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ADMIN\Desktop\Temp\Zakazky\2024\20241001 Stavební úpravy dispozice 2.NP č.p. 68, Rychnov - rozpočet\"/>
    </mc:Choice>
  </mc:AlternateContent>
  <bookViews>
    <workbookView xWindow="0" yWindow="0" windowWidth="0" windowHeight="0"/>
  </bookViews>
  <sheets>
    <sheet name="Rekapitulace stavby" sheetId="1" r:id="rId1"/>
    <sheet name="01 - Bourací práce" sheetId="2" r:id="rId2"/>
    <sheet name="02 - Rekonstrukce" sheetId="3" r:id="rId3"/>
    <sheet name="03 - Slaboproud" sheetId="4" r:id="rId4"/>
    <sheet name="04 - Silnoproud" sheetId="5" r:id="rId5"/>
    <sheet name="05 - ZTI" sheetId="6" r:id="rId6"/>
    <sheet name="06 - VZT" sheetId="7" r:id="rId7"/>
    <sheet name="VRN - Vedlejší rozpočtové..." sheetId="8" r:id="rId8"/>
    <sheet name="Pokyny pro vyplnění" sheetId="9" r:id="rId9"/>
  </sheets>
  <definedNames>
    <definedName name="_xlnm.Print_Area" localSheetId="0">'Rekapitulace stavby'!$D$4:$AO$36,'Rekapitulace stavby'!$C$42:$AQ$62</definedName>
    <definedName name="_xlnm.Print_Titles" localSheetId="0">'Rekapitulace stavby'!$52:$52</definedName>
    <definedName name="_xlnm._FilterDatabase" localSheetId="1" hidden="1">'01 - Bourací práce'!$C$88:$K$241</definedName>
    <definedName name="_xlnm.Print_Area" localSheetId="1">'01 - Bourací práce'!$C$4:$J$39,'01 - Bourací práce'!$C$45:$J$70,'01 - Bourací práce'!$C$76:$K$241</definedName>
    <definedName name="_xlnm.Print_Titles" localSheetId="1">'01 - Bourací práce'!$88:$88</definedName>
    <definedName name="_xlnm._FilterDatabase" localSheetId="2" hidden="1">'02 - Rekonstrukce'!$C$95:$K$1367</definedName>
    <definedName name="_xlnm.Print_Area" localSheetId="2">'02 - Rekonstrukce'!$C$4:$J$39,'02 - Rekonstrukce'!$C$45:$J$77,'02 - Rekonstrukce'!$C$83:$K$1367</definedName>
    <definedName name="_xlnm.Print_Titles" localSheetId="2">'02 - Rekonstrukce'!$95:$95</definedName>
    <definedName name="_xlnm._FilterDatabase" localSheetId="3" hidden="1">'03 - Slaboproud'!$C$82:$K$120</definedName>
    <definedName name="_xlnm.Print_Area" localSheetId="3">'03 - Slaboproud'!$C$4:$J$39,'03 - Slaboproud'!$C$45:$J$64,'03 - Slaboproud'!$C$70:$K$120</definedName>
    <definedName name="_xlnm.Print_Titles" localSheetId="3">'03 - Slaboproud'!$82:$82</definedName>
    <definedName name="_xlnm._FilterDatabase" localSheetId="4" hidden="1">'04 - Silnoproud'!$C$84:$K$156</definedName>
    <definedName name="_xlnm.Print_Area" localSheetId="4">'04 - Silnoproud'!$C$4:$J$39,'04 - Silnoproud'!$C$45:$J$66,'04 - Silnoproud'!$C$72:$K$156</definedName>
    <definedName name="_xlnm.Print_Titles" localSheetId="4">'04 - Silnoproud'!$84:$84</definedName>
    <definedName name="_xlnm._FilterDatabase" localSheetId="5" hidden="1">'05 - ZTI'!$C$88:$K$609</definedName>
    <definedName name="_xlnm.Print_Area" localSheetId="5">'05 - ZTI'!$C$4:$J$39,'05 - ZTI'!$C$45:$J$70,'05 - ZTI'!$C$76:$K$609</definedName>
    <definedName name="_xlnm.Print_Titles" localSheetId="5">'05 - ZTI'!$88:$88</definedName>
    <definedName name="_xlnm._FilterDatabase" localSheetId="6" hidden="1">'06 - VZT'!$C$80:$K$111</definedName>
    <definedName name="_xlnm.Print_Area" localSheetId="6">'06 - VZT'!$C$4:$J$39,'06 - VZT'!$C$45:$J$62,'06 - VZT'!$C$68:$K$111</definedName>
    <definedName name="_xlnm.Print_Titles" localSheetId="6">'06 - VZT'!$80:$80</definedName>
    <definedName name="_xlnm._FilterDatabase" localSheetId="7" hidden="1">'VRN - Vedlejší rozpočtové...'!$C$84:$K$105</definedName>
    <definedName name="_xlnm.Print_Area" localSheetId="7">'VRN - Vedlejší rozpočtové...'!$C$4:$J$39,'VRN - Vedlejší rozpočtové...'!$C$45:$J$66,'VRN - Vedlejší rozpočtové...'!$C$72:$K$105</definedName>
    <definedName name="_xlnm.Print_Titles" localSheetId="7">'VRN - Vedlejší rozpočtové...'!$84:$84</definedName>
    <definedName name="_xlnm.Print_Area" localSheetId="8">'Pokyny pro vyplnění'!$B$2:$K$71,'Pokyny pro vyplnění'!$B$74:$K$118,'Pokyny pro vyplnění'!$B$121:$K$161,'Pokyny pro vyplnění'!$B$164:$K$219</definedName>
  </definedNames>
  <calcPr/>
</workbook>
</file>

<file path=xl/calcChain.xml><?xml version="1.0" encoding="utf-8"?>
<calcChain xmlns="http://schemas.openxmlformats.org/spreadsheetml/2006/main">
  <c i="8" l="1" r="J37"/>
  <c r="J36"/>
  <c i="1" r="AY61"/>
  <c i="8" r="J35"/>
  <c i="1" r="AX61"/>
  <c i="8" r="BI104"/>
  <c r="BH104"/>
  <c r="BG104"/>
  <c r="BF104"/>
  <c r="T104"/>
  <c r="T103"/>
  <c r="R104"/>
  <c r="R103"/>
  <c r="P104"/>
  <c r="P103"/>
  <c r="BI101"/>
  <c r="BH101"/>
  <c r="BG101"/>
  <c r="BF101"/>
  <c r="T101"/>
  <c r="T100"/>
  <c r="R101"/>
  <c r="R100"/>
  <c r="P101"/>
  <c r="P100"/>
  <c r="BI98"/>
  <c r="BH98"/>
  <c r="BG98"/>
  <c r="BF98"/>
  <c r="T98"/>
  <c r="R98"/>
  <c r="P98"/>
  <c r="BI96"/>
  <c r="BH96"/>
  <c r="BG96"/>
  <c r="BF96"/>
  <c r="T96"/>
  <c r="R96"/>
  <c r="P96"/>
  <c r="BI93"/>
  <c r="BH93"/>
  <c r="BG93"/>
  <c r="BF93"/>
  <c r="T93"/>
  <c r="T92"/>
  <c r="R93"/>
  <c r="R92"/>
  <c r="P93"/>
  <c r="P92"/>
  <c r="BI90"/>
  <c r="BH90"/>
  <c r="BG90"/>
  <c r="BF90"/>
  <c r="T90"/>
  <c r="R90"/>
  <c r="P90"/>
  <c r="BI88"/>
  <c r="BH88"/>
  <c r="BG88"/>
  <c r="BF88"/>
  <c r="T88"/>
  <c r="R88"/>
  <c r="P88"/>
  <c r="J82"/>
  <c r="J81"/>
  <c r="F81"/>
  <c r="F79"/>
  <c r="E77"/>
  <c r="J55"/>
  <c r="J54"/>
  <c r="F54"/>
  <c r="F52"/>
  <c r="E50"/>
  <c r="J18"/>
  <c r="E18"/>
  <c r="F82"/>
  <c r="J17"/>
  <c r="J12"/>
  <c r="J79"/>
  <c r="E7"/>
  <c r="E75"/>
  <c i="7" r="J37"/>
  <c r="J36"/>
  <c i="1" r="AY60"/>
  <c i="7" r="J35"/>
  <c i="1" r="AX60"/>
  <c i="7" r="BI110"/>
  <c r="BH110"/>
  <c r="BG110"/>
  <c r="BF110"/>
  <c r="T110"/>
  <c r="R110"/>
  <c r="P110"/>
  <c r="BI107"/>
  <c r="BH107"/>
  <c r="BG107"/>
  <c r="BF107"/>
  <c r="T107"/>
  <c r="R107"/>
  <c r="P107"/>
  <c r="BI103"/>
  <c r="BH103"/>
  <c r="BG103"/>
  <c r="BF103"/>
  <c r="T103"/>
  <c r="R103"/>
  <c r="P103"/>
  <c r="BI100"/>
  <c r="BH100"/>
  <c r="BG100"/>
  <c r="BF100"/>
  <c r="T100"/>
  <c r="R100"/>
  <c r="P100"/>
  <c r="BI96"/>
  <c r="BH96"/>
  <c r="BG96"/>
  <c r="BF96"/>
  <c r="T96"/>
  <c r="R96"/>
  <c r="P96"/>
  <c r="BI91"/>
  <c r="BH91"/>
  <c r="BG91"/>
  <c r="BF91"/>
  <c r="T91"/>
  <c r="R91"/>
  <c r="P91"/>
  <c r="BI88"/>
  <c r="BH88"/>
  <c r="BG88"/>
  <c r="BF88"/>
  <c r="T88"/>
  <c r="R88"/>
  <c r="P88"/>
  <c r="BI84"/>
  <c r="BH84"/>
  <c r="BG84"/>
  <c r="BF84"/>
  <c r="T84"/>
  <c r="R84"/>
  <c r="P84"/>
  <c r="J78"/>
  <c r="J77"/>
  <c r="F77"/>
  <c r="F75"/>
  <c r="E73"/>
  <c r="J55"/>
  <c r="J54"/>
  <c r="F54"/>
  <c r="F52"/>
  <c r="E50"/>
  <c r="J18"/>
  <c r="E18"/>
  <c r="F78"/>
  <c r="J17"/>
  <c r="J12"/>
  <c r="J52"/>
  <c r="E7"/>
  <c r="E71"/>
  <c i="6" r="J37"/>
  <c r="J36"/>
  <c i="1" r="AY59"/>
  <c i="6" r="J35"/>
  <c i="1" r="AX59"/>
  <c i="6" r="BI608"/>
  <c r="BH608"/>
  <c r="BG608"/>
  <c r="BF608"/>
  <c r="T608"/>
  <c r="R608"/>
  <c r="P608"/>
  <c r="BI604"/>
  <c r="BH604"/>
  <c r="BG604"/>
  <c r="BF604"/>
  <c r="T604"/>
  <c r="R604"/>
  <c r="P604"/>
  <c r="BI601"/>
  <c r="BH601"/>
  <c r="BG601"/>
  <c r="BF601"/>
  <c r="T601"/>
  <c r="R601"/>
  <c r="P601"/>
  <c r="BI597"/>
  <c r="BH597"/>
  <c r="BG597"/>
  <c r="BF597"/>
  <c r="T597"/>
  <c r="R597"/>
  <c r="P597"/>
  <c r="BI593"/>
  <c r="BH593"/>
  <c r="BG593"/>
  <c r="BF593"/>
  <c r="T593"/>
  <c r="R593"/>
  <c r="P593"/>
  <c r="BI588"/>
  <c r="BH588"/>
  <c r="BG588"/>
  <c r="BF588"/>
  <c r="T588"/>
  <c r="R588"/>
  <c r="P588"/>
  <c r="BI583"/>
  <c r="BH583"/>
  <c r="BG583"/>
  <c r="BF583"/>
  <c r="T583"/>
  <c r="R583"/>
  <c r="P583"/>
  <c r="BI579"/>
  <c r="BH579"/>
  <c r="BG579"/>
  <c r="BF579"/>
  <c r="T579"/>
  <c r="R579"/>
  <c r="P579"/>
  <c r="BI576"/>
  <c r="BH576"/>
  <c r="BG576"/>
  <c r="BF576"/>
  <c r="T576"/>
  <c r="R576"/>
  <c r="P576"/>
  <c r="BI572"/>
  <c r="BH572"/>
  <c r="BG572"/>
  <c r="BF572"/>
  <c r="T572"/>
  <c r="R572"/>
  <c r="P572"/>
  <c r="BI567"/>
  <c r="BH567"/>
  <c r="BG567"/>
  <c r="BF567"/>
  <c r="T567"/>
  <c r="R567"/>
  <c r="P567"/>
  <c r="BI563"/>
  <c r="BH563"/>
  <c r="BG563"/>
  <c r="BF563"/>
  <c r="T563"/>
  <c r="R563"/>
  <c r="P563"/>
  <c r="BI560"/>
  <c r="BH560"/>
  <c r="BG560"/>
  <c r="BF560"/>
  <c r="T560"/>
  <c r="R560"/>
  <c r="P560"/>
  <c r="BI556"/>
  <c r="BH556"/>
  <c r="BG556"/>
  <c r="BF556"/>
  <c r="T556"/>
  <c r="R556"/>
  <c r="P556"/>
  <c r="BI553"/>
  <c r="BH553"/>
  <c r="BG553"/>
  <c r="BF553"/>
  <c r="T553"/>
  <c r="R553"/>
  <c r="P553"/>
  <c r="BI549"/>
  <c r="BH549"/>
  <c r="BG549"/>
  <c r="BF549"/>
  <c r="T549"/>
  <c r="R549"/>
  <c r="P549"/>
  <c r="BI546"/>
  <c r="BH546"/>
  <c r="BG546"/>
  <c r="BF546"/>
  <c r="T546"/>
  <c r="R546"/>
  <c r="P546"/>
  <c r="BI542"/>
  <c r="BH542"/>
  <c r="BG542"/>
  <c r="BF542"/>
  <c r="T542"/>
  <c r="R542"/>
  <c r="P542"/>
  <c r="BI539"/>
  <c r="BH539"/>
  <c r="BG539"/>
  <c r="BF539"/>
  <c r="T539"/>
  <c r="R539"/>
  <c r="P539"/>
  <c r="BI536"/>
  <c r="BH536"/>
  <c r="BG536"/>
  <c r="BF536"/>
  <c r="T536"/>
  <c r="R536"/>
  <c r="P536"/>
  <c r="BI533"/>
  <c r="BH533"/>
  <c r="BG533"/>
  <c r="BF533"/>
  <c r="T533"/>
  <c r="R533"/>
  <c r="P533"/>
  <c r="BI529"/>
  <c r="BH529"/>
  <c r="BG529"/>
  <c r="BF529"/>
  <c r="T529"/>
  <c r="R529"/>
  <c r="P529"/>
  <c r="BI525"/>
  <c r="BH525"/>
  <c r="BG525"/>
  <c r="BF525"/>
  <c r="T525"/>
  <c r="R525"/>
  <c r="P525"/>
  <c r="BI521"/>
  <c r="BH521"/>
  <c r="BG521"/>
  <c r="BF521"/>
  <c r="T521"/>
  <c r="R521"/>
  <c r="P521"/>
  <c r="BI517"/>
  <c r="BH517"/>
  <c r="BG517"/>
  <c r="BF517"/>
  <c r="T517"/>
  <c r="R517"/>
  <c r="P517"/>
  <c r="BI514"/>
  <c r="BH514"/>
  <c r="BG514"/>
  <c r="BF514"/>
  <c r="T514"/>
  <c r="R514"/>
  <c r="P514"/>
  <c r="BI483"/>
  <c r="BH483"/>
  <c r="BG483"/>
  <c r="BF483"/>
  <c r="T483"/>
  <c r="R483"/>
  <c r="P483"/>
  <c r="BI452"/>
  <c r="BH452"/>
  <c r="BG452"/>
  <c r="BF452"/>
  <c r="T452"/>
  <c r="R452"/>
  <c r="P452"/>
  <c r="BI441"/>
  <c r="BH441"/>
  <c r="BG441"/>
  <c r="BF441"/>
  <c r="T441"/>
  <c r="R441"/>
  <c r="P441"/>
  <c r="BI430"/>
  <c r="BH430"/>
  <c r="BG430"/>
  <c r="BF430"/>
  <c r="T430"/>
  <c r="R430"/>
  <c r="P430"/>
  <c r="BI423"/>
  <c r="BH423"/>
  <c r="BG423"/>
  <c r="BF423"/>
  <c r="T423"/>
  <c r="R423"/>
  <c r="P423"/>
  <c r="BI412"/>
  <c r="BH412"/>
  <c r="BG412"/>
  <c r="BF412"/>
  <c r="T412"/>
  <c r="R412"/>
  <c r="P412"/>
  <c r="BI390"/>
  <c r="BH390"/>
  <c r="BG390"/>
  <c r="BF390"/>
  <c r="T390"/>
  <c r="R390"/>
  <c r="P390"/>
  <c r="BI368"/>
  <c r="BH368"/>
  <c r="BG368"/>
  <c r="BF368"/>
  <c r="T368"/>
  <c r="R368"/>
  <c r="P368"/>
  <c r="BI337"/>
  <c r="BH337"/>
  <c r="BG337"/>
  <c r="BF337"/>
  <c r="T337"/>
  <c r="R337"/>
  <c r="P337"/>
  <c r="BI334"/>
  <c r="BH334"/>
  <c r="BG334"/>
  <c r="BF334"/>
  <c r="T334"/>
  <c r="R334"/>
  <c r="P334"/>
  <c r="BI331"/>
  <c r="BH331"/>
  <c r="BG331"/>
  <c r="BF331"/>
  <c r="T331"/>
  <c r="R331"/>
  <c r="P331"/>
  <c r="BI320"/>
  <c r="BH320"/>
  <c r="BG320"/>
  <c r="BF320"/>
  <c r="T320"/>
  <c r="R320"/>
  <c r="P320"/>
  <c r="BI303"/>
  <c r="BH303"/>
  <c r="BG303"/>
  <c r="BF303"/>
  <c r="T303"/>
  <c r="R303"/>
  <c r="P303"/>
  <c r="BI296"/>
  <c r="BH296"/>
  <c r="BG296"/>
  <c r="BF296"/>
  <c r="T296"/>
  <c r="R296"/>
  <c r="P296"/>
  <c r="BI291"/>
  <c r="BH291"/>
  <c r="BG291"/>
  <c r="BF291"/>
  <c r="T291"/>
  <c r="R291"/>
  <c r="P291"/>
  <c r="BI286"/>
  <c r="BH286"/>
  <c r="BG286"/>
  <c r="BF286"/>
  <c r="T286"/>
  <c r="R286"/>
  <c r="P286"/>
  <c r="BI278"/>
  <c r="BH278"/>
  <c r="BG278"/>
  <c r="BF278"/>
  <c r="T278"/>
  <c r="R278"/>
  <c r="P278"/>
  <c r="BI260"/>
  <c r="BH260"/>
  <c r="BG260"/>
  <c r="BF260"/>
  <c r="T260"/>
  <c r="R260"/>
  <c r="P260"/>
  <c r="BI252"/>
  <c r="BH252"/>
  <c r="BG252"/>
  <c r="BF252"/>
  <c r="T252"/>
  <c r="R252"/>
  <c r="P252"/>
  <c r="BI244"/>
  <c r="BH244"/>
  <c r="BG244"/>
  <c r="BF244"/>
  <c r="T244"/>
  <c r="R244"/>
  <c r="P244"/>
  <c r="BI240"/>
  <c r="BH240"/>
  <c r="BG240"/>
  <c r="BF240"/>
  <c r="T240"/>
  <c r="R240"/>
  <c r="P240"/>
  <c r="BI237"/>
  <c r="BH237"/>
  <c r="BG237"/>
  <c r="BF237"/>
  <c r="T237"/>
  <c r="R237"/>
  <c r="P237"/>
  <c r="BI233"/>
  <c r="BH233"/>
  <c r="BG233"/>
  <c r="BF233"/>
  <c r="T233"/>
  <c r="T232"/>
  <c r="R233"/>
  <c r="R232"/>
  <c r="P233"/>
  <c r="P232"/>
  <c r="BI230"/>
  <c r="BH230"/>
  <c r="BG230"/>
  <c r="BF230"/>
  <c r="T230"/>
  <c r="R230"/>
  <c r="P230"/>
  <c r="BI227"/>
  <c r="BH227"/>
  <c r="BG227"/>
  <c r="BF227"/>
  <c r="T227"/>
  <c r="R227"/>
  <c r="P227"/>
  <c r="BI225"/>
  <c r="BH225"/>
  <c r="BG225"/>
  <c r="BF225"/>
  <c r="T225"/>
  <c r="R225"/>
  <c r="P225"/>
  <c r="BI223"/>
  <c r="BH223"/>
  <c r="BG223"/>
  <c r="BF223"/>
  <c r="T223"/>
  <c r="R223"/>
  <c r="P223"/>
  <c r="BI210"/>
  <c r="BH210"/>
  <c r="BG210"/>
  <c r="BF210"/>
  <c r="T210"/>
  <c r="R210"/>
  <c r="P210"/>
  <c r="BI185"/>
  <c r="BH185"/>
  <c r="BG185"/>
  <c r="BF185"/>
  <c r="T185"/>
  <c r="R185"/>
  <c r="P185"/>
  <c r="BI153"/>
  <c r="BH153"/>
  <c r="BG153"/>
  <c r="BF153"/>
  <c r="T153"/>
  <c r="R153"/>
  <c r="P153"/>
  <c r="BI92"/>
  <c r="BH92"/>
  <c r="BG92"/>
  <c r="BF92"/>
  <c r="T92"/>
  <c r="T91"/>
  <c r="R92"/>
  <c r="R91"/>
  <c r="P92"/>
  <c r="P91"/>
  <c r="J86"/>
  <c r="J85"/>
  <c r="F85"/>
  <c r="F83"/>
  <c r="E81"/>
  <c r="J55"/>
  <c r="J54"/>
  <c r="F54"/>
  <c r="F52"/>
  <c r="E50"/>
  <c r="J18"/>
  <c r="E18"/>
  <c r="F86"/>
  <c r="J17"/>
  <c r="J12"/>
  <c r="J83"/>
  <c r="E7"/>
  <c r="E79"/>
  <c i="5" r="J37"/>
  <c r="J36"/>
  <c i="1" r="AY58"/>
  <c i="5" r="J35"/>
  <c i="1" r="AX58"/>
  <c i="5"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3"/>
  <c r="BH123"/>
  <c r="BG123"/>
  <c r="BF123"/>
  <c r="T123"/>
  <c r="R123"/>
  <c r="P123"/>
  <c r="BI122"/>
  <c r="BH122"/>
  <c r="BG122"/>
  <c r="BF122"/>
  <c r="T122"/>
  <c r="R122"/>
  <c r="P122"/>
  <c r="BI121"/>
  <c r="BH121"/>
  <c r="BG121"/>
  <c r="BF121"/>
  <c r="T121"/>
  <c r="R121"/>
  <c r="P121"/>
  <c r="BI120"/>
  <c r="BH120"/>
  <c r="BG120"/>
  <c r="BF120"/>
  <c r="T120"/>
  <c r="R120"/>
  <c r="P120"/>
  <c r="BI119"/>
  <c r="BH119"/>
  <c r="BG119"/>
  <c r="BF119"/>
  <c r="T119"/>
  <c r="R119"/>
  <c r="P119"/>
  <c r="BI118"/>
  <c r="BH118"/>
  <c r="BG118"/>
  <c r="BF118"/>
  <c r="T118"/>
  <c r="R118"/>
  <c r="P118"/>
  <c r="BI117"/>
  <c r="BH117"/>
  <c r="BG117"/>
  <c r="BF117"/>
  <c r="T117"/>
  <c r="R117"/>
  <c r="P117"/>
  <c r="BI116"/>
  <c r="BH116"/>
  <c r="BG116"/>
  <c r="BF116"/>
  <c r="T116"/>
  <c r="R116"/>
  <c r="P116"/>
  <c r="BI115"/>
  <c r="BH115"/>
  <c r="BG115"/>
  <c r="BF115"/>
  <c r="T115"/>
  <c r="R115"/>
  <c r="P115"/>
  <c r="BI114"/>
  <c r="BH114"/>
  <c r="BG114"/>
  <c r="BF114"/>
  <c r="T114"/>
  <c r="R114"/>
  <c r="P114"/>
  <c r="BI113"/>
  <c r="BH113"/>
  <c r="BG113"/>
  <c r="BF113"/>
  <c r="T113"/>
  <c r="R113"/>
  <c r="P113"/>
  <c r="BI112"/>
  <c r="BH112"/>
  <c r="BG112"/>
  <c r="BF112"/>
  <c r="T112"/>
  <c r="R112"/>
  <c r="P112"/>
  <c r="BI111"/>
  <c r="BH111"/>
  <c r="BG111"/>
  <c r="BF111"/>
  <c r="T111"/>
  <c r="R111"/>
  <c r="P111"/>
  <c r="BI110"/>
  <c r="BH110"/>
  <c r="BG110"/>
  <c r="BF110"/>
  <c r="T110"/>
  <c r="R110"/>
  <c r="P110"/>
  <c r="BI109"/>
  <c r="BH109"/>
  <c r="BG109"/>
  <c r="BF109"/>
  <c r="T109"/>
  <c r="R109"/>
  <c r="P109"/>
  <c r="BI108"/>
  <c r="BH108"/>
  <c r="BG108"/>
  <c r="BF108"/>
  <c r="T108"/>
  <c r="R108"/>
  <c r="P108"/>
  <c r="BI107"/>
  <c r="BH107"/>
  <c r="BG107"/>
  <c r="BF107"/>
  <c r="T107"/>
  <c r="R107"/>
  <c r="P107"/>
  <c r="BI106"/>
  <c r="BH106"/>
  <c r="BG106"/>
  <c r="BF106"/>
  <c r="T106"/>
  <c r="R106"/>
  <c r="P106"/>
  <c r="BI105"/>
  <c r="BH105"/>
  <c r="BG105"/>
  <c r="BF105"/>
  <c r="T105"/>
  <c r="R105"/>
  <c r="P105"/>
  <c r="BI104"/>
  <c r="BH104"/>
  <c r="BG104"/>
  <c r="BF104"/>
  <c r="T104"/>
  <c r="R104"/>
  <c r="P104"/>
  <c r="BI103"/>
  <c r="BH103"/>
  <c r="BG103"/>
  <c r="BF103"/>
  <c r="T103"/>
  <c r="R103"/>
  <c r="P103"/>
  <c r="BI102"/>
  <c r="BH102"/>
  <c r="BG102"/>
  <c r="BF102"/>
  <c r="T102"/>
  <c r="R102"/>
  <c r="P102"/>
  <c r="BI101"/>
  <c r="BH101"/>
  <c r="BG101"/>
  <c r="BF101"/>
  <c r="T101"/>
  <c r="R101"/>
  <c r="P101"/>
  <c r="BI100"/>
  <c r="BH100"/>
  <c r="BG100"/>
  <c r="BF100"/>
  <c r="T100"/>
  <c r="R100"/>
  <c r="P100"/>
  <c r="BI99"/>
  <c r="BH99"/>
  <c r="BG99"/>
  <c r="BF99"/>
  <c r="T99"/>
  <c r="R99"/>
  <c r="P99"/>
  <c r="BI97"/>
  <c r="BH97"/>
  <c r="BG97"/>
  <c r="BF97"/>
  <c r="T97"/>
  <c r="R97"/>
  <c r="P97"/>
  <c r="BI96"/>
  <c r="BH96"/>
  <c r="BG96"/>
  <c r="BF96"/>
  <c r="T96"/>
  <c r="R96"/>
  <c r="P96"/>
  <c r="BI95"/>
  <c r="BH95"/>
  <c r="BG95"/>
  <c r="BF95"/>
  <c r="T95"/>
  <c r="R95"/>
  <c r="P95"/>
  <c r="BI94"/>
  <c r="BH94"/>
  <c r="BG94"/>
  <c r="BF94"/>
  <c r="T94"/>
  <c r="R94"/>
  <c r="P94"/>
  <c r="BI93"/>
  <c r="BH93"/>
  <c r="BG93"/>
  <c r="BF93"/>
  <c r="T93"/>
  <c r="R93"/>
  <c r="P93"/>
  <c r="BI91"/>
  <c r="BH91"/>
  <c r="BG91"/>
  <c r="BF91"/>
  <c r="T91"/>
  <c r="R91"/>
  <c r="P91"/>
  <c r="BI90"/>
  <c r="BH90"/>
  <c r="BG90"/>
  <c r="BF90"/>
  <c r="T90"/>
  <c r="R90"/>
  <c r="P90"/>
  <c r="BI89"/>
  <c r="BH89"/>
  <c r="BG89"/>
  <c r="BF89"/>
  <c r="T89"/>
  <c r="R89"/>
  <c r="P89"/>
  <c r="BI88"/>
  <c r="BH88"/>
  <c r="BG88"/>
  <c r="BF88"/>
  <c r="T88"/>
  <c r="R88"/>
  <c r="P88"/>
  <c r="J82"/>
  <c r="J81"/>
  <c r="F81"/>
  <c r="F79"/>
  <c r="E77"/>
  <c r="J55"/>
  <c r="J54"/>
  <c r="F54"/>
  <c r="F52"/>
  <c r="E50"/>
  <c r="J18"/>
  <c r="E18"/>
  <c r="F55"/>
  <c r="J17"/>
  <c r="J12"/>
  <c r="J79"/>
  <c r="E7"/>
  <c r="E75"/>
  <c i="4" r="J37"/>
  <c r="J36"/>
  <c i="1" r="AY57"/>
  <c i="4" r="J35"/>
  <c i="1" r="AX57"/>
  <c i="4" r="BI120"/>
  <c r="BH120"/>
  <c r="BG120"/>
  <c r="BF120"/>
  <c r="T120"/>
  <c r="R120"/>
  <c r="P120"/>
  <c r="BI119"/>
  <c r="BH119"/>
  <c r="BG119"/>
  <c r="BF119"/>
  <c r="T119"/>
  <c r="R119"/>
  <c r="P119"/>
  <c r="BI118"/>
  <c r="BH118"/>
  <c r="BG118"/>
  <c r="BF118"/>
  <c r="T118"/>
  <c r="R118"/>
  <c r="P118"/>
  <c r="BI117"/>
  <c r="BH117"/>
  <c r="BG117"/>
  <c r="BF117"/>
  <c r="T117"/>
  <c r="R117"/>
  <c r="P117"/>
  <c r="BI116"/>
  <c r="BH116"/>
  <c r="BG116"/>
  <c r="BF116"/>
  <c r="T116"/>
  <c r="R116"/>
  <c r="P116"/>
  <c r="BI115"/>
  <c r="BH115"/>
  <c r="BG115"/>
  <c r="BF115"/>
  <c r="T115"/>
  <c r="R115"/>
  <c r="P115"/>
  <c r="BI113"/>
  <c r="BH113"/>
  <c r="BG113"/>
  <c r="BF113"/>
  <c r="T113"/>
  <c r="R113"/>
  <c r="P113"/>
  <c r="BI112"/>
  <c r="BH112"/>
  <c r="BG112"/>
  <c r="BF112"/>
  <c r="T112"/>
  <c r="R112"/>
  <c r="P112"/>
  <c r="BI110"/>
  <c r="BH110"/>
  <c r="BG110"/>
  <c r="BF110"/>
  <c r="T110"/>
  <c r="R110"/>
  <c r="P110"/>
  <c r="BI109"/>
  <c r="BH109"/>
  <c r="BG109"/>
  <c r="BF109"/>
  <c r="T109"/>
  <c r="R109"/>
  <c r="P109"/>
  <c r="BI108"/>
  <c r="BH108"/>
  <c r="BG108"/>
  <c r="BF108"/>
  <c r="T108"/>
  <c r="R108"/>
  <c r="P108"/>
  <c r="BI107"/>
  <c r="BH107"/>
  <c r="BG107"/>
  <c r="BF107"/>
  <c r="T107"/>
  <c r="R107"/>
  <c r="P107"/>
  <c r="BI106"/>
  <c r="BH106"/>
  <c r="BG106"/>
  <c r="BF106"/>
  <c r="T106"/>
  <c r="R106"/>
  <c r="P106"/>
  <c r="BI105"/>
  <c r="BH105"/>
  <c r="BG105"/>
  <c r="BF105"/>
  <c r="T105"/>
  <c r="R105"/>
  <c r="P105"/>
  <c r="BI104"/>
  <c r="BH104"/>
  <c r="BG104"/>
  <c r="BF104"/>
  <c r="T104"/>
  <c r="R104"/>
  <c r="P104"/>
  <c r="BI103"/>
  <c r="BH103"/>
  <c r="BG103"/>
  <c r="BF103"/>
  <c r="T103"/>
  <c r="R103"/>
  <c r="P103"/>
  <c r="BI102"/>
  <c r="BH102"/>
  <c r="BG102"/>
  <c r="BF102"/>
  <c r="T102"/>
  <c r="R102"/>
  <c r="P102"/>
  <c r="BI101"/>
  <c r="BH101"/>
  <c r="BG101"/>
  <c r="BF101"/>
  <c r="T101"/>
  <c r="R101"/>
  <c r="P101"/>
  <c r="BI100"/>
  <c r="BH100"/>
  <c r="BG100"/>
  <c r="BF100"/>
  <c r="T100"/>
  <c r="R100"/>
  <c r="P100"/>
  <c r="BI99"/>
  <c r="BH99"/>
  <c r="BG99"/>
  <c r="BF99"/>
  <c r="T99"/>
  <c r="R99"/>
  <c r="P99"/>
  <c r="BI98"/>
  <c r="BH98"/>
  <c r="BG98"/>
  <c r="BF98"/>
  <c r="T98"/>
  <c r="R98"/>
  <c r="P98"/>
  <c r="BI97"/>
  <c r="BH97"/>
  <c r="BG97"/>
  <c r="BF97"/>
  <c r="T97"/>
  <c r="R97"/>
  <c r="P97"/>
  <c r="BI96"/>
  <c r="BH96"/>
  <c r="BG96"/>
  <c r="BF96"/>
  <c r="T96"/>
  <c r="R96"/>
  <c r="P96"/>
  <c r="BI95"/>
  <c r="BH95"/>
  <c r="BG95"/>
  <c r="BF95"/>
  <c r="T95"/>
  <c r="R95"/>
  <c r="P95"/>
  <c r="BI94"/>
  <c r="BH94"/>
  <c r="BG94"/>
  <c r="BF94"/>
  <c r="T94"/>
  <c r="R94"/>
  <c r="P94"/>
  <c r="BI93"/>
  <c r="BH93"/>
  <c r="BG93"/>
  <c r="BF93"/>
  <c r="T93"/>
  <c r="R93"/>
  <c r="P93"/>
  <c r="BI92"/>
  <c r="BH92"/>
  <c r="BG92"/>
  <c r="BF92"/>
  <c r="T92"/>
  <c r="R92"/>
  <c r="P92"/>
  <c r="BI91"/>
  <c r="BH91"/>
  <c r="BG91"/>
  <c r="BF91"/>
  <c r="T91"/>
  <c r="R91"/>
  <c r="P91"/>
  <c r="BI90"/>
  <c r="BH90"/>
  <c r="BG90"/>
  <c r="BF90"/>
  <c r="T90"/>
  <c r="R90"/>
  <c r="P90"/>
  <c r="BI89"/>
  <c r="BH89"/>
  <c r="BG89"/>
  <c r="BF89"/>
  <c r="T89"/>
  <c r="R89"/>
  <c r="P89"/>
  <c r="BI88"/>
  <c r="BH88"/>
  <c r="BG88"/>
  <c r="BF88"/>
  <c r="T88"/>
  <c r="R88"/>
  <c r="P88"/>
  <c r="BI87"/>
  <c r="BH87"/>
  <c r="BG87"/>
  <c r="BF87"/>
  <c r="T87"/>
  <c r="R87"/>
  <c r="P87"/>
  <c r="BI86"/>
  <c r="BH86"/>
  <c r="BG86"/>
  <c r="BF86"/>
  <c r="T86"/>
  <c r="R86"/>
  <c r="P86"/>
  <c r="J80"/>
  <c r="J79"/>
  <c r="F79"/>
  <c r="F77"/>
  <c r="E75"/>
  <c r="J55"/>
  <c r="J54"/>
  <c r="F54"/>
  <c r="F52"/>
  <c r="E50"/>
  <c r="J18"/>
  <c r="E18"/>
  <c r="F80"/>
  <c r="J17"/>
  <c r="J12"/>
  <c r="J52"/>
  <c r="E7"/>
  <c r="E73"/>
  <c i="3" r="J37"/>
  <c r="J36"/>
  <c i="1" r="AY56"/>
  <c i="3" r="J35"/>
  <c i="1" r="AX56"/>
  <c i="3" r="BI1359"/>
  <c r="BH1359"/>
  <c r="BG1359"/>
  <c r="BF1359"/>
  <c r="T1359"/>
  <c r="R1359"/>
  <c r="P1359"/>
  <c r="BI1311"/>
  <c r="BH1311"/>
  <c r="BG1311"/>
  <c r="BF1311"/>
  <c r="T1311"/>
  <c r="R1311"/>
  <c r="P1311"/>
  <c r="BI1306"/>
  <c r="BH1306"/>
  <c r="BG1306"/>
  <c r="BF1306"/>
  <c r="T1306"/>
  <c r="R1306"/>
  <c r="P1306"/>
  <c r="BI1299"/>
  <c r="BH1299"/>
  <c r="BG1299"/>
  <c r="BF1299"/>
  <c r="T1299"/>
  <c r="R1299"/>
  <c r="P1299"/>
  <c r="BI1292"/>
  <c r="BH1292"/>
  <c r="BG1292"/>
  <c r="BF1292"/>
  <c r="T1292"/>
  <c r="R1292"/>
  <c r="P1292"/>
  <c r="BI1236"/>
  <c r="BH1236"/>
  <c r="BG1236"/>
  <c r="BF1236"/>
  <c r="T1236"/>
  <c r="R1236"/>
  <c r="P1236"/>
  <c r="BI1223"/>
  <c r="BH1223"/>
  <c r="BG1223"/>
  <c r="BF1223"/>
  <c r="T1223"/>
  <c r="R1223"/>
  <c r="P1223"/>
  <c r="BI1212"/>
  <c r="BH1212"/>
  <c r="BG1212"/>
  <c r="BF1212"/>
  <c r="T1212"/>
  <c r="R1212"/>
  <c r="P1212"/>
  <c r="BI1207"/>
  <c r="BH1207"/>
  <c r="BG1207"/>
  <c r="BF1207"/>
  <c r="T1207"/>
  <c r="R1207"/>
  <c r="P1207"/>
  <c r="BI1200"/>
  <c r="BH1200"/>
  <c r="BG1200"/>
  <c r="BF1200"/>
  <c r="T1200"/>
  <c r="R1200"/>
  <c r="P1200"/>
  <c r="BI1193"/>
  <c r="BH1193"/>
  <c r="BG1193"/>
  <c r="BF1193"/>
  <c r="T1193"/>
  <c r="R1193"/>
  <c r="P1193"/>
  <c r="BI1184"/>
  <c r="BH1184"/>
  <c r="BG1184"/>
  <c r="BF1184"/>
  <c r="T1184"/>
  <c r="R1184"/>
  <c r="P1184"/>
  <c r="BI1144"/>
  <c r="BH1144"/>
  <c r="BG1144"/>
  <c r="BF1144"/>
  <c r="T1144"/>
  <c r="R1144"/>
  <c r="P1144"/>
  <c r="BI1135"/>
  <c r="BH1135"/>
  <c r="BG1135"/>
  <c r="BF1135"/>
  <c r="T1135"/>
  <c r="R1135"/>
  <c r="P1135"/>
  <c r="BI1095"/>
  <c r="BH1095"/>
  <c r="BG1095"/>
  <c r="BF1095"/>
  <c r="T1095"/>
  <c r="R1095"/>
  <c r="P1095"/>
  <c r="BI1086"/>
  <c r="BH1086"/>
  <c r="BG1086"/>
  <c r="BF1086"/>
  <c r="T1086"/>
  <c r="R1086"/>
  <c r="P1086"/>
  <c r="BI1046"/>
  <c r="BH1046"/>
  <c r="BG1046"/>
  <c r="BF1046"/>
  <c r="T1046"/>
  <c r="R1046"/>
  <c r="P1046"/>
  <c r="BI1038"/>
  <c r="BH1038"/>
  <c r="BG1038"/>
  <c r="BF1038"/>
  <c r="T1038"/>
  <c r="R1038"/>
  <c r="P1038"/>
  <c r="BI1031"/>
  <c r="BH1031"/>
  <c r="BG1031"/>
  <c r="BF1031"/>
  <c r="T1031"/>
  <c r="R1031"/>
  <c r="P1031"/>
  <c r="BI1024"/>
  <c r="BH1024"/>
  <c r="BG1024"/>
  <c r="BF1024"/>
  <c r="T1024"/>
  <c r="R1024"/>
  <c r="P1024"/>
  <c r="BI1018"/>
  <c r="BH1018"/>
  <c r="BG1018"/>
  <c r="BF1018"/>
  <c r="T1018"/>
  <c r="R1018"/>
  <c r="P1018"/>
  <c r="BI1012"/>
  <c r="BH1012"/>
  <c r="BG1012"/>
  <c r="BF1012"/>
  <c r="T1012"/>
  <c r="R1012"/>
  <c r="P1012"/>
  <c r="BI1009"/>
  <c r="BH1009"/>
  <c r="BG1009"/>
  <c r="BF1009"/>
  <c r="T1009"/>
  <c r="R1009"/>
  <c r="P1009"/>
  <c r="BI994"/>
  <c r="BH994"/>
  <c r="BG994"/>
  <c r="BF994"/>
  <c r="T994"/>
  <c r="R994"/>
  <c r="P994"/>
  <c r="BI968"/>
  <c r="BH968"/>
  <c r="BG968"/>
  <c r="BF968"/>
  <c r="T968"/>
  <c r="R968"/>
  <c r="P968"/>
  <c r="BI942"/>
  <c r="BH942"/>
  <c r="BG942"/>
  <c r="BF942"/>
  <c r="T942"/>
  <c r="R942"/>
  <c r="P942"/>
  <c r="BI927"/>
  <c r="BH927"/>
  <c r="BG927"/>
  <c r="BF927"/>
  <c r="T927"/>
  <c r="R927"/>
  <c r="P927"/>
  <c r="BI912"/>
  <c r="BH912"/>
  <c r="BG912"/>
  <c r="BF912"/>
  <c r="T912"/>
  <c r="R912"/>
  <c r="P912"/>
  <c r="BI901"/>
  <c r="BH901"/>
  <c r="BG901"/>
  <c r="BF901"/>
  <c r="T901"/>
  <c r="R901"/>
  <c r="P901"/>
  <c r="BI886"/>
  <c r="BH886"/>
  <c r="BG886"/>
  <c r="BF886"/>
  <c r="T886"/>
  <c r="R886"/>
  <c r="P886"/>
  <c r="BI871"/>
  <c r="BH871"/>
  <c r="BG871"/>
  <c r="BF871"/>
  <c r="T871"/>
  <c r="R871"/>
  <c r="P871"/>
  <c r="BI868"/>
  <c r="BH868"/>
  <c r="BG868"/>
  <c r="BF868"/>
  <c r="T868"/>
  <c r="R868"/>
  <c r="P868"/>
  <c r="BI853"/>
  <c r="BH853"/>
  <c r="BG853"/>
  <c r="BF853"/>
  <c r="T853"/>
  <c r="R853"/>
  <c r="P853"/>
  <c r="BI838"/>
  <c r="BH838"/>
  <c r="BG838"/>
  <c r="BF838"/>
  <c r="T838"/>
  <c r="R838"/>
  <c r="P838"/>
  <c r="BI836"/>
  <c r="BH836"/>
  <c r="BG836"/>
  <c r="BF836"/>
  <c r="T836"/>
  <c r="R836"/>
  <c r="P836"/>
  <c r="BI821"/>
  <c r="BH821"/>
  <c r="BG821"/>
  <c r="BF821"/>
  <c r="T821"/>
  <c r="R821"/>
  <c r="P821"/>
  <c r="BI793"/>
  <c r="BH793"/>
  <c r="BG793"/>
  <c r="BF793"/>
  <c r="T793"/>
  <c r="R793"/>
  <c r="P793"/>
  <c r="BI778"/>
  <c r="BH778"/>
  <c r="BG778"/>
  <c r="BF778"/>
  <c r="T778"/>
  <c r="R778"/>
  <c r="P778"/>
  <c r="BI763"/>
  <c r="BH763"/>
  <c r="BG763"/>
  <c r="BF763"/>
  <c r="T763"/>
  <c r="R763"/>
  <c r="P763"/>
  <c r="BI748"/>
  <c r="BH748"/>
  <c r="BG748"/>
  <c r="BF748"/>
  <c r="T748"/>
  <c r="R748"/>
  <c r="P748"/>
  <c r="BI733"/>
  <c r="BH733"/>
  <c r="BG733"/>
  <c r="BF733"/>
  <c r="T733"/>
  <c r="R733"/>
  <c r="P733"/>
  <c r="BI718"/>
  <c r="BH718"/>
  <c r="BG718"/>
  <c r="BF718"/>
  <c r="T718"/>
  <c r="R718"/>
  <c r="P718"/>
  <c r="BI715"/>
  <c r="BH715"/>
  <c r="BG715"/>
  <c r="BF715"/>
  <c r="T715"/>
  <c r="R715"/>
  <c r="P715"/>
  <c r="BI696"/>
  <c r="BH696"/>
  <c r="BG696"/>
  <c r="BF696"/>
  <c r="T696"/>
  <c r="R696"/>
  <c r="P696"/>
  <c r="BI685"/>
  <c r="BH685"/>
  <c r="BG685"/>
  <c r="BF685"/>
  <c r="T685"/>
  <c r="R685"/>
  <c r="P685"/>
  <c r="BI683"/>
  <c r="BH683"/>
  <c r="BG683"/>
  <c r="BF683"/>
  <c r="T683"/>
  <c r="R683"/>
  <c r="P683"/>
  <c r="BI681"/>
  <c r="BH681"/>
  <c r="BG681"/>
  <c r="BF681"/>
  <c r="T681"/>
  <c r="R681"/>
  <c r="P681"/>
  <c r="BI670"/>
  <c r="BH670"/>
  <c r="BG670"/>
  <c r="BF670"/>
  <c r="T670"/>
  <c r="R670"/>
  <c r="P670"/>
  <c r="BI651"/>
  <c r="BH651"/>
  <c r="BG651"/>
  <c r="BF651"/>
  <c r="T651"/>
  <c r="R651"/>
  <c r="P651"/>
  <c r="BI632"/>
  <c r="BH632"/>
  <c r="BG632"/>
  <c r="BF632"/>
  <c r="T632"/>
  <c r="R632"/>
  <c r="P632"/>
  <c r="BI621"/>
  <c r="BH621"/>
  <c r="BG621"/>
  <c r="BF621"/>
  <c r="T621"/>
  <c r="R621"/>
  <c r="P621"/>
  <c r="BI610"/>
  <c r="BH610"/>
  <c r="BG610"/>
  <c r="BF610"/>
  <c r="T610"/>
  <c r="R610"/>
  <c r="P610"/>
  <c r="BI606"/>
  <c r="BH606"/>
  <c r="BG606"/>
  <c r="BF606"/>
  <c r="T606"/>
  <c r="R606"/>
  <c r="P606"/>
  <c r="BI602"/>
  <c r="BH602"/>
  <c r="BG602"/>
  <c r="BF602"/>
  <c r="T602"/>
  <c r="R602"/>
  <c r="P602"/>
  <c r="BI583"/>
  <c r="BH583"/>
  <c r="BG583"/>
  <c r="BF583"/>
  <c r="T583"/>
  <c r="R583"/>
  <c r="P583"/>
  <c r="BI564"/>
  <c r="BH564"/>
  <c r="BG564"/>
  <c r="BF564"/>
  <c r="T564"/>
  <c r="R564"/>
  <c r="P564"/>
  <c r="BI545"/>
  <c r="BH545"/>
  <c r="BG545"/>
  <c r="BF545"/>
  <c r="T545"/>
  <c r="R545"/>
  <c r="P545"/>
  <c r="BI526"/>
  <c r="BH526"/>
  <c r="BG526"/>
  <c r="BF526"/>
  <c r="T526"/>
  <c r="R526"/>
  <c r="P526"/>
  <c r="BI523"/>
  <c r="BH523"/>
  <c r="BG523"/>
  <c r="BF523"/>
  <c r="T523"/>
  <c r="R523"/>
  <c r="P523"/>
  <c r="BI520"/>
  <c r="BH520"/>
  <c r="BG520"/>
  <c r="BF520"/>
  <c r="T520"/>
  <c r="R520"/>
  <c r="P520"/>
  <c r="BI516"/>
  <c r="BH516"/>
  <c r="BG516"/>
  <c r="BF516"/>
  <c r="T516"/>
  <c r="R516"/>
  <c r="P516"/>
  <c r="BI513"/>
  <c r="BH513"/>
  <c r="BG513"/>
  <c r="BF513"/>
  <c r="T513"/>
  <c r="R513"/>
  <c r="P513"/>
  <c r="BI511"/>
  <c r="BH511"/>
  <c r="BG511"/>
  <c r="BF511"/>
  <c r="T511"/>
  <c r="R511"/>
  <c r="P511"/>
  <c r="BI510"/>
  <c r="BH510"/>
  <c r="BG510"/>
  <c r="BF510"/>
  <c r="T510"/>
  <c r="R510"/>
  <c r="P510"/>
  <c r="BI509"/>
  <c r="BH509"/>
  <c r="BG509"/>
  <c r="BF509"/>
  <c r="T509"/>
  <c r="R509"/>
  <c r="P509"/>
  <c r="BI507"/>
  <c r="BH507"/>
  <c r="BG507"/>
  <c r="BF507"/>
  <c r="T507"/>
  <c r="R507"/>
  <c r="P507"/>
  <c r="BI506"/>
  <c r="BH506"/>
  <c r="BG506"/>
  <c r="BF506"/>
  <c r="T506"/>
  <c r="R506"/>
  <c r="P506"/>
  <c r="BI504"/>
  <c r="BH504"/>
  <c r="BG504"/>
  <c r="BF504"/>
  <c r="T504"/>
  <c r="R504"/>
  <c r="P504"/>
  <c r="BI503"/>
  <c r="BH503"/>
  <c r="BG503"/>
  <c r="BF503"/>
  <c r="T503"/>
  <c r="R503"/>
  <c r="P503"/>
  <c r="BI501"/>
  <c r="BH501"/>
  <c r="BG501"/>
  <c r="BF501"/>
  <c r="T501"/>
  <c r="R501"/>
  <c r="P501"/>
  <c r="BI500"/>
  <c r="BH500"/>
  <c r="BG500"/>
  <c r="BF500"/>
  <c r="T500"/>
  <c r="R500"/>
  <c r="P500"/>
  <c r="BI498"/>
  <c r="BH498"/>
  <c r="BG498"/>
  <c r="BF498"/>
  <c r="T498"/>
  <c r="R498"/>
  <c r="P498"/>
  <c r="BI494"/>
  <c r="BH494"/>
  <c r="BG494"/>
  <c r="BF494"/>
  <c r="T494"/>
  <c r="R494"/>
  <c r="P494"/>
  <c r="BI489"/>
  <c r="BH489"/>
  <c r="BG489"/>
  <c r="BF489"/>
  <c r="T489"/>
  <c r="R489"/>
  <c r="P489"/>
  <c r="BI488"/>
  <c r="BH488"/>
  <c r="BG488"/>
  <c r="BF488"/>
  <c r="T488"/>
  <c r="R488"/>
  <c r="P488"/>
  <c r="BI486"/>
  <c r="BH486"/>
  <c r="BG486"/>
  <c r="BF486"/>
  <c r="T486"/>
  <c r="R486"/>
  <c r="P486"/>
  <c r="BI485"/>
  <c r="BH485"/>
  <c r="BG485"/>
  <c r="BF485"/>
  <c r="T485"/>
  <c r="R485"/>
  <c r="P485"/>
  <c r="BI484"/>
  <c r="BH484"/>
  <c r="BG484"/>
  <c r="BF484"/>
  <c r="T484"/>
  <c r="R484"/>
  <c r="P484"/>
  <c r="BI482"/>
  <c r="BH482"/>
  <c r="BG482"/>
  <c r="BF482"/>
  <c r="T482"/>
  <c r="R482"/>
  <c r="P482"/>
  <c r="BI479"/>
  <c r="BH479"/>
  <c r="BG479"/>
  <c r="BF479"/>
  <c r="T479"/>
  <c r="R479"/>
  <c r="P479"/>
  <c r="BI474"/>
  <c r="BH474"/>
  <c r="BG474"/>
  <c r="BF474"/>
  <c r="T474"/>
  <c r="R474"/>
  <c r="P474"/>
  <c r="BI469"/>
  <c r="BH469"/>
  <c r="BG469"/>
  <c r="BF469"/>
  <c r="T469"/>
  <c r="R469"/>
  <c r="P469"/>
  <c r="BI466"/>
  <c r="BH466"/>
  <c r="BG466"/>
  <c r="BF466"/>
  <c r="T466"/>
  <c r="R466"/>
  <c r="P466"/>
  <c r="BI465"/>
  <c r="BH465"/>
  <c r="BG465"/>
  <c r="BF465"/>
  <c r="T465"/>
  <c r="R465"/>
  <c r="P465"/>
  <c r="BI464"/>
  <c r="BH464"/>
  <c r="BG464"/>
  <c r="BF464"/>
  <c r="T464"/>
  <c r="R464"/>
  <c r="P464"/>
  <c r="BI462"/>
  <c r="BH462"/>
  <c r="BG462"/>
  <c r="BF462"/>
  <c r="T462"/>
  <c r="R462"/>
  <c r="P462"/>
  <c r="BI456"/>
  <c r="BH456"/>
  <c r="BG456"/>
  <c r="BF456"/>
  <c r="T456"/>
  <c r="R456"/>
  <c r="P456"/>
  <c r="BI449"/>
  <c r="BH449"/>
  <c r="BG449"/>
  <c r="BF449"/>
  <c r="T449"/>
  <c r="R449"/>
  <c r="P449"/>
  <c r="BI444"/>
  <c r="BH444"/>
  <c r="BG444"/>
  <c r="BF444"/>
  <c r="T444"/>
  <c r="R444"/>
  <c r="P444"/>
  <c r="BI425"/>
  <c r="BH425"/>
  <c r="BG425"/>
  <c r="BF425"/>
  <c r="T425"/>
  <c r="R425"/>
  <c r="P425"/>
  <c r="BI414"/>
  <c r="BH414"/>
  <c r="BG414"/>
  <c r="BF414"/>
  <c r="T414"/>
  <c r="R414"/>
  <c r="P414"/>
  <c r="BI403"/>
  <c r="BH403"/>
  <c r="BG403"/>
  <c r="BF403"/>
  <c r="T403"/>
  <c r="R403"/>
  <c r="P403"/>
  <c r="BI398"/>
  <c r="BH398"/>
  <c r="BG398"/>
  <c r="BF398"/>
  <c r="T398"/>
  <c r="R398"/>
  <c r="P398"/>
  <c r="BI393"/>
  <c r="BH393"/>
  <c r="BG393"/>
  <c r="BF393"/>
  <c r="T393"/>
  <c r="R393"/>
  <c r="P393"/>
  <c r="BI378"/>
  <c r="BH378"/>
  <c r="BG378"/>
  <c r="BF378"/>
  <c r="T378"/>
  <c r="R378"/>
  <c r="P378"/>
  <c r="BI373"/>
  <c r="BH373"/>
  <c r="BG373"/>
  <c r="BF373"/>
  <c r="T373"/>
  <c r="R373"/>
  <c r="P373"/>
  <c r="BI368"/>
  <c r="BH368"/>
  <c r="BG368"/>
  <c r="BF368"/>
  <c r="T368"/>
  <c r="R368"/>
  <c r="P368"/>
  <c r="BI363"/>
  <c r="BH363"/>
  <c r="BG363"/>
  <c r="BF363"/>
  <c r="T363"/>
  <c r="R363"/>
  <c r="P363"/>
  <c r="BI358"/>
  <c r="BH358"/>
  <c r="BG358"/>
  <c r="BF358"/>
  <c r="T358"/>
  <c r="R358"/>
  <c r="P358"/>
  <c r="BI349"/>
  <c r="BH349"/>
  <c r="BG349"/>
  <c r="BF349"/>
  <c r="T349"/>
  <c r="R349"/>
  <c r="P349"/>
  <c r="BI340"/>
  <c r="BH340"/>
  <c r="BG340"/>
  <c r="BF340"/>
  <c r="T340"/>
  <c r="R340"/>
  <c r="P340"/>
  <c r="BI337"/>
  <c r="BH337"/>
  <c r="BG337"/>
  <c r="BF337"/>
  <c r="T337"/>
  <c r="R337"/>
  <c r="P337"/>
  <c r="BI332"/>
  <c r="BH332"/>
  <c r="BG332"/>
  <c r="BF332"/>
  <c r="T332"/>
  <c r="R332"/>
  <c r="P332"/>
  <c r="BI327"/>
  <c r="BH327"/>
  <c r="BG327"/>
  <c r="BF327"/>
  <c r="T327"/>
  <c r="R327"/>
  <c r="P327"/>
  <c r="BI324"/>
  <c r="BH324"/>
  <c r="BG324"/>
  <c r="BF324"/>
  <c r="T324"/>
  <c r="R324"/>
  <c r="P324"/>
  <c r="BI318"/>
  <c r="BH318"/>
  <c r="BG318"/>
  <c r="BF318"/>
  <c r="T318"/>
  <c r="R318"/>
  <c r="P318"/>
  <c r="BI313"/>
  <c r="BH313"/>
  <c r="BG313"/>
  <c r="BF313"/>
  <c r="T313"/>
  <c r="R313"/>
  <c r="P313"/>
  <c r="BI308"/>
  <c r="BH308"/>
  <c r="BG308"/>
  <c r="BF308"/>
  <c r="T308"/>
  <c r="R308"/>
  <c r="P308"/>
  <c r="BI304"/>
  <c r="BH304"/>
  <c r="BG304"/>
  <c r="BF304"/>
  <c r="T304"/>
  <c r="T303"/>
  <c r="R304"/>
  <c r="R303"/>
  <c r="P304"/>
  <c r="P303"/>
  <c r="BI270"/>
  <c r="BH270"/>
  <c r="BG270"/>
  <c r="BF270"/>
  <c r="T270"/>
  <c r="T236"/>
  <c r="R270"/>
  <c r="R236"/>
  <c r="P270"/>
  <c r="P236"/>
  <c r="BI237"/>
  <c r="BH237"/>
  <c r="BG237"/>
  <c r="BF237"/>
  <c r="T237"/>
  <c r="R237"/>
  <c r="P237"/>
  <c r="BI232"/>
  <c r="BH232"/>
  <c r="BG232"/>
  <c r="BF232"/>
  <c r="T232"/>
  <c r="R232"/>
  <c r="P232"/>
  <c r="BI227"/>
  <c r="BH227"/>
  <c r="BG227"/>
  <c r="BF227"/>
  <c r="T227"/>
  <c r="R227"/>
  <c r="P227"/>
  <c r="BI226"/>
  <c r="BH226"/>
  <c r="BG226"/>
  <c r="BF226"/>
  <c r="T226"/>
  <c r="R226"/>
  <c r="P226"/>
  <c r="BI225"/>
  <c r="BH225"/>
  <c r="BG225"/>
  <c r="BF225"/>
  <c r="T225"/>
  <c r="R225"/>
  <c r="P225"/>
  <c r="BI224"/>
  <c r="BH224"/>
  <c r="BG224"/>
  <c r="BF224"/>
  <c r="T224"/>
  <c r="R224"/>
  <c r="P224"/>
  <c r="BI222"/>
  <c r="BH222"/>
  <c r="BG222"/>
  <c r="BF222"/>
  <c r="T222"/>
  <c r="R222"/>
  <c r="P222"/>
  <c r="BI215"/>
  <c r="BH215"/>
  <c r="BG215"/>
  <c r="BF215"/>
  <c r="T215"/>
  <c r="R215"/>
  <c r="P215"/>
  <c r="BI190"/>
  <c r="BH190"/>
  <c r="BG190"/>
  <c r="BF190"/>
  <c r="T190"/>
  <c r="R190"/>
  <c r="P190"/>
  <c r="BI165"/>
  <c r="BH165"/>
  <c r="BG165"/>
  <c r="BF165"/>
  <c r="T165"/>
  <c r="R165"/>
  <c r="P165"/>
  <c r="BI148"/>
  <c r="BH148"/>
  <c r="BG148"/>
  <c r="BF148"/>
  <c r="T148"/>
  <c r="R148"/>
  <c r="P148"/>
  <c r="BI138"/>
  <c r="BH138"/>
  <c r="BG138"/>
  <c r="BF138"/>
  <c r="T138"/>
  <c r="R138"/>
  <c r="P138"/>
  <c r="BI121"/>
  <c r="BH121"/>
  <c r="BG121"/>
  <c r="BF121"/>
  <c r="T121"/>
  <c r="R121"/>
  <c r="P121"/>
  <c r="BI114"/>
  <c r="BH114"/>
  <c r="BG114"/>
  <c r="BF114"/>
  <c r="T114"/>
  <c r="R114"/>
  <c r="P114"/>
  <c r="BI99"/>
  <c r="BH99"/>
  <c r="BG99"/>
  <c r="BF99"/>
  <c r="T99"/>
  <c r="R99"/>
  <c r="P99"/>
  <c r="J93"/>
  <c r="J92"/>
  <c r="F92"/>
  <c r="F90"/>
  <c r="E88"/>
  <c r="J55"/>
  <c r="J54"/>
  <c r="F54"/>
  <c r="F52"/>
  <c r="E50"/>
  <c r="J18"/>
  <c r="E18"/>
  <c r="F55"/>
  <c r="J17"/>
  <c r="J12"/>
  <c r="J52"/>
  <c r="E7"/>
  <c r="E86"/>
  <c i="2" r="J37"/>
  <c r="J36"/>
  <c i="1" r="AY55"/>
  <c i="2" r="J35"/>
  <c i="1" r="AX55"/>
  <c i="2" r="BI227"/>
  <c r="BH227"/>
  <c r="BG227"/>
  <c r="BF227"/>
  <c r="T227"/>
  <c r="T226"/>
  <c r="R227"/>
  <c r="R226"/>
  <c r="P227"/>
  <c r="P226"/>
  <c r="BI213"/>
  <c r="BH213"/>
  <c r="BG213"/>
  <c r="BF213"/>
  <c r="T213"/>
  <c r="T199"/>
  <c r="R213"/>
  <c r="R199"/>
  <c r="P213"/>
  <c r="P199"/>
  <c r="BI200"/>
  <c r="BH200"/>
  <c r="BG200"/>
  <c r="BF200"/>
  <c r="T200"/>
  <c r="R200"/>
  <c r="P200"/>
  <c r="BI194"/>
  <c r="BH194"/>
  <c r="BG194"/>
  <c r="BF194"/>
  <c r="T194"/>
  <c r="T193"/>
  <c r="R194"/>
  <c r="R193"/>
  <c r="P194"/>
  <c r="P193"/>
  <c r="BI188"/>
  <c r="BH188"/>
  <c r="BG188"/>
  <c r="BF188"/>
  <c r="T188"/>
  <c r="T187"/>
  <c r="R188"/>
  <c r="R187"/>
  <c r="P188"/>
  <c r="P187"/>
  <c r="BI185"/>
  <c r="BH185"/>
  <c r="BG185"/>
  <c r="BF185"/>
  <c r="T185"/>
  <c r="T184"/>
  <c r="R185"/>
  <c r="R184"/>
  <c r="P185"/>
  <c r="P184"/>
  <c r="BI182"/>
  <c r="BH182"/>
  <c r="BG182"/>
  <c r="BF182"/>
  <c r="T182"/>
  <c r="R182"/>
  <c r="P182"/>
  <c r="BI180"/>
  <c r="BH180"/>
  <c r="BG180"/>
  <c r="BF180"/>
  <c r="T180"/>
  <c r="R180"/>
  <c r="P180"/>
  <c r="BI178"/>
  <c r="BH178"/>
  <c r="BG178"/>
  <c r="BF178"/>
  <c r="T178"/>
  <c r="R178"/>
  <c r="P178"/>
  <c r="BI176"/>
  <c r="BH176"/>
  <c r="BG176"/>
  <c r="BF176"/>
  <c r="T176"/>
  <c r="R176"/>
  <c r="P176"/>
  <c r="BI172"/>
  <c r="BH172"/>
  <c r="BG172"/>
  <c r="BF172"/>
  <c r="T172"/>
  <c r="R172"/>
  <c r="P172"/>
  <c r="BI170"/>
  <c r="BH170"/>
  <c r="BG170"/>
  <c r="BF170"/>
  <c r="T170"/>
  <c r="R170"/>
  <c r="P170"/>
  <c r="BI166"/>
  <c r="BH166"/>
  <c r="BG166"/>
  <c r="BF166"/>
  <c r="T166"/>
  <c r="R166"/>
  <c r="P166"/>
  <c r="BI164"/>
  <c r="BH164"/>
  <c r="BG164"/>
  <c r="BF164"/>
  <c r="T164"/>
  <c r="R164"/>
  <c r="P164"/>
  <c r="BI159"/>
  <c r="BH159"/>
  <c r="BG159"/>
  <c r="BF159"/>
  <c r="T159"/>
  <c r="R159"/>
  <c r="P159"/>
  <c r="BI157"/>
  <c r="BH157"/>
  <c r="BG157"/>
  <c r="BF157"/>
  <c r="T157"/>
  <c r="R157"/>
  <c r="P157"/>
  <c r="BI154"/>
  <c r="BH154"/>
  <c r="BG154"/>
  <c r="BF154"/>
  <c r="T154"/>
  <c r="R154"/>
  <c r="P154"/>
  <c r="BI152"/>
  <c r="BH152"/>
  <c r="BG152"/>
  <c r="BF152"/>
  <c r="T152"/>
  <c r="R152"/>
  <c r="P152"/>
  <c r="BI150"/>
  <c r="BH150"/>
  <c r="BG150"/>
  <c r="BF150"/>
  <c r="T150"/>
  <c r="R150"/>
  <c r="P150"/>
  <c r="BI134"/>
  <c r="BH134"/>
  <c r="BG134"/>
  <c r="BF134"/>
  <c r="T134"/>
  <c r="R134"/>
  <c r="P134"/>
  <c r="BI129"/>
  <c r="BH129"/>
  <c r="BG129"/>
  <c r="BF129"/>
  <c r="T129"/>
  <c r="R129"/>
  <c r="P129"/>
  <c r="BI122"/>
  <c r="BH122"/>
  <c r="BG122"/>
  <c r="BF122"/>
  <c r="T122"/>
  <c r="R122"/>
  <c r="P122"/>
  <c r="BI106"/>
  <c r="BH106"/>
  <c r="BG106"/>
  <c r="BF106"/>
  <c r="T106"/>
  <c r="R106"/>
  <c r="P106"/>
  <c r="BI101"/>
  <c r="BH101"/>
  <c r="BG101"/>
  <c r="BF101"/>
  <c r="T101"/>
  <c r="R101"/>
  <c r="P101"/>
  <c r="BI92"/>
  <c r="BH92"/>
  <c r="BG92"/>
  <c r="BF92"/>
  <c r="T92"/>
  <c r="R92"/>
  <c r="P92"/>
  <c r="J86"/>
  <c r="J85"/>
  <c r="F85"/>
  <c r="F83"/>
  <c r="E81"/>
  <c r="J55"/>
  <c r="J54"/>
  <c r="F54"/>
  <c r="F52"/>
  <c r="E50"/>
  <c r="J18"/>
  <c r="E18"/>
  <c r="F55"/>
  <c r="J17"/>
  <c r="J12"/>
  <c r="J83"/>
  <c r="E7"/>
  <c r="E48"/>
  <c i="1" r="L50"/>
  <c r="AM50"/>
  <c r="AM49"/>
  <c r="L49"/>
  <c r="AM47"/>
  <c r="L47"/>
  <c r="L45"/>
  <c r="L44"/>
  <c i="2" r="J150"/>
  <c i="3" r="J733"/>
  <c r="J1038"/>
  <c r="BK1086"/>
  <c i="4" r="BK116"/>
  <c r="J86"/>
  <c i="5" r="J119"/>
  <c i="6" r="BK542"/>
  <c r="J291"/>
  <c i="7" r="J91"/>
  <c i="2" r="J166"/>
  <c i="3" r="BK793"/>
  <c r="J509"/>
  <c r="BK503"/>
  <c r="BK358"/>
  <c i="4" r="J103"/>
  <c i="5" r="BK134"/>
  <c r="BK94"/>
  <c i="6" r="J583"/>
  <c i="1" r="AS54"/>
  <c i="3" r="BK610"/>
  <c r="BK1207"/>
  <c i="4" r="BK105"/>
  <c i="5" r="J100"/>
  <c r="J127"/>
  <c r="J144"/>
  <c i="6" r="J331"/>
  <c i="8" r="J90"/>
  <c i="2" r="BK213"/>
  <c i="3" r="BK886"/>
  <c r="J994"/>
  <c r="J523"/>
  <c r="J1311"/>
  <c i="4" r="J109"/>
  <c i="5" r="J113"/>
  <c r="BK89"/>
  <c i="6" r="J539"/>
  <c r="J579"/>
  <c i="2" r="BK150"/>
  <c i="3" r="BK621"/>
  <c r="J332"/>
  <c r="J927"/>
  <c r="BK1212"/>
  <c i="4" r="BK103"/>
  <c i="5" r="J112"/>
  <c r="BK126"/>
  <c i="6" r="J529"/>
  <c r="BK529"/>
  <c i="2" r="BK164"/>
  <c i="3" r="BK486"/>
  <c r="BK484"/>
  <c r="BK606"/>
  <c r="BK318"/>
  <c r="J651"/>
  <c i="5" r="BK154"/>
  <c r="J103"/>
  <c i="6" r="J553"/>
  <c r="BK525"/>
  <c i="2" r="BK129"/>
  <c i="3" r="BK479"/>
  <c r="BK523"/>
  <c r="J215"/>
  <c r="J621"/>
  <c i="4" r="J105"/>
  <c i="5" r="BK103"/>
  <c r="J138"/>
  <c i="6" r="BK153"/>
  <c i="7" r="BK100"/>
  <c i="3" r="BK224"/>
  <c r="BK138"/>
  <c r="J1299"/>
  <c i="4" r="BK120"/>
  <c r="BK92"/>
  <c i="5" r="BK111"/>
  <c i="6" r="J334"/>
  <c r="BK303"/>
  <c i="2" r="J172"/>
  <c i="3" r="J901"/>
  <c r="J1024"/>
  <c r="BK511"/>
  <c r="BK1144"/>
  <c i="4" r="BK95"/>
  <c i="5" r="BK138"/>
  <c r="J115"/>
  <c i="6" r="J517"/>
  <c r="BK563"/>
  <c i="2" r="J92"/>
  <c i="3" r="J403"/>
  <c r="BK232"/>
  <c r="J337"/>
  <c r="BK510"/>
  <c i="4" r="J106"/>
  <c r="BK94"/>
  <c i="5" r="BK112"/>
  <c r="J110"/>
  <c i="6" r="J412"/>
  <c i="7" r="BK96"/>
  <c i="2" r="J178"/>
  <c i="3" r="BK368"/>
  <c r="J99"/>
  <c r="BK498"/>
  <c r="BK1292"/>
  <c i="4" r="J104"/>
  <c i="5" r="BK135"/>
  <c r="J153"/>
  <c r="J89"/>
  <c i="6" r="BK260"/>
  <c r="BK430"/>
  <c i="2" r="BK159"/>
  <c i="3" r="J516"/>
  <c r="J349"/>
  <c r="J373"/>
  <c r="J1193"/>
  <c i="4" r="BK93"/>
  <c i="5" r="BK137"/>
  <c r="J150"/>
  <c r="J108"/>
  <c i="6" r="J576"/>
  <c r="J430"/>
  <c i="7" r="BK103"/>
  <c i="3" r="J1046"/>
  <c r="J465"/>
  <c r="BK506"/>
  <c r="BK226"/>
  <c r="J685"/>
  <c i="4" r="BK98"/>
  <c i="5" r="BK151"/>
  <c r="BK118"/>
  <c i="6" r="BK546"/>
  <c i="8" r="BK96"/>
  <c i="3" r="BK1009"/>
  <c r="J224"/>
  <c r="J520"/>
  <c r="J1292"/>
  <c i="5" r="J102"/>
  <c r="J104"/>
  <c i="6" r="J452"/>
  <c r="BK423"/>
  <c i="8" r="J88"/>
  <c i="3" r="BK868"/>
  <c r="BK363"/>
  <c r="BK425"/>
  <c r="BK332"/>
  <c i="4" r="J107"/>
  <c i="5" r="J154"/>
  <c r="BK149"/>
  <c i="6" r="BK536"/>
  <c r="J185"/>
  <c r="BK223"/>
  <c i="8" r="BK90"/>
  <c i="3" r="BK449"/>
  <c r="J466"/>
  <c r="J444"/>
  <c i="4" r="J113"/>
  <c i="5" r="J135"/>
  <c r="J145"/>
  <c r="BK130"/>
  <c i="6" r="BK517"/>
  <c r="BK286"/>
  <c i="2" r="BK182"/>
  <c i="3" r="BK715"/>
  <c r="BK504"/>
  <c r="J501"/>
  <c r="J313"/>
  <c i="4" r="BK102"/>
  <c i="5" r="BK155"/>
  <c r="J93"/>
  <c r="BK88"/>
  <c i="6" r="J240"/>
  <c i="8" r="J96"/>
  <c i="2" r="J157"/>
  <c i="3" r="J485"/>
  <c r="BK373"/>
  <c r="BK821"/>
  <c r="J610"/>
  <c i="5" r="J143"/>
  <c r="J123"/>
  <c i="6" r="J390"/>
  <c r="J536"/>
  <c i="2" r="J194"/>
  <c i="3" r="J968"/>
  <c r="BK474"/>
  <c r="BK444"/>
  <c r="J500"/>
  <c i="4" r="J115"/>
  <c i="5" r="J114"/>
  <c r="BK95"/>
  <c i="6" r="BK601"/>
  <c r="J286"/>
  <c i="2" r="BK157"/>
  <c i="3" r="J482"/>
  <c r="J503"/>
  <c r="BK489"/>
  <c r="BK1236"/>
  <c i="4" r="BK110"/>
  <c i="5" r="BK91"/>
  <c r="BK150"/>
  <c i="6" r="J233"/>
  <c r="J588"/>
  <c i="8" r="BK101"/>
  <c i="2" r="BK194"/>
  <c i="3" r="BK456"/>
  <c r="BK190"/>
  <c r="BK485"/>
  <c r="BK165"/>
  <c r="J318"/>
  <c i="4" r="BK119"/>
  <c i="5" r="BK142"/>
  <c r="J116"/>
  <c r="BK121"/>
  <c i="6" r="BK533"/>
  <c i="7" r="BK91"/>
  <c i="2" r="J129"/>
  <c i="3" r="J1135"/>
  <c r="BK836"/>
  <c r="BK994"/>
  <c r="BK304"/>
  <c i="4" r="J98"/>
  <c i="5" r="BK133"/>
  <c r="J120"/>
  <c i="6" r="J608"/>
  <c r="BK556"/>
  <c i="7" r="BK88"/>
  <c i="2" r="J180"/>
  <c i="3" r="BK340"/>
  <c r="BK927"/>
  <c r="BK99"/>
  <c r="J868"/>
  <c r="J871"/>
  <c i="4" r="BK112"/>
  <c i="5" r="BK102"/>
  <c r="J121"/>
  <c r="BK125"/>
  <c i="6" r="J514"/>
  <c r="BK579"/>
  <c i="3" r="BK901"/>
  <c r="J681"/>
  <c r="BK602"/>
  <c i="4" r="BK117"/>
  <c i="5" r="J142"/>
  <c r="J126"/>
  <c i="6" r="J337"/>
  <c r="J252"/>
  <c i="8" r="J98"/>
  <c i="2" r="J101"/>
  <c i="3" r="J504"/>
  <c r="BK227"/>
  <c r="BK718"/>
  <c r="BK1359"/>
  <c i="4" r="J95"/>
  <c r="BK89"/>
  <c i="5" r="BK129"/>
  <c r="BK128"/>
  <c i="6" r="BK278"/>
  <c r="J546"/>
  <c i="2" r="BK134"/>
  <c i="3" r="BK968"/>
  <c r="BK1012"/>
  <c r="BK651"/>
  <c r="J1306"/>
  <c i="4" r="J92"/>
  <c i="5" r="BK97"/>
  <c r="BK99"/>
  <c i="6" r="BK588"/>
  <c r="J483"/>
  <c i="7" r="J110"/>
  <c i="2" r="BK122"/>
  <c i="3" r="BK222"/>
  <c r="BK148"/>
  <c r="J778"/>
  <c i="4" r="J118"/>
  <c r="BK90"/>
  <c i="5" r="J105"/>
  <c i="6" r="BK560"/>
  <c r="J563"/>
  <c r="J597"/>
  <c i="8" r="J101"/>
  <c i="3" r="J715"/>
  <c r="J793"/>
  <c r="J363"/>
  <c r="BK465"/>
  <c i="4" r="J110"/>
  <c r="J102"/>
  <c i="5" r="J101"/>
  <c r="J106"/>
  <c i="6" r="BK252"/>
  <c r="J320"/>
  <c i="2" r="J176"/>
  <c i="3" r="BK337"/>
  <c r="J1009"/>
  <c r="BK1306"/>
  <c i="4" r="J97"/>
  <c r="BK106"/>
  <c i="5" r="J95"/>
  <c i="6" r="BK597"/>
  <c r="BK185"/>
  <c r="BK240"/>
  <c i="2" r="BK92"/>
  <c i="3" r="J718"/>
  <c r="J696"/>
  <c r="BK466"/>
  <c r="J479"/>
  <c r="J225"/>
  <c i="5" r="BK146"/>
  <c r="J90"/>
  <c i="6" r="BK337"/>
  <c r="J525"/>
  <c i="2" r="J159"/>
  <c r="J152"/>
  <c i="3" r="J602"/>
  <c r="J748"/>
  <c r="J1144"/>
  <c r="BK1200"/>
  <c i="4" r="J119"/>
  <c i="5" r="BK144"/>
  <c r="J146"/>
  <c i="6" r="BK390"/>
  <c r="BK244"/>
  <c i="3" r="BK327"/>
  <c r="BK509"/>
  <c r="J1200"/>
  <c i="4" r="J116"/>
  <c r="BK109"/>
  <c i="5" r="BK106"/>
  <c r="J107"/>
  <c i="6" r="BK593"/>
  <c i="8" r="BK93"/>
  <c i="2" r="J106"/>
  <c i="3" r="BK507"/>
  <c r="BK237"/>
  <c r="BK378"/>
  <c r="BK1299"/>
  <c i="4" r="J120"/>
  <c i="5" r="J91"/>
  <c r="BK107"/>
  <c i="6" r="BK572"/>
  <c r="J542"/>
  <c i="8" r="BK104"/>
  <c i="3" r="BK1024"/>
  <c r="J489"/>
  <c r="J469"/>
  <c r="BK121"/>
  <c i="4" r="BK91"/>
  <c r="J112"/>
  <c i="5" r="BK139"/>
  <c i="6" r="J296"/>
  <c r="J601"/>
  <c i="8" r="BK98"/>
  <c i="3" r="J853"/>
  <c r="BK564"/>
  <c r="BK393"/>
  <c r="BK270"/>
  <c r="J763"/>
  <c i="4" r="J117"/>
  <c i="5" r="BK136"/>
  <c r="J88"/>
  <c i="6" r="BK368"/>
  <c i="7" r="BK107"/>
  <c i="2" r="J188"/>
  <c i="3" r="J606"/>
  <c r="BK520"/>
  <c r="J942"/>
  <c r="J226"/>
  <c i="4" r="J94"/>
  <c i="5" r="BK145"/>
  <c r="BK116"/>
  <c i="6" r="J237"/>
  <c i="7" r="J107"/>
  <c i="2" r="J227"/>
  <c i="3" r="J632"/>
  <c r="J838"/>
  <c r="J1086"/>
  <c r="BK685"/>
  <c r="J148"/>
  <c i="4" r="J90"/>
  <c i="5" r="BK113"/>
  <c r="J137"/>
  <c i="6" r="J223"/>
  <c r="J225"/>
  <c i="2" r="BK170"/>
  <c i="3" r="BK763"/>
  <c r="BK308"/>
  <c r="BK853"/>
  <c r="BK1095"/>
  <c i="4" r="J88"/>
  <c i="5" r="BK132"/>
  <c r="J155"/>
  <c i="6" r="BK291"/>
  <c i="7" r="BK84"/>
  <c i="2" r="J154"/>
  <c i="3" r="J670"/>
  <c r="J449"/>
  <c r="J513"/>
  <c r="J1359"/>
  <c i="4" r="J91"/>
  <c i="5" r="BK123"/>
  <c r="J97"/>
  <c i="6" r="BK92"/>
  <c r="J210"/>
  <c i="3" r="BK583"/>
  <c r="J1236"/>
  <c r="J121"/>
  <c i="5" r="J139"/>
  <c r="BK143"/>
  <c i="6" r="BK549"/>
  <c r="J604"/>
  <c i="2" r="BK101"/>
  <c i="3" r="BK1031"/>
  <c r="J683"/>
  <c r="J1095"/>
  <c r="J464"/>
  <c r="J227"/>
  <c i="5" r="J132"/>
  <c r="BK119"/>
  <c r="BK153"/>
  <c i="6" r="BK296"/>
  <c r="J244"/>
  <c i="2" r="J182"/>
  <c i="3" r="J506"/>
  <c r="J583"/>
  <c r="J114"/>
  <c r="BK1018"/>
  <c r="BK1184"/>
  <c i="4" r="J87"/>
  <c i="5" r="BK122"/>
  <c r="J131"/>
  <c i="6" r="BK227"/>
  <c r="J227"/>
  <c i="8" r="BK88"/>
  <c i="2" r="BK154"/>
  <c i="3" r="J511"/>
  <c r="BK733"/>
  <c r="J526"/>
  <c r="J368"/>
  <c i="4" r="J101"/>
  <c i="5" r="J96"/>
  <c r="J136"/>
  <c i="6" r="BK334"/>
  <c r="BK230"/>
  <c i="2" r="J134"/>
  <c i="3" r="BK313"/>
  <c r="J498"/>
  <c r="J510"/>
  <c i="4" r="BK118"/>
  <c i="5" r="BK108"/>
  <c r="J152"/>
  <c i="6" r="J230"/>
  <c r="J92"/>
  <c i="2" r="BK180"/>
  <c r="J170"/>
  <c i="3" r="J304"/>
  <c r="J1018"/>
  <c r="BK482"/>
  <c r="BK349"/>
  <c i="4" r="BK86"/>
  <c i="5" r="BK131"/>
  <c r="BK93"/>
  <c i="6" r="BK441"/>
  <c i="7" r="J100"/>
  <c i="2" r="J213"/>
  <c i="3" r="BK414"/>
  <c r="BK1135"/>
  <c r="J474"/>
  <c r="J1212"/>
  <c i="5" r="J111"/>
  <c r="J118"/>
  <c i="6" r="BK521"/>
  <c r="BK233"/>
  <c i="2" r="BK172"/>
  <c r="J200"/>
  <c i="3" r="J1031"/>
  <c r="J456"/>
  <c r="J190"/>
  <c i="4" r="BK97"/>
  <c i="5" r="J94"/>
  <c r="BK90"/>
  <c i="6" r="J521"/>
  <c i="7" r="J84"/>
  <c i="3" r="J462"/>
  <c r="J425"/>
  <c r="BK114"/>
  <c i="4" r="BK96"/>
  <c i="5" r="J128"/>
  <c i="6" r="BK539"/>
  <c r="J278"/>
  <c i="7" r="J103"/>
  <c i="2" r="J185"/>
  <c i="3" r="BK398"/>
  <c r="J564"/>
  <c r="J886"/>
  <c r="J1207"/>
  <c i="4" r="BK115"/>
  <c i="5" r="J122"/>
  <c r="J140"/>
  <c i="6" r="BK225"/>
  <c i="7" r="J96"/>
  <c i="2" r="BK188"/>
  <c i="3" r="BK324"/>
  <c r="BK632"/>
  <c r="J340"/>
  <c i="4" r="BK108"/>
  <c i="5" r="BK96"/>
  <c r="J149"/>
  <c r="J109"/>
  <c i="6" r="BK567"/>
  <c r="J368"/>
  <c i="2" r="BK178"/>
  <c i="3" r="J414"/>
  <c r="J324"/>
  <c r="BK225"/>
  <c r="J1184"/>
  <c i="4" r="BK101"/>
  <c i="5" r="BK140"/>
  <c r="BK115"/>
  <c r="BK117"/>
  <c i="6" r="BK608"/>
  <c i="7" r="J88"/>
  <c i="3" r="J912"/>
  <c r="J308"/>
  <c r="J1012"/>
  <c r="J237"/>
  <c i="4" r="J93"/>
  <c r="J89"/>
  <c i="5" r="BK120"/>
  <c i="6" r="BK576"/>
  <c r="J423"/>
  <c r="BK583"/>
  <c i="2" r="BK166"/>
  <c i="3" r="BK871"/>
  <c r="BK469"/>
  <c r="BK513"/>
  <c r="BK500"/>
  <c r="J484"/>
  <c i="4" r="J108"/>
  <c i="5" r="J129"/>
  <c r="J133"/>
  <c i="6" r="BK412"/>
  <c r="J153"/>
  <c i="2" r="J164"/>
  <c i="3" r="BK526"/>
  <c r="J488"/>
  <c r="BK1046"/>
  <c r="BK464"/>
  <c i="5" r="BK105"/>
  <c r="J141"/>
  <c i="6" r="BK210"/>
  <c r="J567"/>
  <c i="8" r="J104"/>
  <c i="2" r="BK227"/>
  <c i="3" r="BK838"/>
  <c r="J222"/>
  <c r="BK683"/>
  <c r="J1223"/>
  <c i="4" r="BK99"/>
  <c i="5" r="J148"/>
  <c r="BK109"/>
  <c i="6" r="J593"/>
  <c r="BK320"/>
  <c i="3" r="BK681"/>
  <c r="J138"/>
  <c r="J327"/>
  <c i="4" r="J100"/>
  <c i="5" r="J156"/>
  <c r="BK101"/>
  <c r="BK104"/>
  <c i="6" r="J556"/>
  <c r="BK514"/>
  <c i="7" r="BK110"/>
  <c i="2" r="BK200"/>
  <c i="3" r="J398"/>
  <c r="J358"/>
  <c r="BK545"/>
  <c r="J494"/>
  <c i="4" r="BK104"/>
  <c i="5" r="BK156"/>
  <c r="J151"/>
  <c i="6" r="J533"/>
  <c r="J549"/>
  <c i="2" r="BK106"/>
  <c i="3" r="J545"/>
  <c r="BK942"/>
  <c r="BK403"/>
  <c r="BK1223"/>
  <c i="4" r="BK107"/>
  <c i="5" r="BK127"/>
  <c r="BK148"/>
  <c i="6" r="J572"/>
  <c r="J441"/>
  <c i="2" r="BK152"/>
  <c i="3" r="BK494"/>
  <c r="BK462"/>
  <c r="BK670"/>
  <c r="J232"/>
  <c r="J165"/>
  <c i="4" r="J96"/>
  <c i="5" r="J130"/>
  <c r="BK114"/>
  <c i="6" r="BK553"/>
  <c r="BK452"/>
  <c i="2" r="J122"/>
  <c i="3" r="J393"/>
  <c r="BK696"/>
  <c r="BK748"/>
  <c r="BK778"/>
  <c i="4" r="BK100"/>
  <c i="5" r="BK141"/>
  <c r="J134"/>
  <c i="6" r="J303"/>
  <c r="BK237"/>
  <c i="2" r="BK176"/>
  <c i="3" r="J836"/>
  <c r="J507"/>
  <c r="J378"/>
  <c r="BK1193"/>
  <c i="4" r="BK113"/>
  <c r="BK88"/>
  <c i="5" r="BK152"/>
  <c r="BK110"/>
  <c i="6" r="J560"/>
  <c i="8" r="J93"/>
  <c i="2" r="BK185"/>
  <c i="3" r="BK215"/>
  <c r="J270"/>
  <c r="BK1311"/>
  <c i="4" r="F37"/>
  <c i="3" r="BK501"/>
  <c r="J486"/>
  <c r="BK516"/>
  <c r="BK488"/>
  <c i="4" r="BK87"/>
  <c i="5" r="J125"/>
  <c r="J117"/>
  <c i="6" r="BK483"/>
  <c r="BK331"/>
  <c i="3" r="BK1038"/>
  <c r="BK912"/>
  <c r="J821"/>
  <c i="4" r="J99"/>
  <c i="5" r="J99"/>
  <c r="BK100"/>
  <c i="6" r="J260"/>
  <c r="BK604"/>
  <c i="2" l="1" r="P91"/>
  <c r="R169"/>
  <c r="R168"/>
  <c i="3" r="P98"/>
  <c r="R339"/>
  <c r="R468"/>
  <c r="T481"/>
  <c r="T515"/>
  <c r="BK717"/>
  <c r="J717"/>
  <c r="J73"/>
  <c r="BK870"/>
  <c r="J870"/>
  <c r="J74"/>
  <c r="BK1011"/>
  <c r="J1011"/>
  <c r="J75"/>
  <c i="4" r="P111"/>
  <c i="5" r="P87"/>
  <c r="BK98"/>
  <c r="J98"/>
  <c r="J63"/>
  <c r="BK147"/>
  <c r="J147"/>
  <c r="J65"/>
  <c i="6" r="BK236"/>
  <c r="J236"/>
  <c r="J66"/>
  <c r="P516"/>
  <c i="2" r="P149"/>
  <c i="3" r="T147"/>
  <c r="BK339"/>
  <c r="J339"/>
  <c r="J68"/>
  <c r="BK468"/>
  <c r="J468"/>
  <c r="J69"/>
  <c r="BK481"/>
  <c r="J481"/>
  <c r="J70"/>
  <c r="BK515"/>
  <c r="J515"/>
  <c r="J71"/>
  <c r="T717"/>
  <c r="R870"/>
  <c r="R1011"/>
  <c i="4" r="R111"/>
  <c i="5" r="T92"/>
  <c r="P124"/>
  <c i="6" r="R152"/>
  <c r="T222"/>
  <c r="R333"/>
  <c r="R603"/>
  <c i="7" r="R83"/>
  <c r="R82"/>
  <c r="R81"/>
  <c i="2" r="BK91"/>
  <c r="J91"/>
  <c r="J61"/>
  <c r="BK169"/>
  <c i="3" r="P147"/>
  <c r="P307"/>
  <c r="T326"/>
  <c r="P525"/>
  <c r="BK1045"/>
  <c r="J1045"/>
  <c r="J76"/>
  <c i="4" r="BK85"/>
  <c r="J85"/>
  <c r="J61"/>
  <c r="T111"/>
  <c i="5" r="BK87"/>
  <c r="J87"/>
  <c r="J61"/>
  <c r="R98"/>
  <c r="T147"/>
  <c i="6" r="BK152"/>
  <c r="J152"/>
  <c r="J62"/>
  <c r="R222"/>
  <c r="T333"/>
  <c r="T603"/>
  <c i="2" r="T149"/>
  <c i="3" r="R147"/>
  <c r="T307"/>
  <c r="R326"/>
  <c r="R525"/>
  <c r="P1045"/>
  <c i="4" r="T85"/>
  <c r="P114"/>
  <c i="5" r="BK92"/>
  <c r="J92"/>
  <c r="J62"/>
  <c r="BK124"/>
  <c r="J124"/>
  <c r="J64"/>
  <c i="6" r="BK222"/>
  <c r="J222"/>
  <c r="J63"/>
  <c r="T236"/>
  <c r="R516"/>
  <c i="2" r="R91"/>
  <c r="P169"/>
  <c r="P168"/>
  <c i="3" r="BK147"/>
  <c r="J147"/>
  <c r="J62"/>
  <c r="T339"/>
  <c r="T468"/>
  <c r="P481"/>
  <c r="P515"/>
  <c r="P717"/>
  <c r="T870"/>
  <c r="T1011"/>
  <c i="4" r="R85"/>
  <c r="R84"/>
  <c r="R83"/>
  <c r="R114"/>
  <c i="5" r="P92"/>
  <c r="T124"/>
  <c i="6" r="P152"/>
  <c r="P90"/>
  <c r="P222"/>
  <c r="P333"/>
  <c r="BK603"/>
  <c r="J603"/>
  <c r="J69"/>
  <c i="7" r="BK83"/>
  <c r="J83"/>
  <c r="J61"/>
  <c i="8" r="R87"/>
  <c i="2" r="T91"/>
  <c r="T90"/>
  <c r="T89"/>
  <c r="T169"/>
  <c r="T168"/>
  <c i="3" r="BK98"/>
  <c r="J98"/>
  <c r="J61"/>
  <c r="P339"/>
  <c r="P468"/>
  <c r="R481"/>
  <c r="R515"/>
  <c r="R717"/>
  <c r="P870"/>
  <c r="P1011"/>
  <c i="4" r="BK114"/>
  <c r="J114"/>
  <c r="J63"/>
  <c i="5" r="R92"/>
  <c r="R124"/>
  <c i="6" r="P236"/>
  <c i="7" r="P83"/>
  <c r="P82"/>
  <c r="P81"/>
  <c i="1" r="AU60"/>
  <c i="8" r="P95"/>
  <c i="2" r="BK149"/>
  <c r="J149"/>
  <c r="J62"/>
  <c i="3" r="R98"/>
  <c r="R97"/>
  <c r="R307"/>
  <c r="P326"/>
  <c r="T525"/>
  <c r="T1045"/>
  <c i="4" r="P85"/>
  <c r="P84"/>
  <c r="P83"/>
  <c i="1" r="AU57"/>
  <c i="4" r="T114"/>
  <c i="5" r="T87"/>
  <c r="P98"/>
  <c r="P147"/>
  <c i="6" r="BK333"/>
  <c r="J333"/>
  <c r="J67"/>
  <c r="T516"/>
  <c i="8" r="P87"/>
  <c r="P86"/>
  <c r="P85"/>
  <c i="1" r="AU61"/>
  <c i="2" r="R149"/>
  <c i="3" r="T98"/>
  <c r="T97"/>
  <c r="BK307"/>
  <c r="J307"/>
  <c r="J66"/>
  <c r="BK326"/>
  <c r="J326"/>
  <c r="J67"/>
  <c r="BK525"/>
  <c r="J525"/>
  <c r="J72"/>
  <c r="R1045"/>
  <c i="4" r="BK111"/>
  <c r="J111"/>
  <c r="J62"/>
  <c i="5" r="R87"/>
  <c r="T98"/>
  <c r="R147"/>
  <c i="6" r="T152"/>
  <c r="T90"/>
  <c r="R236"/>
  <c r="R235"/>
  <c r="BK516"/>
  <c r="J516"/>
  <c r="J68"/>
  <c r="P603"/>
  <c i="7" r="T83"/>
  <c r="T82"/>
  <c r="T81"/>
  <c i="8" r="BK87"/>
  <c r="J87"/>
  <c r="J61"/>
  <c r="T87"/>
  <c r="BK95"/>
  <c r="J95"/>
  <c r="J63"/>
  <c r="R95"/>
  <c r="T95"/>
  <c i="2" r="BK184"/>
  <c r="J184"/>
  <c r="J65"/>
  <c r="BK187"/>
  <c r="J187"/>
  <c r="J66"/>
  <c r="BK193"/>
  <c r="J193"/>
  <c r="J67"/>
  <c r="BK226"/>
  <c r="J226"/>
  <c r="J69"/>
  <c i="6" r="BK232"/>
  <c r="J232"/>
  <c r="J64"/>
  <c i="2" r="BK199"/>
  <c r="J199"/>
  <c r="J68"/>
  <c i="3" r="BK303"/>
  <c r="J303"/>
  <c r="J64"/>
  <c r="BK236"/>
  <c r="J236"/>
  <c r="J63"/>
  <c i="6" r="BK91"/>
  <c r="J91"/>
  <c r="J61"/>
  <c i="8" r="BK92"/>
  <c r="J92"/>
  <c r="J62"/>
  <c r="BK100"/>
  <c r="J100"/>
  <c r="J64"/>
  <c r="BK103"/>
  <c r="J103"/>
  <c r="J65"/>
  <c r="F55"/>
  <c i="7" r="BK82"/>
  <c r="BK81"/>
  <c r="J81"/>
  <c i="8" r="E48"/>
  <c r="BE98"/>
  <c r="J52"/>
  <c r="BE96"/>
  <c r="BE101"/>
  <c r="BE104"/>
  <c r="BE93"/>
  <c r="BE88"/>
  <c r="BE90"/>
  <c i="6" r="BK235"/>
  <c r="J235"/>
  <c r="J65"/>
  <c i="7" r="BE84"/>
  <c r="BE88"/>
  <c r="E48"/>
  <c r="J75"/>
  <c r="BE91"/>
  <c r="BE96"/>
  <c r="BE110"/>
  <c r="F55"/>
  <c r="BE103"/>
  <c r="BE107"/>
  <c i="6" r="BK90"/>
  <c r="J90"/>
  <c r="J60"/>
  <c i="7" r="BE100"/>
  <c i="5" r="BK86"/>
  <c r="BK85"/>
  <c r="J85"/>
  <c i="6" r="F55"/>
  <c r="BE153"/>
  <c r="BE225"/>
  <c r="BE227"/>
  <c r="BE230"/>
  <c r="BE291"/>
  <c r="BE337"/>
  <c r="BE368"/>
  <c r="BE430"/>
  <c r="BE514"/>
  <c r="BE529"/>
  <c r="BE542"/>
  <c r="BE576"/>
  <c r="J52"/>
  <c r="BE92"/>
  <c r="BE210"/>
  <c r="BE237"/>
  <c r="BE334"/>
  <c r="BE483"/>
  <c r="BE525"/>
  <c r="BE549"/>
  <c r="BE560"/>
  <c r="BE579"/>
  <c r="BE588"/>
  <c r="BE593"/>
  <c r="E48"/>
  <c r="BE233"/>
  <c r="BE278"/>
  <c r="BE533"/>
  <c r="BE536"/>
  <c r="BE553"/>
  <c r="BE185"/>
  <c r="BE240"/>
  <c r="BE390"/>
  <c r="BE412"/>
  <c r="BE423"/>
  <c r="BE572"/>
  <c r="BE597"/>
  <c r="BE223"/>
  <c r="BE260"/>
  <c r="BE286"/>
  <c r="BE539"/>
  <c r="BE252"/>
  <c r="BE296"/>
  <c r="BE320"/>
  <c r="BE331"/>
  <c r="BE563"/>
  <c r="BE567"/>
  <c r="BE441"/>
  <c r="BE452"/>
  <c r="BE521"/>
  <c r="BE583"/>
  <c r="BE601"/>
  <c r="BE244"/>
  <c r="BE303"/>
  <c r="BE517"/>
  <c r="BE546"/>
  <c r="BE556"/>
  <c r="BE604"/>
  <c r="BE608"/>
  <c i="5" r="E48"/>
  <c r="J52"/>
  <c r="BE93"/>
  <c r="BE94"/>
  <c r="BE95"/>
  <c r="BE96"/>
  <c r="BE97"/>
  <c r="BE101"/>
  <c r="BE104"/>
  <c r="BE111"/>
  <c r="BE144"/>
  <c r="BE89"/>
  <c r="BE90"/>
  <c r="BE91"/>
  <c r="BE112"/>
  <c r="BE119"/>
  <c r="BE130"/>
  <c r="BE135"/>
  <c r="BE136"/>
  <c r="BE138"/>
  <c r="BE99"/>
  <c r="BE113"/>
  <c r="BE121"/>
  <c r="BE106"/>
  <c r="BE107"/>
  <c r="BE108"/>
  <c r="BE109"/>
  <c r="BE123"/>
  <c r="BE125"/>
  <c r="BE140"/>
  <c r="BE151"/>
  <c i="4" r="BK84"/>
  <c r="J84"/>
  <c r="J60"/>
  <c i="5" r="F82"/>
  <c r="BE100"/>
  <c r="BE114"/>
  <c r="BE115"/>
  <c r="BE120"/>
  <c r="BE134"/>
  <c r="BE137"/>
  <c r="BE142"/>
  <c r="BE148"/>
  <c r="BE150"/>
  <c r="BE156"/>
  <c r="BE102"/>
  <c r="BE103"/>
  <c r="BE117"/>
  <c r="BE118"/>
  <c r="BE126"/>
  <c r="BE132"/>
  <c r="BE143"/>
  <c r="BE154"/>
  <c r="BE155"/>
  <c r="BE116"/>
  <c r="BE131"/>
  <c r="BE133"/>
  <c r="BE139"/>
  <c r="BE145"/>
  <c r="BE146"/>
  <c r="BE149"/>
  <c r="BE152"/>
  <c r="BE153"/>
  <c r="BE88"/>
  <c r="BE105"/>
  <c r="BE110"/>
  <c r="BE122"/>
  <c r="BE127"/>
  <c r="BE128"/>
  <c r="BE129"/>
  <c r="BE141"/>
  <c i="4" r="J77"/>
  <c r="F55"/>
  <c r="BE86"/>
  <c i="3" r="BK306"/>
  <c r="J306"/>
  <c r="J65"/>
  <c i="4" r="BE103"/>
  <c r="BE107"/>
  <c r="BE110"/>
  <c r="BE117"/>
  <c r="BE118"/>
  <c r="BE98"/>
  <c r="BE100"/>
  <c r="BE102"/>
  <c i="3" r="BK97"/>
  <c r="J97"/>
  <c r="J60"/>
  <c i="4" r="BE90"/>
  <c r="BE113"/>
  <c r="BE116"/>
  <c r="E48"/>
  <c r="BE91"/>
  <c r="BE95"/>
  <c r="BE96"/>
  <c r="BE99"/>
  <c r="BE104"/>
  <c r="BE108"/>
  <c r="BE109"/>
  <c r="BE112"/>
  <c r="BE87"/>
  <c r="BE88"/>
  <c r="BE89"/>
  <c r="BE92"/>
  <c r="BE93"/>
  <c r="BE94"/>
  <c r="BE97"/>
  <c r="BE101"/>
  <c i="1" r="BD57"/>
  <c i="4" r="BE105"/>
  <c r="BE106"/>
  <c r="BE115"/>
  <c r="BE119"/>
  <c r="BE120"/>
  <c i="2" r="J169"/>
  <c r="J64"/>
  <c i="3" r="F93"/>
  <c r="BE232"/>
  <c r="BE237"/>
  <c r="BE270"/>
  <c r="BE324"/>
  <c r="BE327"/>
  <c r="BE337"/>
  <c r="BE373"/>
  <c r="BE465"/>
  <c r="BE513"/>
  <c r="BE838"/>
  <c r="BE853"/>
  <c r="BE994"/>
  <c r="BE1012"/>
  <c r="BE1086"/>
  <c r="BE1144"/>
  <c r="BE1184"/>
  <c r="BE1193"/>
  <c r="BE1200"/>
  <c r="BE1207"/>
  <c r="BE1212"/>
  <c r="BE1223"/>
  <c r="BE1236"/>
  <c r="BE1292"/>
  <c r="BE1299"/>
  <c r="BE1306"/>
  <c r="BE1311"/>
  <c r="BE1359"/>
  <c r="BE99"/>
  <c r="BE398"/>
  <c r="BE403"/>
  <c r="BE414"/>
  <c r="BE456"/>
  <c r="BE482"/>
  <c r="BE484"/>
  <c r="BE485"/>
  <c r="BE506"/>
  <c r="BE715"/>
  <c r="BE1031"/>
  <c r="BE1135"/>
  <c r="E48"/>
  <c r="J90"/>
  <c r="BE114"/>
  <c r="BE121"/>
  <c r="BE222"/>
  <c r="BE224"/>
  <c r="BE225"/>
  <c r="BE308"/>
  <c r="BE332"/>
  <c r="BE444"/>
  <c r="BE488"/>
  <c r="BE670"/>
  <c r="BE836"/>
  <c r="BE901"/>
  <c r="BE912"/>
  <c r="BE942"/>
  <c r="BE1038"/>
  <c r="BE1046"/>
  <c r="BE148"/>
  <c r="BE165"/>
  <c r="BE190"/>
  <c r="BE226"/>
  <c r="BE340"/>
  <c r="BE489"/>
  <c r="BE503"/>
  <c r="BE507"/>
  <c r="BE520"/>
  <c r="BE523"/>
  <c r="BE526"/>
  <c r="BE610"/>
  <c r="BE748"/>
  <c r="BE793"/>
  <c r="BE927"/>
  <c r="BE304"/>
  <c r="BE363"/>
  <c r="BE449"/>
  <c r="BE466"/>
  <c r="BE469"/>
  <c r="BE474"/>
  <c r="BE501"/>
  <c r="BE504"/>
  <c r="BE510"/>
  <c r="BE583"/>
  <c r="BE632"/>
  <c r="BE685"/>
  <c r="BE778"/>
  <c r="BE821"/>
  <c r="BE886"/>
  <c r="BE1095"/>
  <c r="BE215"/>
  <c r="BE358"/>
  <c r="BE368"/>
  <c r="BE393"/>
  <c r="BE425"/>
  <c r="BE462"/>
  <c r="BE464"/>
  <c r="BE479"/>
  <c r="BE494"/>
  <c r="BE500"/>
  <c r="BE516"/>
  <c r="BE621"/>
  <c r="BE681"/>
  <c r="BE718"/>
  <c r="BE733"/>
  <c r="BE763"/>
  <c r="BE868"/>
  <c r="BE968"/>
  <c r="BE1024"/>
  <c i="2" r="BK90"/>
  <c r="J90"/>
  <c r="J60"/>
  <c i="3" r="BE138"/>
  <c r="BE227"/>
  <c r="BE349"/>
  <c r="BE378"/>
  <c r="BE486"/>
  <c r="BE498"/>
  <c r="BE651"/>
  <c r="BE683"/>
  <c r="BE1009"/>
  <c r="BE313"/>
  <c r="BE318"/>
  <c r="BE509"/>
  <c r="BE511"/>
  <c r="BE545"/>
  <c r="BE564"/>
  <c r="BE602"/>
  <c r="BE606"/>
  <c r="BE696"/>
  <c r="BE871"/>
  <c r="BE1018"/>
  <c i="2" r="E79"/>
  <c r="BE92"/>
  <c r="BE200"/>
  <c r="BE159"/>
  <c r="BE178"/>
  <c r="BE185"/>
  <c r="BE188"/>
  <c r="BE194"/>
  <c r="BE213"/>
  <c r="BE227"/>
  <c r="J52"/>
  <c r="BE134"/>
  <c r="BE152"/>
  <c r="F86"/>
  <c r="BE101"/>
  <c r="BE154"/>
  <c r="BE157"/>
  <c r="BE170"/>
  <c r="BE180"/>
  <c r="BE164"/>
  <c r="BE106"/>
  <c r="BE166"/>
  <c r="BE172"/>
  <c r="BE176"/>
  <c r="BE122"/>
  <c r="BE129"/>
  <c r="BE150"/>
  <c r="BE182"/>
  <c i="5" r="F36"/>
  <c i="1" r="BC58"/>
  <c i="8" r="J34"/>
  <c i="1" r="AW61"/>
  <c i="2" r="F34"/>
  <c i="1" r="BA55"/>
  <c i="6" r="F34"/>
  <c i="1" r="BA59"/>
  <c i="8" r="F37"/>
  <c i="1" r="BD61"/>
  <c i="4" r="F34"/>
  <c i="1" r="BA57"/>
  <c i="5" r="F35"/>
  <c i="1" r="BB58"/>
  <c i="7" r="J34"/>
  <c i="1" r="AW60"/>
  <c i="7" r="F36"/>
  <c i="1" r="BC60"/>
  <c i="8" r="F34"/>
  <c i="1" r="BA61"/>
  <c i="8" r="F35"/>
  <c i="1" r="BB61"/>
  <c i="2" r="F35"/>
  <c i="1" r="BB55"/>
  <c i="3" r="F35"/>
  <c i="1" r="BB56"/>
  <c i="2" r="F37"/>
  <c i="1" r="BD55"/>
  <c i="3" r="J34"/>
  <c i="1" r="AW56"/>
  <c i="3" r="F37"/>
  <c i="1" r="BD56"/>
  <c i="3" r="F34"/>
  <c i="1" r="BA56"/>
  <c i="6" r="J34"/>
  <c i="1" r="AW59"/>
  <c i="2" r="F36"/>
  <c i="1" r="BC55"/>
  <c i="2" r="J34"/>
  <c i="1" r="AW55"/>
  <c i="4" r="J34"/>
  <c i="1" r="AW57"/>
  <c i="5" r="F37"/>
  <c i="1" r="BD58"/>
  <c i="5" r="J30"/>
  <c i="7" r="F34"/>
  <c i="1" r="BA60"/>
  <c i="7" r="F37"/>
  <c i="1" r="BD60"/>
  <c i="7" r="F35"/>
  <c i="1" r="BB60"/>
  <c i="5" r="J34"/>
  <c i="1" r="AW58"/>
  <c i="8" r="F36"/>
  <c i="1" r="BC61"/>
  <c i="4" r="F35"/>
  <c i="1" r="BB57"/>
  <c i="5" r="F34"/>
  <c i="1" r="BA58"/>
  <c i="6" r="F37"/>
  <c i="1" r="BD59"/>
  <c i="6" r="F36"/>
  <c i="1" r="BC59"/>
  <c i="4" r="F36"/>
  <c i="1" r="BC57"/>
  <c i="6" r="F35"/>
  <c i="1" r="BB59"/>
  <c i="7" r="J30"/>
  <c i="3" r="F36"/>
  <c i="1" r="BC56"/>
  <c i="8" l="1" r="T86"/>
  <c r="T85"/>
  <c i="5" r="R86"/>
  <c r="R85"/>
  <c r="P86"/>
  <c r="P85"/>
  <c i="1" r="AU58"/>
  <c i="5" r="T86"/>
  <c r="T85"/>
  <c i="4" r="T84"/>
  <c r="T83"/>
  <c i="3" r="T306"/>
  <c r="T96"/>
  <c r="P306"/>
  <c i="2" r="BK168"/>
  <c r="J168"/>
  <c r="J63"/>
  <c i="6" r="T235"/>
  <c r="T89"/>
  <c r="R90"/>
  <c r="R89"/>
  <c i="3" r="P97"/>
  <c r="P96"/>
  <c i="1" r="AU56"/>
  <c i="2" r="R90"/>
  <c r="R89"/>
  <c i="6" r="P235"/>
  <c r="P89"/>
  <c i="1" r="AU59"/>
  <c i="3" r="R306"/>
  <c r="R96"/>
  <c i="8" r="R86"/>
  <c r="R85"/>
  <c i="2" r="P90"/>
  <c r="P89"/>
  <c i="1" r="AU55"/>
  <c i="8" r="BK86"/>
  <c r="J86"/>
  <c r="J60"/>
  <c i="1" r="AG60"/>
  <c i="7" r="J59"/>
  <c r="J82"/>
  <c r="J60"/>
  <c i="6" r="BK89"/>
  <c r="J89"/>
  <c r="J59"/>
  <c i="1" r="AG58"/>
  <c i="5" r="J59"/>
  <c r="J86"/>
  <c r="J60"/>
  <c i="4" r="BK83"/>
  <c r="J83"/>
  <c i="3" r="BK96"/>
  <c r="J96"/>
  <c r="J59"/>
  <c i="2" r="BK89"/>
  <c r="J89"/>
  <c r="J59"/>
  <c i="8" r="J33"/>
  <c i="1" r="AV61"/>
  <c r="AT61"/>
  <c i="6" r="J33"/>
  <c i="1" r="AV59"/>
  <c r="AT59"/>
  <c r="BC54"/>
  <c r="AY54"/>
  <c i="6" r="F33"/>
  <c i="1" r="AZ59"/>
  <c i="4" r="F33"/>
  <c i="1" r="AZ57"/>
  <c i="3" r="J33"/>
  <c i="1" r="AV56"/>
  <c r="AT56"/>
  <c i="7" r="J33"/>
  <c i="1" r="AV60"/>
  <c r="AT60"/>
  <c r="AN60"/>
  <c i="3" r="F33"/>
  <c i="1" r="AZ56"/>
  <c i="2" r="J33"/>
  <c i="1" r="AV55"/>
  <c r="AT55"/>
  <c i="5" r="F33"/>
  <c i="1" r="AZ58"/>
  <c r="BA54"/>
  <c r="AW54"/>
  <c r="AK30"/>
  <c i="2" r="F33"/>
  <c i="1" r="AZ55"/>
  <c i="4" r="J30"/>
  <c i="1" r="AG57"/>
  <c i="5" r="J33"/>
  <c i="1" r="AV58"/>
  <c r="AT58"/>
  <c r="AN58"/>
  <c r="BD54"/>
  <c r="W33"/>
  <c i="4" r="J33"/>
  <c i="1" r="AV57"/>
  <c r="AT57"/>
  <c r="BB54"/>
  <c r="AX54"/>
  <c i="8" r="F33"/>
  <c i="1" r="AZ61"/>
  <c i="7" r="F33"/>
  <c i="1" r="AZ60"/>
  <c i="8" l="1" r="BK85"/>
  <c r="J85"/>
  <c r="J59"/>
  <c i="7" r="J39"/>
  <c i="1" r="AN57"/>
  <c i="4" r="J59"/>
  <c i="5" r="J39"/>
  <c i="4" r="J39"/>
  <c i="6" r="J30"/>
  <c i="1" r="AG59"/>
  <c r="AN59"/>
  <c r="W30"/>
  <c i="3" r="J30"/>
  <c i="1" r="AG56"/>
  <c r="AN56"/>
  <c r="AZ54"/>
  <c r="AV54"/>
  <c r="AK29"/>
  <c r="W32"/>
  <c r="W31"/>
  <c r="AU54"/>
  <c i="2" r="J30"/>
  <c i="1" r="AG55"/>
  <c i="6" l="1" r="J39"/>
  <c i="3" r="J39"/>
  <c i="2" r="J39"/>
  <c i="1" r="AN55"/>
  <c r="W29"/>
  <c r="AT54"/>
  <c i="8" r="J30"/>
  <c i="1" r="AG61"/>
  <c r="AG54"/>
  <c r="AK26"/>
  <c r="AK35"/>
  <c i="8" l="1" r="J39"/>
  <c i="1" r="AN54"/>
  <c r="AN61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<sst xmlns="http://schemas.openxmlformats.org/spreadsheetml/2006/main">
  <si>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</si>
  <si>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</si>
  <si>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</si>
  <si>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</si>
  <si>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</si>
  <si>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{76c4fb58-ed97-4b62-aa2a-787b48134c01}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</si>
  <si>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</si>
  <si>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</si>
  <si>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</si>
  <si>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</si>
  <si>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</si>
  <si>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</si>
  <si>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</si>
  <si>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</si>
  <si>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0268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</si>
  <si>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</si>
  <si>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</si>
  <si>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Stavební úpravy dispozice 2.NP č.p. 68 na p.č. 561 v k.ú. Rychnov u Jablonce nad Nisou</t>
  </si>
  <si>
    <t>KSO:</t>
  </si>
  <si>
    <t/>
  </si>
  <si>
    <t>CC-CZ:</t>
  </si>
  <si>
    <t>Místo:</t>
  </si>
  <si>
    <t xml:space="preserve">č.p. 68 na p.č. 561 v k.ú. Rychnov u Jablonce nad </t>
  </si>
  <si>
    <t>Datum:</t>
  </si>
  <si>
    <t>26. 9. 2024</t>
  </si>
  <si>
    <t>Zadavatel:</t>
  </si>
  <si>
    <t>IČ:</t>
  </si>
  <si>
    <t>00262552</t>
  </si>
  <si>
    <t>Město Rychnov u Jablonce nad Nisou</t>
  </si>
  <si>
    <t>DIČ:</t>
  </si>
  <si>
    <t>Uchazeč:</t>
  </si>
  <si>
    <t>Vyplň údaj</t>
  </si>
  <si>
    <t>Projektant:</t>
  </si>
  <si>
    <t>17052661</t>
  </si>
  <si>
    <t>STUDIONOTES s.r.o.</t>
  </si>
  <si>
    <t>True</t>
  </si>
  <si>
    <t>Zpracovatel:</t>
  </si>
  <si>
    <t>06103065</t>
  </si>
  <si>
    <t>Michael Štěpán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</si>
  <si>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</si>
  <si>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</si>
  <si>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</si>
  <si>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</si>
  <si>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</si>
  <si>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</si>
  <si>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</si>
  <si>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</si>
  <si>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</si>
  <si>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</si>
  <si>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</si>
  <si>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</si>
  <si>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</si>
  <si>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</si>
  <si>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</si>
  <si>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</si>
  <si>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</si>
  <si>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</si>
  <si>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</si>
  <si>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</si>
  <si>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</si>
  <si>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</si>
  <si>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</si>
  <si>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</si>
  <si>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</si>
  <si>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</si>
  <si>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</si>
  <si>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</si>
  <si>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</si>
  <si>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</si>
  <si>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</si>
  <si>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</si>
  <si>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</si>
  <si>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</si>
  <si>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</si>
  <si>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</si>
  <si>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</si>
  <si>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</si>
  <si>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</si>
  <si>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</si>
  <si>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</si>
  <si>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01</t>
  </si>
  <si>
    <t>Bourací práce</t>
  </si>
  <si>
    <t>STA</t>
  </si>
  <si>
    <t>1</t>
  </si>
  <si>
    <t>{5c374cf5-37dc-4f87-98e5-66f02e066a44}</t>
  </si>
  <si>
    <t>2</t>
  </si>
  <si>
    <t>02</t>
  </si>
  <si>
    <t>Rekonstrukce</t>
  </si>
  <si>
    <t>{2c91440f-76ad-4a67-8138-ea7b0cc9dee4}</t>
  </si>
  <si>
    <t>03</t>
  </si>
  <si>
    <t>Slaboproud</t>
  </si>
  <si>
    <t>{d76227d7-b941-494a-a715-0d924ba21c05}</t>
  </si>
  <si>
    <t>04</t>
  </si>
  <si>
    <t>Silnoproud</t>
  </si>
  <si>
    <t>{a162bbc5-1a4e-4b9f-842a-13725e8ddb5f}</t>
  </si>
  <si>
    <t>05</t>
  </si>
  <si>
    <t>ZTI</t>
  </si>
  <si>
    <t>{c3025007-63a7-415d-b2e8-495b1092ee71}</t>
  </si>
  <si>
    <t>06</t>
  </si>
  <si>
    <t>VZT</t>
  </si>
  <si>
    <t>{2a7fc3ea-fc38-4d2a-9a74-5035bec8820b}</t>
  </si>
  <si>
    <t>VRN</t>
  </si>
  <si>
    <t>Vedlejší rozpočtové náklady</t>
  </si>
  <si>
    <t>{7259be11-d4df-4e06-a5da-1f81d292c3f7}</t>
  </si>
  <si>
    <t>KRYCÍ LIST SOUPISU PRACÍ</t>
  </si>
  <si>
    <t>Objekt:</t>
  </si>
  <si>
    <t>01 - Bourací práce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</si>
  <si>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</si>
  <si>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</si>
  <si>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</si>
  <si>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</si>
  <si>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</si>
  <si>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9 - Ostatní konstrukce a práce, bourání</t>
  </si>
  <si>
    <t xml:space="preserve">    997 - Přesun sutě</t>
  </si>
  <si>
    <t>PSV - Práce a dodávky PSV</t>
  </si>
  <si>
    <t xml:space="preserve">    725 - Zdravotechnika - zařizovací předměty</t>
  </si>
  <si>
    <t xml:space="preserve">    735 - Ústřední vytápění - otopná tělesa</t>
  </si>
  <si>
    <t xml:space="preserve">    763 - Konstrukce suché výstavby</t>
  </si>
  <si>
    <t xml:space="preserve">    766 - Konstrukce truhlářské</t>
  </si>
  <si>
    <t xml:space="preserve">    771 - Podlahy z dlaždic</t>
  </si>
  <si>
    <t xml:space="preserve">    775 - Podlahy skládané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</si>
  <si>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</si>
  <si>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</si>
  <si>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</si>
  <si>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</si>
  <si>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</si>
  <si>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</si>
  <si>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</si>
  <si>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</si>
  <si>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</si>
  <si>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</si>
  <si>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</si>
  <si>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</si>
  <si>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</si>
  <si>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</si>
  <si>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</si>
  <si>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</si>
  <si>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9</t>
  </si>
  <si>
    <t>Ostatní konstrukce a práce, bourání</t>
  </si>
  <si>
    <t>K</t>
  </si>
  <si>
    <t>962031132</t>
  </si>
  <si>
    <t>Bourání příček nebo přizdívek z cihel pálených plných nebo dutých, tl. do 100 mm</t>
  </si>
  <si>
    <t>m2</t>
  </si>
  <si>
    <t>CS ÚRS 2024 02</t>
  </si>
  <si>
    <t>4</t>
  </si>
  <si>
    <t>-2045988668</t>
  </si>
  <si>
    <t>Online PSC</t>
  </si>
  <si>
    <t>https://podminky.urs.cz/item/CS_URS_2024_02/962031132</t>
  </si>
  <si>
    <t>VV</t>
  </si>
  <si>
    <t>koupelna 2.14 a 2.15</t>
  </si>
  <si>
    <t>3,086*(2,41+0,856)</t>
  </si>
  <si>
    <t>chodba 2.13</t>
  </si>
  <si>
    <t>1,474*2,451-(0,8*2,15)</t>
  </si>
  <si>
    <t>pokoj 2.10</t>
  </si>
  <si>
    <t>2,86*3,086-(0,9*2,05)</t>
  </si>
  <si>
    <t>Součet</t>
  </si>
  <si>
    <t>962081131</t>
  </si>
  <si>
    <t>Bourání příček nebo přizdívek ze skleněných tvárnic, tl. do 100 mm</t>
  </si>
  <si>
    <t>-642708412</t>
  </si>
  <si>
    <t>https://podminky.urs.cz/item/CS_URS_2024_02/962081131</t>
  </si>
  <si>
    <t>luxfery - chodba 2.13</t>
  </si>
  <si>
    <t>0,9*0,604*2</t>
  </si>
  <si>
    <t>3</t>
  </si>
  <si>
    <t>968072455</t>
  </si>
  <si>
    <t>Vybourání kovových rámů oken s křídly, dveřních zárubní, vrat, stěn, ostění nebo obkladů dveřních zárubní, plochy do 2 m2</t>
  </si>
  <si>
    <t>64903215</t>
  </si>
  <si>
    <t>https://podminky.urs.cz/item/CS_URS_2024_02/968072455</t>
  </si>
  <si>
    <t>koupelna 2.14-2.16</t>
  </si>
  <si>
    <t>(0,7*2,05)*2</t>
  </si>
  <si>
    <t>(0,75*2,05)*2</t>
  </si>
  <si>
    <t>0,95*2,05</t>
  </si>
  <si>
    <t>(0,9*2,15)</t>
  </si>
  <si>
    <t>(0,9*2,05)</t>
  </si>
  <si>
    <t>(1*2,05)</t>
  </si>
  <si>
    <t>místnost 2.09</t>
  </si>
  <si>
    <t>0,9*2,05</t>
  </si>
  <si>
    <t>místnost 2.04</t>
  </si>
  <si>
    <t>1*2,05</t>
  </si>
  <si>
    <t>971033621</t>
  </si>
  <si>
    <t>Vybourání otvorů ve zdivu základovém nebo nadzákladovém z cihel, tvárnic, příčkovek z cihel pálených na maltu vápennou nebo vápenocementovou plochy do 4 m2, tl. do 100 mm</t>
  </si>
  <si>
    <t>1798475046</t>
  </si>
  <si>
    <t>https://podminky.urs.cz/item/CS_URS_2024_02/971033621</t>
  </si>
  <si>
    <t>koupelna 2.14</t>
  </si>
  <si>
    <t>0,13*2,1</t>
  </si>
  <si>
    <t>koupelna 2.17</t>
  </si>
  <si>
    <t>0,8*3,086</t>
  </si>
  <si>
    <t>5</t>
  </si>
  <si>
    <t>977151119</t>
  </si>
  <si>
    <t>Jádrové vrty diamantovými korunkami do stavebních materiálů (železobetonu, betonu, cihel, obkladů, dlažeb, kamene) průměru přes 100 do 110 mm</t>
  </si>
  <si>
    <t>m</t>
  </si>
  <si>
    <t>734964266</t>
  </si>
  <si>
    <t>https://podminky.urs.cz/item/CS_URS_2024_02/977151119</t>
  </si>
  <si>
    <t>0,55</t>
  </si>
  <si>
    <t>6</t>
  </si>
  <si>
    <t>978059541</t>
  </si>
  <si>
    <t>Odsekání obkladů stěn včetně otlučení podkladní omítky až na zdivo z obkládaček vnitřních, z jakýchkoliv materiálů, plochy přes 1 m2</t>
  </si>
  <si>
    <t>1563055896</t>
  </si>
  <si>
    <t>https://podminky.urs.cz/item/CS_URS_2024_02/978059541</t>
  </si>
  <si>
    <t>místnost 2.15</t>
  </si>
  <si>
    <t>1,25*(1,33+0,856+0,62)</t>
  </si>
  <si>
    <t>místnost 2.16</t>
  </si>
  <si>
    <t>1,26*(0,74+0,856+0,98)</t>
  </si>
  <si>
    <t>místnost 2.14</t>
  </si>
  <si>
    <t>2,03*0,7+2,29*(0,93+0,86+1,08)</t>
  </si>
  <si>
    <t>místnost 2.17</t>
  </si>
  <si>
    <t>1,26*(0,96+1,+1,1)</t>
  </si>
  <si>
    <t>místnost 2.10</t>
  </si>
  <si>
    <t>1,29*(0,975+0,17)</t>
  </si>
  <si>
    <t>místnost 2.11</t>
  </si>
  <si>
    <t>1,29*1,05</t>
  </si>
  <si>
    <t>997</t>
  </si>
  <si>
    <t>Přesun sutě</t>
  </si>
  <si>
    <t>7</t>
  </si>
  <si>
    <t>997013113</t>
  </si>
  <si>
    <t>Vnitrostaveništní doprava suti a vybouraných hmot vodorovně do 50 m s naložením základní pro budovy a haly výšky přes 9 do 12 m</t>
  </si>
  <si>
    <t>t</t>
  </si>
  <si>
    <t>-1727819572</t>
  </si>
  <si>
    <t>https://podminky.urs.cz/item/CS_URS_2024_02/997013113</t>
  </si>
  <si>
    <t>8</t>
  </si>
  <si>
    <t>997013501</t>
  </si>
  <si>
    <t>Odvoz suti a vybouraných hmot na skládku nebo meziskládku se složením, na vzdálenost do 1 km</t>
  </si>
  <si>
    <t>173839410</t>
  </si>
  <si>
    <t>https://podminky.urs.cz/item/CS_URS_2024_02/997013501</t>
  </si>
  <si>
    <t>997013509</t>
  </si>
  <si>
    <t>Odvoz suti a vybouraných hmot na skládku nebo meziskládku se složením, na vzdálenost Příplatek k ceně za každý další započatý 1 km přes 1 km</t>
  </si>
  <si>
    <t>-474765757</t>
  </si>
  <si>
    <t>https://podminky.urs.cz/item/CS_URS_2024_02/997013509</t>
  </si>
  <si>
    <t>11,379*10 'Přepočtené koeficientem množství</t>
  </si>
  <si>
    <t>10</t>
  </si>
  <si>
    <t>997013603</t>
  </si>
  <si>
    <t>Poplatek za uložení stavebního odpadu na skládce (skládkovné) cihelného zatříděného do Katalogu odpadů pod kódem 17 01 02</t>
  </si>
  <si>
    <t>-1959642694</t>
  </si>
  <si>
    <t>https://podminky.urs.cz/item/CS_URS_2024_02/997013603</t>
  </si>
  <si>
    <t>11</t>
  </si>
  <si>
    <t>997013631</t>
  </si>
  <si>
    <t>Poplatek za uložení stavebního odpadu na skládce (skládkovné) směsného stavebního a demoličního zatříděného do Katalogu odpadů pod kódem 17 09 04</t>
  </si>
  <si>
    <t>-1925553890</t>
  </si>
  <si>
    <t>https://podminky.urs.cz/item/CS_URS_2024_02/997013631</t>
  </si>
  <si>
    <t>11,379</t>
  </si>
  <si>
    <t>-(5,382+0,109+2,706)</t>
  </si>
  <si>
    <t>997013804</t>
  </si>
  <si>
    <t>Poplatek za uložení stavebního odpadu na skládce (skládkovné) ze skla zatříděného do Katalogu odpadů pod kódem 17 02 02</t>
  </si>
  <si>
    <t>1473643292</t>
  </si>
  <si>
    <t>https://podminky.urs.cz/item/CS_URS_2024_02/997013804</t>
  </si>
  <si>
    <t>13</t>
  </si>
  <si>
    <t>997013811</t>
  </si>
  <si>
    <t>Poplatek za uložení stavebního odpadu na skládce (skládkovné) dřevěného zatříděného do Katalogu odpadů pod kódem 17 02 01</t>
  </si>
  <si>
    <t>-407942675</t>
  </si>
  <si>
    <t>https://podminky.urs.cz/item/CS_URS_2024_02/997013811</t>
  </si>
  <si>
    <t>PSV</t>
  </si>
  <si>
    <t>Práce a dodávky PSV</t>
  </si>
  <si>
    <t>725</t>
  </si>
  <si>
    <t>Zdravotechnika - zařizovací předměty</t>
  </si>
  <si>
    <t>14</t>
  </si>
  <si>
    <t>725110811</t>
  </si>
  <si>
    <t>Demontáž klozetů splachovacíchch s nádrží nebo tlakovým splachovačem</t>
  </si>
  <si>
    <t>soubor</t>
  </si>
  <si>
    <t>16</t>
  </si>
  <si>
    <t>-151749301</t>
  </si>
  <si>
    <t>https://podminky.urs.cz/item/CS_URS_2024_02/725110811</t>
  </si>
  <si>
    <t>15</t>
  </si>
  <si>
    <t>725210821</t>
  </si>
  <si>
    <t>Demontáž umyvadel bez výtokových armatur umyvadel</t>
  </si>
  <si>
    <t>985586196</t>
  </si>
  <si>
    <t>https://podminky.urs.cz/item/CS_URS_2024_02/725210821</t>
  </si>
  <si>
    <t>725240811</t>
  </si>
  <si>
    <t>Demontáž sprchových kabin a vaniček bez výtokových armatur kabin</t>
  </si>
  <si>
    <t>-1063126818</t>
  </si>
  <si>
    <t>https://podminky.urs.cz/item/CS_URS_2024_02/725240811</t>
  </si>
  <si>
    <t>17</t>
  </si>
  <si>
    <t>725240812</t>
  </si>
  <si>
    <t>Demontáž sprchových kabin a vaniček bez výtokových armatur vaniček</t>
  </si>
  <si>
    <t>-539893962</t>
  </si>
  <si>
    <t>https://podminky.urs.cz/item/CS_URS_2024_02/725240812</t>
  </si>
  <si>
    <t>18</t>
  </si>
  <si>
    <t>725820802</t>
  </si>
  <si>
    <t>Demontáž baterií stojánkových do 1 otvoru</t>
  </si>
  <si>
    <t>1071723813</t>
  </si>
  <si>
    <t>https://podminky.urs.cz/item/CS_URS_2024_02/725820802</t>
  </si>
  <si>
    <t>19</t>
  </si>
  <si>
    <t>725840850</t>
  </si>
  <si>
    <t>Demontáž baterií sprchových diferenciálních do G 3/4 x 1</t>
  </si>
  <si>
    <t>kus</t>
  </si>
  <si>
    <t>-1471977432</t>
  </si>
  <si>
    <t>https://podminky.urs.cz/item/CS_URS_2024_02/725840850</t>
  </si>
  <si>
    <t>735</t>
  </si>
  <si>
    <t>Ústřední vytápění - otopná tělesa</t>
  </si>
  <si>
    <t>20</t>
  </si>
  <si>
    <t>735151821</t>
  </si>
  <si>
    <t>Demontáž otopných těles panelových dvouřadých stavební délky do 1500 mm</t>
  </si>
  <si>
    <t>1225503951</t>
  </si>
  <si>
    <t>https://podminky.urs.cz/item/CS_URS_2024_02/735151821</t>
  </si>
  <si>
    <t>763</t>
  </si>
  <si>
    <t>Konstrukce suché výstavby</t>
  </si>
  <si>
    <t>763111811</t>
  </si>
  <si>
    <t>Demontáž příček ze sádrokartonových desek s nosnou konstrukcí z ocelových profilů jednoduchých, opláštění jednoduché</t>
  </si>
  <si>
    <t>-346226651</t>
  </si>
  <si>
    <t>https://podminky.urs.cz/item/CS_URS_2024_02/763111811</t>
  </si>
  <si>
    <t>SDK příčka 2.04 a 2.03</t>
  </si>
  <si>
    <t>(3,685+0,756+1,8)*3,086</t>
  </si>
  <si>
    <t>766</t>
  </si>
  <si>
    <t>Konstrukce truhlářské</t>
  </si>
  <si>
    <t>22</t>
  </si>
  <si>
    <t>766691914</t>
  </si>
  <si>
    <t>Ostatní práce vyvěšení nebo zavěšení křídel dřevěných dveřních, plochy do 2 m2</t>
  </si>
  <si>
    <t>-1757427306</t>
  </si>
  <si>
    <t>https://podminky.urs.cz/item/CS_URS_2024_02/766691914</t>
  </si>
  <si>
    <t>vyvěšení dveří</t>
  </si>
  <si>
    <t>771</t>
  </si>
  <si>
    <t>Podlahy z dlaždic</t>
  </si>
  <si>
    <t>23</t>
  </si>
  <si>
    <t>771473810</t>
  </si>
  <si>
    <t>Demontáž soklíků z dlaždic keramických lepených rovných</t>
  </si>
  <si>
    <t>-769388896</t>
  </si>
  <si>
    <t>https://podminky.urs.cz/item/CS_URS_2024_02/771473810</t>
  </si>
  <si>
    <t>místnost 2.13</t>
  </si>
  <si>
    <t>12,85-(0,75+0,9*2+0,95+1)</t>
  </si>
  <si>
    <t>(0,95+0,55)</t>
  </si>
  <si>
    <t>0,85</t>
  </si>
  <si>
    <t>0,4</t>
  </si>
  <si>
    <t>1,25</t>
  </si>
  <si>
    <t>24</t>
  </si>
  <si>
    <t>771573810</t>
  </si>
  <si>
    <t>Demontáž podlah z dlaždic keramických lepených</t>
  </si>
  <si>
    <t>-873877062</t>
  </si>
  <si>
    <t>https://podminky.urs.cz/item/CS_URS_2024_02/771573810</t>
  </si>
  <si>
    <t>6,66</t>
  </si>
  <si>
    <t>2,19</t>
  </si>
  <si>
    <t>1,14</t>
  </si>
  <si>
    <t>0,8</t>
  </si>
  <si>
    <t>1,88</t>
  </si>
  <si>
    <t>775</t>
  </si>
  <si>
    <t>Podlahy skládané</t>
  </si>
  <si>
    <t>25</t>
  </si>
  <si>
    <t>775511800</t>
  </si>
  <si>
    <t>Demontáž podlah vlysových do suti s lištami lepených</t>
  </si>
  <si>
    <t>1065922192</t>
  </si>
  <si>
    <t>https://podminky.urs.cz/item/CS_URS_2024_02/775511800</t>
  </si>
  <si>
    <t>místnost 2.03</t>
  </si>
  <si>
    <t>25,57</t>
  </si>
  <si>
    <t>27,59</t>
  </si>
  <si>
    <t>8,42</t>
  </si>
  <si>
    <t>17,18</t>
  </si>
  <si>
    <t>15,97</t>
  </si>
  <si>
    <t>místnost 2.12</t>
  </si>
  <si>
    <t>13,51</t>
  </si>
  <si>
    <t>02 - Rekonstrukce</t>
  </si>
  <si>
    <t xml:space="preserve">    3 - Svislé a kompletní konstrukce</t>
  </si>
  <si>
    <t xml:space="preserve">    6 - Úpravy povrchů, podlahy a osazování výplní</t>
  </si>
  <si>
    <t xml:space="preserve">    998 - Přesun hmot</t>
  </si>
  <si>
    <t xml:space="preserve">    711 - Izolace proti vodě, vlhkosti a plynům</t>
  </si>
  <si>
    <t xml:space="preserve">    713 - Izolace tepelné</t>
  </si>
  <si>
    <t xml:space="preserve">    765 - Krytina skládaná</t>
  </si>
  <si>
    <t xml:space="preserve">    767 - Konstrukce zámečnické</t>
  </si>
  <si>
    <t xml:space="preserve">    776 - Podlahy povlakové</t>
  </si>
  <si>
    <t xml:space="preserve">    781 - Dokončovací práce - obklady</t>
  </si>
  <si>
    <t xml:space="preserve">    783 - Dokončovací práce - nátěry</t>
  </si>
  <si>
    <t xml:space="preserve">    784 - Dokončovací práce - malby a tapety</t>
  </si>
  <si>
    <t>Svislé a kompletní konstrukce</t>
  </si>
  <si>
    <t>340271025</t>
  </si>
  <si>
    <t>Zazdívka otvorů v příčkách nebo stěnách pórobetonovými tvárnicemi plochy přes 1 m2 do 4 m2, objemová hmotnost 500 kg/m3, tloušťka příčky 100 mm</t>
  </si>
  <si>
    <t>2075406997</t>
  </si>
  <si>
    <t>https://podminky.urs.cz/item/CS_URS_2024_02/340271025</t>
  </si>
  <si>
    <t>příčka 2.01/2.15</t>
  </si>
  <si>
    <t>0,75*2,1</t>
  </si>
  <si>
    <t>příčka 2.15/2.14</t>
  </si>
  <si>
    <t>0,664*2,1</t>
  </si>
  <si>
    <t>luxfery 2.12/2.13</t>
  </si>
  <si>
    <t>0,6*0,9+0,1*2,05</t>
  </si>
  <si>
    <t>dveře 2.13/2.11</t>
  </si>
  <si>
    <t>0,1*2,05</t>
  </si>
  <si>
    <t>dveře 2.13/2.14</t>
  </si>
  <si>
    <t>otvor 2.03</t>
  </si>
  <si>
    <t>0,81*3,1</t>
  </si>
  <si>
    <t>342272225</t>
  </si>
  <si>
    <t>Příčky z pórobetonových tvárnic hladkých na tenké maltové lože objemová hmotnost do 500 kg/m3, tloušťka příčky 100 mm</t>
  </si>
  <si>
    <t>1809647096</t>
  </si>
  <si>
    <t>https://podminky.urs.cz/item/CS_URS_2024_02/342272225</t>
  </si>
  <si>
    <t>příčka 2.01/2.13</t>
  </si>
  <si>
    <t>1,475*3,086-(0,9*2,05)</t>
  </si>
  <si>
    <t>příčka 2.13/2.10</t>
  </si>
  <si>
    <t>(1,05+2,1+0,6+0,5)*3,086-(0,9*2,05)</t>
  </si>
  <si>
    <t>342291121</t>
  </si>
  <si>
    <t>Ukotvení příček plochými kotvami, do konstrukce cihelné</t>
  </si>
  <si>
    <t>261396672</t>
  </si>
  <si>
    <t>https://podminky.urs.cz/item/CS_URS_2024_02/342291121</t>
  </si>
  <si>
    <t>2*2,1</t>
  </si>
  <si>
    <t>0,6*2+2,05</t>
  </si>
  <si>
    <t>2,05</t>
  </si>
  <si>
    <t>2*3,086</t>
  </si>
  <si>
    <t>346244352</t>
  </si>
  <si>
    <t>Obezdívka koupelnových van ploch rovných z přesných pórobetonových tvárnic, na tenké maltové lože, tl. 50 mm</t>
  </si>
  <si>
    <t>-1428852906</t>
  </si>
  <si>
    <t>https://podminky.urs.cz/item/CS_URS_2024_02/346244352</t>
  </si>
  <si>
    <t>m 2.07</t>
  </si>
  <si>
    <t>1,3*(0,9)+0,1*0,9</t>
  </si>
  <si>
    <t>m 2.14</t>
  </si>
  <si>
    <t>1,3*(0,8+0,2)+0,215*0,8</t>
  </si>
  <si>
    <t>m 2.15</t>
  </si>
  <si>
    <t>1,3*(1)+0,1*1</t>
  </si>
  <si>
    <t>Úpravy povrchů, podlahy a osazování výplní</t>
  </si>
  <si>
    <t>611335421</t>
  </si>
  <si>
    <t>Oprava cementové omítky vnitřních ploch štukové dvouvrstvé, tl. jádrové omítky do 20 mm a tl. štuku do 3 mm stropů, v rozsahu opravované plochy do 10%</t>
  </si>
  <si>
    <t>1289263169</t>
  </si>
  <si>
    <t>https://podminky.urs.cz/item/CS_URS_2024_02/611335421</t>
  </si>
  <si>
    <t>místnost 2.01</t>
  </si>
  <si>
    <t>místnost 2.02</t>
  </si>
  <si>
    <t>3,84</t>
  </si>
  <si>
    <t>16,33</t>
  </si>
  <si>
    <t>7,93</t>
  </si>
  <si>
    <t>612142001</t>
  </si>
  <si>
    <t>Pletivo vnitřních ploch v ploše nebo pruzích, na plném podkladu sklovláknité vtlačené do tmelu včetně tmelu stěn</t>
  </si>
  <si>
    <t>-2118896663</t>
  </si>
  <si>
    <t>https://podminky.urs.cz/item/CS_URS_2024_02/612142001</t>
  </si>
  <si>
    <t>zazdívky</t>
  </si>
  <si>
    <t>0,75*2,1*2</t>
  </si>
  <si>
    <t>0,664*2,1*2</t>
  </si>
  <si>
    <t>(0,6*0,9+0,1*2,05)*2</t>
  </si>
  <si>
    <t>0,1*2,05*2</t>
  </si>
  <si>
    <t>0,81*3,1*2</t>
  </si>
  <si>
    <t>příčky</t>
  </si>
  <si>
    <t>(1,475*3,086-(0,9*2,05))*2</t>
  </si>
  <si>
    <t>((1,05+2,1+0,6+0,5)*3,086-(0,9*2,05))*2</t>
  </si>
  <si>
    <t>koupelny 2.14 a 2.15</t>
  </si>
  <si>
    <t>2,7*(2,41*2+1,865*2+1,01*2+1,865*2)</t>
  </si>
  <si>
    <t>-(0,8*2,05*2+0,69*0,884*3)</t>
  </si>
  <si>
    <t>74,726*1,1 'Přepočtené koeficientem množství</t>
  </si>
  <si>
    <t>612321131</t>
  </si>
  <si>
    <t>Vápenocementový štuk vnitřních ploch tloušťky do 3 mm svislých konstrukcí stěn</t>
  </si>
  <si>
    <t>-41207651</t>
  </si>
  <si>
    <t>https://podminky.urs.cz/item/CS_URS_2024_02/612321131</t>
  </si>
  <si>
    <t>619995001</t>
  </si>
  <si>
    <t>Začištění omítek (s dodáním hmot) kolem oken, dveří, podlah, obkladů apod.</t>
  </si>
  <si>
    <t>1058626642</t>
  </si>
  <si>
    <t>https://podminky.urs.cz/item/CS_URS_2024_02/619995001</t>
  </si>
  <si>
    <t>dveře</t>
  </si>
  <si>
    <t>(0,8+2,05*2)*2*2</t>
  </si>
  <si>
    <t>(0,9+2,05*2)*2*5</t>
  </si>
  <si>
    <t>(1+2,05*2)*2</t>
  </si>
  <si>
    <t>642942111</t>
  </si>
  <si>
    <t>Osazování zárubní nebo rámů kovových dveřních lisovaných nebo z úhelníků bez dveřních křídel na cementovou maltu, plochy otvoru do 2,5 m2</t>
  </si>
  <si>
    <t>-1087360258</t>
  </si>
  <si>
    <t>https://podminky.urs.cz/item/CS_URS_2024_02/642942111</t>
  </si>
  <si>
    <t>M</t>
  </si>
  <si>
    <t>55331481</t>
  </si>
  <si>
    <t>zárubeň jednokřídlá ocelová pro zdění tl stěny 75-100mm rozměru 700/1970, 2100mm</t>
  </si>
  <si>
    <t>869524634</t>
  </si>
  <si>
    <t>55331482</t>
  </si>
  <si>
    <t>zárubeň jednokřídlá ocelová pro zdění tl stěny 75-100mm rozměru 800/1970, 2100mm</t>
  </si>
  <si>
    <t>1985051241</t>
  </si>
  <si>
    <t>55331483</t>
  </si>
  <si>
    <t>zárubeň jednokřídlá ocelová pro zdění tl stěny 75-100mm rozměru 900/1970, 2100mm</t>
  </si>
  <si>
    <t>432822571</t>
  </si>
  <si>
    <t>644941111</t>
  </si>
  <si>
    <t>Montáž průvětrníků nebo mřížek odvětrávacích velikosti do 150 x 200 mm</t>
  </si>
  <si>
    <t>844201172</t>
  </si>
  <si>
    <t>https://podminky.urs.cz/item/CS_URS_2024_02/644941111</t>
  </si>
  <si>
    <t>55341427</t>
  </si>
  <si>
    <t>mřížka větrací nerezová se síťovinou 150x150mm</t>
  </si>
  <si>
    <t>-815907906</t>
  </si>
  <si>
    <t>949101112</t>
  </si>
  <si>
    <t>Lešení pomocné pracovní pro objekty pozemních staveb pro zatížení do 150 kg/m2, o výšce lešeňové podlahy přes 1,9 do 3,5 m</t>
  </si>
  <si>
    <t>1022181827</t>
  </si>
  <si>
    <t>https://podminky.urs.cz/item/CS_URS_2024_02/949101112</t>
  </si>
  <si>
    <t>13,73</t>
  </si>
  <si>
    <t>12,46</t>
  </si>
  <si>
    <t>místnost 2.05</t>
  </si>
  <si>
    <t>11,67</t>
  </si>
  <si>
    <t>místnost 2.06</t>
  </si>
  <si>
    <t>10,45</t>
  </si>
  <si>
    <t>místnost 2.07</t>
  </si>
  <si>
    <t>1,0</t>
  </si>
  <si>
    <t>místnost 2.08</t>
  </si>
  <si>
    <t>1,78</t>
  </si>
  <si>
    <t>4,45</t>
  </si>
  <si>
    <t>952901111</t>
  </si>
  <si>
    <t>Vyčištění budov nebo objektů před předáním do užívání budov bytové nebo občanské výstavby, světlé výšky podlaží do 4 m</t>
  </si>
  <si>
    <t>-1445501631</t>
  </si>
  <si>
    <t>https://podminky.urs.cz/item/CS_URS_2024_02/952901111</t>
  </si>
  <si>
    <t>998</t>
  </si>
  <si>
    <t>Přesun hmot</t>
  </si>
  <si>
    <t>998011009</t>
  </si>
  <si>
    <t>Přesun hmot pro budovy občanské výstavby, bydlení, výrobu a služby s nosnou svislou konstrukcí zděnou z cihel, tvárnic nebo kamene vodorovná dopravní vzdálenost do 100 m s omezením mechanizace pro budovy výšky přes 6 do 12 m</t>
  </si>
  <si>
    <t>225071879</t>
  </si>
  <si>
    <t>https://podminky.urs.cz/item/CS_URS_2024_02/998011009</t>
  </si>
  <si>
    <t>711</t>
  </si>
  <si>
    <t>Izolace proti vodě, vlhkosti a plynům</t>
  </si>
  <si>
    <t>711131111</t>
  </si>
  <si>
    <t>Provedení izolace proti zemní vlhkosti pásy na sucho samolepícího asfaltového pásu na ploše vodorovné V</t>
  </si>
  <si>
    <t>1522306528</t>
  </si>
  <si>
    <t>https://podminky.urs.cz/item/CS_URS_2024_02/711131111</t>
  </si>
  <si>
    <t>plocha podkroví</t>
  </si>
  <si>
    <t>155</t>
  </si>
  <si>
    <t>711132111</t>
  </si>
  <si>
    <t>Provedení izolace proti zemní vlhkosti pásy na sucho samolepícího asfaltového pásu na ploše svislé S</t>
  </si>
  <si>
    <t>-257614931</t>
  </si>
  <si>
    <t>https://podminky.urs.cz/item/CS_URS_2024_02/711132111</t>
  </si>
  <si>
    <t>0,15*63</t>
  </si>
  <si>
    <t>62853001</t>
  </si>
  <si>
    <t>pás asfaltový samolepicí modifikovaný SBS s vložkou ze skleněné tkaniny se spalitelnou fólií nebo jemnozrnným minerálním posypem nebo textilií na horním povrchu tl 4,0mm</t>
  </si>
  <si>
    <t>32</t>
  </si>
  <si>
    <t>328967453</t>
  </si>
  <si>
    <t>164,45*1,221 'Přepočtené koeficientem množství</t>
  </si>
  <si>
    <t>998711112</t>
  </si>
  <si>
    <t>Přesun hmot pro izolace proti vodě, vlhkosti a plynům stanovený z hmotnosti přesunovaného materiálu vodorovná dopravní vzdálenost do 50 m s omezením mechanizace v objektech výšky přes 6 do 12 m</t>
  </si>
  <si>
    <t>1011248048</t>
  </si>
  <si>
    <t>https://podminky.urs.cz/item/CS_URS_2024_02/998711112</t>
  </si>
  <si>
    <t>713</t>
  </si>
  <si>
    <t>Izolace tepelné</t>
  </si>
  <si>
    <t>713121121</t>
  </si>
  <si>
    <t>Montáž tepelné izolace podlah rohožemi, pásy, deskami, dílci, bloky (izolační materiál ve specifikaci) kladenými volně dvouvrstvá</t>
  </si>
  <si>
    <t>-580934932</t>
  </si>
  <si>
    <t>https://podminky.urs.cz/item/CS_URS_2024_02/713121121</t>
  </si>
  <si>
    <t>63148107</t>
  </si>
  <si>
    <t>deska tepelně izolační minerální univerzální λ=0,038-0,039 tl 160mm</t>
  </si>
  <si>
    <t>-501034151</t>
  </si>
  <si>
    <t>155*2,1 'Přepočtené koeficientem množství</t>
  </si>
  <si>
    <t>998713112</t>
  </si>
  <si>
    <t>Přesun hmot pro izolace tepelné stanovený z hmotnosti přesunovaného materiálu vodorovná dopravní vzdálenost do 50 m s omezením mechanizace v objektech výšky přes 6 m do 12 m</t>
  </si>
  <si>
    <t>-970755999</t>
  </si>
  <si>
    <t>https://podminky.urs.cz/item/CS_URS_2024_02/998713112</t>
  </si>
  <si>
    <t>763111314</t>
  </si>
  <si>
    <t>Příčka ze sádrokartonových desek s nosnou konstrukcí z jednoduchých ocelových profilů UW, CW jednoduše opláštěná deskou standardní A tl. 12,5 mm, příčka tl. 100 mm, profil 75, s izolací, EI 30, Rw do 45 dB</t>
  </si>
  <si>
    <t>208202678</t>
  </si>
  <si>
    <t>https://podminky.urs.cz/item/CS_URS_2024_02/763111314</t>
  </si>
  <si>
    <t>příčka 2.03/2.06</t>
  </si>
  <si>
    <t>2,5*3,1-(0,9*2,02)</t>
  </si>
  <si>
    <t>příčka 2.05/2.04</t>
  </si>
  <si>
    <t>2,77*3,1</t>
  </si>
  <si>
    <t>příčka 2.04-2.05/2.03-2.06</t>
  </si>
  <si>
    <t>7,61*3,1-(0,9*2,02*2)</t>
  </si>
  <si>
    <t>26</t>
  </si>
  <si>
    <t>763111333</t>
  </si>
  <si>
    <t>Příčka ze sádrokartonových desek s nosnou konstrukcí z jednoduchých ocelových profilů UW, CW jednoduše opláštěná deskou impregnovanou H2 tl. 12,5 mm, příčka tl. 100 mm, profil 75, s izolací, EI 30, Rw do 45 dB</t>
  </si>
  <si>
    <t>126078624</t>
  </si>
  <si>
    <t>https://podminky.urs.cz/item/CS_URS_2024_02/763111333</t>
  </si>
  <si>
    <t>příčka 2.05/2.08</t>
  </si>
  <si>
    <t>1,2*3,1</t>
  </si>
  <si>
    <t>příčka 2.07/2.08</t>
  </si>
  <si>
    <t>1,1*3,1</t>
  </si>
  <si>
    <t>příčka 2.07-2.08/2.06</t>
  </si>
  <si>
    <t>2,614*3,1-(0,8*2,02*2)</t>
  </si>
  <si>
    <t>27</t>
  </si>
  <si>
    <t>763111741</t>
  </si>
  <si>
    <t>Příčka ze sádrokartonových desek ostatní konstrukce a práce na příčkách ze sádrokartonových desek montáž parotěsné zábrany</t>
  </si>
  <si>
    <t>1798718485</t>
  </si>
  <si>
    <t>https://podminky.urs.cz/item/CS_URS_2024_02/763111741</t>
  </si>
  <si>
    <t>2.06 a 2.03</t>
  </si>
  <si>
    <t>(2,65+1,65+0,66)*3,1</t>
  </si>
  <si>
    <t>28</t>
  </si>
  <si>
    <t>28329276</t>
  </si>
  <si>
    <t>fólie PE vyztužená pro parotěsnou vrstvu (reakce na oheň - třída E) 140g/m2</t>
  </si>
  <si>
    <t>737223508</t>
  </si>
  <si>
    <t>15,376*1,1235 'Přepočtené koeficientem množství</t>
  </si>
  <si>
    <t>29</t>
  </si>
  <si>
    <t>763111742</t>
  </si>
  <si>
    <t>Příčka ze sádrokartonových desek ostatní konstrukce a práce na příčkách ze sádrokartonových desek montáž jedné vrstvy tepelné izolace</t>
  </si>
  <si>
    <t>1072057904</t>
  </si>
  <si>
    <t>https://podminky.urs.cz/item/CS_URS_2024_02/763111742</t>
  </si>
  <si>
    <t>30</t>
  </si>
  <si>
    <t>63148106</t>
  </si>
  <si>
    <t>deska tepelně izolační minerální univerzální λ=0,038-0,039 tl 140mm</t>
  </si>
  <si>
    <t>-315130399</t>
  </si>
  <si>
    <t>15,376*1,02 'Přepočtené koeficientem množství</t>
  </si>
  <si>
    <t>31</t>
  </si>
  <si>
    <t>763111771</t>
  </si>
  <si>
    <t>Příčka ze sádrokartonových desek Příplatek k cenám za rovinnost speciální tmelení kvality Q3</t>
  </si>
  <si>
    <t>955702586</t>
  </si>
  <si>
    <t>https://podminky.urs.cz/item/CS_URS_2024_02/763111771</t>
  </si>
  <si>
    <t>763121450</t>
  </si>
  <si>
    <t>Stěna předsazená ze sádrokartonových desek s nosnou konstrukcí z ocelových profilů CW, UW jednoduše opláštěná deskou akustickou tl. 12,5 mm s izolací, EI 30, stěna tl. 115 mm, profil 100, Rw do 28 dB</t>
  </si>
  <si>
    <t>-1372855308</t>
  </si>
  <si>
    <t>https://podminky.urs.cz/item/CS_URS_2024_02/763121450</t>
  </si>
  <si>
    <t>33</t>
  </si>
  <si>
    <t>763121761</t>
  </si>
  <si>
    <t>Stěna předsazená ze sádrokartonových desek Příplatek k cenám za rovinnost kvality speciální tmelení kvality Q3</t>
  </si>
  <si>
    <t>-2135098273</t>
  </si>
  <si>
    <t>https://podminky.urs.cz/item/CS_URS_2024_02/763121761</t>
  </si>
  <si>
    <t>34</t>
  </si>
  <si>
    <t>763131412</t>
  </si>
  <si>
    <t>Podhled ze sádrokartonových desek dvouvrstvá zavěšená spodní konstrukce z ocelových profilů CD, UD jednoduše opláštěná deskou standardní A, tl. 12,5 mm, s izolací</t>
  </si>
  <si>
    <t>1127609120</t>
  </si>
  <si>
    <t>https://podminky.urs.cz/item/CS_URS_2024_02/763131412</t>
  </si>
  <si>
    <t>podhled místnost 2.03</t>
  </si>
  <si>
    <t>podhled místnost 2.04</t>
  </si>
  <si>
    <t>podhled místnost 2.05</t>
  </si>
  <si>
    <t>podhled místnost 2.06</t>
  </si>
  <si>
    <t>35</t>
  </si>
  <si>
    <t>763131452</t>
  </si>
  <si>
    <t>Podhled ze sádrokartonových desek dvouvrstvá zavěšená spodní konstrukce z ocelových profilů CD, UD jednoduše opláštěná deskou impregnovanou H2, tl. 12,5 mm, s izolací</t>
  </si>
  <si>
    <t>336144297</t>
  </si>
  <si>
    <t>https://podminky.urs.cz/item/CS_URS_2024_02/763131452</t>
  </si>
  <si>
    <t>podhled místnost 2.07</t>
  </si>
  <si>
    <t>podhled místnost 2.08</t>
  </si>
  <si>
    <t>podhled místnost 2.14</t>
  </si>
  <si>
    <t>podhled místnost 2.15</t>
  </si>
  <si>
    <t>36</t>
  </si>
  <si>
    <t>763131771</t>
  </si>
  <si>
    <t>Podhled ze sádrokartonových desek Příplatek k cenám za rovinnost kvality speciální tmelení kvality Q3</t>
  </si>
  <si>
    <t>-1041422012</t>
  </si>
  <si>
    <t>https://podminky.urs.cz/item/CS_URS_2024_02/763131771</t>
  </si>
  <si>
    <t>37</t>
  </si>
  <si>
    <t>763164511</t>
  </si>
  <si>
    <t>Obklad konstrukcí sádrokartonovými deskami včetně ochranných úhelníků ve tvaru L rozvinuté šíře do 0,4 m, opláštěný deskou standardní A, tl. 12,5 mm</t>
  </si>
  <si>
    <t>392650612</t>
  </si>
  <si>
    <t>https://podminky.urs.cz/item/CS_URS_2024_02/763164511</t>
  </si>
  <si>
    <t>3,5+1,1+3,1</t>
  </si>
  <si>
    <t>38</t>
  </si>
  <si>
    <t>763172321</t>
  </si>
  <si>
    <t>Montáž dvířek pro konstrukce ze sádrokartonových desek revizních jednoplášťových pro příčky a předsazené stěny velikost (šxv) 200 x 200 mm</t>
  </si>
  <si>
    <t>-1648232294</t>
  </si>
  <si>
    <t>https://podminky.urs.cz/item/CS_URS_2024_02/763172321</t>
  </si>
  <si>
    <t>39</t>
  </si>
  <si>
    <t>59030710</t>
  </si>
  <si>
    <t>dvířka revizní jednokřídlá s automatickým zámkem 200x200mm</t>
  </si>
  <si>
    <t>-693016869</t>
  </si>
  <si>
    <t>40</t>
  </si>
  <si>
    <t>763181311</t>
  </si>
  <si>
    <t>Výplně otvorů konstrukcí ze sádrokartonových desek montáž zárubně kovové s konstrukcí jednokřídlové</t>
  </si>
  <si>
    <t>-614971052</t>
  </si>
  <si>
    <t>https://podminky.urs.cz/item/CS_URS_2024_02/763181311</t>
  </si>
  <si>
    <t>41</t>
  </si>
  <si>
    <t>55331589</t>
  </si>
  <si>
    <t>zárubeň jednokřídlá ocelová pro sádrokartonové příčky tl stěny 75-100mm rozměru 700/1970, 2100mm</t>
  </si>
  <si>
    <t>1797019810</t>
  </si>
  <si>
    <t>42</t>
  </si>
  <si>
    <t>55331590</t>
  </si>
  <si>
    <t>zárubeň jednokřídlá ocelová pro sádrokartonové příčky tl stěny 75-100mm rozměru 800/1970, 2100mm</t>
  </si>
  <si>
    <t>-1051676550</t>
  </si>
  <si>
    <t>43</t>
  </si>
  <si>
    <t>998763322</t>
  </si>
  <si>
    <t>Přesun hmot pro konstrukce montované z desek sádrokartonových, sádrovláknitých, cementovláknitých nebo cementových stanovený z hmotnosti přesunovaného materiálu vodorovná dopravní vzdálenost do 50 m s omezením mechanizace v objektech výšky přes 6 do 12 m</t>
  </si>
  <si>
    <t>1155114629</t>
  </si>
  <si>
    <t>https://podminky.urs.cz/item/CS_URS_2024_02/998763322</t>
  </si>
  <si>
    <t>765</t>
  </si>
  <si>
    <t>Krytina skládaná</t>
  </si>
  <si>
    <t>44</t>
  </si>
  <si>
    <t>765191001</t>
  </si>
  <si>
    <t>Montáž pojistné hydroizolační nebo parotěsné fólie kladené ve sklonu do 20° lepením (vodotěsné podstřeší) na bednění nebo tepelnou izolaci</t>
  </si>
  <si>
    <t>-527038288</t>
  </si>
  <si>
    <t>https://podminky.urs.cz/item/CS_URS_2024_02/765191001</t>
  </si>
  <si>
    <t>45</t>
  </si>
  <si>
    <t>28329035</t>
  </si>
  <si>
    <t>fólie kontaktní difuzně propustná pro doplňkovou hydroizolační vrstvu, třívrstvá mikroporézní PP 130-135g/m2 s integrovanou samolepící páskou</t>
  </si>
  <si>
    <t>-1291198458</t>
  </si>
  <si>
    <t>155*1,1 'Přepočtené koeficientem množství</t>
  </si>
  <si>
    <t>46</t>
  </si>
  <si>
    <t>998765112</t>
  </si>
  <si>
    <t>Přesun hmot pro krytiny skládané stanovený z hmotnosti přesunovaného materiálu vodorovná dopravní vzdálenost do 50 m s omezením mechanizace na objektech výšky přes 6 do 12 m</t>
  </si>
  <si>
    <t>88523900</t>
  </si>
  <si>
    <t>https://podminky.urs.cz/item/CS_URS_2024_02/998765112</t>
  </si>
  <si>
    <t>47</t>
  </si>
  <si>
    <t>766660001</t>
  </si>
  <si>
    <t>Montáž dveřních křídel dřevěných nebo plastových otevíravých do ocelové zárubně povrchově upravených jednokřídlových, šířky do 800 mm</t>
  </si>
  <si>
    <t>-16773097</t>
  </si>
  <si>
    <t>https://podminky.urs.cz/item/CS_URS_2024_02/766660001</t>
  </si>
  <si>
    <t>48</t>
  </si>
  <si>
    <t>61162073</t>
  </si>
  <si>
    <t>dveře jednokřídlé voštinové povrch laminátový plné 700x1970-2100mm</t>
  </si>
  <si>
    <t>1567731682</t>
  </si>
  <si>
    <t>49</t>
  </si>
  <si>
    <t>61162074</t>
  </si>
  <si>
    <t>dveře jednokřídlé voštinové povrch laminátový plné 800x1970-2100mm</t>
  </si>
  <si>
    <t>-225635391</t>
  </si>
  <si>
    <t>50</t>
  </si>
  <si>
    <t>766660002</t>
  </si>
  <si>
    <t>Montáž dveřních křídel dřevěných nebo plastových otevíravých do ocelové zárubně povrchově upravených jednokřídlových, šířky přes 800 mm</t>
  </si>
  <si>
    <t>1316935433</t>
  </si>
  <si>
    <t>https://podminky.urs.cz/item/CS_URS_2024_02/766660002</t>
  </si>
  <si>
    <t>51</t>
  </si>
  <si>
    <t>61162075</t>
  </si>
  <si>
    <t>dveře jednokřídlé voštinové povrch laminátový plné 900x1970-2100mm</t>
  </si>
  <si>
    <t>91450772</t>
  </si>
  <si>
    <t>52</t>
  </si>
  <si>
    <t>766660720</t>
  </si>
  <si>
    <t>Montáž dveřních doplňků větrací mřížky s vyříznutím otvoru</t>
  </si>
  <si>
    <t>-524230230</t>
  </si>
  <si>
    <t>https://podminky.urs.cz/item/CS_URS_2024_02/766660720</t>
  </si>
  <si>
    <t>VI08</t>
  </si>
  <si>
    <t>53</t>
  </si>
  <si>
    <t>55341400R</t>
  </si>
  <si>
    <t>AL mřížka 50/500mm</t>
  </si>
  <si>
    <t>1887987434</t>
  </si>
  <si>
    <t>2*2</t>
  </si>
  <si>
    <t>54</t>
  </si>
  <si>
    <t>766660728</t>
  </si>
  <si>
    <t>Montáž dveřních doplňků dveřního kování interiérového zámku</t>
  </si>
  <si>
    <t>-474479993</t>
  </si>
  <si>
    <t>https://podminky.urs.cz/item/CS_URS_2024_02/766660728</t>
  </si>
  <si>
    <t>55</t>
  </si>
  <si>
    <t>54924015</t>
  </si>
  <si>
    <t>zámek zadlabací mezipokojový pravolevý rozteč 72x40mm</t>
  </si>
  <si>
    <t>1860964376</t>
  </si>
  <si>
    <t>56</t>
  </si>
  <si>
    <t>766660729</t>
  </si>
  <si>
    <t>Montáž dveřních doplňků dveřního kování interiérového štítku s klikou</t>
  </si>
  <si>
    <t>-583730559</t>
  </si>
  <si>
    <t>https://podminky.urs.cz/item/CS_URS_2024_02/766660729</t>
  </si>
  <si>
    <t>57</t>
  </si>
  <si>
    <t>54914123</t>
  </si>
  <si>
    <t>kování rozetové klika/klika</t>
  </si>
  <si>
    <t>668211600</t>
  </si>
  <si>
    <t>58</t>
  </si>
  <si>
    <t>766660730</t>
  </si>
  <si>
    <t>Montáž dveřních doplňků dveřního kování interiérového WC kliky se zámkem</t>
  </si>
  <si>
    <t>1844968761</t>
  </si>
  <si>
    <t>https://podminky.urs.cz/item/CS_URS_2024_02/766660730</t>
  </si>
  <si>
    <t>59</t>
  </si>
  <si>
    <t>54914128</t>
  </si>
  <si>
    <t>kování rozetové spodní pro WC</t>
  </si>
  <si>
    <t>2057189055</t>
  </si>
  <si>
    <t>60</t>
  </si>
  <si>
    <t>766695212</t>
  </si>
  <si>
    <t>Montáž ostatních truhlářských konstrukcí prahů dveří jednokřídlových, šířky do 100 mm</t>
  </si>
  <si>
    <t>-255086288</t>
  </si>
  <si>
    <t>https://podminky.urs.cz/item/CS_URS_2024_02/766695212</t>
  </si>
  <si>
    <t>61</t>
  </si>
  <si>
    <t>61187156</t>
  </si>
  <si>
    <t>práh dveřní dřevěný dubový tl 20mm dl 820mm š 100mm</t>
  </si>
  <si>
    <t>-65717143</t>
  </si>
  <si>
    <t>62</t>
  </si>
  <si>
    <t>61187176</t>
  </si>
  <si>
    <t>práh dveřní dřevěný dubový tl 20mm dl 920mm š 100mm</t>
  </si>
  <si>
    <t>-1883342055</t>
  </si>
  <si>
    <t>63</t>
  </si>
  <si>
    <t>R</t>
  </si>
  <si>
    <t>766A2001</t>
  </si>
  <si>
    <t>Vestavěný nábytek kuchyňská linka sektorová (skládaná) vč. dřezu, varné desky a mikrovlné trouby</t>
  </si>
  <si>
    <t>ÚRS RYRO 2024 02</t>
  </si>
  <si>
    <t>-355695678</t>
  </si>
  <si>
    <t>https://podminky.urs.cz/item/CS_URS_2024_02/766A2001</t>
  </si>
  <si>
    <t>64</t>
  </si>
  <si>
    <t>998766112</t>
  </si>
  <si>
    <t>Přesun hmot pro konstrukce truhlářské stanovený z hmotnosti přesunovaného materiálu vodorovná dopravní vzdálenost do 50 m s omezením mechanizace v objektech výšky přes 6 do 12 m</t>
  </si>
  <si>
    <t>-1875095098</t>
  </si>
  <si>
    <t>https://podminky.urs.cz/item/CS_URS_2024_02/998766112</t>
  </si>
  <si>
    <t>767</t>
  </si>
  <si>
    <t>Konstrukce zámečnické</t>
  </si>
  <si>
    <t>65</t>
  </si>
  <si>
    <t>767163121</t>
  </si>
  <si>
    <t>Montáž zábradlí přímého v interiéru v rovině (na rovné ploše) kotveného do betonu</t>
  </si>
  <si>
    <t>-1599149990</t>
  </si>
  <si>
    <t>https://podminky.urs.cz/item/CS_URS_2024_02/767163121</t>
  </si>
  <si>
    <t>1,5+3</t>
  </si>
  <si>
    <t>66</t>
  </si>
  <si>
    <t>55342293</t>
  </si>
  <si>
    <t>zábradlí nerezové s vertikální výplní rovné kotvení vrchní v 900mm</t>
  </si>
  <si>
    <t>-1041127671</t>
  </si>
  <si>
    <t>67</t>
  </si>
  <si>
    <t>998767112</t>
  </si>
  <si>
    <t>Přesun hmot pro zámečnické konstrukce stanovený z hmotnosti přesunovaného materiálu vodorovná dopravní vzdálenost do 50 m s omezením mechanizace v objektech výšky přes 6 do 12 m</t>
  </si>
  <si>
    <t>-965015441</t>
  </si>
  <si>
    <t>https://podminky.urs.cz/item/CS_URS_2024_02/998767112</t>
  </si>
  <si>
    <t>68</t>
  </si>
  <si>
    <t>771111011</t>
  </si>
  <si>
    <t>Příprava podkladu před provedením dlažby vysátí podlah</t>
  </si>
  <si>
    <t>684233323</t>
  </si>
  <si>
    <t>https://podminky.urs.cz/item/CS_URS_2024_02/771111011</t>
  </si>
  <si>
    <t>Chodba 2.01</t>
  </si>
  <si>
    <t>2,1+9</t>
  </si>
  <si>
    <t>WC 2.15</t>
  </si>
  <si>
    <t>10,54</t>
  </si>
  <si>
    <t>WC 2.07</t>
  </si>
  <si>
    <t>koupelna 2.08</t>
  </si>
  <si>
    <t>69</t>
  </si>
  <si>
    <t>771121011</t>
  </si>
  <si>
    <t>Příprava podkladu před provedením dlažby nátěr penetrační na podlahu</t>
  </si>
  <si>
    <t>-198514854</t>
  </si>
  <si>
    <t>https://podminky.urs.cz/item/CS_URS_2024_02/771121011</t>
  </si>
  <si>
    <t>70</t>
  </si>
  <si>
    <t>771121026</t>
  </si>
  <si>
    <t>Příprava podkladu před provedením dlažby broušení podlah stávajícího podkladu pro odstranění lepidla (po starých krytinách)</t>
  </si>
  <si>
    <t>1468443154</t>
  </si>
  <si>
    <t>https://podminky.urs.cz/item/CS_URS_2024_02/771121026</t>
  </si>
  <si>
    <t>71</t>
  </si>
  <si>
    <t>771151022</t>
  </si>
  <si>
    <t>Příprava podkladu před provedením dlažby samonivelační stěrka min. pevnosti 30 MPa, tloušťky přes 3 do 5 mm</t>
  </si>
  <si>
    <t>-1504448544</t>
  </si>
  <si>
    <t>https://podminky.urs.cz/item/CS_URS_2024_02/771151022</t>
  </si>
  <si>
    <t>72</t>
  </si>
  <si>
    <t>771161021</t>
  </si>
  <si>
    <t>Příprava podkladu před provedením dlažby montáž profilu ukončujícího profilu pro plynulý přechod (dlažba-koberec apod.)</t>
  </si>
  <si>
    <t>-1189996874</t>
  </si>
  <si>
    <t>https://podminky.urs.cz/item/CS_URS_2024_02/771161021</t>
  </si>
  <si>
    <t>73</t>
  </si>
  <si>
    <t>59054130</t>
  </si>
  <si>
    <t>profil přechodový nerezový samolepící 35mm</t>
  </si>
  <si>
    <t>-1059342843</t>
  </si>
  <si>
    <t>5*1,1 'Přepočtené koeficientem množství</t>
  </si>
  <si>
    <t>74</t>
  </si>
  <si>
    <t>771474213</t>
  </si>
  <si>
    <t>Montáž soklů z dlaždic keramických lepených cementovým flexibilním rychletuhnoucím lepidlem rovných, výšky přes 90 do 120 mm</t>
  </si>
  <si>
    <t>588079671</t>
  </si>
  <si>
    <t>https://podminky.urs.cz/item/CS_URS_2024_02/771474213</t>
  </si>
  <si>
    <t>1,3+1,36+3,46-0,8+1,43+1,4-0,8</t>
  </si>
  <si>
    <t>5-0,7-0,7+1,47-0,8+0,3+0,335+0,9+1,8+0,6+1,621-0,8+1,47-0,8</t>
  </si>
  <si>
    <t>2,77*2+4,214*2-0,8</t>
  </si>
  <si>
    <t>2,465-0,8+4,164-2*0,8+2,614-2*0,7+1,464-0,8+0,15+2,7</t>
  </si>
  <si>
    <t>75</t>
  </si>
  <si>
    <t>59761186</t>
  </si>
  <si>
    <t>sokl keramický mrazuvzdorný povrch hladký/lesklý tl do 10mm výšky přes 90 do 120mm</t>
  </si>
  <si>
    <t>1848563699</t>
  </si>
  <si>
    <t>39,171*1,1 'Přepočtené koeficientem množství</t>
  </si>
  <si>
    <t>76</t>
  </si>
  <si>
    <t>771574416</t>
  </si>
  <si>
    <t>Montáž podlah z dlaždic keramických lepených cementovým flexibilním lepidlem hladkých, tloušťky do 10 mm přes 9 do 12 ks/m2</t>
  </si>
  <si>
    <t>1802573427</t>
  </si>
  <si>
    <t>https://podminky.urs.cz/item/CS_URS_2024_02/771574416</t>
  </si>
  <si>
    <t>77</t>
  </si>
  <si>
    <t>59761166</t>
  </si>
  <si>
    <t>dlažba keramická slinutá mrazuvzdorná R10/A povrch hladký/matný tl do 10mm přes 9 do 12ks/m2</t>
  </si>
  <si>
    <t>909813349</t>
  </si>
  <si>
    <t>50,35*1,1 'Přepočtené koeficientem množství</t>
  </si>
  <si>
    <t>78</t>
  </si>
  <si>
    <t>771591112</t>
  </si>
  <si>
    <t>Izolace podlahy pod dlažbu nátěrem nebo stěrkou ve dvou vrstvách</t>
  </si>
  <si>
    <t>-1316742312</t>
  </si>
  <si>
    <t>https://podminky.urs.cz/item/CS_URS_2024_02/771591112</t>
  </si>
  <si>
    <t>79</t>
  </si>
  <si>
    <t>771591241</t>
  </si>
  <si>
    <t>Izolace podlahy pod dlažbu těsnícími izolačními pásy vnitřní kout</t>
  </si>
  <si>
    <t>1254555645</t>
  </si>
  <si>
    <t>https://podminky.urs.cz/item/CS_URS_2024_02/771591241</t>
  </si>
  <si>
    <t>80</t>
  </si>
  <si>
    <t>771591242</t>
  </si>
  <si>
    <t>Izolace podlahy pod dlažbu těsnícími izolačními pásy vnější roh</t>
  </si>
  <si>
    <t>-273599770</t>
  </si>
  <si>
    <t>https://podminky.urs.cz/item/CS_URS_2024_02/771591242</t>
  </si>
  <si>
    <t>81</t>
  </si>
  <si>
    <t>771591264</t>
  </si>
  <si>
    <t>Izolace podlahy pod dlažbu těsnícími izolačními pásy mezi podlahou a stěnu</t>
  </si>
  <si>
    <t>-550137896</t>
  </si>
  <si>
    <t>https://podminky.urs.cz/item/CS_URS_2024_02/771591264</t>
  </si>
  <si>
    <t>1,87*2+2,41*2</t>
  </si>
  <si>
    <t>1,01*2+1,864*2</t>
  </si>
  <si>
    <t>0,9*2+1,1*2</t>
  </si>
  <si>
    <t>1,1*2+1,615*2</t>
  </si>
  <si>
    <t>82</t>
  </si>
  <si>
    <t>771592011</t>
  </si>
  <si>
    <t>Čištění vnitřních ploch po položení dlažby podlah nebo schodišť chemickými prostředky</t>
  </si>
  <si>
    <t>202075422</t>
  </si>
  <si>
    <t>https://podminky.urs.cz/item/CS_URS_2024_02/771592011</t>
  </si>
  <si>
    <t>83</t>
  </si>
  <si>
    <t>998771112</t>
  </si>
  <si>
    <t>Přesun hmot pro podlahy z dlaždic stanovený z hmotnosti přesunovaného materiálu vodorovná dopravní vzdálenost do 50 m s omezením mechanizace v objektech výšky přes 6 do 12 m</t>
  </si>
  <si>
    <t>399895728</t>
  </si>
  <si>
    <t>https://podminky.urs.cz/item/CS_URS_2024_02/998771112</t>
  </si>
  <si>
    <t>776</t>
  </si>
  <si>
    <t>Podlahy povlakové</t>
  </si>
  <si>
    <t>84</t>
  </si>
  <si>
    <t>776111116</t>
  </si>
  <si>
    <t>Příprava podkladu povlakových podlah a stěn broušení podlah stávajícího podkladu pro odstranění lepidla (po starých krytinách)</t>
  </si>
  <si>
    <t>-1221032052</t>
  </si>
  <si>
    <t>https://podminky.urs.cz/item/CS_URS_2024_02/776111116</t>
  </si>
  <si>
    <t>85</t>
  </si>
  <si>
    <t>776111311</t>
  </si>
  <si>
    <t>Příprava podkladu povlakových podlah a stěn vysátí podlah</t>
  </si>
  <si>
    <t>1166596326</t>
  </si>
  <si>
    <t>https://podminky.urs.cz/item/CS_URS_2024_02/776111311</t>
  </si>
  <si>
    <t>86</t>
  </si>
  <si>
    <t>776121321</t>
  </si>
  <si>
    <t>Příprava podkladu povlakových podlah a stěn penetrace neředěná podlah</t>
  </si>
  <si>
    <t>-1183977194</t>
  </si>
  <si>
    <t>https://podminky.urs.cz/item/CS_URS_2024_02/776121321</t>
  </si>
  <si>
    <t>87</t>
  </si>
  <si>
    <t>776141122</t>
  </si>
  <si>
    <t>Příprava podkladu povlakových podlah a stěn vyrovnání samonivelační stěrkou podlah min.pevnosti 30 MPa, tloušťky přes 3 do 5 mm</t>
  </si>
  <si>
    <t>528461035</t>
  </si>
  <si>
    <t>https://podminky.urs.cz/item/CS_URS_2024_02/776141122</t>
  </si>
  <si>
    <t>88</t>
  </si>
  <si>
    <t>776211111</t>
  </si>
  <si>
    <t>Montáž textilních podlahovin lepením pásů standardních</t>
  </si>
  <si>
    <t>1294119626</t>
  </si>
  <si>
    <t>https://podminky.urs.cz/item/CS_URS_2024_02/776211111</t>
  </si>
  <si>
    <t>89</t>
  </si>
  <si>
    <t>69751062</t>
  </si>
  <si>
    <t>koberec zátěžový vpichovaný role š 2m, vlákno 100% PA, hm 750g/m2, R &lt;= 100MΩ, zátěž 33, útlum 23dB, hořlavost Bfl S1</t>
  </si>
  <si>
    <t>-1160716489</t>
  </si>
  <si>
    <t>koberec do soklu</t>
  </si>
  <si>
    <t>0,1*(3,643*2+4,303+4,467-0,8)</t>
  </si>
  <si>
    <t>0,1*(3,278+3,428+4,503+1,864+1,225+1,534-0,8)</t>
  </si>
  <si>
    <t>0,1*(3,643+4,808+3,043+2,097+0,6+2,575-0,8)</t>
  </si>
  <si>
    <t>0,1*(2,737*2+3,083*2-0,8)</t>
  </si>
  <si>
    <t>0,1*(3,348*2+4,1*2-0,8)</t>
  </si>
  <si>
    <t>0,1*(2,77*2+4,498*2-0,8)</t>
  </si>
  <si>
    <t>88,914*1,1 'Přepočtené koeficientem množství</t>
  </si>
  <si>
    <t>90</t>
  </si>
  <si>
    <t>776411112</t>
  </si>
  <si>
    <t>Montáž soklíků lepením obvodových, výšky přes 80 do 100 mm</t>
  </si>
  <si>
    <t>-1581280161</t>
  </si>
  <si>
    <t>https://podminky.urs.cz/item/CS_URS_2024_02/776411112</t>
  </si>
  <si>
    <t>3,643*2+4,303+4,467-0,8</t>
  </si>
  <si>
    <t>3,278+3,428+4,503+1,864+1,225+1,534-0,8</t>
  </si>
  <si>
    <t>3,643+4,808+3,043+2,097+0,6+2,575-0,8</t>
  </si>
  <si>
    <t>2,737*2+3,083*2-0,8</t>
  </si>
  <si>
    <t>3,348*2+4,1*2-0,8</t>
  </si>
  <si>
    <t>2,77*2+4,498*2-0,8</t>
  </si>
  <si>
    <t>91</t>
  </si>
  <si>
    <t>28411010</t>
  </si>
  <si>
    <t>lišta soklová PVC 20x100mm</t>
  </si>
  <si>
    <t>-469298618</t>
  </si>
  <si>
    <t>84,926*1,02 'Přepočtené koeficientem množství</t>
  </si>
  <si>
    <t>92</t>
  </si>
  <si>
    <t>776421711</t>
  </si>
  <si>
    <t>Montáž lišt vložení pásků z podlahoviny do lišt včetně nařezání</t>
  </si>
  <si>
    <t>1093453574</t>
  </si>
  <si>
    <t>https://podminky.urs.cz/item/CS_URS_2024_02/776421711</t>
  </si>
  <si>
    <t>93</t>
  </si>
  <si>
    <t>776991121</t>
  </si>
  <si>
    <t>Ostatní práce údržba nových podlahovin po pokládce čištění základní</t>
  </si>
  <si>
    <t>95986046</t>
  </si>
  <si>
    <t>https://podminky.urs.cz/item/CS_URS_2024_02/776991121</t>
  </si>
  <si>
    <t>94</t>
  </si>
  <si>
    <t>998776112</t>
  </si>
  <si>
    <t>Přesun hmot pro podlahy povlakové stanovený z hmotnosti přesunovaného materiálu vodorovná dopravní vzdálenost do 50 m s omezením mechanizace v objektech výšky přes 6 do 12 m</t>
  </si>
  <si>
    <t>-201686471</t>
  </si>
  <si>
    <t>https://podminky.urs.cz/item/CS_URS_2024_02/998776112</t>
  </si>
  <si>
    <t>781</t>
  </si>
  <si>
    <t>Dokončovací práce - obklady</t>
  </si>
  <si>
    <t>95</t>
  </si>
  <si>
    <t>781111011</t>
  </si>
  <si>
    <t>Příprava podkladu před provedením obkladu oprášení (ometení) stěny</t>
  </si>
  <si>
    <t>-1114188699</t>
  </si>
  <si>
    <t>https://podminky.urs.cz/item/CS_URS_2024_02/781111011</t>
  </si>
  <si>
    <t>2,6* (0,1+1,86+2,2+0,2+0,22+1,67+1,51)</t>
  </si>
  <si>
    <t>2,6*(0,1+1,7*2+1,1+0,1)</t>
  </si>
  <si>
    <t>2,6*(1,1*2+0,9)</t>
  </si>
  <si>
    <t>2,6*(0,82+1,1*2+1,615)</t>
  </si>
  <si>
    <t>umyvadlo pokoj 2,12</t>
  </si>
  <si>
    <t>1,0*1,2</t>
  </si>
  <si>
    <t>umyvadlo pokoj 2,11</t>
  </si>
  <si>
    <t>96</t>
  </si>
  <si>
    <t>781121011</t>
  </si>
  <si>
    <t>Příprava podkladu před provedením obkladu nátěr penetrační na stěnu</t>
  </si>
  <si>
    <t>918867330</t>
  </si>
  <si>
    <t>https://podminky.urs.cz/item/CS_URS_2024_02/781121011</t>
  </si>
  <si>
    <t>97</t>
  </si>
  <si>
    <t>781131112</t>
  </si>
  <si>
    <t>Izolace stěny pod obklad izolace nátěrem nebo stěrkou ve dvou vrstvách</t>
  </si>
  <si>
    <t>-1308949294</t>
  </si>
  <si>
    <t>https://podminky.urs.cz/item/CS_URS_2024_02/781131112</t>
  </si>
  <si>
    <t>2,0* (0,1+1,86+2,2+0,2+0,22+1,67+1,51)</t>
  </si>
  <si>
    <t>0,15*(0,1+1,7*2+1,1+0,1)</t>
  </si>
  <si>
    <t>0,15*(1,1*2+0,9)</t>
  </si>
  <si>
    <t>2,0*(0,82+1,1*2+1,615)</t>
  </si>
  <si>
    <t>98</t>
  </si>
  <si>
    <t>781472216</t>
  </si>
  <si>
    <t>Montáž keramických obkladů stěn lepených cementovým flexibilním lepidlem hladkých přes 9 do 12 ks/m2</t>
  </si>
  <si>
    <t>366324419</t>
  </si>
  <si>
    <t>https://podminky.urs.cz/item/CS_URS_2024_02/781472216</t>
  </si>
  <si>
    <t>99</t>
  </si>
  <si>
    <t>59761704R</t>
  </si>
  <si>
    <t>obklad keramický nemrazuvzdorný povrch hladký/lesklý tl do 10mm přes 9 do 12ks/m2</t>
  </si>
  <si>
    <t>1201438561</t>
  </si>
  <si>
    <t>54,907*1,1 'Přepočtené koeficientem množství</t>
  </si>
  <si>
    <t>100</t>
  </si>
  <si>
    <t>781492251</t>
  </si>
  <si>
    <t>Obklad - dokončující práce montáž profilu lepeného flexibilním cementovým lepidlem ukončovacího</t>
  </si>
  <si>
    <t>-6819358</t>
  </si>
  <si>
    <t>https://podminky.urs.cz/item/CS_URS_2024_02/781492251</t>
  </si>
  <si>
    <t>obklady</t>
  </si>
  <si>
    <t>1,86+2,2+0,2+0,22+1,67+2,14</t>
  </si>
  <si>
    <t>1,5+1</t>
  </si>
  <si>
    <t>1,7*2+1,1*2+1,1</t>
  </si>
  <si>
    <t>(1,1+0,9)*2+0,9</t>
  </si>
  <si>
    <t>(1,1+1,615)*2</t>
  </si>
  <si>
    <t>1,0+1,2*2</t>
  </si>
  <si>
    <t>1,0*1,2*2</t>
  </si>
  <si>
    <t>sokl</t>
  </si>
  <si>
    <t>101</t>
  </si>
  <si>
    <t>19416012</t>
  </si>
  <si>
    <t>lišta ukončovací nerezová 10mm</t>
  </si>
  <si>
    <t>389892173</t>
  </si>
  <si>
    <t>72,791*1,1 'Přepočtené koeficientem množství</t>
  </si>
  <si>
    <t>102</t>
  </si>
  <si>
    <t>781495211</t>
  </si>
  <si>
    <t>Čištění vnitřních ploch po provedení obkladu stěn chemickými prostředky</t>
  </si>
  <si>
    <t>1664638529</t>
  </si>
  <si>
    <t>https://podminky.urs.cz/item/CS_URS_2024_02/781495211</t>
  </si>
  <si>
    <t>103</t>
  </si>
  <si>
    <t>998781112</t>
  </si>
  <si>
    <t>Přesun hmot pro obklady keramické stanovený z hmotnosti přesunovaného materiálu vodorovná dopravní vzdálenost do 50 m s omezením mechanizace v objektech výšky přes 6 do 12 m</t>
  </si>
  <si>
    <t>-714719787</t>
  </si>
  <si>
    <t>https://podminky.urs.cz/item/CS_URS_2024_02/998781112</t>
  </si>
  <si>
    <t>783</t>
  </si>
  <si>
    <t>Dokončovací práce - nátěry</t>
  </si>
  <si>
    <t>104</t>
  </si>
  <si>
    <t>783101403</t>
  </si>
  <si>
    <t>Příprava podkladu truhlářských konstrukcí před provedením nátěru oprášení</t>
  </si>
  <si>
    <t>-30581728</t>
  </si>
  <si>
    <t>https://podminky.urs.cz/item/CS_URS_2024_02/783101403</t>
  </si>
  <si>
    <t>prahy</t>
  </si>
  <si>
    <t>(0,82*(0,1*2+0,02*2)+0,1*0,02*2)*8</t>
  </si>
  <si>
    <t>(0,92*(0,1*2+0,02*2)+0,1*0,02*2)*1</t>
  </si>
  <si>
    <t>105</t>
  </si>
  <si>
    <t>783118101</t>
  </si>
  <si>
    <t>Lazurovací nátěr truhlářských konstrukcí jednonásobný syntetický</t>
  </si>
  <si>
    <t>1116742966</t>
  </si>
  <si>
    <t>https://podminky.urs.cz/item/CS_URS_2024_02/783118101</t>
  </si>
  <si>
    <t>(0,82*(0,1*2+0,02*2)+0,1*0,02*2)*8*2</t>
  </si>
  <si>
    <t>(0,92*(0,1*2+0,02*2)+0,1*0,02*2)*1*2</t>
  </si>
  <si>
    <t>106</t>
  </si>
  <si>
    <t>783301311</t>
  </si>
  <si>
    <t>Příprava podkladu zámečnických konstrukcí před provedením nátěru odmaštění odmašťovačem vodou ředitelným</t>
  </si>
  <si>
    <t>24785417</t>
  </si>
  <si>
    <t>https://podminky.urs.cz/item/CS_URS_2024_02/783301311</t>
  </si>
  <si>
    <t>zárubně</t>
  </si>
  <si>
    <t>0,2*(2,05*2+0,8)*4</t>
  </si>
  <si>
    <t>0,2*(2,05*2+0,9)*8</t>
  </si>
  <si>
    <t>0,2*(2,05*2+1)*1</t>
  </si>
  <si>
    <t>107</t>
  </si>
  <si>
    <t>783314203</t>
  </si>
  <si>
    <t>Základní antikorozní nátěr zámečnických konstrukcí jednonásobný syntetický samozákladující</t>
  </si>
  <si>
    <t>-473813700</t>
  </si>
  <si>
    <t>https://podminky.urs.cz/item/CS_URS_2024_02/783314203</t>
  </si>
  <si>
    <t>108</t>
  </si>
  <si>
    <t>783317101</t>
  </si>
  <si>
    <t>Krycí nátěr (email) zámečnických konstrukcí jednonásobný syntetický standardní</t>
  </si>
  <si>
    <t>-967704930</t>
  </si>
  <si>
    <t>https://podminky.urs.cz/item/CS_URS_2024_02/783317101</t>
  </si>
  <si>
    <t>0,2*(2,05*2+0,8)*4*2</t>
  </si>
  <si>
    <t>0,2*(2,05*2+0,9)*8*2</t>
  </si>
  <si>
    <t>0,2*(2,05*2+1)*1*2</t>
  </si>
  <si>
    <t>784</t>
  </si>
  <si>
    <t>Dokončovací práce - malby a tapety</t>
  </si>
  <si>
    <t>109</t>
  </si>
  <si>
    <t>784111001</t>
  </si>
  <si>
    <t>Oprášení (ometení) podkladu v místnostech výšky do 3,80 m</t>
  </si>
  <si>
    <t>-212164056</t>
  </si>
  <si>
    <t>https://podminky.urs.cz/item/CS_URS_2024_02/784111001</t>
  </si>
  <si>
    <t>3,086*(3,428+3,278+4,503+1,855+1,225+1,534)</t>
  </si>
  <si>
    <t>-2*(1,692*1,222)-0,9*2,05</t>
  </si>
  <si>
    <t>0,26*(1,692+2*1,222)*2</t>
  </si>
  <si>
    <t>3,086*(3,643+4,466+3,643+4,303)</t>
  </si>
  <si>
    <t>-1,692*1,222-2,532*1,222-0,9*2,05</t>
  </si>
  <si>
    <t>0,26*(1,692+2*1,222)</t>
  </si>
  <si>
    <t>0,26*(2,532+2*1,222)</t>
  </si>
  <si>
    <t>3,086*(4,808+3,043+3,643+1,625)</t>
  </si>
  <si>
    <t>-5,532*1,222</t>
  </si>
  <si>
    <t>3,086*(2*2,737+2*3,083)</t>
  </si>
  <si>
    <t>-1,871*1,222-0,8*1,97</t>
  </si>
  <si>
    <t>0,26*(1,871+2*1,222)</t>
  </si>
  <si>
    <t>3,086*(2,770+4,214)</t>
  </si>
  <si>
    <t>-2,532*1,222</t>
  </si>
  <si>
    <t>3,086*(4,498+2,770)</t>
  </si>
  <si>
    <t>3,086*(4,1+2,7)</t>
  </si>
  <si>
    <t>3,086*(4,996+1,474+0,085+0,487+0,313+0,571)</t>
  </si>
  <si>
    <t>-0,8*1,97-0,7*1,97*2</t>
  </si>
  <si>
    <t>koupelna + WC 2.14/2.15</t>
  </si>
  <si>
    <t>3,086*(2,41*2+1,864*4+1,1*2)</t>
  </si>
  <si>
    <t>-3*(0,687*0,884)-2*0,7*1,97</t>
  </si>
  <si>
    <t>podhled 2.01,2.09,2.10,2.11,2.12,2.13</t>
  </si>
  <si>
    <t>22+8,42+16,33+15,97+13,51+7,93</t>
  </si>
  <si>
    <t>110</t>
  </si>
  <si>
    <t>784111007</t>
  </si>
  <si>
    <t>Oprášení (ometení) podkladu na schodišti o výšce podlaží do 3,80 m</t>
  </si>
  <si>
    <t>-1058085568</t>
  </si>
  <si>
    <t>https://podminky.urs.cz/item/CS_URS_2024_02/784111007</t>
  </si>
  <si>
    <t>chodba 2.01</t>
  </si>
  <si>
    <t>3,086*(1,986+1,429+0,907+2,895+1,36)</t>
  </si>
  <si>
    <t>3,086*(6,16+3,16)</t>
  </si>
  <si>
    <t>3,086*2,875+2,25*2,875/2</t>
  </si>
  <si>
    <t>1,25*4,646/2</t>
  </si>
  <si>
    <t>-0,9*1,97-0,8*1,97*3</t>
  </si>
  <si>
    <t>111</t>
  </si>
  <si>
    <t>784121001</t>
  </si>
  <si>
    <t>Oškrabání malby v místnostech výšky do 3,80 m</t>
  </si>
  <si>
    <t>1328237411</t>
  </si>
  <si>
    <t>https://podminky.urs.cz/item/CS_URS_2024_02/784121001</t>
  </si>
  <si>
    <t>112</t>
  </si>
  <si>
    <t>784121009</t>
  </si>
  <si>
    <t>Oškrabání malby na schodišti o výšce podlaží přes 3,80 do 5,00 m</t>
  </si>
  <si>
    <t>1915012566</t>
  </si>
  <si>
    <t>https://podminky.urs.cz/item/CS_URS_2024_02/784121009</t>
  </si>
  <si>
    <t>113</t>
  </si>
  <si>
    <t>784121011</t>
  </si>
  <si>
    <t>Rozmývání podkladu po oškrabání malby v místnostech výšky do 3,80 m</t>
  </si>
  <si>
    <t>502619476</t>
  </si>
  <si>
    <t>https://podminky.urs.cz/item/CS_URS_2024_02/784121011</t>
  </si>
  <si>
    <t>114</t>
  </si>
  <si>
    <t>784121017</t>
  </si>
  <si>
    <t>Rozmývání podkladu po oškrabání malby na schodišti o výšce podlaží do 3,80 m</t>
  </si>
  <si>
    <t>-121772747</t>
  </si>
  <si>
    <t>https://podminky.urs.cz/item/CS_URS_2024_02/784121017</t>
  </si>
  <si>
    <t>115</t>
  </si>
  <si>
    <t>784171001</t>
  </si>
  <si>
    <t>Olepování vnitřních ploch (materiál ve specifikaci) včetně pozdějšího odlepení páskou nebo fólií v místnostech výšky do 3,80 m</t>
  </si>
  <si>
    <t>-375030463</t>
  </si>
  <si>
    <t>https://podminky.urs.cz/item/CS_URS_2024_02/784171001</t>
  </si>
  <si>
    <t>okna</t>
  </si>
  <si>
    <t>1,692*1,222*2*3</t>
  </si>
  <si>
    <t>2,532*1,222*2*5</t>
  </si>
  <si>
    <t>1,871*1,222*2</t>
  </si>
  <si>
    <t>116</t>
  </si>
  <si>
    <t>58124833</t>
  </si>
  <si>
    <t>páska pro malířské potřeby maskovací krepová 19mmx50m</t>
  </si>
  <si>
    <t>-450895830</t>
  </si>
  <si>
    <t>47,92*1,05 'Přepočtené koeficientem množství</t>
  </si>
  <si>
    <t>117</t>
  </si>
  <si>
    <t>784171101</t>
  </si>
  <si>
    <t>Zakrytí nemalovaných ploch (materiál ve specifikaci) včetně pozdějšího odkrytí podlah</t>
  </si>
  <si>
    <t>-1922258995</t>
  </si>
  <si>
    <t>https://podminky.urs.cz/item/CS_URS_2024_02/784171101</t>
  </si>
  <si>
    <t>podlahy</t>
  </si>
  <si>
    <t>7,118*22</t>
  </si>
  <si>
    <t>118</t>
  </si>
  <si>
    <t>784171111</t>
  </si>
  <si>
    <t>Zakrytí nemalovaných ploch (materiál ve specifikaci) včetně pozdějšího odkrytí svislých ploch např. stěn, oken, dveří v místnostech výšky do 3,80</t>
  </si>
  <si>
    <t>11268447</t>
  </si>
  <si>
    <t>https://podminky.urs.cz/item/CS_URS_2024_02/784171111</t>
  </si>
  <si>
    <t>1,692*1,222*3</t>
  </si>
  <si>
    <t>2,532*1,222*5</t>
  </si>
  <si>
    <t>1,871*1,222</t>
  </si>
  <si>
    <t>0,9*2,05*8*2</t>
  </si>
  <si>
    <t>1*2,05*2</t>
  </si>
  <si>
    <t>0,8*2,05*4*2</t>
  </si>
  <si>
    <t>119</t>
  </si>
  <si>
    <t>58124844</t>
  </si>
  <si>
    <t>fólie pro malířské potřeby zakrývací tl 25µ 4x5m</t>
  </si>
  <si>
    <t>274912077</t>
  </si>
  <si>
    <t>227,296*1,05 'Přepočtené koeficientem množství</t>
  </si>
  <si>
    <t>120</t>
  </si>
  <si>
    <t>784181101</t>
  </si>
  <si>
    <t>Penetrace podkladu jednonásobná základní akrylátová bezbarvá v místnostech výšky do 3,80 m</t>
  </si>
  <si>
    <t>-935971101</t>
  </si>
  <si>
    <t>https://podminky.urs.cz/item/CS_URS_2024_02/784181101</t>
  </si>
  <si>
    <t>-2*(1,692*1,222)-0,8*1,97</t>
  </si>
  <si>
    <t>-1,692*1,222-2,532*1,222-0,8*1,97</t>
  </si>
  <si>
    <t>3,086*(4,808+3,043+3,643+1,625+2,097+0,6+0,95)</t>
  </si>
  <si>
    <t>-5,532*1,222-0,8*1,97</t>
  </si>
  <si>
    <t>3,086*(2,770*2+4,214*2)</t>
  </si>
  <si>
    <t>-2,532*1,222-0,8*1,97</t>
  </si>
  <si>
    <t>3,086*(4,498*2+2,770*2)</t>
  </si>
  <si>
    <t>3,086*(4,1*2+2,7*2)</t>
  </si>
  <si>
    <t>3,086*(4,996+1,474+0,085+0,487+0,313+0,571+0,95+1,474+2,85+0,6*2)</t>
  </si>
  <si>
    <t>-0,8*1,97*2-0,7*1,97*2</t>
  </si>
  <si>
    <t>3,086*(3,464+1,429+0,907+2,895+1,36)</t>
  </si>
  <si>
    <t>-0,9*1,97-0,8*1,97*4</t>
  </si>
  <si>
    <t>-54,907</t>
  </si>
  <si>
    <t>121</t>
  </si>
  <si>
    <t>784191003</t>
  </si>
  <si>
    <t>Čištění vnitřních ploch hrubý úklid po provedení malířských prací omytím oken dvojitých nebo zdvojených</t>
  </si>
  <si>
    <t>164891803</t>
  </si>
  <si>
    <t>https://podminky.urs.cz/item/CS_URS_2024_02/784191003</t>
  </si>
  <si>
    <t>122</t>
  </si>
  <si>
    <t>784191005</t>
  </si>
  <si>
    <t>Čištění vnitřních ploch hrubý úklid po provedení malířských prací omytím dveří nebo vrat</t>
  </si>
  <si>
    <t>302124835</t>
  </si>
  <si>
    <t>https://podminky.urs.cz/item/CS_URS_2024_02/784191005</t>
  </si>
  <si>
    <t>123</t>
  </si>
  <si>
    <t>784191007</t>
  </si>
  <si>
    <t>Čištění vnitřních ploch hrubý úklid po provedení malířských prací omytím podlah</t>
  </si>
  <si>
    <t>-2095034774</t>
  </si>
  <si>
    <t>https://podminky.urs.cz/item/CS_URS_2024_02/784191007</t>
  </si>
  <si>
    <t>124</t>
  </si>
  <si>
    <t>784211101</t>
  </si>
  <si>
    <t>Malby z malířských směsí oděruvzdorných za mokra dvojnásobné, bílé za mokra oděruvzdorné výborně v místnostech výšky do 3,80 m</t>
  </si>
  <si>
    <t>1125405062</t>
  </si>
  <si>
    <t>https://podminky.urs.cz/item/CS_URS_2024_02/784211101</t>
  </si>
  <si>
    <t>podhled 2.09,2.10,2.11,2.12,2.13</t>
  </si>
  <si>
    <t>8,42+16,33+15,97+13,51+7,93</t>
  </si>
  <si>
    <t>125</t>
  </si>
  <si>
    <t>784211109</t>
  </si>
  <si>
    <t>Malby z malířských směsí oděruvzdorných za mokra dvojnásobné, bílé za mokra oděruvzdorné výborně na schodišti o výšce podlaží přes 3,80 do 5,00 m</t>
  </si>
  <si>
    <t>2144128192</t>
  </si>
  <si>
    <t>https://podminky.urs.cz/item/CS_URS_2024_02/784211109</t>
  </si>
  <si>
    <t>03 - Slaboproud</t>
  </si>
  <si>
    <t>David Šámal</t>
  </si>
  <si>
    <t>PSV - PSV</t>
  </si>
  <si>
    <t xml:space="preserve">    D1 - Datové rozvody</t>
  </si>
  <si>
    <t xml:space="preserve">    D2 - Protipožární opatření</t>
  </si>
  <si>
    <t xml:space="preserve">    D3 - Ostatní</t>
  </si>
  <si>
    <t>D1</t>
  </si>
  <si>
    <t>Datové rozvody</t>
  </si>
  <si>
    <t>Pol1</t>
  </si>
  <si>
    <t>RACK - Datový rozváděč 19", 12U</t>
  </si>
  <si>
    <t>ks</t>
  </si>
  <si>
    <t>Pol2</t>
  </si>
  <si>
    <t>Montáž datového rozváděče</t>
  </si>
  <si>
    <t>Pol3</t>
  </si>
  <si>
    <t>Patch panel 19" 24xRJ45 cat.6A včetně zapojení</t>
  </si>
  <si>
    <t>Pol4</t>
  </si>
  <si>
    <t>Montáž patch panelu včetně zapojení</t>
  </si>
  <si>
    <t>Pol5</t>
  </si>
  <si>
    <t>Vyvazovací panel 19"</t>
  </si>
  <si>
    <t>Pol6</t>
  </si>
  <si>
    <t>Montáž vyvazovacího panelu</t>
  </si>
  <si>
    <t>Pol7</t>
  </si>
  <si>
    <t>Napájecí panel 230V 19" s Přepěťovou ochranou</t>
  </si>
  <si>
    <t>Pol8</t>
  </si>
  <si>
    <t>Montáž napájecího panelu</t>
  </si>
  <si>
    <t>Pol9</t>
  </si>
  <si>
    <t>Multiswitch 10/100/1000Mbs 24 portů</t>
  </si>
  <si>
    <t>Pol10</t>
  </si>
  <si>
    <t>Montáž multiswitche</t>
  </si>
  <si>
    <t>Pol11</t>
  </si>
  <si>
    <t>Patch kabel 0,5m</t>
  </si>
  <si>
    <t>Pol12</t>
  </si>
  <si>
    <t>Montáž patch kabelu</t>
  </si>
  <si>
    <t>Pol13</t>
  </si>
  <si>
    <t>Trubka ohebná pr.23mm</t>
  </si>
  <si>
    <t>Pol14</t>
  </si>
  <si>
    <t>Montáž trubky ohebné pr.23mm</t>
  </si>
  <si>
    <t>Pol15</t>
  </si>
  <si>
    <t>Zásuvka datová 2xRJ45</t>
  </si>
  <si>
    <t>Pol16</t>
  </si>
  <si>
    <t>Montáž datové zásuvky</t>
  </si>
  <si>
    <t>Pol17</t>
  </si>
  <si>
    <t>Krabice přístrojová SDK, zeď</t>
  </si>
  <si>
    <t>Pol18</t>
  </si>
  <si>
    <t>Montáž přístrojové krabice</t>
  </si>
  <si>
    <t>Pol19</t>
  </si>
  <si>
    <t>Kabel UTP cat.6A UV</t>
  </si>
  <si>
    <t>Pol20</t>
  </si>
  <si>
    <t>Montáž datového kabelu</t>
  </si>
  <si>
    <t>Pol21</t>
  </si>
  <si>
    <t>Kabel UTP cat.6A</t>
  </si>
  <si>
    <t>Pol22</t>
  </si>
  <si>
    <t>Certifikované měření kabeláže</t>
  </si>
  <si>
    <t>kpl</t>
  </si>
  <si>
    <t>Pol23</t>
  </si>
  <si>
    <t>Zprovoznění systému</t>
  </si>
  <si>
    <t>Pol24</t>
  </si>
  <si>
    <t>Revize</t>
  </si>
  <si>
    <t>D2</t>
  </si>
  <si>
    <t>Protipožární opatření</t>
  </si>
  <si>
    <t>Pol25</t>
  </si>
  <si>
    <t>Autonomní požární hlásič</t>
  </si>
  <si>
    <t>Pol26</t>
  </si>
  <si>
    <t>Montáž požárního hlásiče</t>
  </si>
  <si>
    <t>D3</t>
  </si>
  <si>
    <t>Ostatní</t>
  </si>
  <si>
    <t>Pol27</t>
  </si>
  <si>
    <t>Kordinace s ostatními profesemi</t>
  </si>
  <si>
    <t>hod</t>
  </si>
  <si>
    <t>Pol28</t>
  </si>
  <si>
    <t>PPV</t>
  </si>
  <si>
    <t>Pol29</t>
  </si>
  <si>
    <t>Podružný materiál</t>
  </si>
  <si>
    <t>Pol30</t>
  </si>
  <si>
    <t>Doprava</t>
  </si>
  <si>
    <t>Pol31</t>
  </si>
  <si>
    <t>Likvidace odpadů</t>
  </si>
  <si>
    <t>Pol32</t>
  </si>
  <si>
    <t>Dokumentace skutečného provedení</t>
  </si>
  <si>
    <t>04 - Silnoproud</t>
  </si>
  <si>
    <t xml:space="preserve">    D1 - Rozváděče</t>
  </si>
  <si>
    <t xml:space="preserve">    D2 - Svítidla včetně zdrojů</t>
  </si>
  <si>
    <t xml:space="preserve">    D3 - Koncové prvky</t>
  </si>
  <si>
    <t xml:space="preserve">    D4 - Kabely, kabelové trasy</t>
  </si>
  <si>
    <t xml:space="preserve">    D5 - Ostatní</t>
  </si>
  <si>
    <t>Rozváděče</t>
  </si>
  <si>
    <t>Pol33</t>
  </si>
  <si>
    <t>Rozváděč R2 (výkres č. D.1.4.g.05)</t>
  </si>
  <si>
    <t>Pol34</t>
  </si>
  <si>
    <t>Montáž rozváděče R2 včetně zapojení</t>
  </si>
  <si>
    <t>Pol35</t>
  </si>
  <si>
    <t>HOP</t>
  </si>
  <si>
    <t>Pol36</t>
  </si>
  <si>
    <t>Montáž HOP</t>
  </si>
  <si>
    <t>Svítidla včetně zdrojů</t>
  </si>
  <si>
    <t>Pol37</t>
  </si>
  <si>
    <t>Svítidlo A</t>
  </si>
  <si>
    <t>Pol38</t>
  </si>
  <si>
    <t>Montáž svítidla A</t>
  </si>
  <si>
    <t>Pol39</t>
  </si>
  <si>
    <t>Svítidlo B</t>
  </si>
  <si>
    <t>Pol40</t>
  </si>
  <si>
    <t>Montáž svítidla B</t>
  </si>
  <si>
    <t>Pol41</t>
  </si>
  <si>
    <t>Recyklační poplatek svítidla</t>
  </si>
  <si>
    <t>Koncové prvky</t>
  </si>
  <si>
    <t>Pol42</t>
  </si>
  <si>
    <t>Spínač řaz.1 designový pod omítku, IP20</t>
  </si>
  <si>
    <t>Pol43</t>
  </si>
  <si>
    <t>Montáž spínače řaz.1</t>
  </si>
  <si>
    <t>Pol44</t>
  </si>
  <si>
    <t>Spínač řaz.5 designový pod omítku, IP20</t>
  </si>
  <si>
    <t>Pol45</t>
  </si>
  <si>
    <t>Montáž spínače řaz.5</t>
  </si>
  <si>
    <t>Pol46</t>
  </si>
  <si>
    <t>Spínač řaz.6 designový pod omítku, IP20</t>
  </si>
  <si>
    <t>Pol47</t>
  </si>
  <si>
    <t>Montáž spínače řaz.6</t>
  </si>
  <si>
    <t>Pol48</t>
  </si>
  <si>
    <t>Spínač řaz.7 designový pod omítku, IP20</t>
  </si>
  <si>
    <t>Pol49</t>
  </si>
  <si>
    <t>Montáž spínače řaz.7</t>
  </si>
  <si>
    <t>Pol50</t>
  </si>
  <si>
    <t>Spínač řaz.1/0So designový pod omítku, IP20</t>
  </si>
  <si>
    <t>Pol51</t>
  </si>
  <si>
    <t>Montáž spínače řaz.1/0So</t>
  </si>
  <si>
    <t>Pol52</t>
  </si>
  <si>
    <t>Zásuvka jednonásobná designová pod omítku, IP20</t>
  </si>
  <si>
    <t>Pol53</t>
  </si>
  <si>
    <t>Montáž zásuvky</t>
  </si>
  <si>
    <t>Pol54</t>
  </si>
  <si>
    <t>Zásuvka dvojnásobná designová pod omítku, IP20</t>
  </si>
  <si>
    <t>Pol55</t>
  </si>
  <si>
    <t>Zásuvka dvojnásobná s přepěťovou ochranou designová pod omítku, IP20</t>
  </si>
  <si>
    <t>Pol56</t>
  </si>
  <si>
    <t>Ukončení světelného vývodu objímkou se žárovkou</t>
  </si>
  <si>
    <t>Pol57</t>
  </si>
  <si>
    <t>Montáž objímky se žárovkou</t>
  </si>
  <si>
    <t>Pol58</t>
  </si>
  <si>
    <t>Doběhové relé pod vypínač</t>
  </si>
  <si>
    <t>Pol59</t>
  </si>
  <si>
    <t>Montáž doběhového relé</t>
  </si>
  <si>
    <t>Pol60</t>
  </si>
  <si>
    <t>Svorka Bernard + pásek Cu</t>
  </si>
  <si>
    <t>Pol61</t>
  </si>
  <si>
    <t>Montáž svorky bernard</t>
  </si>
  <si>
    <t>Pol62</t>
  </si>
  <si>
    <t>Zapojení ventilátoru</t>
  </si>
  <si>
    <t>Pol63</t>
  </si>
  <si>
    <t>Ukončení kabelu do 4x10mm2</t>
  </si>
  <si>
    <t>Pol64</t>
  </si>
  <si>
    <t>Ukončení vodiče do 10mm2</t>
  </si>
  <si>
    <t>D4</t>
  </si>
  <si>
    <t>Kabely, kabelové trasy</t>
  </si>
  <si>
    <t>Pol65</t>
  </si>
  <si>
    <t>Kabel CYKY-O 3x1,5</t>
  </si>
  <si>
    <t>Pol66</t>
  </si>
  <si>
    <t>Montáž kabelu 3x1,5</t>
  </si>
  <si>
    <t>Pol67</t>
  </si>
  <si>
    <t>Kabel CYKY-J 3x1,5</t>
  </si>
  <si>
    <t>Pol68</t>
  </si>
  <si>
    <t>Kabel CYKY-J 3x2,5</t>
  </si>
  <si>
    <t>Pol69</t>
  </si>
  <si>
    <t>Montáž kabelu 3x2,5</t>
  </si>
  <si>
    <t>Pol70</t>
  </si>
  <si>
    <t>Kabel CYKY-J 4x10</t>
  </si>
  <si>
    <t>Pol71</t>
  </si>
  <si>
    <t>Montáž kabelu 4x10</t>
  </si>
  <si>
    <t>Pol72</t>
  </si>
  <si>
    <t>Vodič CY 6</t>
  </si>
  <si>
    <t>Pol73</t>
  </si>
  <si>
    <t>Montáž vodiče CY 6</t>
  </si>
  <si>
    <t>Pol74</t>
  </si>
  <si>
    <t>Vodič CY 10</t>
  </si>
  <si>
    <t>Pol75</t>
  </si>
  <si>
    <t>Montáž vodiče CY 10</t>
  </si>
  <si>
    <t>Pol76</t>
  </si>
  <si>
    <t>Krabice rozvodná SDK, zeď</t>
  </si>
  <si>
    <t>Pol77</t>
  </si>
  <si>
    <t>Montáž rozvodné krabice</t>
  </si>
  <si>
    <t>Pol78</t>
  </si>
  <si>
    <t>Krabice přístrojová hluboká SDK, zeď</t>
  </si>
  <si>
    <t>Pol79</t>
  </si>
  <si>
    <t>Montáž přístrojové krabice hluboké</t>
  </si>
  <si>
    <t>Pol80</t>
  </si>
  <si>
    <t>Krabice rozvodná hluboká SDK, zeď</t>
  </si>
  <si>
    <t>Pol81</t>
  </si>
  <si>
    <t>Montáž rozvodné krabice hluboké</t>
  </si>
  <si>
    <t>Pol82</t>
  </si>
  <si>
    <t>Krabice se svorkovnicí, min. IP44</t>
  </si>
  <si>
    <t>Pol83</t>
  </si>
  <si>
    <t>Montáž krabice včetně zapojení</t>
  </si>
  <si>
    <t>D5</t>
  </si>
  <si>
    <t>Pol84</t>
  </si>
  <si>
    <t>Demontáže, odpojování</t>
  </si>
  <si>
    <t>Pol85</t>
  </si>
  <si>
    <t>Zjišťování stávajícího stavu elektroinstalací, odpojování</t>
  </si>
  <si>
    <t>Pol86</t>
  </si>
  <si>
    <t>Pol87</t>
  </si>
  <si>
    <t>Pol88</t>
  </si>
  <si>
    <t>Pol89</t>
  </si>
  <si>
    <t>Pol90</t>
  </si>
  <si>
    <t>126</t>
  </si>
  <si>
    <t>Pol91</t>
  </si>
  <si>
    <t>128</t>
  </si>
  <si>
    <t>Pol92</t>
  </si>
  <si>
    <t>130</t>
  </si>
  <si>
    <t>05 - ZTI</t>
  </si>
  <si>
    <t>EnTechSys, s.r.o.</t>
  </si>
  <si>
    <t xml:space="preserve">    721 - Zdravotechnika - vnitřní kanalizace</t>
  </si>
  <si>
    <t xml:space="preserve">    722 - Zdravotechnika - vnitřní vodovod</t>
  </si>
  <si>
    <t xml:space="preserve">    726 - Zdravotechnika - předstěnové instalace</t>
  </si>
  <si>
    <t>612135101</t>
  </si>
  <si>
    <t>Hrubá výplň rýh maltou jakékoli šířky rýhy ve stěnách</t>
  </si>
  <si>
    <t>-1283313158</t>
  </si>
  <si>
    <t>https://podminky.urs.cz/item/CS_URS_2024_02/612135101</t>
  </si>
  <si>
    <t>voda</t>
  </si>
  <si>
    <t>m 2.05, 2.07 a 2.08</t>
  </si>
  <si>
    <t>(1+1+3+0,75+0,25*5+1)*0,07</t>
  </si>
  <si>
    <t>m 2.11 a 2.12</t>
  </si>
  <si>
    <t>(0,5*2+1+1)*0,07</t>
  </si>
  <si>
    <t>m 2.13</t>
  </si>
  <si>
    <t>(0,4+0,25+1)*0,07</t>
  </si>
  <si>
    <t>m 2.14 a 2.15</t>
  </si>
  <si>
    <t>(1+1,75+0,75+0,5+0,25+1)*0,07</t>
  </si>
  <si>
    <t>(1+0,25*2+1)*0,07</t>
  </si>
  <si>
    <t>V1</t>
  </si>
  <si>
    <t>1*0,07</t>
  </si>
  <si>
    <t>V2</t>
  </si>
  <si>
    <t>0,35*0,07</t>
  </si>
  <si>
    <t>V3</t>
  </si>
  <si>
    <t>V4</t>
  </si>
  <si>
    <t>V5</t>
  </si>
  <si>
    <t>kanalizace</t>
  </si>
  <si>
    <t>DN40</t>
  </si>
  <si>
    <t>1,75*0,07</t>
  </si>
  <si>
    <t>1,5*0,07</t>
  </si>
  <si>
    <t>DN50</t>
  </si>
  <si>
    <t>m 2.07 a 2.08</t>
  </si>
  <si>
    <t>(1,75+0,5+0,25+0,75+0,25+0,5+0,25+0,25)*0,07</t>
  </si>
  <si>
    <t>(0,5+0,7)*0,07</t>
  </si>
  <si>
    <t>(0,75+2)*0,07</t>
  </si>
  <si>
    <t>S1</t>
  </si>
  <si>
    <t>0,75*0,07</t>
  </si>
  <si>
    <t>S2</t>
  </si>
  <si>
    <t>0,25*0,07</t>
  </si>
  <si>
    <t>S3</t>
  </si>
  <si>
    <t>S4</t>
  </si>
  <si>
    <t>DN110</t>
  </si>
  <si>
    <t>S7</t>
  </si>
  <si>
    <t>1*0,15</t>
  </si>
  <si>
    <t>0,5*0,15</t>
  </si>
  <si>
    <t>(0,5+1)*0,15</t>
  </si>
  <si>
    <t>4,067*1,1 'Přepočtené koeficientem množství</t>
  </si>
  <si>
    <t>974031122</t>
  </si>
  <si>
    <t>Vysekání rýh ve zdivu cihelném na maltu vápennou nebo vápenocementovou do hl. 30 mm a šířky do 70 mm</t>
  </si>
  <si>
    <t>1211217500</t>
  </si>
  <si>
    <t>https://podminky.urs.cz/item/CS_URS_2024_02/974031122</t>
  </si>
  <si>
    <t>1+1+3+0,75+0,25*5+1</t>
  </si>
  <si>
    <t>0,5*2+1+1</t>
  </si>
  <si>
    <t>0,4+0,25+1</t>
  </si>
  <si>
    <t>1+1,75+0,75+0,5+0,25+1</t>
  </si>
  <si>
    <t>1+0,25*2+1</t>
  </si>
  <si>
    <t>0,35</t>
  </si>
  <si>
    <t>37,85*1,1 'Přepočtené koeficientem množství</t>
  </si>
  <si>
    <t>974031132</t>
  </si>
  <si>
    <t>Vysekání rýh ve zdivu cihelném na maltu vápennou nebo vápenocementovou do hl. 50 mm a šířky do 70 mm</t>
  </si>
  <si>
    <t>1936020281</t>
  </si>
  <si>
    <t>https://podminky.urs.cz/item/CS_URS_2024_02/974031132</t>
  </si>
  <si>
    <t>1,75</t>
  </si>
  <si>
    <t>1,5</t>
  </si>
  <si>
    <t>1,75+0,5+0,25+0,75+0,25+0,5+0,25+0,25</t>
  </si>
  <si>
    <t>0,5+0,7</t>
  </si>
  <si>
    <t>0,75+2</t>
  </si>
  <si>
    <t>0,75</t>
  </si>
  <si>
    <t>0,25</t>
  </si>
  <si>
    <t>13,7*1,1 'Přepočtené koeficientem množství</t>
  </si>
  <si>
    <t>974031164</t>
  </si>
  <si>
    <t>Vysekání rýh ve zdivu cihelném na maltu vápennou nebo vápenocementovou do hl. 150 mm a šířky do 150 mm</t>
  </si>
  <si>
    <t>-535232636</t>
  </si>
  <si>
    <t>https://podminky.urs.cz/item/CS_URS_2024_02/974031164</t>
  </si>
  <si>
    <t>0,5</t>
  </si>
  <si>
    <t>0,5+1</t>
  </si>
  <si>
    <t>3*1,1 'Přepočtené koeficientem množství</t>
  </si>
  <si>
    <t>-646698310</t>
  </si>
  <si>
    <t>955551109</t>
  </si>
  <si>
    <t>-2010521381</t>
  </si>
  <si>
    <t>0,389*10 'Přepočtené koeficientem množství</t>
  </si>
  <si>
    <t>-415830106</t>
  </si>
  <si>
    <t>-390848457</t>
  </si>
  <si>
    <t>721</t>
  </si>
  <si>
    <t>Zdravotechnika - vnitřní kanalizace</t>
  </si>
  <si>
    <t>721171901R</t>
  </si>
  <si>
    <t>Napojení kanalizačního potrubí na stávající rozvody</t>
  </si>
  <si>
    <t>-1815558115</t>
  </si>
  <si>
    <t>721171902R</t>
  </si>
  <si>
    <t>Úprava stávajících rozvodů kanalizace</t>
  </si>
  <si>
    <t>-1406405298</t>
  </si>
  <si>
    <t>721174025</t>
  </si>
  <si>
    <t>Potrubí z trub polypropylenových odpadní (svislé) DN 110</t>
  </si>
  <si>
    <t>641918876</t>
  </si>
  <si>
    <t>https://podminky.urs.cz/item/CS_URS_2024_02/721174025</t>
  </si>
  <si>
    <t>S6</t>
  </si>
  <si>
    <t>4,5</t>
  </si>
  <si>
    <t>5,5*1,1 'Přepočtené koeficientem množství</t>
  </si>
  <si>
    <t>721174042</t>
  </si>
  <si>
    <t>Potrubí z trub polypropylenových připojovací DN 40</t>
  </si>
  <si>
    <t>-205418755</t>
  </si>
  <si>
    <t>https://podminky.urs.cz/item/CS_URS_2024_02/721174042</t>
  </si>
  <si>
    <t>3,25*1,1 'Přepočtené koeficientem množství</t>
  </si>
  <si>
    <t>721174043</t>
  </si>
  <si>
    <t>Potrubí z trub polypropylenových připojovací DN 50</t>
  </si>
  <si>
    <t>-448538295</t>
  </si>
  <si>
    <t>https://podminky.urs.cz/item/CS_URS_2024_02/721174043</t>
  </si>
  <si>
    <t>10,45*1,1 'Přepočtené koeficientem množství</t>
  </si>
  <si>
    <t>721174045</t>
  </si>
  <si>
    <t>Potrubí z trub polypropylenových připojovací DN 110</t>
  </si>
  <si>
    <t>1315053183</t>
  </si>
  <si>
    <t>https://podminky.urs.cz/item/CS_URS_2024_02/721174045</t>
  </si>
  <si>
    <t>2*1,1 'Přepočtené koeficientem množství</t>
  </si>
  <si>
    <t>721273153</t>
  </si>
  <si>
    <t>Ventilační hlavice z polypropylenu (PP) DN 110</t>
  </si>
  <si>
    <t>1536948640</t>
  </si>
  <si>
    <t>https://podminky.urs.cz/item/CS_URS_2024_02/721273153</t>
  </si>
  <si>
    <t>S5</t>
  </si>
  <si>
    <t>721274125</t>
  </si>
  <si>
    <t>Ventily přivzdušňovací odpadních potrubí vnitřní DN 75</t>
  </si>
  <si>
    <t>743684866</t>
  </si>
  <si>
    <t>https://podminky.urs.cz/item/CS_URS_2024_02/721274125</t>
  </si>
  <si>
    <t>722181201R</t>
  </si>
  <si>
    <t>Ochrana kanalizačního potrubí přilepenými termoizolačními trubicemi z PE tl do 6 mmm pro potrubí DN 40 mm</t>
  </si>
  <si>
    <t>2142784845</t>
  </si>
  <si>
    <t>722181202R</t>
  </si>
  <si>
    <t>Ochrana kanalizačního potrubí přilepenými termoizolačními trubicemi z PE tl do 9 mmm pro potrubí DN 50 mm</t>
  </si>
  <si>
    <t>1706685394</t>
  </si>
  <si>
    <t>722181203R</t>
  </si>
  <si>
    <t>Ochrana kanalizačního potrubí přilepenými termoizolačními trubicemi z PE tl do 13 mmm pro potrubí DN 110 mm</t>
  </si>
  <si>
    <t>269585780</t>
  </si>
  <si>
    <t>7,5*1,1 'Přepočtené koeficientem množství</t>
  </si>
  <si>
    <t>998721122</t>
  </si>
  <si>
    <t>Přesun hmot pro vnitřní kanalizaci stanovený z hmotnosti přesunovaného materiálu vodorovná dopravní vzdálenost do 50 m ruční (bez užití mechanizace) v objektech výšky přes 6 do 12 m</t>
  </si>
  <si>
    <t>-287265053</t>
  </si>
  <si>
    <t>https://podminky.urs.cz/item/CS_URS_2024_02/998721122</t>
  </si>
  <si>
    <t>722</t>
  </si>
  <si>
    <t>Zdravotechnika - vnitřní vodovod</t>
  </si>
  <si>
    <t>722131901R</t>
  </si>
  <si>
    <t>Napojení vodovodního potrubí na stávající rozvody</t>
  </si>
  <si>
    <t>-189470292</t>
  </si>
  <si>
    <t>722174022</t>
  </si>
  <si>
    <t>Potrubí z plastových trubek z polypropylenu PPR svařovaných polyfúzně PN 20 (SDR 6) D 20 x 3,4</t>
  </si>
  <si>
    <t>943837932</t>
  </si>
  <si>
    <t>https://podminky.urs.cz/item/CS_URS_2024_02/722174022</t>
  </si>
  <si>
    <t>0,25+0,6+0,4+0,25+1</t>
  </si>
  <si>
    <t>2+0,5+1+1,75+0,75+0,5+0,25+1</t>
  </si>
  <si>
    <t>2+0,5+1+0,25*2+1</t>
  </si>
  <si>
    <t>44,55*1,1 'Přepočtené koeficientem množství</t>
  </si>
  <si>
    <t>722181221</t>
  </si>
  <si>
    <t>Ochrana potrubí termoizolačními trubicemi z pěnového polyetylenu PE přilepenými v příčných a podélných spojích, tloušťky izolace přes 6 do 9 mm, vnitřního průměru izolace DN do 22 mm</t>
  </si>
  <si>
    <t>1247898536</t>
  </si>
  <si>
    <t>https://podminky.urs.cz/item/CS_URS_2024_02/722181221</t>
  </si>
  <si>
    <t>23,65*1,1 'Přepočtené koeficientem množství</t>
  </si>
  <si>
    <t>722181231</t>
  </si>
  <si>
    <t>Ochrana potrubí termoizolačními trubicemi z pěnového polyetylenu PE přilepenými v příčných a podélných spojích, tloušťky izolace přes 9 do 13 mm, vnitřního průměru izolace DN do 22 mm</t>
  </si>
  <si>
    <t>-1700048838</t>
  </si>
  <si>
    <t>https://podminky.urs.cz/item/CS_URS_2024_02/722181231</t>
  </si>
  <si>
    <t>20,9*1,1 'Přepočtené koeficientem množství</t>
  </si>
  <si>
    <t>722190401</t>
  </si>
  <si>
    <t>Zřízení přípojek na potrubí vyvedení a upevnění výpustek do DN 25</t>
  </si>
  <si>
    <t>1566113655</t>
  </si>
  <si>
    <t>https://podminky.urs.cz/item/CS_URS_2024_02/722190401</t>
  </si>
  <si>
    <t>5+4</t>
  </si>
  <si>
    <t>2+2</t>
  </si>
  <si>
    <t>1+1</t>
  </si>
  <si>
    <t>5+3</t>
  </si>
  <si>
    <t>722220111</t>
  </si>
  <si>
    <t>Armatury s jedním závitem nástěnky pro výtokový ventil G 1/2"</t>
  </si>
  <si>
    <t>1701839960</t>
  </si>
  <si>
    <t>https://podminky.urs.cz/item/CS_URS_2024_02/722220111</t>
  </si>
  <si>
    <t>722220121</t>
  </si>
  <si>
    <t>Armatury s jedním závitem nástěnky pro baterii G 1/2"</t>
  </si>
  <si>
    <t>pár</t>
  </si>
  <si>
    <t>1217747190</t>
  </si>
  <si>
    <t>https://podminky.urs.cz/item/CS_URS_2024_02/722220121</t>
  </si>
  <si>
    <t>722221134</t>
  </si>
  <si>
    <t>Armatury s jedním závitem ventily výtokové G 1/2"</t>
  </si>
  <si>
    <t>-1962340357</t>
  </si>
  <si>
    <t>https://podminky.urs.cz/item/CS_URS_2024_02/722221134</t>
  </si>
  <si>
    <t>3+4+2</t>
  </si>
  <si>
    <t>722290234</t>
  </si>
  <si>
    <t>Zkoušky, proplach a desinfekce vodovodního potrubí proplach a desinfekce vodovodního potrubí do DN 80</t>
  </si>
  <si>
    <t>-1530025122</t>
  </si>
  <si>
    <t>https://podminky.urs.cz/item/CS_URS_2024_02/722290234</t>
  </si>
  <si>
    <t>722290246</t>
  </si>
  <si>
    <t>Zkoušky, proplach a desinfekce vodovodního potrubí zkoušky těsnosti vodovodního potrubí plastového do DN 40</t>
  </si>
  <si>
    <t>1339876308</t>
  </si>
  <si>
    <t>https://podminky.urs.cz/item/CS_URS_2024_02/722290246</t>
  </si>
  <si>
    <t>998722122</t>
  </si>
  <si>
    <t>Přesun hmot pro vnitřní vodovod stanovený z hmotnosti přesunovaného materiálu vodorovná dopravní vzdálenost do 50 m ruční (bez užití mechanizace) v objektech výšky přes 6 do 12 m</t>
  </si>
  <si>
    <t>-1262967164</t>
  </si>
  <si>
    <t>https://podminky.urs.cz/item/CS_URS_2024_02/998722122</t>
  </si>
  <si>
    <t>725112022</t>
  </si>
  <si>
    <t>Zařízení záchodů klozety keramické závěsné na nosné stěny s hlubokým splachováním odpad vodorovný</t>
  </si>
  <si>
    <t>1741000383</t>
  </si>
  <si>
    <t>https://podminky.urs.cz/item/CS_URS_2024_02/725112022</t>
  </si>
  <si>
    <t>2+1</t>
  </si>
  <si>
    <t>725211603</t>
  </si>
  <si>
    <t>Umyvadla keramická bílá bez výtokových armatur připevněná na stěnu šrouby bez sloupu nebo krytu na sifon, šířka umyvadla 600 mm</t>
  </si>
  <si>
    <t>1726656566</t>
  </si>
  <si>
    <t>https://podminky.urs.cz/item/CS_URS_2024_02/725211603</t>
  </si>
  <si>
    <t>3+1</t>
  </si>
  <si>
    <t>725211701</t>
  </si>
  <si>
    <t>Umyvadla keramická bílá bez výtokových armatur připevněná na stěnu šrouby malá (umývátka) stěnová 400 mm</t>
  </si>
  <si>
    <t>1416411451</t>
  </si>
  <si>
    <t>https://podminky.urs.cz/item/CS_URS_2024_02/725211701</t>
  </si>
  <si>
    <t>725241112</t>
  </si>
  <si>
    <t>Sprchové vaničky akrylátové čtvercové 900x900 mm</t>
  </si>
  <si>
    <t>-675965752</t>
  </si>
  <si>
    <t>https://podminky.urs.cz/item/CS_URS_2024_02/725241112</t>
  </si>
  <si>
    <t>725241125R</t>
  </si>
  <si>
    <t>Sprchové vaničky akrylátové obdélníkové 1100x800 mm</t>
  </si>
  <si>
    <t>-1081084275</t>
  </si>
  <si>
    <t>725244313R</t>
  </si>
  <si>
    <t>Sprchové dveře a zástěny zástěny sprchové do niky rámové se skleněnou výplní tl. 4 a 5 mm dveře posuvné jednodílné, na vaničku šířky 1100 mm</t>
  </si>
  <si>
    <t>-1679974447</t>
  </si>
  <si>
    <t>725244505R</t>
  </si>
  <si>
    <t>Sprchové dveře a zástěny zástěny sprchové rohové čtvercové/obdélníkové rámové se skleněnou výplní tl. 4 a 5 mm dveře posuvné jednodílné, vstup z čela, na vaničku 900x900 mm</t>
  </si>
  <si>
    <t>969776554</t>
  </si>
  <si>
    <t>725291652</t>
  </si>
  <si>
    <t>Montáž doplňků zařízení koupelen a záchodů dávkovače tekutého mýdla</t>
  </si>
  <si>
    <t>-668132401</t>
  </si>
  <si>
    <t>https://podminky.urs.cz/item/CS_URS_2024_02/725291652</t>
  </si>
  <si>
    <t>55431099</t>
  </si>
  <si>
    <t>dávkovač tekutého mýdla bílý 0,35L</t>
  </si>
  <si>
    <t>142973371</t>
  </si>
  <si>
    <t>725291653</t>
  </si>
  <si>
    <t>Montáž doplňků zařízení koupelen a záchodů zásobníku toaletních papírů</t>
  </si>
  <si>
    <t>-1467284569</t>
  </si>
  <si>
    <t>https://podminky.urs.cz/item/CS_URS_2024_02/725291653</t>
  </si>
  <si>
    <t>55431091</t>
  </si>
  <si>
    <t>zásobník toaletních papírů nerez D 220mm</t>
  </si>
  <si>
    <t>-519798952</t>
  </si>
  <si>
    <t>725291664</t>
  </si>
  <si>
    <t>Montáž doplňků zařízení koupelen a záchodů štětky závěsné</t>
  </si>
  <si>
    <t>-399364167</t>
  </si>
  <si>
    <t>https://podminky.urs.cz/item/CS_URS_2024_02/725291664</t>
  </si>
  <si>
    <t>55779014</t>
  </si>
  <si>
    <t>štětka na WC nerez sklo závěsná lepená povrch lesk</t>
  </si>
  <si>
    <t>737573528</t>
  </si>
  <si>
    <t>725821329</t>
  </si>
  <si>
    <t>Baterie dřezové stojánkové pákové s otáčivým ústím a délkou ramínka s vytahovací sprškou</t>
  </si>
  <si>
    <t>-1826904400</t>
  </si>
  <si>
    <t>https://podminky.urs.cz/item/CS_URS_2024_02/725821329</t>
  </si>
  <si>
    <t>725822613</t>
  </si>
  <si>
    <t>Baterie umyvadlové stojánkové pákové s výpustí</t>
  </si>
  <si>
    <t>904944702</t>
  </si>
  <si>
    <t>https://podminky.urs.cz/item/CS_URS_2024_02/725822613</t>
  </si>
  <si>
    <t>725849411</t>
  </si>
  <si>
    <t>Baterie sprchové montáž nástěnných baterií s nastavitelnou výškou sprchy</t>
  </si>
  <si>
    <t>1790917987</t>
  </si>
  <si>
    <t>https://podminky.urs.cz/item/CS_URS_2024_02/725849411</t>
  </si>
  <si>
    <t>55145537R</t>
  </si>
  <si>
    <t>baterie sprchová nástěnná s nastavitelnou výškou sprchy</t>
  </si>
  <si>
    <t>1055136981</t>
  </si>
  <si>
    <t>725851315</t>
  </si>
  <si>
    <t>Ventily odpadní pro zařizovací předměty dřezové s přepadem G 6/4"</t>
  </si>
  <si>
    <t>412856309</t>
  </si>
  <si>
    <t>https://podminky.urs.cz/item/CS_URS_2024_02/725851315</t>
  </si>
  <si>
    <t>725851325</t>
  </si>
  <si>
    <t>Ventily odpadní pro zařizovací předměty umyvadlové bez přepadu G 5/4"</t>
  </si>
  <si>
    <t>-1416162266</t>
  </si>
  <si>
    <t>https://podminky.urs.cz/item/CS_URS_2024_02/725851325</t>
  </si>
  <si>
    <t>725861102</t>
  </si>
  <si>
    <t>Zápachové uzávěrky zařizovacích předmětů pro umyvadla DN 40</t>
  </si>
  <si>
    <t>-1925039852</t>
  </si>
  <si>
    <t>https://podminky.urs.cz/item/CS_URS_2024_02/725861102</t>
  </si>
  <si>
    <t>725862103</t>
  </si>
  <si>
    <t>Zápachové uzávěrky zařizovacích předmětů pro dřezy DN 40/50</t>
  </si>
  <si>
    <t>-1780185885</t>
  </si>
  <si>
    <t>https://podminky.urs.cz/item/CS_URS_2024_02/725862103</t>
  </si>
  <si>
    <t>725865311</t>
  </si>
  <si>
    <t>Zápachové uzávěrky zařizovacích předmětů pro vany sprchových koutů s kulovým kloubem na odtoku DN 40/50</t>
  </si>
  <si>
    <t>-1578959352</t>
  </si>
  <si>
    <t>https://podminky.urs.cz/item/CS_URS_2024_02/725865311</t>
  </si>
  <si>
    <t>998725122</t>
  </si>
  <si>
    <t>Přesun hmot pro zařizovací předměty stanovený z hmotnosti přesunovaného materiálu vodorovná dopravní vzdálenost do 50 m ruční (bez užití mechanizace) v objektech výšky přes 6 do 12 m</t>
  </si>
  <si>
    <t>175930167</t>
  </si>
  <si>
    <t>https://podminky.urs.cz/item/CS_URS_2024_02/998725122</t>
  </si>
  <si>
    <t>726</t>
  </si>
  <si>
    <t>Zdravotechnika - předstěnové instalace</t>
  </si>
  <si>
    <t>726111031</t>
  </si>
  <si>
    <t>Předstěnové instalační systémy pro zazdění do masivních zděných konstrukcí pro závěsné klozety ovládání zepředu, stavební výška 1080 mm</t>
  </si>
  <si>
    <t>-301289991</t>
  </si>
  <si>
    <t>https://podminky.urs.cz/item/CS_URS_2024_02/726111031</t>
  </si>
  <si>
    <t>998726132</t>
  </si>
  <si>
    <t>Přesun hmot pro instalační prefabrikáty stanovený z hmotnosti přesunovaného materiálu vodorovná dopravní vzdálenost do 50 m ruční (bez užití mechanizace) v objektech výšky přes 6 m do 12 m</t>
  </si>
  <si>
    <t>10917637</t>
  </si>
  <si>
    <t>https://podminky.urs.cz/item/CS_URS_2024_02/998726132</t>
  </si>
  <si>
    <t>06 - VZT</t>
  </si>
  <si>
    <t xml:space="preserve">    751 - Vzduchotechnika</t>
  </si>
  <si>
    <t>751</t>
  </si>
  <si>
    <t>Vzduchotechnika</t>
  </si>
  <si>
    <t>751111051</t>
  </si>
  <si>
    <t>Montáž ventilátoru axiálního nízkotlakého podhledového, průměru do 100 mm</t>
  </si>
  <si>
    <t>835757735</t>
  </si>
  <si>
    <t>https://podminky.urs.cz/item/CS_URS_2024_02/751111051</t>
  </si>
  <si>
    <t>42914502</t>
  </si>
  <si>
    <t>ventilátor axiální tichý malý plastový s nastavitelným doběhem IP45 výkon 8-13W D 100mm</t>
  </si>
  <si>
    <t>1648016404</t>
  </si>
  <si>
    <t>751510041</t>
  </si>
  <si>
    <t>Vzduchotechnické potrubí z pozinkovaného plechu kruhové, trouba spirálně vinutá bez příruby, průměru do 100 mm</t>
  </si>
  <si>
    <t>375674878</t>
  </si>
  <si>
    <t>https://podminky.urs.cz/item/CS_URS_2024_02/751510041</t>
  </si>
  <si>
    <t>2+1,25</t>
  </si>
  <si>
    <t>5,25+4,25+2,5+0,25+0,25</t>
  </si>
  <si>
    <t>751514177</t>
  </si>
  <si>
    <t>Montáž oblouku do plechového potrubí kruhového bez příruby, průměru do 100 mm</t>
  </si>
  <si>
    <t>179515406</t>
  </si>
  <si>
    <t>https://podminky.urs.cz/item/CS_URS_2024_02/751514177</t>
  </si>
  <si>
    <t>42981080</t>
  </si>
  <si>
    <t>oblouk lisovaný Pz 90° D 100mm</t>
  </si>
  <si>
    <t>-1267105454</t>
  </si>
  <si>
    <t>751514261</t>
  </si>
  <si>
    <t>Montáž kalhotového kusu nebo odbočky jednostranné do plechového potrubí kruhového s přírubou, průměru do 100 mm</t>
  </si>
  <si>
    <t>60156558</t>
  </si>
  <si>
    <t>https://podminky.urs.cz/item/CS_URS_2024_02/751514261</t>
  </si>
  <si>
    <t>42981151</t>
  </si>
  <si>
    <t>odbočka jednostranná osová Pz T-kus 90° D1/D2 = 100/100mm</t>
  </si>
  <si>
    <t>-617976794</t>
  </si>
  <si>
    <t>998751121</t>
  </si>
  <si>
    <t>Přesun hmot pro vzduchotechniku stanovený z hmotnosti přesunovaného materiálu vodorovná dopravní vzdálenost do 100 m ruční (bez užití mechanizace) v objektech výšky do 12 m</t>
  </si>
  <si>
    <t>-1887639914</t>
  </si>
  <si>
    <t>https://podminky.urs.cz/item/CS_URS_2024_02/998751121</t>
  </si>
  <si>
    <t>VRN - Vedlejší rozpočtové náklady</t>
  </si>
  <si>
    <t xml:space="preserve">    VRN1 - Průzkumné, geodetické a projektové práce</t>
  </si>
  <si>
    <t xml:space="preserve">    VRN2 - Příprava staveniště</t>
  </si>
  <si>
    <t xml:space="preserve">    VRN3 - Zařízení staveniště</t>
  </si>
  <si>
    <t xml:space="preserve">    VRN4 - Inženýrská činnost</t>
  </si>
  <si>
    <t xml:space="preserve">    VRN5 - Finanční náklady</t>
  </si>
  <si>
    <t>VRN1</t>
  </si>
  <si>
    <t>Průzkumné, geodetické a projektové práce</t>
  </si>
  <si>
    <t>011002000</t>
  </si>
  <si>
    <t>Průzkumné práce</t>
  </si>
  <si>
    <t>1024</t>
  </si>
  <si>
    <t>-377957751</t>
  </si>
  <si>
    <t>https://podminky.urs.cz/item/CS_URS_2024_02/011002000</t>
  </si>
  <si>
    <t>013254000</t>
  </si>
  <si>
    <t>Dokumentace skutečného provedení stavby</t>
  </si>
  <si>
    <t>-1125359431</t>
  </si>
  <si>
    <t>https://podminky.urs.cz/item/CS_URS_2024_02/013254000</t>
  </si>
  <si>
    <t>VRN2</t>
  </si>
  <si>
    <t>Příprava staveniště</t>
  </si>
  <si>
    <t>020001000</t>
  </si>
  <si>
    <t>1402416362</t>
  </si>
  <si>
    <t>https://podminky.urs.cz/item/CS_URS_2024_02/020001000</t>
  </si>
  <si>
    <t>VRN3</t>
  </si>
  <si>
    <t>Zařízení staveniště</t>
  </si>
  <si>
    <t>030001000</t>
  </si>
  <si>
    <t>-629242011</t>
  </si>
  <si>
    <t>https://podminky.urs.cz/item/CS_URS_2024_02/030001000</t>
  </si>
  <si>
    <t>034002000</t>
  </si>
  <si>
    <t>Zabezpečení staveniště</t>
  </si>
  <si>
    <t>-861406045</t>
  </si>
  <si>
    <t>https://podminky.urs.cz/item/CS_URS_2024_02/034002000</t>
  </si>
  <si>
    <t>VRN4</t>
  </si>
  <si>
    <t>Inženýrská činnost</t>
  </si>
  <si>
    <t>040001000</t>
  </si>
  <si>
    <t>-1834982003</t>
  </si>
  <si>
    <t>https://podminky.urs.cz/item/CS_URS_2024_02/040001000</t>
  </si>
  <si>
    <t>VRN5</t>
  </si>
  <si>
    <t>Finanční náklady</t>
  </si>
  <si>
    <t>052002000</t>
  </si>
  <si>
    <t>Finanční rezerva na nepředpokládané práce (zakryté kce) - každý uchazeč ocení částkou 25.000,-Kč</t>
  </si>
  <si>
    <t>-692648050</t>
  </si>
  <si>
    <t>https://podminky.urs.cz/item/CS_URS_2024_02/052002000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</si>
  <si>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</si>
  <si>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</si>
  <si>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</si>
  <si>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</si>
  <si>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</si>
  <si>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</si>
  <si>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</si>
  <si>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</si>
  <si>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</si>
  <si>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</si>
  <si>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</si>
  <si>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</si>
  <si>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</si>
  <si>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</si>
  <si>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</si>
  <si>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</si>
  <si>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</si>
  <si>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</si>
  <si>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</si>
  <si>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Soupis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</si>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</sst>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2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family val="0"/>
      <charset val="238"/>
    </font>
    <font>
      <sz val="8"/>
      <name val="Arial CE"/>
      <family val="0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50" fillId="0" borderId="0" applyNumberFormat="0" applyFill="0" applyBorder="0" applyAlignment="0" applyProtection="0"/>
  </cellStyleXfs>
  <cellXfs count="369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/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8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9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1" fillId="0" borderId="15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1" fillId="0" borderId="15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2" fillId="4" borderId="8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right" vertical="center"/>
    </xf>
    <xf numFmtId="0" fontId="22" fillId="4" borderId="9" xfId="0" applyFont="1" applyFill="1" applyBorder="1" applyAlignment="1" applyProtection="1">
      <alignment horizontal="center" vertical="center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23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20" fillId="0" borderId="15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0" fontId="28" fillId="0" borderId="0" xfId="0" applyFont="1" applyAlignment="1" applyProtection="1">
      <alignment vertical="center"/>
    </xf>
    <xf numFmtId="4" fontId="28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9" fillId="0" borderId="15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166" fontId="29" fillId="0" borderId="21" xfId="0" applyNumberFormat="1" applyFont="1" applyBorder="1" applyAlignment="1" applyProtection="1">
      <alignment vertical="center"/>
    </xf>
    <xf numFmtId="4" fontId="29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22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2" fillId="0" borderId="13" xfId="0" applyNumberFormat="1" applyFont="1" applyBorder="1" applyAlignment="1" applyProtection="1"/>
    <xf numFmtId="166" fontId="32" fillId="0" borderId="14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3" xfId="0" applyFont="1" applyBorder="1" applyAlignment="1" applyProtection="1">
      <alignment horizontal="center" vertical="center"/>
    </xf>
    <xf numFmtId="49" fontId="22" fillId="0" borderId="23" xfId="0" applyNumberFormat="1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center" vertical="center" wrapText="1"/>
    </xf>
    <xf numFmtId="167" fontId="22" fillId="0" borderId="23" xfId="0" applyNumberFormat="1" applyFont="1" applyBorder="1" applyAlignment="1" applyProtection="1">
      <alignment vertical="center"/>
    </xf>
    <xf numFmtId="4" fontId="22" fillId="2" borderId="23" xfId="0" applyNumberFormat="1" applyFont="1" applyFill="1" applyBorder="1" applyAlignment="1" applyProtection="1">
      <alignment vertical="center"/>
      <protection locked="0"/>
    </xf>
    <xf numFmtId="4" fontId="22" fillId="0" borderId="23" xfId="0" applyNumberFormat="1" applyFont="1" applyBorder="1" applyAlignment="1" applyProtection="1">
      <alignment vertical="center"/>
    </xf>
    <xf numFmtId="0" fontId="23" fillId="2" borderId="15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6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4" fillId="0" borderId="0" xfId="0" applyFont="1" applyAlignment="1" applyProtection="1">
      <alignment horizontal="left" vertical="center"/>
    </xf>
    <xf numFmtId="0" fontId="35" fillId="0" borderId="0" xfId="1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6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11" fillId="0" borderId="20" xfId="0" applyFont="1" applyBorder="1" applyAlignment="1" applyProtection="1">
      <alignment vertical="center"/>
    </xf>
    <xf numFmtId="0" fontId="11" fillId="0" borderId="21" xfId="0" applyFont="1" applyBorder="1" applyAlignment="1" applyProtection="1">
      <alignment vertical="center"/>
    </xf>
    <xf numFmtId="0" fontId="11" fillId="0" borderId="22" xfId="0" applyFont="1" applyBorder="1" applyAlignment="1" applyProtection="1">
      <alignment vertical="center"/>
    </xf>
    <xf numFmtId="0" fontId="37" fillId="0" borderId="23" xfId="0" applyFont="1" applyBorder="1" applyAlignment="1" applyProtection="1">
      <alignment horizontal="center" vertical="center"/>
    </xf>
    <xf numFmtId="49" fontId="37" fillId="0" borderId="23" xfId="0" applyNumberFormat="1" applyFont="1" applyBorder="1" applyAlignment="1" applyProtection="1">
      <alignment horizontal="left" vertical="center" wrapText="1"/>
    </xf>
    <xf numFmtId="0" fontId="37" fillId="0" borderId="23" xfId="0" applyFont="1" applyBorder="1" applyAlignment="1" applyProtection="1">
      <alignment horizontal="left" vertical="center" wrapText="1"/>
    </xf>
    <xf numFmtId="0" fontId="37" fillId="0" borderId="23" xfId="0" applyFont="1" applyBorder="1" applyAlignment="1" applyProtection="1">
      <alignment horizontal="center" vertical="center" wrapText="1"/>
    </xf>
    <xf numFmtId="167" fontId="37" fillId="0" borderId="23" xfId="0" applyNumberFormat="1" applyFont="1" applyBorder="1" applyAlignment="1" applyProtection="1">
      <alignment vertical="center"/>
    </xf>
    <xf numFmtId="4" fontId="37" fillId="2" borderId="23" xfId="0" applyNumberFormat="1" applyFont="1" applyFill="1" applyBorder="1" applyAlignment="1" applyProtection="1">
      <alignment vertical="center"/>
      <protection locked="0"/>
    </xf>
    <xf numFmtId="4" fontId="37" fillId="0" borderId="23" xfId="0" applyNumberFormat="1" applyFont="1" applyBorder="1" applyAlignment="1" applyProtection="1">
      <alignment vertical="center"/>
    </xf>
    <xf numFmtId="0" fontId="38" fillId="0" borderId="4" xfId="0" applyFont="1" applyBorder="1" applyAlignment="1">
      <alignment vertical="center"/>
    </xf>
    <xf numFmtId="0" fontId="37" fillId="2" borderId="15" xfId="0" applyFont="1" applyFill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center" vertical="center"/>
    </xf>
    <xf numFmtId="0" fontId="23" fillId="2" borderId="20" xfId="0" applyFont="1" applyFill="1" applyBorder="1" applyAlignment="1" applyProtection="1">
      <alignment horizontal="left" vertical="center"/>
      <protection locked="0"/>
    </xf>
    <xf numFmtId="0" fontId="23" fillId="0" borderId="21" xfId="0" applyFont="1" applyBorder="1" applyAlignment="1" applyProtection="1">
      <alignment horizontal="center" vertical="center"/>
    </xf>
    <xf numFmtId="0" fontId="0" fillId="0" borderId="21" xfId="0" applyFont="1" applyBorder="1" applyAlignment="1" applyProtection="1">
      <alignment vertical="center"/>
    </xf>
    <xf numFmtId="166" fontId="23" fillId="0" borderId="21" xfId="0" applyNumberFormat="1" applyFont="1" applyBorder="1" applyAlignment="1" applyProtection="1">
      <alignment vertical="center"/>
    </xf>
    <xf numFmtId="166" fontId="23" fillId="0" borderId="22" xfId="0" applyNumberFormat="1" applyFont="1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0" fillId="0" borderId="0" xfId="0" applyAlignment="1">
      <alignment vertical="top"/>
    </xf>
    <xf numFmtId="0" fontId="39" fillId="0" borderId="24" xfId="0" applyFont="1" applyBorder="1" applyAlignment="1">
      <alignment vertical="center" wrapText="1"/>
    </xf>
    <xf numFmtId="0" fontId="39" fillId="0" borderId="25" xfId="0" applyFont="1" applyBorder="1" applyAlignment="1">
      <alignment vertical="center" wrapText="1"/>
    </xf>
    <xf numFmtId="0" fontId="39" fillId="0" borderId="26" xfId="0" applyFont="1" applyBorder="1" applyAlignment="1">
      <alignment vertical="center" wrapText="1"/>
    </xf>
    <xf numFmtId="0" fontId="39" fillId="0" borderId="27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39" fillId="0" borderId="28" xfId="0" applyFont="1" applyBorder="1" applyAlignment="1">
      <alignment horizontal="center" vertical="center" wrapText="1"/>
    </xf>
    <xf numFmtId="0" fontId="39" fillId="0" borderId="27" xfId="0" applyFont="1" applyBorder="1" applyAlignment="1">
      <alignment vertical="center" wrapText="1"/>
    </xf>
    <xf numFmtId="0" fontId="41" fillId="0" borderId="29" xfId="0" applyFont="1" applyBorder="1" applyAlignment="1">
      <alignment horizontal="left" wrapText="1"/>
    </xf>
    <xf numFmtId="0" fontId="39" fillId="0" borderId="28" xfId="0" applyFont="1" applyBorder="1" applyAlignment="1">
      <alignment vertical="center" wrapText="1"/>
    </xf>
    <xf numFmtId="0" fontId="41" fillId="0" borderId="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center" wrapText="1"/>
    </xf>
    <xf numFmtId="0" fontId="43" fillId="0" borderId="27" xfId="0" applyFont="1" applyBorder="1" applyAlignment="1">
      <alignment vertical="center" wrapText="1"/>
    </xf>
    <xf numFmtId="0" fontId="42" fillId="0" borderId="1" xfId="0" applyFont="1" applyBorder="1" applyAlignment="1">
      <alignment vertical="center" wrapText="1"/>
    </xf>
    <xf numFmtId="0" fontId="42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vertical="center"/>
    </xf>
    <xf numFmtId="49" fontId="42" fillId="0" borderId="1" xfId="0" applyNumberFormat="1" applyFont="1" applyBorder="1" applyAlignment="1">
      <alignment horizontal="left" vertical="center" wrapText="1"/>
    </xf>
    <xf numFmtId="49" fontId="42" fillId="0" borderId="1" xfId="0" applyNumberFormat="1" applyFont="1" applyBorder="1" applyAlignment="1">
      <alignment vertical="center" wrapText="1"/>
    </xf>
    <xf numFmtId="0" fontId="39" fillId="0" borderId="30" xfId="0" applyFont="1" applyBorder="1" applyAlignment="1">
      <alignment vertical="center" wrapText="1"/>
    </xf>
    <xf numFmtId="0" fontId="44" fillId="0" borderId="29" xfId="0" applyFont="1" applyBorder="1" applyAlignment="1">
      <alignment vertical="center" wrapText="1"/>
    </xf>
    <xf numFmtId="0" fontId="39" fillId="0" borderId="31" xfId="0" applyFont="1" applyBorder="1" applyAlignment="1">
      <alignment vertical="center" wrapText="1"/>
    </xf>
    <xf numFmtId="0" fontId="39" fillId="0" borderId="1" xfId="0" applyFont="1" applyBorder="1" applyAlignment="1">
      <alignment vertical="top"/>
    </xf>
    <xf numFmtId="0" fontId="39" fillId="0" borderId="0" xfId="0" applyFont="1" applyAlignment="1">
      <alignment vertical="top"/>
    </xf>
    <xf numFmtId="0" fontId="39" fillId="0" borderId="24" xfId="0" applyFont="1" applyBorder="1" applyAlignment="1">
      <alignment horizontal="left" vertical="center"/>
    </xf>
    <xf numFmtId="0" fontId="39" fillId="0" borderId="25" xfId="0" applyFont="1" applyBorder="1" applyAlignment="1">
      <alignment horizontal="left" vertical="center"/>
    </xf>
    <xf numFmtId="0" fontId="39" fillId="0" borderId="26" xfId="0" applyFont="1" applyBorder="1" applyAlignment="1">
      <alignment horizontal="left" vertical="center"/>
    </xf>
    <xf numFmtId="0" fontId="39" fillId="0" borderId="27" xfId="0" applyFont="1" applyBorder="1" applyAlignment="1">
      <alignment horizontal="left" vertical="center"/>
    </xf>
    <xf numFmtId="0" fontId="40" fillId="0" borderId="1" xfId="0" applyFont="1" applyBorder="1" applyAlignment="1">
      <alignment horizontal="center" vertical="center"/>
    </xf>
    <xf numFmtId="0" fontId="39" fillId="0" borderId="28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45" fillId="0" borderId="0" xfId="0" applyFont="1" applyAlignment="1">
      <alignment horizontal="left" vertical="center"/>
    </xf>
    <xf numFmtId="0" fontId="41" fillId="0" borderId="29" xfId="0" applyFont="1" applyBorder="1" applyAlignment="1">
      <alignment horizontal="left" vertical="center"/>
    </xf>
    <xf numFmtId="0" fontId="41" fillId="0" borderId="29" xfId="0" applyFont="1" applyBorder="1" applyAlignment="1">
      <alignment horizontal="center" vertical="center"/>
    </xf>
    <xf numFmtId="0" fontId="45" fillId="0" borderId="29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3" fillId="0" borderId="0" xfId="0" applyFont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horizontal="center" vertical="center"/>
    </xf>
    <xf numFmtId="0" fontId="42" fillId="0" borderId="0" xfId="0" applyFont="1" applyAlignment="1">
      <alignment horizontal="left" vertical="center"/>
    </xf>
    <xf numFmtId="0" fontId="43" fillId="0" borderId="27" xfId="0" applyFont="1" applyBorder="1" applyAlignment="1">
      <alignment horizontal="left" vertical="center"/>
    </xf>
    <xf numFmtId="0" fontId="42" fillId="0" borderId="1" xfId="0" applyFont="1" applyFill="1" applyBorder="1" applyAlignment="1">
      <alignment horizontal="left" vertical="center"/>
    </xf>
    <xf numFmtId="0" fontId="42" fillId="0" borderId="1" xfId="0" applyFont="1" applyFill="1" applyBorder="1" applyAlignment="1">
      <alignment horizontal="center" vertical="center"/>
    </xf>
    <xf numFmtId="0" fontId="39" fillId="0" borderId="30" xfId="0" applyFont="1" applyBorder="1" applyAlignment="1">
      <alignment horizontal="left" vertical="center"/>
    </xf>
    <xf numFmtId="0" fontId="44" fillId="0" borderId="29" xfId="0" applyFont="1" applyBorder="1" applyAlignment="1">
      <alignment horizontal="left" vertical="center"/>
    </xf>
    <xf numFmtId="0" fontId="39" fillId="0" borderId="31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3" fillId="0" borderId="29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center" vertical="center" wrapText="1"/>
    </xf>
    <xf numFmtId="0" fontId="39" fillId="0" borderId="24" xfId="0" applyFont="1" applyBorder="1" applyAlignment="1">
      <alignment horizontal="left" vertical="center" wrapText="1"/>
    </xf>
    <xf numFmtId="0" fontId="39" fillId="0" borderId="25" xfId="0" applyFont="1" applyBorder="1" applyAlignment="1">
      <alignment horizontal="left" vertical="center" wrapText="1"/>
    </xf>
    <xf numFmtId="0" fontId="39" fillId="0" borderId="26" xfId="0" applyFont="1" applyBorder="1" applyAlignment="1">
      <alignment horizontal="left" vertical="center" wrapText="1"/>
    </xf>
    <xf numFmtId="0" fontId="39" fillId="0" borderId="27" xfId="0" applyFont="1" applyBorder="1" applyAlignment="1">
      <alignment horizontal="left" vertical="center" wrapText="1"/>
    </xf>
    <xf numFmtId="0" fontId="39" fillId="0" borderId="28" xfId="0" applyFont="1" applyBorder="1" applyAlignment="1">
      <alignment horizontal="left" vertical="center" wrapText="1"/>
    </xf>
    <xf numFmtId="0" fontId="45" fillId="0" borderId="27" xfId="0" applyFont="1" applyBorder="1" applyAlignment="1">
      <alignment horizontal="left" vertical="center" wrapText="1"/>
    </xf>
    <xf numFmtId="0" fontId="45" fillId="0" borderId="28" xfId="0" applyFont="1" applyBorder="1" applyAlignment="1">
      <alignment horizontal="left" vertical="center" wrapText="1"/>
    </xf>
    <xf numFmtId="0" fontId="43" fillId="0" borderId="27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/>
    </xf>
    <xf numFmtId="0" fontId="43" fillId="0" borderId="28" xfId="0" applyFont="1" applyBorder="1" applyAlignment="1">
      <alignment horizontal="left" vertical="center" wrapText="1"/>
    </xf>
    <xf numFmtId="0" fontId="43" fillId="0" borderId="28" xfId="0" applyFont="1" applyBorder="1" applyAlignment="1">
      <alignment horizontal="left" vertical="center"/>
    </xf>
    <xf numFmtId="0" fontId="43" fillId="0" borderId="30" xfId="0" applyFont="1" applyBorder="1" applyAlignment="1">
      <alignment horizontal="left" vertical="center" wrapText="1"/>
    </xf>
    <xf numFmtId="0" fontId="43" fillId="0" borderId="29" xfId="0" applyFont="1" applyBorder="1" applyAlignment="1">
      <alignment horizontal="left" vertical="center" wrapText="1"/>
    </xf>
    <xf numFmtId="0" fontId="43" fillId="0" borderId="3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top"/>
    </xf>
    <xf numFmtId="0" fontId="42" fillId="0" borderId="1" xfId="0" applyFont="1" applyBorder="1" applyAlignment="1">
      <alignment horizontal="center" vertical="top"/>
    </xf>
    <xf numFmtId="0" fontId="43" fillId="0" borderId="30" xfId="0" applyFont="1" applyBorder="1" applyAlignment="1">
      <alignment horizontal="left" vertical="center"/>
    </xf>
    <xf numFmtId="0" fontId="43" fillId="0" borderId="31" xfId="0" applyFont="1" applyBorder="1" applyAlignment="1">
      <alignment horizontal="left" vertical="center"/>
    </xf>
    <xf numFmtId="0" fontId="43" fillId="0" borderId="1" xfId="0" applyFont="1" applyBorder="1" applyAlignment="1">
      <alignment horizontal="center" vertical="center"/>
    </xf>
    <xf numFmtId="0" fontId="45" fillId="0" borderId="0" xfId="0" applyFont="1" applyAlignment="1">
      <alignment vertical="center"/>
    </xf>
    <xf numFmtId="0" fontId="41" fillId="0" borderId="1" xfId="0" applyFont="1" applyBorder="1" applyAlignment="1">
      <alignment vertical="center"/>
    </xf>
    <xf numFmtId="0" fontId="45" fillId="0" borderId="29" xfId="0" applyFont="1" applyBorder="1" applyAlignment="1">
      <alignment vertical="center"/>
    </xf>
    <xf numFmtId="0" fontId="41" fillId="0" borderId="29" xfId="0" applyFont="1" applyBorder="1" applyAlignment="1">
      <alignment vertical="center"/>
    </xf>
    <xf numFmtId="0" fontId="42" fillId="0" borderId="1" xfId="0" applyFont="1" applyBorder="1" applyAlignment="1">
      <alignment vertical="top"/>
    </xf>
    <xf numFmtId="49" fontId="42" fillId="0" borderId="1" xfId="0" applyNumberFormat="1" applyFont="1" applyBorder="1" applyAlignment="1">
      <alignment horizontal="left" vertical="center"/>
    </xf>
    <xf numFmtId="0" fontId="48" fillId="0" borderId="27" xfId="0" applyFont="1" applyBorder="1" applyAlignment="1" applyProtection="1">
      <alignment horizontal="left" vertical="center"/>
    </xf>
    <xf numFmtId="0" fontId="49" fillId="0" borderId="1" xfId="0" applyFont="1" applyBorder="1" applyAlignment="1" applyProtection="1">
      <alignment vertical="top"/>
    </xf>
    <xf numFmtId="0" fontId="49" fillId="0" borderId="1" xfId="0" applyFont="1" applyBorder="1" applyAlignment="1" applyProtection="1">
      <alignment horizontal="left" vertical="center"/>
    </xf>
    <xf numFmtId="0" fontId="49" fillId="0" borderId="1" xfId="0" applyFont="1" applyBorder="1" applyAlignment="1" applyProtection="1">
      <alignment horizontal="center" vertical="center"/>
    </xf>
    <xf numFmtId="49" fontId="49" fillId="0" borderId="1" xfId="0" applyNumberFormat="1" applyFont="1" applyBorder="1" applyAlignment="1" applyProtection="1">
      <alignment horizontal="left" vertical="center"/>
    </xf>
    <xf numFmtId="0" fontId="48" fillId="0" borderId="28" xfId="0" applyFont="1" applyBorder="1" applyAlignment="1" applyProtection="1">
      <alignment horizontal="left" vertical="center"/>
    </xf>
    <xf numFmtId="0" fontId="0" fillId="0" borderId="29" xfId="0" applyBorder="1" applyAlignment="1">
      <alignment vertical="top"/>
    </xf>
    <xf numFmtId="0" fontId="41" fillId="0" borderId="29" xfId="0" applyFont="1" applyBorder="1" applyAlignment="1">
      <alignment horizontal="left"/>
    </xf>
    <xf numFmtId="0" fontId="45" fillId="0" borderId="29" xfId="0" applyFont="1" applyBorder="1" applyAlignment="1"/>
    <xf numFmtId="0" fontId="39" fillId="0" borderId="27" xfId="0" applyFont="1" applyBorder="1" applyAlignment="1">
      <alignment vertical="top"/>
    </xf>
    <xf numFmtId="0" fontId="39" fillId="0" borderId="28" xfId="0" applyFont="1" applyBorder="1" applyAlignment="1">
      <alignment vertical="top"/>
    </xf>
    <xf numFmtId="0" fontId="39" fillId="0" borderId="30" xfId="0" applyFont="1" applyBorder="1" applyAlignment="1">
      <alignment vertical="top"/>
    </xf>
    <xf numFmtId="0" fontId="39" fillId="0" borderId="29" xfId="0" applyFont="1" applyBorder="1" applyAlignment="1">
      <alignment vertical="top"/>
    </xf>
    <xf numFmtId="0" fontId="39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styles" Target="styles.xml" /><Relationship Id="rId11" Type="http://schemas.openxmlformats.org/officeDocument/2006/relationships/theme" Target="theme/theme1.xml" /><Relationship Id="rId12" Type="http://schemas.openxmlformats.org/officeDocument/2006/relationships/calcChain" Target="calcChain.xml" /><Relationship Id="rId13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962031132" TargetMode="External" /><Relationship Id="rId2" Type="http://schemas.openxmlformats.org/officeDocument/2006/relationships/hyperlink" Target="https://podminky.urs.cz/item/CS_URS_2024_02/962081131" TargetMode="External" /><Relationship Id="rId3" Type="http://schemas.openxmlformats.org/officeDocument/2006/relationships/hyperlink" Target="https://podminky.urs.cz/item/CS_URS_2024_02/968072455" TargetMode="External" /><Relationship Id="rId4" Type="http://schemas.openxmlformats.org/officeDocument/2006/relationships/hyperlink" Target="https://podminky.urs.cz/item/CS_URS_2024_02/971033621" TargetMode="External" /><Relationship Id="rId5" Type="http://schemas.openxmlformats.org/officeDocument/2006/relationships/hyperlink" Target="https://podminky.urs.cz/item/CS_URS_2024_02/977151119" TargetMode="External" /><Relationship Id="rId6" Type="http://schemas.openxmlformats.org/officeDocument/2006/relationships/hyperlink" Target="https://podminky.urs.cz/item/CS_URS_2024_02/978059541" TargetMode="External" /><Relationship Id="rId7" Type="http://schemas.openxmlformats.org/officeDocument/2006/relationships/hyperlink" Target="https://podminky.urs.cz/item/CS_URS_2024_02/997013113" TargetMode="External" /><Relationship Id="rId8" Type="http://schemas.openxmlformats.org/officeDocument/2006/relationships/hyperlink" Target="https://podminky.urs.cz/item/CS_URS_2024_02/997013501" TargetMode="External" /><Relationship Id="rId9" Type="http://schemas.openxmlformats.org/officeDocument/2006/relationships/hyperlink" Target="https://podminky.urs.cz/item/CS_URS_2024_02/997013509" TargetMode="External" /><Relationship Id="rId10" Type="http://schemas.openxmlformats.org/officeDocument/2006/relationships/hyperlink" Target="https://podminky.urs.cz/item/CS_URS_2024_02/997013603" TargetMode="External" /><Relationship Id="rId11" Type="http://schemas.openxmlformats.org/officeDocument/2006/relationships/hyperlink" Target="https://podminky.urs.cz/item/CS_URS_2024_02/997013631" TargetMode="External" /><Relationship Id="rId12" Type="http://schemas.openxmlformats.org/officeDocument/2006/relationships/hyperlink" Target="https://podminky.urs.cz/item/CS_URS_2024_02/997013804" TargetMode="External" /><Relationship Id="rId13" Type="http://schemas.openxmlformats.org/officeDocument/2006/relationships/hyperlink" Target="https://podminky.urs.cz/item/CS_URS_2024_02/997013811" TargetMode="External" /><Relationship Id="rId14" Type="http://schemas.openxmlformats.org/officeDocument/2006/relationships/hyperlink" Target="https://podminky.urs.cz/item/CS_URS_2024_02/725110811" TargetMode="External" /><Relationship Id="rId15" Type="http://schemas.openxmlformats.org/officeDocument/2006/relationships/hyperlink" Target="https://podminky.urs.cz/item/CS_URS_2024_02/725210821" TargetMode="External" /><Relationship Id="rId16" Type="http://schemas.openxmlformats.org/officeDocument/2006/relationships/hyperlink" Target="https://podminky.urs.cz/item/CS_URS_2024_02/725240811" TargetMode="External" /><Relationship Id="rId17" Type="http://schemas.openxmlformats.org/officeDocument/2006/relationships/hyperlink" Target="https://podminky.urs.cz/item/CS_URS_2024_02/725240812" TargetMode="External" /><Relationship Id="rId18" Type="http://schemas.openxmlformats.org/officeDocument/2006/relationships/hyperlink" Target="https://podminky.urs.cz/item/CS_URS_2024_02/725820802" TargetMode="External" /><Relationship Id="rId19" Type="http://schemas.openxmlformats.org/officeDocument/2006/relationships/hyperlink" Target="https://podminky.urs.cz/item/CS_URS_2024_02/725840850" TargetMode="External" /><Relationship Id="rId20" Type="http://schemas.openxmlformats.org/officeDocument/2006/relationships/hyperlink" Target="https://podminky.urs.cz/item/CS_URS_2024_02/735151821" TargetMode="External" /><Relationship Id="rId21" Type="http://schemas.openxmlformats.org/officeDocument/2006/relationships/hyperlink" Target="https://podminky.urs.cz/item/CS_URS_2024_02/763111811" TargetMode="External" /><Relationship Id="rId22" Type="http://schemas.openxmlformats.org/officeDocument/2006/relationships/hyperlink" Target="https://podminky.urs.cz/item/CS_URS_2024_02/766691914" TargetMode="External" /><Relationship Id="rId23" Type="http://schemas.openxmlformats.org/officeDocument/2006/relationships/hyperlink" Target="https://podminky.urs.cz/item/CS_URS_2024_02/771473810" TargetMode="External" /><Relationship Id="rId24" Type="http://schemas.openxmlformats.org/officeDocument/2006/relationships/hyperlink" Target="https://podminky.urs.cz/item/CS_URS_2024_02/771573810" TargetMode="External" /><Relationship Id="rId25" Type="http://schemas.openxmlformats.org/officeDocument/2006/relationships/hyperlink" Target="https://podminky.urs.cz/item/CS_URS_2024_02/775511800" TargetMode="External" /><Relationship Id="rId26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340271025" TargetMode="External" /><Relationship Id="rId2" Type="http://schemas.openxmlformats.org/officeDocument/2006/relationships/hyperlink" Target="https://podminky.urs.cz/item/CS_URS_2024_02/342272225" TargetMode="External" /><Relationship Id="rId3" Type="http://schemas.openxmlformats.org/officeDocument/2006/relationships/hyperlink" Target="https://podminky.urs.cz/item/CS_URS_2024_02/342291121" TargetMode="External" /><Relationship Id="rId4" Type="http://schemas.openxmlformats.org/officeDocument/2006/relationships/hyperlink" Target="https://podminky.urs.cz/item/CS_URS_2024_02/346244352" TargetMode="External" /><Relationship Id="rId5" Type="http://schemas.openxmlformats.org/officeDocument/2006/relationships/hyperlink" Target="https://podminky.urs.cz/item/CS_URS_2024_02/611335421" TargetMode="External" /><Relationship Id="rId6" Type="http://schemas.openxmlformats.org/officeDocument/2006/relationships/hyperlink" Target="https://podminky.urs.cz/item/CS_URS_2024_02/612142001" TargetMode="External" /><Relationship Id="rId7" Type="http://schemas.openxmlformats.org/officeDocument/2006/relationships/hyperlink" Target="https://podminky.urs.cz/item/CS_URS_2024_02/612321131" TargetMode="External" /><Relationship Id="rId8" Type="http://schemas.openxmlformats.org/officeDocument/2006/relationships/hyperlink" Target="https://podminky.urs.cz/item/CS_URS_2024_02/619995001" TargetMode="External" /><Relationship Id="rId9" Type="http://schemas.openxmlformats.org/officeDocument/2006/relationships/hyperlink" Target="https://podminky.urs.cz/item/CS_URS_2024_02/642942111" TargetMode="External" /><Relationship Id="rId10" Type="http://schemas.openxmlformats.org/officeDocument/2006/relationships/hyperlink" Target="https://podminky.urs.cz/item/CS_URS_2024_02/644941111" TargetMode="External" /><Relationship Id="rId11" Type="http://schemas.openxmlformats.org/officeDocument/2006/relationships/hyperlink" Target="https://podminky.urs.cz/item/CS_URS_2024_02/949101112" TargetMode="External" /><Relationship Id="rId12" Type="http://schemas.openxmlformats.org/officeDocument/2006/relationships/hyperlink" Target="https://podminky.urs.cz/item/CS_URS_2024_02/952901111" TargetMode="External" /><Relationship Id="rId13" Type="http://schemas.openxmlformats.org/officeDocument/2006/relationships/hyperlink" Target="https://podminky.urs.cz/item/CS_URS_2024_02/998011009" TargetMode="External" /><Relationship Id="rId14" Type="http://schemas.openxmlformats.org/officeDocument/2006/relationships/hyperlink" Target="https://podminky.urs.cz/item/CS_URS_2024_02/711131111" TargetMode="External" /><Relationship Id="rId15" Type="http://schemas.openxmlformats.org/officeDocument/2006/relationships/hyperlink" Target="https://podminky.urs.cz/item/CS_URS_2024_02/711132111" TargetMode="External" /><Relationship Id="rId16" Type="http://schemas.openxmlformats.org/officeDocument/2006/relationships/hyperlink" Target="https://podminky.urs.cz/item/CS_URS_2024_02/998711112" TargetMode="External" /><Relationship Id="rId17" Type="http://schemas.openxmlformats.org/officeDocument/2006/relationships/hyperlink" Target="https://podminky.urs.cz/item/CS_URS_2024_02/713121121" TargetMode="External" /><Relationship Id="rId18" Type="http://schemas.openxmlformats.org/officeDocument/2006/relationships/hyperlink" Target="https://podminky.urs.cz/item/CS_URS_2024_02/998713112" TargetMode="External" /><Relationship Id="rId19" Type="http://schemas.openxmlformats.org/officeDocument/2006/relationships/hyperlink" Target="https://podminky.urs.cz/item/CS_URS_2024_02/763111314" TargetMode="External" /><Relationship Id="rId20" Type="http://schemas.openxmlformats.org/officeDocument/2006/relationships/hyperlink" Target="https://podminky.urs.cz/item/CS_URS_2024_02/763111333" TargetMode="External" /><Relationship Id="rId21" Type="http://schemas.openxmlformats.org/officeDocument/2006/relationships/hyperlink" Target="https://podminky.urs.cz/item/CS_URS_2024_02/763111741" TargetMode="External" /><Relationship Id="rId22" Type="http://schemas.openxmlformats.org/officeDocument/2006/relationships/hyperlink" Target="https://podminky.urs.cz/item/CS_URS_2024_02/763111742" TargetMode="External" /><Relationship Id="rId23" Type="http://schemas.openxmlformats.org/officeDocument/2006/relationships/hyperlink" Target="https://podminky.urs.cz/item/CS_URS_2024_02/763111771" TargetMode="External" /><Relationship Id="rId24" Type="http://schemas.openxmlformats.org/officeDocument/2006/relationships/hyperlink" Target="https://podminky.urs.cz/item/CS_URS_2024_02/763121450" TargetMode="External" /><Relationship Id="rId25" Type="http://schemas.openxmlformats.org/officeDocument/2006/relationships/hyperlink" Target="https://podminky.urs.cz/item/CS_URS_2024_02/763121761" TargetMode="External" /><Relationship Id="rId26" Type="http://schemas.openxmlformats.org/officeDocument/2006/relationships/hyperlink" Target="https://podminky.urs.cz/item/CS_URS_2024_02/763131412" TargetMode="External" /><Relationship Id="rId27" Type="http://schemas.openxmlformats.org/officeDocument/2006/relationships/hyperlink" Target="https://podminky.urs.cz/item/CS_URS_2024_02/763131452" TargetMode="External" /><Relationship Id="rId28" Type="http://schemas.openxmlformats.org/officeDocument/2006/relationships/hyperlink" Target="https://podminky.urs.cz/item/CS_URS_2024_02/763131771" TargetMode="External" /><Relationship Id="rId29" Type="http://schemas.openxmlformats.org/officeDocument/2006/relationships/hyperlink" Target="https://podminky.urs.cz/item/CS_URS_2024_02/763164511" TargetMode="External" /><Relationship Id="rId30" Type="http://schemas.openxmlformats.org/officeDocument/2006/relationships/hyperlink" Target="https://podminky.urs.cz/item/CS_URS_2024_02/763172321" TargetMode="External" /><Relationship Id="rId31" Type="http://schemas.openxmlformats.org/officeDocument/2006/relationships/hyperlink" Target="https://podminky.urs.cz/item/CS_URS_2024_02/763181311" TargetMode="External" /><Relationship Id="rId32" Type="http://schemas.openxmlformats.org/officeDocument/2006/relationships/hyperlink" Target="https://podminky.urs.cz/item/CS_URS_2024_02/998763322" TargetMode="External" /><Relationship Id="rId33" Type="http://schemas.openxmlformats.org/officeDocument/2006/relationships/hyperlink" Target="https://podminky.urs.cz/item/CS_URS_2024_02/765191001" TargetMode="External" /><Relationship Id="rId34" Type="http://schemas.openxmlformats.org/officeDocument/2006/relationships/hyperlink" Target="https://podminky.urs.cz/item/CS_URS_2024_02/998765112" TargetMode="External" /><Relationship Id="rId35" Type="http://schemas.openxmlformats.org/officeDocument/2006/relationships/hyperlink" Target="https://podminky.urs.cz/item/CS_URS_2024_02/766660001" TargetMode="External" /><Relationship Id="rId36" Type="http://schemas.openxmlformats.org/officeDocument/2006/relationships/hyperlink" Target="https://podminky.urs.cz/item/CS_URS_2024_02/766660002" TargetMode="External" /><Relationship Id="rId37" Type="http://schemas.openxmlformats.org/officeDocument/2006/relationships/hyperlink" Target="https://podminky.urs.cz/item/CS_URS_2024_02/766660720" TargetMode="External" /><Relationship Id="rId38" Type="http://schemas.openxmlformats.org/officeDocument/2006/relationships/hyperlink" Target="https://podminky.urs.cz/item/CS_URS_2024_02/766660728" TargetMode="External" /><Relationship Id="rId39" Type="http://schemas.openxmlformats.org/officeDocument/2006/relationships/hyperlink" Target="https://podminky.urs.cz/item/CS_URS_2024_02/766660729" TargetMode="External" /><Relationship Id="rId40" Type="http://schemas.openxmlformats.org/officeDocument/2006/relationships/hyperlink" Target="https://podminky.urs.cz/item/CS_URS_2024_02/766660730" TargetMode="External" /><Relationship Id="rId41" Type="http://schemas.openxmlformats.org/officeDocument/2006/relationships/hyperlink" Target="https://podminky.urs.cz/item/CS_URS_2024_02/766695212" TargetMode="External" /><Relationship Id="rId42" Type="http://schemas.openxmlformats.org/officeDocument/2006/relationships/hyperlink" Target="https://podminky.urs.cz/item/CS_URS_2024_02/766A2001" TargetMode="External" /><Relationship Id="rId43" Type="http://schemas.openxmlformats.org/officeDocument/2006/relationships/hyperlink" Target="https://podminky.urs.cz/item/CS_URS_2024_02/998766112" TargetMode="External" /><Relationship Id="rId44" Type="http://schemas.openxmlformats.org/officeDocument/2006/relationships/hyperlink" Target="https://podminky.urs.cz/item/CS_URS_2024_02/767163121" TargetMode="External" /><Relationship Id="rId45" Type="http://schemas.openxmlformats.org/officeDocument/2006/relationships/hyperlink" Target="https://podminky.urs.cz/item/CS_URS_2024_02/998767112" TargetMode="External" /><Relationship Id="rId46" Type="http://schemas.openxmlformats.org/officeDocument/2006/relationships/hyperlink" Target="https://podminky.urs.cz/item/CS_URS_2024_02/771111011" TargetMode="External" /><Relationship Id="rId47" Type="http://schemas.openxmlformats.org/officeDocument/2006/relationships/hyperlink" Target="https://podminky.urs.cz/item/CS_URS_2024_02/771121011" TargetMode="External" /><Relationship Id="rId48" Type="http://schemas.openxmlformats.org/officeDocument/2006/relationships/hyperlink" Target="https://podminky.urs.cz/item/CS_URS_2024_02/771121026" TargetMode="External" /><Relationship Id="rId49" Type="http://schemas.openxmlformats.org/officeDocument/2006/relationships/hyperlink" Target="https://podminky.urs.cz/item/CS_URS_2024_02/771151022" TargetMode="External" /><Relationship Id="rId50" Type="http://schemas.openxmlformats.org/officeDocument/2006/relationships/hyperlink" Target="https://podminky.urs.cz/item/CS_URS_2024_02/771161021" TargetMode="External" /><Relationship Id="rId51" Type="http://schemas.openxmlformats.org/officeDocument/2006/relationships/hyperlink" Target="https://podminky.urs.cz/item/CS_URS_2024_02/771474213" TargetMode="External" /><Relationship Id="rId52" Type="http://schemas.openxmlformats.org/officeDocument/2006/relationships/hyperlink" Target="https://podminky.urs.cz/item/CS_URS_2024_02/771574416" TargetMode="External" /><Relationship Id="rId53" Type="http://schemas.openxmlformats.org/officeDocument/2006/relationships/hyperlink" Target="https://podminky.urs.cz/item/CS_URS_2024_02/771591112" TargetMode="External" /><Relationship Id="rId54" Type="http://schemas.openxmlformats.org/officeDocument/2006/relationships/hyperlink" Target="https://podminky.urs.cz/item/CS_URS_2024_02/771591241" TargetMode="External" /><Relationship Id="rId55" Type="http://schemas.openxmlformats.org/officeDocument/2006/relationships/hyperlink" Target="https://podminky.urs.cz/item/CS_URS_2024_02/771591242" TargetMode="External" /><Relationship Id="rId56" Type="http://schemas.openxmlformats.org/officeDocument/2006/relationships/hyperlink" Target="https://podminky.urs.cz/item/CS_URS_2024_02/771591264" TargetMode="External" /><Relationship Id="rId57" Type="http://schemas.openxmlformats.org/officeDocument/2006/relationships/hyperlink" Target="https://podminky.urs.cz/item/CS_URS_2024_02/771592011" TargetMode="External" /><Relationship Id="rId58" Type="http://schemas.openxmlformats.org/officeDocument/2006/relationships/hyperlink" Target="https://podminky.urs.cz/item/CS_URS_2024_02/998771112" TargetMode="External" /><Relationship Id="rId59" Type="http://schemas.openxmlformats.org/officeDocument/2006/relationships/hyperlink" Target="https://podminky.urs.cz/item/CS_URS_2024_02/776111116" TargetMode="External" /><Relationship Id="rId60" Type="http://schemas.openxmlformats.org/officeDocument/2006/relationships/hyperlink" Target="https://podminky.urs.cz/item/CS_URS_2024_02/776111311" TargetMode="External" /><Relationship Id="rId61" Type="http://schemas.openxmlformats.org/officeDocument/2006/relationships/hyperlink" Target="https://podminky.urs.cz/item/CS_URS_2024_02/776121321" TargetMode="External" /><Relationship Id="rId62" Type="http://schemas.openxmlformats.org/officeDocument/2006/relationships/hyperlink" Target="https://podminky.urs.cz/item/CS_URS_2024_02/776141122" TargetMode="External" /><Relationship Id="rId63" Type="http://schemas.openxmlformats.org/officeDocument/2006/relationships/hyperlink" Target="https://podminky.urs.cz/item/CS_URS_2024_02/776211111" TargetMode="External" /><Relationship Id="rId64" Type="http://schemas.openxmlformats.org/officeDocument/2006/relationships/hyperlink" Target="https://podminky.urs.cz/item/CS_URS_2024_02/776411112" TargetMode="External" /><Relationship Id="rId65" Type="http://schemas.openxmlformats.org/officeDocument/2006/relationships/hyperlink" Target="https://podminky.urs.cz/item/CS_URS_2024_02/776421711" TargetMode="External" /><Relationship Id="rId66" Type="http://schemas.openxmlformats.org/officeDocument/2006/relationships/hyperlink" Target="https://podminky.urs.cz/item/CS_URS_2024_02/776991121" TargetMode="External" /><Relationship Id="rId67" Type="http://schemas.openxmlformats.org/officeDocument/2006/relationships/hyperlink" Target="https://podminky.urs.cz/item/CS_URS_2024_02/998776112" TargetMode="External" /><Relationship Id="rId68" Type="http://schemas.openxmlformats.org/officeDocument/2006/relationships/hyperlink" Target="https://podminky.urs.cz/item/CS_URS_2024_02/781111011" TargetMode="External" /><Relationship Id="rId69" Type="http://schemas.openxmlformats.org/officeDocument/2006/relationships/hyperlink" Target="https://podminky.urs.cz/item/CS_URS_2024_02/781121011" TargetMode="External" /><Relationship Id="rId70" Type="http://schemas.openxmlformats.org/officeDocument/2006/relationships/hyperlink" Target="https://podminky.urs.cz/item/CS_URS_2024_02/781131112" TargetMode="External" /><Relationship Id="rId71" Type="http://schemas.openxmlformats.org/officeDocument/2006/relationships/hyperlink" Target="https://podminky.urs.cz/item/CS_URS_2024_02/781472216" TargetMode="External" /><Relationship Id="rId72" Type="http://schemas.openxmlformats.org/officeDocument/2006/relationships/hyperlink" Target="https://podminky.urs.cz/item/CS_URS_2024_02/781492251" TargetMode="External" /><Relationship Id="rId73" Type="http://schemas.openxmlformats.org/officeDocument/2006/relationships/hyperlink" Target="https://podminky.urs.cz/item/CS_URS_2024_02/781495211" TargetMode="External" /><Relationship Id="rId74" Type="http://schemas.openxmlformats.org/officeDocument/2006/relationships/hyperlink" Target="https://podminky.urs.cz/item/CS_URS_2024_02/998781112" TargetMode="External" /><Relationship Id="rId75" Type="http://schemas.openxmlformats.org/officeDocument/2006/relationships/hyperlink" Target="https://podminky.urs.cz/item/CS_URS_2024_02/783101403" TargetMode="External" /><Relationship Id="rId76" Type="http://schemas.openxmlformats.org/officeDocument/2006/relationships/hyperlink" Target="https://podminky.urs.cz/item/CS_URS_2024_02/783118101" TargetMode="External" /><Relationship Id="rId77" Type="http://schemas.openxmlformats.org/officeDocument/2006/relationships/hyperlink" Target="https://podminky.urs.cz/item/CS_URS_2024_02/783301311" TargetMode="External" /><Relationship Id="rId78" Type="http://schemas.openxmlformats.org/officeDocument/2006/relationships/hyperlink" Target="https://podminky.urs.cz/item/CS_URS_2024_02/783314203" TargetMode="External" /><Relationship Id="rId79" Type="http://schemas.openxmlformats.org/officeDocument/2006/relationships/hyperlink" Target="https://podminky.urs.cz/item/CS_URS_2024_02/783317101" TargetMode="External" /><Relationship Id="rId80" Type="http://schemas.openxmlformats.org/officeDocument/2006/relationships/hyperlink" Target="https://podminky.urs.cz/item/CS_URS_2024_02/784111001" TargetMode="External" /><Relationship Id="rId81" Type="http://schemas.openxmlformats.org/officeDocument/2006/relationships/hyperlink" Target="https://podminky.urs.cz/item/CS_URS_2024_02/784111007" TargetMode="External" /><Relationship Id="rId82" Type="http://schemas.openxmlformats.org/officeDocument/2006/relationships/hyperlink" Target="https://podminky.urs.cz/item/CS_URS_2024_02/784121001" TargetMode="External" /><Relationship Id="rId83" Type="http://schemas.openxmlformats.org/officeDocument/2006/relationships/hyperlink" Target="https://podminky.urs.cz/item/CS_URS_2024_02/784121009" TargetMode="External" /><Relationship Id="rId84" Type="http://schemas.openxmlformats.org/officeDocument/2006/relationships/hyperlink" Target="https://podminky.urs.cz/item/CS_URS_2024_02/784121011" TargetMode="External" /><Relationship Id="rId85" Type="http://schemas.openxmlformats.org/officeDocument/2006/relationships/hyperlink" Target="https://podminky.urs.cz/item/CS_URS_2024_02/784121017" TargetMode="External" /><Relationship Id="rId86" Type="http://schemas.openxmlformats.org/officeDocument/2006/relationships/hyperlink" Target="https://podminky.urs.cz/item/CS_URS_2024_02/784171001" TargetMode="External" /><Relationship Id="rId87" Type="http://schemas.openxmlformats.org/officeDocument/2006/relationships/hyperlink" Target="https://podminky.urs.cz/item/CS_URS_2024_02/784171101" TargetMode="External" /><Relationship Id="rId88" Type="http://schemas.openxmlformats.org/officeDocument/2006/relationships/hyperlink" Target="https://podminky.urs.cz/item/CS_URS_2024_02/784171111" TargetMode="External" /><Relationship Id="rId89" Type="http://schemas.openxmlformats.org/officeDocument/2006/relationships/hyperlink" Target="https://podminky.urs.cz/item/CS_URS_2024_02/784181101" TargetMode="External" /><Relationship Id="rId90" Type="http://schemas.openxmlformats.org/officeDocument/2006/relationships/hyperlink" Target="https://podminky.urs.cz/item/CS_URS_2024_02/784191003" TargetMode="External" /><Relationship Id="rId91" Type="http://schemas.openxmlformats.org/officeDocument/2006/relationships/hyperlink" Target="https://podminky.urs.cz/item/CS_URS_2024_02/784191005" TargetMode="External" /><Relationship Id="rId92" Type="http://schemas.openxmlformats.org/officeDocument/2006/relationships/hyperlink" Target="https://podminky.urs.cz/item/CS_URS_2024_02/784191007" TargetMode="External" /><Relationship Id="rId93" Type="http://schemas.openxmlformats.org/officeDocument/2006/relationships/hyperlink" Target="https://podminky.urs.cz/item/CS_URS_2024_02/784211101" TargetMode="External" /><Relationship Id="rId94" Type="http://schemas.openxmlformats.org/officeDocument/2006/relationships/hyperlink" Target="https://podminky.urs.cz/item/CS_URS_2024_02/784211109" TargetMode="External" /><Relationship Id="rId95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612135101" TargetMode="External" /><Relationship Id="rId2" Type="http://schemas.openxmlformats.org/officeDocument/2006/relationships/hyperlink" Target="https://podminky.urs.cz/item/CS_URS_2024_02/974031122" TargetMode="External" /><Relationship Id="rId3" Type="http://schemas.openxmlformats.org/officeDocument/2006/relationships/hyperlink" Target="https://podminky.urs.cz/item/CS_URS_2024_02/974031132" TargetMode="External" /><Relationship Id="rId4" Type="http://schemas.openxmlformats.org/officeDocument/2006/relationships/hyperlink" Target="https://podminky.urs.cz/item/CS_URS_2024_02/974031164" TargetMode="External" /><Relationship Id="rId5" Type="http://schemas.openxmlformats.org/officeDocument/2006/relationships/hyperlink" Target="https://podminky.urs.cz/item/CS_URS_2024_02/997013113" TargetMode="External" /><Relationship Id="rId6" Type="http://schemas.openxmlformats.org/officeDocument/2006/relationships/hyperlink" Target="https://podminky.urs.cz/item/CS_URS_2024_02/997013501" TargetMode="External" /><Relationship Id="rId7" Type="http://schemas.openxmlformats.org/officeDocument/2006/relationships/hyperlink" Target="https://podminky.urs.cz/item/CS_URS_2024_02/997013509" TargetMode="External" /><Relationship Id="rId8" Type="http://schemas.openxmlformats.org/officeDocument/2006/relationships/hyperlink" Target="https://podminky.urs.cz/item/CS_URS_2024_02/997013631" TargetMode="External" /><Relationship Id="rId9" Type="http://schemas.openxmlformats.org/officeDocument/2006/relationships/hyperlink" Target="https://podminky.urs.cz/item/CS_URS_2024_02/998011009" TargetMode="External" /><Relationship Id="rId10" Type="http://schemas.openxmlformats.org/officeDocument/2006/relationships/hyperlink" Target="https://podminky.urs.cz/item/CS_URS_2024_02/721174025" TargetMode="External" /><Relationship Id="rId11" Type="http://schemas.openxmlformats.org/officeDocument/2006/relationships/hyperlink" Target="https://podminky.urs.cz/item/CS_URS_2024_02/721174042" TargetMode="External" /><Relationship Id="rId12" Type="http://schemas.openxmlformats.org/officeDocument/2006/relationships/hyperlink" Target="https://podminky.urs.cz/item/CS_URS_2024_02/721174043" TargetMode="External" /><Relationship Id="rId13" Type="http://schemas.openxmlformats.org/officeDocument/2006/relationships/hyperlink" Target="https://podminky.urs.cz/item/CS_URS_2024_02/721174045" TargetMode="External" /><Relationship Id="rId14" Type="http://schemas.openxmlformats.org/officeDocument/2006/relationships/hyperlink" Target="https://podminky.urs.cz/item/CS_URS_2024_02/721273153" TargetMode="External" /><Relationship Id="rId15" Type="http://schemas.openxmlformats.org/officeDocument/2006/relationships/hyperlink" Target="https://podminky.urs.cz/item/CS_URS_2024_02/721274125" TargetMode="External" /><Relationship Id="rId16" Type="http://schemas.openxmlformats.org/officeDocument/2006/relationships/hyperlink" Target="https://podminky.urs.cz/item/CS_URS_2024_02/998721122" TargetMode="External" /><Relationship Id="rId17" Type="http://schemas.openxmlformats.org/officeDocument/2006/relationships/hyperlink" Target="https://podminky.urs.cz/item/CS_URS_2024_02/722174022" TargetMode="External" /><Relationship Id="rId18" Type="http://schemas.openxmlformats.org/officeDocument/2006/relationships/hyperlink" Target="https://podminky.urs.cz/item/CS_URS_2024_02/722181221" TargetMode="External" /><Relationship Id="rId19" Type="http://schemas.openxmlformats.org/officeDocument/2006/relationships/hyperlink" Target="https://podminky.urs.cz/item/CS_URS_2024_02/722181231" TargetMode="External" /><Relationship Id="rId20" Type="http://schemas.openxmlformats.org/officeDocument/2006/relationships/hyperlink" Target="https://podminky.urs.cz/item/CS_URS_2024_02/722190401" TargetMode="External" /><Relationship Id="rId21" Type="http://schemas.openxmlformats.org/officeDocument/2006/relationships/hyperlink" Target="https://podminky.urs.cz/item/CS_URS_2024_02/722220111" TargetMode="External" /><Relationship Id="rId22" Type="http://schemas.openxmlformats.org/officeDocument/2006/relationships/hyperlink" Target="https://podminky.urs.cz/item/CS_URS_2024_02/722220121" TargetMode="External" /><Relationship Id="rId23" Type="http://schemas.openxmlformats.org/officeDocument/2006/relationships/hyperlink" Target="https://podminky.urs.cz/item/CS_URS_2024_02/722221134" TargetMode="External" /><Relationship Id="rId24" Type="http://schemas.openxmlformats.org/officeDocument/2006/relationships/hyperlink" Target="https://podminky.urs.cz/item/CS_URS_2024_02/722290234" TargetMode="External" /><Relationship Id="rId25" Type="http://schemas.openxmlformats.org/officeDocument/2006/relationships/hyperlink" Target="https://podminky.urs.cz/item/CS_URS_2024_02/722290246" TargetMode="External" /><Relationship Id="rId26" Type="http://schemas.openxmlformats.org/officeDocument/2006/relationships/hyperlink" Target="https://podminky.urs.cz/item/CS_URS_2024_02/998722122" TargetMode="External" /><Relationship Id="rId27" Type="http://schemas.openxmlformats.org/officeDocument/2006/relationships/hyperlink" Target="https://podminky.urs.cz/item/CS_URS_2024_02/725112022" TargetMode="External" /><Relationship Id="rId28" Type="http://schemas.openxmlformats.org/officeDocument/2006/relationships/hyperlink" Target="https://podminky.urs.cz/item/CS_URS_2024_02/725211603" TargetMode="External" /><Relationship Id="rId29" Type="http://schemas.openxmlformats.org/officeDocument/2006/relationships/hyperlink" Target="https://podminky.urs.cz/item/CS_URS_2024_02/725211701" TargetMode="External" /><Relationship Id="rId30" Type="http://schemas.openxmlformats.org/officeDocument/2006/relationships/hyperlink" Target="https://podminky.urs.cz/item/CS_URS_2024_02/725241112" TargetMode="External" /><Relationship Id="rId31" Type="http://schemas.openxmlformats.org/officeDocument/2006/relationships/hyperlink" Target="https://podminky.urs.cz/item/CS_URS_2024_02/725291652" TargetMode="External" /><Relationship Id="rId32" Type="http://schemas.openxmlformats.org/officeDocument/2006/relationships/hyperlink" Target="https://podminky.urs.cz/item/CS_URS_2024_02/725291653" TargetMode="External" /><Relationship Id="rId33" Type="http://schemas.openxmlformats.org/officeDocument/2006/relationships/hyperlink" Target="https://podminky.urs.cz/item/CS_URS_2024_02/725291664" TargetMode="External" /><Relationship Id="rId34" Type="http://schemas.openxmlformats.org/officeDocument/2006/relationships/hyperlink" Target="https://podminky.urs.cz/item/CS_URS_2024_02/725821329" TargetMode="External" /><Relationship Id="rId35" Type="http://schemas.openxmlformats.org/officeDocument/2006/relationships/hyperlink" Target="https://podminky.urs.cz/item/CS_URS_2024_02/725822613" TargetMode="External" /><Relationship Id="rId36" Type="http://schemas.openxmlformats.org/officeDocument/2006/relationships/hyperlink" Target="https://podminky.urs.cz/item/CS_URS_2024_02/725849411" TargetMode="External" /><Relationship Id="rId37" Type="http://schemas.openxmlformats.org/officeDocument/2006/relationships/hyperlink" Target="https://podminky.urs.cz/item/CS_URS_2024_02/725851315" TargetMode="External" /><Relationship Id="rId38" Type="http://schemas.openxmlformats.org/officeDocument/2006/relationships/hyperlink" Target="https://podminky.urs.cz/item/CS_URS_2024_02/725851325" TargetMode="External" /><Relationship Id="rId39" Type="http://schemas.openxmlformats.org/officeDocument/2006/relationships/hyperlink" Target="https://podminky.urs.cz/item/CS_URS_2024_02/725861102" TargetMode="External" /><Relationship Id="rId40" Type="http://schemas.openxmlformats.org/officeDocument/2006/relationships/hyperlink" Target="https://podminky.urs.cz/item/CS_URS_2024_02/725862103" TargetMode="External" /><Relationship Id="rId41" Type="http://schemas.openxmlformats.org/officeDocument/2006/relationships/hyperlink" Target="https://podminky.urs.cz/item/CS_URS_2024_02/725865311" TargetMode="External" /><Relationship Id="rId42" Type="http://schemas.openxmlformats.org/officeDocument/2006/relationships/hyperlink" Target="https://podminky.urs.cz/item/CS_URS_2024_02/998725122" TargetMode="External" /><Relationship Id="rId43" Type="http://schemas.openxmlformats.org/officeDocument/2006/relationships/hyperlink" Target="https://podminky.urs.cz/item/CS_URS_2024_02/726111031" TargetMode="External" /><Relationship Id="rId44" Type="http://schemas.openxmlformats.org/officeDocument/2006/relationships/hyperlink" Target="https://podminky.urs.cz/item/CS_URS_2024_02/998726132" TargetMode="External" /><Relationship Id="rId45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751111051" TargetMode="External" /><Relationship Id="rId2" Type="http://schemas.openxmlformats.org/officeDocument/2006/relationships/hyperlink" Target="https://podminky.urs.cz/item/CS_URS_2024_02/751510041" TargetMode="External" /><Relationship Id="rId3" Type="http://schemas.openxmlformats.org/officeDocument/2006/relationships/hyperlink" Target="https://podminky.urs.cz/item/CS_URS_2024_02/751514177" TargetMode="External" /><Relationship Id="rId4" Type="http://schemas.openxmlformats.org/officeDocument/2006/relationships/hyperlink" Target="https://podminky.urs.cz/item/CS_URS_2024_02/751514261" TargetMode="External" /><Relationship Id="rId5" Type="http://schemas.openxmlformats.org/officeDocument/2006/relationships/hyperlink" Target="https://podminky.urs.cz/item/CS_URS_2024_02/998751121" TargetMode="External" /><Relationship Id="rId6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011002000" TargetMode="External" /><Relationship Id="rId2" Type="http://schemas.openxmlformats.org/officeDocument/2006/relationships/hyperlink" Target="https://podminky.urs.cz/item/CS_URS_2024_02/013254000" TargetMode="External" /><Relationship Id="rId3" Type="http://schemas.openxmlformats.org/officeDocument/2006/relationships/hyperlink" Target="https://podminky.urs.cz/item/CS_URS_2024_02/020001000" TargetMode="External" /><Relationship Id="rId4" Type="http://schemas.openxmlformats.org/officeDocument/2006/relationships/hyperlink" Target="https://podminky.urs.cz/item/CS_URS_2024_02/030001000" TargetMode="External" /><Relationship Id="rId5" Type="http://schemas.openxmlformats.org/officeDocument/2006/relationships/hyperlink" Target="https://podminky.urs.cz/item/CS_URS_2024_02/034002000" TargetMode="External" /><Relationship Id="rId6" Type="http://schemas.openxmlformats.org/officeDocument/2006/relationships/hyperlink" Target="https://podminky.urs.cz/item/CS_URS_2024_02/040001000" TargetMode="External" /><Relationship Id="rId7" Type="http://schemas.openxmlformats.org/officeDocument/2006/relationships/hyperlink" Target="https://podminky.urs.cz/item/CS_URS_2024_02/052002000" TargetMode="External" /><Relationship Id="rId8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8" t="s">
        <v>0</v>
      </c>
      <c r="AZ1" s="18" t="s">
        <v>1</v>
      </c>
      <c r="BA1" s="18" t="s">
        <v>2</v>
      </c>
      <c r="BB1" s="18" t="s">
        <v>3</v>
      </c>
      <c r="BT1" s="18" t="s">
        <v>4</v>
      </c>
      <c r="BU1" s="18" t="s">
        <v>4</v>
      </c>
      <c r="BV1" s="18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9" t="s">
        <v>6</v>
      </c>
      <c r="BT2" s="19" t="s">
        <v>7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2"/>
      <c r="BS3" s="19" t="s">
        <v>6</v>
      </c>
      <c r="BT3" s="19" t="s">
        <v>8</v>
      </c>
    </row>
    <row r="4" s="1" customFormat="1" ht="24.96" customHeight="1">
      <c r="B4" s="23"/>
      <c r="C4" s="24"/>
      <c r="D4" s="25" t="s">
        <v>9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2"/>
      <c r="AS4" s="26" t="s">
        <v>10</v>
      </c>
      <c r="BE4" s="27" t="s">
        <v>11</v>
      </c>
      <c r="BS4" s="19" t="s">
        <v>12</v>
      </c>
    </row>
    <row r="5" s="1" customFormat="1" ht="12" customHeight="1">
      <c r="B5" s="23"/>
      <c r="C5" s="24"/>
      <c r="D5" s="28" t="s">
        <v>13</v>
      </c>
      <c r="E5" s="24"/>
      <c r="F5" s="24"/>
      <c r="G5" s="24"/>
      <c r="H5" s="24"/>
      <c r="I5" s="24"/>
      <c r="J5" s="24"/>
      <c r="K5" s="29" t="s">
        <v>14</v>
      </c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2"/>
      <c r="BE5" s="30" t="s">
        <v>15</v>
      </c>
      <c r="BS5" s="19" t="s">
        <v>6</v>
      </c>
    </row>
    <row r="6" s="1" customFormat="1" ht="36.96" customHeight="1">
      <c r="B6" s="23"/>
      <c r="C6" s="24"/>
      <c r="D6" s="31" t="s">
        <v>16</v>
      </c>
      <c r="E6" s="24"/>
      <c r="F6" s="24"/>
      <c r="G6" s="24"/>
      <c r="H6" s="24"/>
      <c r="I6" s="24"/>
      <c r="J6" s="24"/>
      <c r="K6" s="32" t="s">
        <v>17</v>
      </c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2"/>
      <c r="BE6" s="33"/>
      <c r="BS6" s="19" t="s">
        <v>6</v>
      </c>
    </row>
    <row r="7" s="1" customFormat="1" ht="12" customHeight="1">
      <c r="B7" s="23"/>
      <c r="C7" s="24"/>
      <c r="D7" s="34" t="s">
        <v>18</v>
      </c>
      <c r="E7" s="24"/>
      <c r="F7" s="24"/>
      <c r="G7" s="24"/>
      <c r="H7" s="24"/>
      <c r="I7" s="24"/>
      <c r="J7" s="24"/>
      <c r="K7" s="29" t="s">
        <v>19</v>
      </c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34" t="s">
        <v>20</v>
      </c>
      <c r="AL7" s="24"/>
      <c r="AM7" s="24"/>
      <c r="AN7" s="29" t="s">
        <v>19</v>
      </c>
      <c r="AO7" s="24"/>
      <c r="AP7" s="24"/>
      <c r="AQ7" s="24"/>
      <c r="AR7" s="22"/>
      <c r="BE7" s="33"/>
      <c r="BS7" s="19" t="s">
        <v>6</v>
      </c>
    </row>
    <row r="8" s="1" customFormat="1" ht="12" customHeight="1">
      <c r="B8" s="23"/>
      <c r="C8" s="24"/>
      <c r="D8" s="34" t="s">
        <v>21</v>
      </c>
      <c r="E8" s="24"/>
      <c r="F8" s="24"/>
      <c r="G8" s="24"/>
      <c r="H8" s="24"/>
      <c r="I8" s="24"/>
      <c r="J8" s="24"/>
      <c r="K8" s="29" t="s">
        <v>22</v>
      </c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34" t="s">
        <v>23</v>
      </c>
      <c r="AL8" s="24"/>
      <c r="AM8" s="24"/>
      <c r="AN8" s="35" t="s">
        <v>24</v>
      </c>
      <c r="AO8" s="24"/>
      <c r="AP8" s="24"/>
      <c r="AQ8" s="24"/>
      <c r="AR8" s="22"/>
      <c r="BE8" s="33"/>
      <c r="BS8" s="19" t="s">
        <v>6</v>
      </c>
    </row>
    <row r="9" s="1" customFormat="1" ht="14.4" customHeight="1">
      <c r="B9" s="23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2"/>
      <c r="BE9" s="33"/>
      <c r="BS9" s="19" t="s">
        <v>6</v>
      </c>
    </row>
    <row r="10" s="1" customFormat="1" ht="12" customHeight="1">
      <c r="B10" s="23"/>
      <c r="C10" s="24"/>
      <c r="D10" s="34" t="s">
        <v>25</v>
      </c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34" t="s">
        <v>26</v>
      </c>
      <c r="AL10" s="24"/>
      <c r="AM10" s="24"/>
      <c r="AN10" s="29" t="s">
        <v>27</v>
      </c>
      <c r="AO10" s="24"/>
      <c r="AP10" s="24"/>
      <c r="AQ10" s="24"/>
      <c r="AR10" s="22"/>
      <c r="BE10" s="33"/>
      <c r="BS10" s="19" t="s">
        <v>6</v>
      </c>
    </row>
    <row r="11" s="1" customFormat="1" ht="18.48" customHeight="1">
      <c r="B11" s="23"/>
      <c r="C11" s="24"/>
      <c r="D11" s="24"/>
      <c r="E11" s="29" t="s">
        <v>28</v>
      </c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34" t="s">
        <v>29</v>
      </c>
      <c r="AL11" s="24"/>
      <c r="AM11" s="24"/>
      <c r="AN11" s="29" t="s">
        <v>19</v>
      </c>
      <c r="AO11" s="24"/>
      <c r="AP11" s="24"/>
      <c r="AQ11" s="24"/>
      <c r="AR11" s="22"/>
      <c r="BE11" s="33"/>
      <c r="BS11" s="19" t="s">
        <v>6</v>
      </c>
    </row>
    <row r="12" s="1" customFormat="1" ht="6.96" customHeight="1">
      <c r="B12" s="23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2"/>
      <c r="BE12" s="33"/>
      <c r="BS12" s="19" t="s">
        <v>6</v>
      </c>
    </row>
    <row r="13" s="1" customFormat="1" ht="12" customHeight="1">
      <c r="B13" s="23"/>
      <c r="C13" s="24"/>
      <c r="D13" s="34" t="s">
        <v>30</v>
      </c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34" t="s">
        <v>26</v>
      </c>
      <c r="AL13" s="24"/>
      <c r="AM13" s="24"/>
      <c r="AN13" s="36" t="s">
        <v>31</v>
      </c>
      <c r="AO13" s="24"/>
      <c r="AP13" s="24"/>
      <c r="AQ13" s="24"/>
      <c r="AR13" s="22"/>
      <c r="BE13" s="33"/>
      <c r="BS13" s="19" t="s">
        <v>6</v>
      </c>
    </row>
    <row r="14">
      <c r="B14" s="23"/>
      <c r="C14" s="24"/>
      <c r="D14" s="24"/>
      <c r="E14" s="36" t="s">
        <v>31</v>
      </c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4" t="s">
        <v>29</v>
      </c>
      <c r="AL14" s="24"/>
      <c r="AM14" s="24"/>
      <c r="AN14" s="36" t="s">
        <v>31</v>
      </c>
      <c r="AO14" s="24"/>
      <c r="AP14" s="24"/>
      <c r="AQ14" s="24"/>
      <c r="AR14" s="22"/>
      <c r="BE14" s="33"/>
      <c r="BS14" s="19" t="s">
        <v>6</v>
      </c>
    </row>
    <row r="15" s="1" customFormat="1" ht="6.96" customHeight="1">
      <c r="B15" s="23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2"/>
      <c r="BE15" s="33"/>
      <c r="BS15" s="19" t="s">
        <v>4</v>
      </c>
    </row>
    <row r="16" s="1" customFormat="1" ht="12" customHeight="1">
      <c r="B16" s="23"/>
      <c r="C16" s="24"/>
      <c r="D16" s="34" t="s">
        <v>32</v>
      </c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34" t="s">
        <v>26</v>
      </c>
      <c r="AL16" s="24"/>
      <c r="AM16" s="24"/>
      <c r="AN16" s="29" t="s">
        <v>33</v>
      </c>
      <c r="AO16" s="24"/>
      <c r="AP16" s="24"/>
      <c r="AQ16" s="24"/>
      <c r="AR16" s="22"/>
      <c r="BE16" s="33"/>
      <c r="BS16" s="19" t="s">
        <v>4</v>
      </c>
    </row>
    <row r="17" s="1" customFormat="1" ht="18.48" customHeight="1">
      <c r="B17" s="23"/>
      <c r="C17" s="24"/>
      <c r="D17" s="24"/>
      <c r="E17" s="29" t="s">
        <v>34</v>
      </c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34" t="s">
        <v>29</v>
      </c>
      <c r="AL17" s="24"/>
      <c r="AM17" s="24"/>
      <c r="AN17" s="29" t="s">
        <v>19</v>
      </c>
      <c r="AO17" s="24"/>
      <c r="AP17" s="24"/>
      <c r="AQ17" s="24"/>
      <c r="AR17" s="22"/>
      <c r="BE17" s="33"/>
      <c r="BS17" s="19" t="s">
        <v>35</v>
      </c>
    </row>
    <row r="18" s="1" customFormat="1" ht="6.96" customHeight="1">
      <c r="B18" s="23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2"/>
      <c r="BE18" s="33"/>
      <c r="BS18" s="19" t="s">
        <v>6</v>
      </c>
    </row>
    <row r="19" s="1" customFormat="1" ht="12" customHeight="1">
      <c r="B19" s="23"/>
      <c r="C19" s="24"/>
      <c r="D19" s="34" t="s">
        <v>36</v>
      </c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34" t="s">
        <v>26</v>
      </c>
      <c r="AL19" s="24"/>
      <c r="AM19" s="24"/>
      <c r="AN19" s="29" t="s">
        <v>37</v>
      </c>
      <c r="AO19" s="24"/>
      <c r="AP19" s="24"/>
      <c r="AQ19" s="24"/>
      <c r="AR19" s="22"/>
      <c r="BE19" s="33"/>
      <c r="BS19" s="19" t="s">
        <v>6</v>
      </c>
    </row>
    <row r="20" s="1" customFormat="1" ht="18.48" customHeight="1">
      <c r="B20" s="23"/>
      <c r="C20" s="24"/>
      <c r="D20" s="24"/>
      <c r="E20" s="29" t="s">
        <v>38</v>
      </c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34" t="s">
        <v>29</v>
      </c>
      <c r="AL20" s="24"/>
      <c r="AM20" s="24"/>
      <c r="AN20" s="29" t="s">
        <v>19</v>
      </c>
      <c r="AO20" s="24"/>
      <c r="AP20" s="24"/>
      <c r="AQ20" s="24"/>
      <c r="AR20" s="22"/>
      <c r="BE20" s="33"/>
      <c r="BS20" s="19" t="s">
        <v>4</v>
      </c>
    </row>
    <row r="21" s="1" customFormat="1" ht="6.96" customHeight="1">
      <c r="B21" s="23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2"/>
      <c r="BE21" s="33"/>
    </row>
    <row r="22" s="1" customFormat="1" ht="12" customHeight="1">
      <c r="B22" s="23"/>
      <c r="C22" s="24"/>
      <c r="D22" s="34" t="s">
        <v>39</v>
      </c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2"/>
      <c r="BE22" s="33"/>
    </row>
    <row r="23" s="1" customFormat="1" ht="47.25" customHeight="1">
      <c r="B23" s="23"/>
      <c r="C23" s="24"/>
      <c r="D23" s="24"/>
      <c r="E23" s="38" t="s">
        <v>40</v>
      </c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24"/>
      <c r="AP23" s="24"/>
      <c r="AQ23" s="24"/>
      <c r="AR23" s="22"/>
      <c r="BE23" s="33"/>
    </row>
    <row r="24" s="1" customFormat="1" ht="6.96" customHeight="1">
      <c r="B24" s="23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2"/>
      <c r="BE24" s="33"/>
    </row>
    <row r="25" s="1" customFormat="1" ht="6.96" customHeight="1">
      <c r="B25" s="23"/>
      <c r="C25" s="24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24"/>
      <c r="AQ25" s="24"/>
      <c r="AR25" s="22"/>
      <c r="BE25" s="33"/>
    </row>
    <row r="26" s="2" customFormat="1" ht="25.92" customHeight="1">
      <c r="A26" s="40"/>
      <c r="B26" s="41"/>
      <c r="C26" s="42"/>
      <c r="D26" s="43" t="s">
        <v>41</v>
      </c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5">
        <f>ROUND(AG54,2)</f>
        <v>0</v>
      </c>
      <c r="AL26" s="44"/>
      <c r="AM26" s="44"/>
      <c r="AN26" s="44"/>
      <c r="AO26" s="44"/>
      <c r="AP26" s="42"/>
      <c r="AQ26" s="42"/>
      <c r="AR26" s="46"/>
      <c r="BE26" s="33"/>
    </row>
    <row r="27" s="2" customFormat="1" ht="6.96" customHeight="1">
      <c r="A27" s="40"/>
      <c r="B27" s="41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6"/>
      <c r="BE27" s="33"/>
    </row>
    <row r="28" s="2" customFormat="1">
      <c r="A28" s="40"/>
      <c r="B28" s="41"/>
      <c r="C28" s="42"/>
      <c r="D28" s="42"/>
      <c r="E28" s="42"/>
      <c r="F28" s="42"/>
      <c r="G28" s="42"/>
      <c r="H28" s="42"/>
      <c r="I28" s="42"/>
      <c r="J28" s="42"/>
      <c r="K28" s="42"/>
      <c r="L28" s="47" t="s">
        <v>42</v>
      </c>
      <c r="M28" s="47"/>
      <c r="N28" s="47"/>
      <c r="O28" s="47"/>
      <c r="P28" s="47"/>
      <c r="Q28" s="42"/>
      <c r="R28" s="42"/>
      <c r="S28" s="42"/>
      <c r="T28" s="42"/>
      <c r="U28" s="42"/>
      <c r="V28" s="42"/>
      <c r="W28" s="47" t="s">
        <v>43</v>
      </c>
      <c r="X28" s="47"/>
      <c r="Y28" s="47"/>
      <c r="Z28" s="47"/>
      <c r="AA28" s="47"/>
      <c r="AB28" s="47"/>
      <c r="AC28" s="47"/>
      <c r="AD28" s="47"/>
      <c r="AE28" s="47"/>
      <c r="AF28" s="42"/>
      <c r="AG28" s="42"/>
      <c r="AH28" s="42"/>
      <c r="AI28" s="42"/>
      <c r="AJ28" s="42"/>
      <c r="AK28" s="47" t="s">
        <v>44</v>
      </c>
      <c r="AL28" s="47"/>
      <c r="AM28" s="47"/>
      <c r="AN28" s="47"/>
      <c r="AO28" s="47"/>
      <c r="AP28" s="42"/>
      <c r="AQ28" s="42"/>
      <c r="AR28" s="46"/>
      <c r="BE28" s="33"/>
    </row>
    <row r="29" s="3" customFormat="1" ht="14.4" customHeight="1">
      <c r="A29" s="3"/>
      <c r="B29" s="48"/>
      <c r="C29" s="49"/>
      <c r="D29" s="34" t="s">
        <v>45</v>
      </c>
      <c r="E29" s="49"/>
      <c r="F29" s="34" t="s">
        <v>46</v>
      </c>
      <c r="G29" s="49"/>
      <c r="H29" s="49"/>
      <c r="I29" s="49"/>
      <c r="J29" s="49"/>
      <c r="K29" s="49"/>
      <c r="L29" s="50">
        <v>0.20999999999999999</v>
      </c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51">
        <f>ROUND(AZ54, 2)</f>
        <v>0</v>
      </c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51">
        <f>ROUND(AV54, 2)</f>
        <v>0</v>
      </c>
      <c r="AL29" s="49"/>
      <c r="AM29" s="49"/>
      <c r="AN29" s="49"/>
      <c r="AO29" s="49"/>
      <c r="AP29" s="49"/>
      <c r="AQ29" s="49"/>
      <c r="AR29" s="52"/>
      <c r="BE29" s="53"/>
    </row>
    <row r="30" s="3" customFormat="1" ht="14.4" customHeight="1">
      <c r="A30" s="3"/>
      <c r="B30" s="48"/>
      <c r="C30" s="49"/>
      <c r="D30" s="49"/>
      <c r="E30" s="49"/>
      <c r="F30" s="34" t="s">
        <v>47</v>
      </c>
      <c r="G30" s="49"/>
      <c r="H30" s="49"/>
      <c r="I30" s="49"/>
      <c r="J30" s="49"/>
      <c r="K30" s="49"/>
      <c r="L30" s="50">
        <v>0.12</v>
      </c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51">
        <f>ROUND(BA54, 2)</f>
        <v>0</v>
      </c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51">
        <f>ROUND(AW54, 2)</f>
        <v>0</v>
      </c>
      <c r="AL30" s="49"/>
      <c r="AM30" s="49"/>
      <c r="AN30" s="49"/>
      <c r="AO30" s="49"/>
      <c r="AP30" s="49"/>
      <c r="AQ30" s="49"/>
      <c r="AR30" s="52"/>
      <c r="BE30" s="53"/>
    </row>
    <row r="31" hidden="1" s="3" customFormat="1" ht="14.4" customHeight="1">
      <c r="A31" s="3"/>
      <c r="B31" s="48"/>
      <c r="C31" s="49"/>
      <c r="D31" s="49"/>
      <c r="E31" s="49"/>
      <c r="F31" s="34" t="s">
        <v>48</v>
      </c>
      <c r="G31" s="49"/>
      <c r="H31" s="49"/>
      <c r="I31" s="49"/>
      <c r="J31" s="49"/>
      <c r="K31" s="49"/>
      <c r="L31" s="50">
        <v>0.20999999999999999</v>
      </c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51">
        <f>ROUND(BB54, 2)</f>
        <v>0</v>
      </c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51">
        <v>0</v>
      </c>
      <c r="AL31" s="49"/>
      <c r="AM31" s="49"/>
      <c r="AN31" s="49"/>
      <c r="AO31" s="49"/>
      <c r="AP31" s="49"/>
      <c r="AQ31" s="49"/>
      <c r="AR31" s="52"/>
      <c r="BE31" s="53"/>
    </row>
    <row r="32" hidden="1" s="3" customFormat="1" ht="14.4" customHeight="1">
      <c r="A32" s="3"/>
      <c r="B32" s="48"/>
      <c r="C32" s="49"/>
      <c r="D32" s="49"/>
      <c r="E32" s="49"/>
      <c r="F32" s="34" t="s">
        <v>49</v>
      </c>
      <c r="G32" s="49"/>
      <c r="H32" s="49"/>
      <c r="I32" s="49"/>
      <c r="J32" s="49"/>
      <c r="K32" s="49"/>
      <c r="L32" s="50">
        <v>0.12</v>
      </c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51">
        <f>ROUND(BC54, 2)</f>
        <v>0</v>
      </c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51">
        <v>0</v>
      </c>
      <c r="AL32" s="49"/>
      <c r="AM32" s="49"/>
      <c r="AN32" s="49"/>
      <c r="AO32" s="49"/>
      <c r="AP32" s="49"/>
      <c r="AQ32" s="49"/>
      <c r="AR32" s="52"/>
      <c r="BE32" s="53"/>
    </row>
    <row r="33" hidden="1" s="3" customFormat="1" ht="14.4" customHeight="1">
      <c r="A33" s="3"/>
      <c r="B33" s="48"/>
      <c r="C33" s="49"/>
      <c r="D33" s="49"/>
      <c r="E33" s="49"/>
      <c r="F33" s="34" t="s">
        <v>50</v>
      </c>
      <c r="G33" s="49"/>
      <c r="H33" s="49"/>
      <c r="I33" s="49"/>
      <c r="J33" s="49"/>
      <c r="K33" s="49"/>
      <c r="L33" s="50">
        <v>0</v>
      </c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51">
        <f>ROUND(BD54, 2)</f>
        <v>0</v>
      </c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51">
        <v>0</v>
      </c>
      <c r="AL33" s="49"/>
      <c r="AM33" s="49"/>
      <c r="AN33" s="49"/>
      <c r="AO33" s="49"/>
      <c r="AP33" s="49"/>
      <c r="AQ33" s="49"/>
      <c r="AR33" s="52"/>
      <c r="BE33" s="3"/>
    </row>
    <row r="34" s="2" customFormat="1" ht="6.96" customHeight="1">
      <c r="A34" s="40"/>
      <c r="B34" s="41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6"/>
      <c r="BE34" s="40"/>
    </row>
    <row r="35" s="2" customFormat="1" ht="25.92" customHeight="1">
      <c r="A35" s="40"/>
      <c r="B35" s="41"/>
      <c r="C35" s="54"/>
      <c r="D35" s="55" t="s">
        <v>51</v>
      </c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7" t="s">
        <v>52</v>
      </c>
      <c r="U35" s="56"/>
      <c r="V35" s="56"/>
      <c r="W35" s="56"/>
      <c r="X35" s="58" t="s">
        <v>53</v>
      </c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9">
        <f>SUM(AK26:AK33)</f>
        <v>0</v>
      </c>
      <c r="AL35" s="56"/>
      <c r="AM35" s="56"/>
      <c r="AN35" s="56"/>
      <c r="AO35" s="60"/>
      <c r="AP35" s="54"/>
      <c r="AQ35" s="54"/>
      <c r="AR35" s="46"/>
      <c r="BE35" s="40"/>
    </row>
    <row r="36" s="2" customFormat="1" ht="6.96" customHeight="1">
      <c r="A36" s="40"/>
      <c r="B36" s="41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6"/>
      <c r="BE36" s="40"/>
    </row>
    <row r="37" s="2" customFormat="1" ht="6.96" customHeight="1">
      <c r="A37" s="40"/>
      <c r="B37" s="61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46"/>
      <c r="BE37" s="40"/>
    </row>
    <row r="41" s="2" customFormat="1" ht="6.96" customHeight="1">
      <c r="A41" s="40"/>
      <c r="B41" s="63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  <c r="AP41" s="64"/>
      <c r="AQ41" s="64"/>
      <c r="AR41" s="46"/>
      <c r="BE41" s="40"/>
    </row>
    <row r="42" s="2" customFormat="1" ht="24.96" customHeight="1">
      <c r="A42" s="40"/>
      <c r="B42" s="41"/>
      <c r="C42" s="25" t="s">
        <v>54</v>
      </c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6"/>
      <c r="BE42" s="40"/>
    </row>
    <row r="43" s="2" customFormat="1" ht="6.96" customHeight="1">
      <c r="A43" s="40"/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6"/>
      <c r="BE43" s="40"/>
    </row>
    <row r="44" s="4" customFormat="1" ht="12" customHeight="1">
      <c r="A44" s="4"/>
      <c r="B44" s="65"/>
      <c r="C44" s="34" t="s">
        <v>13</v>
      </c>
      <c r="D44" s="66"/>
      <c r="E44" s="66"/>
      <c r="F44" s="66"/>
      <c r="G44" s="66"/>
      <c r="H44" s="66"/>
      <c r="I44" s="66"/>
      <c r="J44" s="66"/>
      <c r="K44" s="66"/>
      <c r="L44" s="66" t="str">
        <f>K5</f>
        <v>0268</v>
      </c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  <c r="AL44" s="66"/>
      <c r="AM44" s="66"/>
      <c r="AN44" s="66"/>
      <c r="AO44" s="66"/>
      <c r="AP44" s="66"/>
      <c r="AQ44" s="66"/>
      <c r="AR44" s="67"/>
      <c r="BE44" s="4"/>
    </row>
    <row r="45" s="5" customFormat="1" ht="36.96" customHeight="1">
      <c r="A45" s="5"/>
      <c r="B45" s="68"/>
      <c r="C45" s="69" t="s">
        <v>16</v>
      </c>
      <c r="D45" s="70"/>
      <c r="E45" s="70"/>
      <c r="F45" s="70"/>
      <c r="G45" s="70"/>
      <c r="H45" s="70"/>
      <c r="I45" s="70"/>
      <c r="J45" s="70"/>
      <c r="K45" s="70"/>
      <c r="L45" s="71" t="str">
        <f>K6</f>
        <v>Stavební úpravy dispozice 2.NP č.p. 68 na p.č. 561 v k.ú. Rychnov u Jablonce nad Nisou</v>
      </c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0"/>
      <c r="AK45" s="70"/>
      <c r="AL45" s="70"/>
      <c r="AM45" s="70"/>
      <c r="AN45" s="70"/>
      <c r="AO45" s="70"/>
      <c r="AP45" s="70"/>
      <c r="AQ45" s="70"/>
      <c r="AR45" s="72"/>
      <c r="BE45" s="5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6"/>
      <c r="BE46" s="40"/>
    </row>
    <row r="47" s="2" customFormat="1" ht="12" customHeight="1">
      <c r="A47" s="40"/>
      <c r="B47" s="41"/>
      <c r="C47" s="34" t="s">
        <v>21</v>
      </c>
      <c r="D47" s="42"/>
      <c r="E47" s="42"/>
      <c r="F47" s="42"/>
      <c r="G47" s="42"/>
      <c r="H47" s="42"/>
      <c r="I47" s="42"/>
      <c r="J47" s="42"/>
      <c r="K47" s="42"/>
      <c r="L47" s="73" t="str">
        <f>IF(K8="","",K8)</f>
        <v xml:space="preserve">č.p. 68 na p.č. 561 v k.ú. Rychnov u Jablonce nad </v>
      </c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34" t="s">
        <v>23</v>
      </c>
      <c r="AJ47" s="42"/>
      <c r="AK47" s="42"/>
      <c r="AL47" s="42"/>
      <c r="AM47" s="74" t="str">
        <f>IF(AN8= "","",AN8)</f>
        <v>26. 9. 2024</v>
      </c>
      <c r="AN47" s="74"/>
      <c r="AO47" s="42"/>
      <c r="AP47" s="42"/>
      <c r="AQ47" s="42"/>
      <c r="AR47" s="46"/>
      <c r="B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6"/>
      <c r="BE48" s="40"/>
    </row>
    <row r="49" s="2" customFormat="1" ht="15.15" customHeight="1">
      <c r="A49" s="40"/>
      <c r="B49" s="41"/>
      <c r="C49" s="34" t="s">
        <v>25</v>
      </c>
      <c r="D49" s="42"/>
      <c r="E49" s="42"/>
      <c r="F49" s="42"/>
      <c r="G49" s="42"/>
      <c r="H49" s="42"/>
      <c r="I49" s="42"/>
      <c r="J49" s="42"/>
      <c r="K49" s="42"/>
      <c r="L49" s="66" t="str">
        <f>IF(E11= "","",E11)</f>
        <v>Město Rychnov u Jablonce nad Nisou</v>
      </c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34" t="s">
        <v>32</v>
      </c>
      <c r="AJ49" s="42"/>
      <c r="AK49" s="42"/>
      <c r="AL49" s="42"/>
      <c r="AM49" s="75" t="str">
        <f>IF(E17="","",E17)</f>
        <v>STUDIONOTES s.r.o.</v>
      </c>
      <c r="AN49" s="66"/>
      <c r="AO49" s="66"/>
      <c r="AP49" s="66"/>
      <c r="AQ49" s="42"/>
      <c r="AR49" s="46"/>
      <c r="AS49" s="76" t="s">
        <v>55</v>
      </c>
      <c r="AT49" s="77"/>
      <c r="AU49" s="78"/>
      <c r="AV49" s="78"/>
      <c r="AW49" s="78"/>
      <c r="AX49" s="78"/>
      <c r="AY49" s="78"/>
      <c r="AZ49" s="78"/>
      <c r="BA49" s="78"/>
      <c r="BB49" s="78"/>
      <c r="BC49" s="78"/>
      <c r="BD49" s="79"/>
      <c r="BE49" s="40"/>
    </row>
    <row r="50" s="2" customFormat="1" ht="15.15" customHeight="1">
      <c r="A50" s="40"/>
      <c r="B50" s="41"/>
      <c r="C50" s="34" t="s">
        <v>30</v>
      </c>
      <c r="D50" s="42"/>
      <c r="E50" s="42"/>
      <c r="F50" s="42"/>
      <c r="G50" s="42"/>
      <c r="H50" s="42"/>
      <c r="I50" s="42"/>
      <c r="J50" s="42"/>
      <c r="K50" s="42"/>
      <c r="L50" s="66" t="str">
        <f>IF(E14= "Vyplň údaj","",E14)</f>
        <v/>
      </c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34" t="s">
        <v>36</v>
      </c>
      <c r="AJ50" s="42"/>
      <c r="AK50" s="42"/>
      <c r="AL50" s="42"/>
      <c r="AM50" s="75" t="str">
        <f>IF(E20="","",E20)</f>
        <v>Michael Štěpán</v>
      </c>
      <c r="AN50" s="66"/>
      <c r="AO50" s="66"/>
      <c r="AP50" s="66"/>
      <c r="AQ50" s="42"/>
      <c r="AR50" s="46"/>
      <c r="AS50" s="80"/>
      <c r="AT50" s="81"/>
      <c r="AU50" s="82"/>
      <c r="AV50" s="82"/>
      <c r="AW50" s="82"/>
      <c r="AX50" s="82"/>
      <c r="AY50" s="82"/>
      <c r="AZ50" s="82"/>
      <c r="BA50" s="82"/>
      <c r="BB50" s="82"/>
      <c r="BC50" s="82"/>
      <c r="BD50" s="83"/>
      <c r="BE50" s="40"/>
    </row>
    <row r="51" s="2" customFormat="1" ht="10.8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6"/>
      <c r="AS51" s="84"/>
      <c r="AT51" s="85"/>
      <c r="AU51" s="86"/>
      <c r="AV51" s="86"/>
      <c r="AW51" s="86"/>
      <c r="AX51" s="86"/>
      <c r="AY51" s="86"/>
      <c r="AZ51" s="86"/>
      <c r="BA51" s="86"/>
      <c r="BB51" s="86"/>
      <c r="BC51" s="86"/>
      <c r="BD51" s="87"/>
      <c r="BE51" s="40"/>
    </row>
    <row r="52" s="2" customFormat="1" ht="29.28" customHeight="1">
      <c r="A52" s="40"/>
      <c r="B52" s="41"/>
      <c r="C52" s="88" t="s">
        <v>56</v>
      </c>
      <c r="D52" s="89"/>
      <c r="E52" s="89"/>
      <c r="F52" s="89"/>
      <c r="G52" s="89"/>
      <c r="H52" s="90"/>
      <c r="I52" s="91" t="s">
        <v>57</v>
      </c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92" t="s">
        <v>58</v>
      </c>
      <c r="AH52" s="89"/>
      <c r="AI52" s="89"/>
      <c r="AJ52" s="89"/>
      <c r="AK52" s="89"/>
      <c r="AL52" s="89"/>
      <c r="AM52" s="89"/>
      <c r="AN52" s="91" t="s">
        <v>59</v>
      </c>
      <c r="AO52" s="89"/>
      <c r="AP52" s="89"/>
      <c r="AQ52" s="93" t="s">
        <v>60</v>
      </c>
      <c r="AR52" s="46"/>
      <c r="AS52" s="94" t="s">
        <v>61</v>
      </c>
      <c r="AT52" s="95" t="s">
        <v>62</v>
      </c>
      <c r="AU52" s="95" t="s">
        <v>63</v>
      </c>
      <c r="AV52" s="95" t="s">
        <v>64</v>
      </c>
      <c r="AW52" s="95" t="s">
        <v>65</v>
      </c>
      <c r="AX52" s="95" t="s">
        <v>66</v>
      </c>
      <c r="AY52" s="95" t="s">
        <v>67</v>
      </c>
      <c r="AZ52" s="95" t="s">
        <v>68</v>
      </c>
      <c r="BA52" s="95" t="s">
        <v>69</v>
      </c>
      <c r="BB52" s="95" t="s">
        <v>70</v>
      </c>
      <c r="BC52" s="95" t="s">
        <v>71</v>
      </c>
      <c r="BD52" s="96" t="s">
        <v>72</v>
      </c>
      <c r="BE52" s="40"/>
    </row>
    <row r="53" s="2" customFormat="1" ht="10.8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6"/>
      <c r="AS53" s="97"/>
      <c r="AT53" s="98"/>
      <c r="AU53" s="98"/>
      <c r="AV53" s="98"/>
      <c r="AW53" s="98"/>
      <c r="AX53" s="98"/>
      <c r="AY53" s="98"/>
      <c r="AZ53" s="98"/>
      <c r="BA53" s="98"/>
      <c r="BB53" s="98"/>
      <c r="BC53" s="98"/>
      <c r="BD53" s="99"/>
      <c r="BE53" s="40"/>
    </row>
    <row r="54" s="6" customFormat="1" ht="32.4" customHeight="1">
      <c r="A54" s="6"/>
      <c r="B54" s="100"/>
      <c r="C54" s="101" t="s">
        <v>73</v>
      </c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  <c r="AE54" s="102"/>
      <c r="AF54" s="102"/>
      <c r="AG54" s="103">
        <f>ROUND(SUM(AG55:AG61),2)</f>
        <v>0</v>
      </c>
      <c r="AH54" s="103"/>
      <c r="AI54" s="103"/>
      <c r="AJ54" s="103"/>
      <c r="AK54" s="103"/>
      <c r="AL54" s="103"/>
      <c r="AM54" s="103"/>
      <c r="AN54" s="104">
        <f>SUM(AG54,AT54)</f>
        <v>0</v>
      </c>
      <c r="AO54" s="104"/>
      <c r="AP54" s="104"/>
      <c r="AQ54" s="105" t="s">
        <v>19</v>
      </c>
      <c r="AR54" s="106"/>
      <c r="AS54" s="107">
        <f>ROUND(SUM(AS55:AS61),2)</f>
        <v>0</v>
      </c>
      <c r="AT54" s="108">
        <f>ROUND(SUM(AV54:AW54),2)</f>
        <v>0</v>
      </c>
      <c r="AU54" s="109">
        <f>ROUND(SUM(AU55:AU61),5)</f>
        <v>0</v>
      </c>
      <c r="AV54" s="108">
        <f>ROUND(AZ54*L29,2)</f>
        <v>0</v>
      </c>
      <c r="AW54" s="108">
        <f>ROUND(BA54*L30,2)</f>
        <v>0</v>
      </c>
      <c r="AX54" s="108">
        <f>ROUND(BB54*L29,2)</f>
        <v>0</v>
      </c>
      <c r="AY54" s="108">
        <f>ROUND(BC54*L30,2)</f>
        <v>0</v>
      </c>
      <c r="AZ54" s="108">
        <f>ROUND(SUM(AZ55:AZ61),2)</f>
        <v>0</v>
      </c>
      <c r="BA54" s="108">
        <f>ROUND(SUM(BA55:BA61),2)</f>
        <v>0</v>
      </c>
      <c r="BB54" s="108">
        <f>ROUND(SUM(BB55:BB61),2)</f>
        <v>0</v>
      </c>
      <c r="BC54" s="108">
        <f>ROUND(SUM(BC55:BC61),2)</f>
        <v>0</v>
      </c>
      <c r="BD54" s="110">
        <f>ROUND(SUM(BD55:BD61),2)</f>
        <v>0</v>
      </c>
      <c r="BE54" s="6"/>
      <c r="BS54" s="111" t="s">
        <v>74</v>
      </c>
      <c r="BT54" s="111" t="s">
        <v>75</v>
      </c>
      <c r="BU54" s="112" t="s">
        <v>76</v>
      </c>
      <c r="BV54" s="111" t="s">
        <v>77</v>
      </c>
      <c r="BW54" s="111" t="s">
        <v>5</v>
      </c>
      <c r="BX54" s="111" t="s">
        <v>78</v>
      </c>
      <c r="CL54" s="111" t="s">
        <v>19</v>
      </c>
    </row>
    <row r="55" s="7" customFormat="1" ht="16.5" customHeight="1">
      <c r="A55" s="113" t="s">
        <v>79</v>
      </c>
      <c r="B55" s="114"/>
      <c r="C55" s="115"/>
      <c r="D55" s="116" t="s">
        <v>80</v>
      </c>
      <c r="E55" s="116"/>
      <c r="F55" s="116"/>
      <c r="G55" s="116"/>
      <c r="H55" s="116"/>
      <c r="I55" s="117"/>
      <c r="J55" s="116" t="s">
        <v>81</v>
      </c>
      <c r="K55" s="116"/>
      <c r="L55" s="116"/>
      <c r="M55" s="116"/>
      <c r="N55" s="116"/>
      <c r="O55" s="116"/>
      <c r="P55" s="116"/>
      <c r="Q55" s="116"/>
      <c r="R55" s="116"/>
      <c r="S55" s="116"/>
      <c r="T55" s="116"/>
      <c r="U55" s="116"/>
      <c r="V55" s="116"/>
      <c r="W55" s="116"/>
      <c r="X55" s="116"/>
      <c r="Y55" s="116"/>
      <c r="Z55" s="116"/>
      <c r="AA55" s="116"/>
      <c r="AB55" s="116"/>
      <c r="AC55" s="116"/>
      <c r="AD55" s="116"/>
      <c r="AE55" s="116"/>
      <c r="AF55" s="116"/>
      <c r="AG55" s="118">
        <f>'01 - Bourací práce'!J30</f>
        <v>0</v>
      </c>
      <c r="AH55" s="117"/>
      <c r="AI55" s="117"/>
      <c r="AJ55" s="117"/>
      <c r="AK55" s="117"/>
      <c r="AL55" s="117"/>
      <c r="AM55" s="117"/>
      <c r="AN55" s="118">
        <f>SUM(AG55,AT55)</f>
        <v>0</v>
      </c>
      <c r="AO55" s="117"/>
      <c r="AP55" s="117"/>
      <c r="AQ55" s="119" t="s">
        <v>82</v>
      </c>
      <c r="AR55" s="120"/>
      <c r="AS55" s="121">
        <v>0</v>
      </c>
      <c r="AT55" s="122">
        <f>ROUND(SUM(AV55:AW55),2)</f>
        <v>0</v>
      </c>
      <c r="AU55" s="123">
        <f>'01 - Bourací práce'!P89</f>
        <v>0</v>
      </c>
      <c r="AV55" s="122">
        <f>'01 - Bourací práce'!J33</f>
        <v>0</v>
      </c>
      <c r="AW55" s="122">
        <f>'01 - Bourací práce'!J34</f>
        <v>0</v>
      </c>
      <c r="AX55" s="122">
        <f>'01 - Bourací práce'!J35</f>
        <v>0</v>
      </c>
      <c r="AY55" s="122">
        <f>'01 - Bourací práce'!J36</f>
        <v>0</v>
      </c>
      <c r="AZ55" s="122">
        <f>'01 - Bourací práce'!F33</f>
        <v>0</v>
      </c>
      <c r="BA55" s="122">
        <f>'01 - Bourací práce'!F34</f>
        <v>0</v>
      </c>
      <c r="BB55" s="122">
        <f>'01 - Bourací práce'!F35</f>
        <v>0</v>
      </c>
      <c r="BC55" s="122">
        <f>'01 - Bourací práce'!F36</f>
        <v>0</v>
      </c>
      <c r="BD55" s="124">
        <f>'01 - Bourací práce'!F37</f>
        <v>0</v>
      </c>
      <c r="BE55" s="7"/>
      <c r="BT55" s="125" t="s">
        <v>83</v>
      </c>
      <c r="BV55" s="125" t="s">
        <v>77</v>
      </c>
      <c r="BW55" s="125" t="s">
        <v>84</v>
      </c>
      <c r="BX55" s="125" t="s">
        <v>5</v>
      </c>
      <c r="CL55" s="125" t="s">
        <v>19</v>
      </c>
      <c r="CM55" s="125" t="s">
        <v>85</v>
      </c>
    </row>
    <row r="56" s="7" customFormat="1" ht="16.5" customHeight="1">
      <c r="A56" s="113" t="s">
        <v>79</v>
      </c>
      <c r="B56" s="114"/>
      <c r="C56" s="115"/>
      <c r="D56" s="116" t="s">
        <v>86</v>
      </c>
      <c r="E56" s="116"/>
      <c r="F56" s="116"/>
      <c r="G56" s="116"/>
      <c r="H56" s="116"/>
      <c r="I56" s="117"/>
      <c r="J56" s="116" t="s">
        <v>87</v>
      </c>
      <c r="K56" s="116"/>
      <c r="L56" s="116"/>
      <c r="M56" s="116"/>
      <c r="N56" s="116"/>
      <c r="O56" s="116"/>
      <c r="P56" s="116"/>
      <c r="Q56" s="116"/>
      <c r="R56" s="116"/>
      <c r="S56" s="116"/>
      <c r="T56" s="116"/>
      <c r="U56" s="116"/>
      <c r="V56" s="116"/>
      <c r="W56" s="116"/>
      <c r="X56" s="116"/>
      <c r="Y56" s="116"/>
      <c r="Z56" s="116"/>
      <c r="AA56" s="116"/>
      <c r="AB56" s="116"/>
      <c r="AC56" s="116"/>
      <c r="AD56" s="116"/>
      <c r="AE56" s="116"/>
      <c r="AF56" s="116"/>
      <c r="AG56" s="118">
        <f>'02 - Rekonstrukce'!J30</f>
        <v>0</v>
      </c>
      <c r="AH56" s="117"/>
      <c r="AI56" s="117"/>
      <c r="AJ56" s="117"/>
      <c r="AK56" s="117"/>
      <c r="AL56" s="117"/>
      <c r="AM56" s="117"/>
      <c r="AN56" s="118">
        <f>SUM(AG56,AT56)</f>
        <v>0</v>
      </c>
      <c r="AO56" s="117"/>
      <c r="AP56" s="117"/>
      <c r="AQ56" s="119" t="s">
        <v>82</v>
      </c>
      <c r="AR56" s="120"/>
      <c r="AS56" s="121">
        <v>0</v>
      </c>
      <c r="AT56" s="122">
        <f>ROUND(SUM(AV56:AW56),2)</f>
        <v>0</v>
      </c>
      <c r="AU56" s="123">
        <f>'02 - Rekonstrukce'!P96</f>
        <v>0</v>
      </c>
      <c r="AV56" s="122">
        <f>'02 - Rekonstrukce'!J33</f>
        <v>0</v>
      </c>
      <c r="AW56" s="122">
        <f>'02 - Rekonstrukce'!J34</f>
        <v>0</v>
      </c>
      <c r="AX56" s="122">
        <f>'02 - Rekonstrukce'!J35</f>
        <v>0</v>
      </c>
      <c r="AY56" s="122">
        <f>'02 - Rekonstrukce'!J36</f>
        <v>0</v>
      </c>
      <c r="AZ56" s="122">
        <f>'02 - Rekonstrukce'!F33</f>
        <v>0</v>
      </c>
      <c r="BA56" s="122">
        <f>'02 - Rekonstrukce'!F34</f>
        <v>0</v>
      </c>
      <c r="BB56" s="122">
        <f>'02 - Rekonstrukce'!F35</f>
        <v>0</v>
      </c>
      <c r="BC56" s="122">
        <f>'02 - Rekonstrukce'!F36</f>
        <v>0</v>
      </c>
      <c r="BD56" s="124">
        <f>'02 - Rekonstrukce'!F37</f>
        <v>0</v>
      </c>
      <c r="BE56" s="7"/>
      <c r="BT56" s="125" t="s">
        <v>83</v>
      </c>
      <c r="BV56" s="125" t="s">
        <v>77</v>
      </c>
      <c r="BW56" s="125" t="s">
        <v>88</v>
      </c>
      <c r="BX56" s="125" t="s">
        <v>5</v>
      </c>
      <c r="CL56" s="125" t="s">
        <v>19</v>
      </c>
      <c r="CM56" s="125" t="s">
        <v>85</v>
      </c>
    </row>
    <row r="57" s="7" customFormat="1" ht="16.5" customHeight="1">
      <c r="A57" s="113" t="s">
        <v>79</v>
      </c>
      <c r="B57" s="114"/>
      <c r="C57" s="115"/>
      <c r="D57" s="116" t="s">
        <v>89</v>
      </c>
      <c r="E57" s="116"/>
      <c r="F57" s="116"/>
      <c r="G57" s="116"/>
      <c r="H57" s="116"/>
      <c r="I57" s="117"/>
      <c r="J57" s="116" t="s">
        <v>90</v>
      </c>
      <c r="K57" s="116"/>
      <c r="L57" s="116"/>
      <c r="M57" s="116"/>
      <c r="N57" s="116"/>
      <c r="O57" s="116"/>
      <c r="P57" s="116"/>
      <c r="Q57" s="116"/>
      <c r="R57" s="116"/>
      <c r="S57" s="116"/>
      <c r="T57" s="116"/>
      <c r="U57" s="116"/>
      <c r="V57" s="116"/>
      <c r="W57" s="116"/>
      <c r="X57" s="116"/>
      <c r="Y57" s="116"/>
      <c r="Z57" s="116"/>
      <c r="AA57" s="116"/>
      <c r="AB57" s="116"/>
      <c r="AC57" s="116"/>
      <c r="AD57" s="116"/>
      <c r="AE57" s="116"/>
      <c r="AF57" s="116"/>
      <c r="AG57" s="118">
        <f>'03 - Slaboproud'!J30</f>
        <v>0</v>
      </c>
      <c r="AH57" s="117"/>
      <c r="AI57" s="117"/>
      <c r="AJ57" s="117"/>
      <c r="AK57" s="117"/>
      <c r="AL57" s="117"/>
      <c r="AM57" s="117"/>
      <c r="AN57" s="118">
        <f>SUM(AG57,AT57)</f>
        <v>0</v>
      </c>
      <c r="AO57" s="117"/>
      <c r="AP57" s="117"/>
      <c r="AQ57" s="119" t="s">
        <v>82</v>
      </c>
      <c r="AR57" s="120"/>
      <c r="AS57" s="121">
        <v>0</v>
      </c>
      <c r="AT57" s="122">
        <f>ROUND(SUM(AV57:AW57),2)</f>
        <v>0</v>
      </c>
      <c r="AU57" s="123">
        <f>'03 - Slaboproud'!P83</f>
        <v>0</v>
      </c>
      <c r="AV57" s="122">
        <f>'03 - Slaboproud'!J33</f>
        <v>0</v>
      </c>
      <c r="AW57" s="122">
        <f>'03 - Slaboproud'!J34</f>
        <v>0</v>
      </c>
      <c r="AX57" s="122">
        <f>'03 - Slaboproud'!J35</f>
        <v>0</v>
      </c>
      <c r="AY57" s="122">
        <f>'03 - Slaboproud'!J36</f>
        <v>0</v>
      </c>
      <c r="AZ57" s="122">
        <f>'03 - Slaboproud'!F33</f>
        <v>0</v>
      </c>
      <c r="BA57" s="122">
        <f>'03 - Slaboproud'!F34</f>
        <v>0</v>
      </c>
      <c r="BB57" s="122">
        <f>'03 - Slaboproud'!F35</f>
        <v>0</v>
      </c>
      <c r="BC57" s="122">
        <f>'03 - Slaboproud'!F36</f>
        <v>0</v>
      </c>
      <c r="BD57" s="124">
        <f>'03 - Slaboproud'!F37</f>
        <v>0</v>
      </c>
      <c r="BE57" s="7"/>
      <c r="BT57" s="125" t="s">
        <v>83</v>
      </c>
      <c r="BV57" s="125" t="s">
        <v>77</v>
      </c>
      <c r="BW57" s="125" t="s">
        <v>91</v>
      </c>
      <c r="BX57" s="125" t="s">
        <v>5</v>
      </c>
      <c r="CL57" s="125" t="s">
        <v>19</v>
      </c>
      <c r="CM57" s="125" t="s">
        <v>85</v>
      </c>
    </row>
    <row r="58" s="7" customFormat="1" ht="16.5" customHeight="1">
      <c r="A58" s="113" t="s">
        <v>79</v>
      </c>
      <c r="B58" s="114"/>
      <c r="C58" s="115"/>
      <c r="D58" s="116" t="s">
        <v>92</v>
      </c>
      <c r="E58" s="116"/>
      <c r="F58" s="116"/>
      <c r="G58" s="116"/>
      <c r="H58" s="116"/>
      <c r="I58" s="117"/>
      <c r="J58" s="116" t="s">
        <v>93</v>
      </c>
      <c r="K58" s="116"/>
      <c r="L58" s="116"/>
      <c r="M58" s="116"/>
      <c r="N58" s="116"/>
      <c r="O58" s="116"/>
      <c r="P58" s="116"/>
      <c r="Q58" s="116"/>
      <c r="R58" s="116"/>
      <c r="S58" s="116"/>
      <c r="T58" s="116"/>
      <c r="U58" s="116"/>
      <c r="V58" s="116"/>
      <c r="W58" s="116"/>
      <c r="X58" s="116"/>
      <c r="Y58" s="116"/>
      <c r="Z58" s="116"/>
      <c r="AA58" s="116"/>
      <c r="AB58" s="116"/>
      <c r="AC58" s="116"/>
      <c r="AD58" s="116"/>
      <c r="AE58" s="116"/>
      <c r="AF58" s="116"/>
      <c r="AG58" s="118">
        <f>'04 - Silnoproud'!J30</f>
        <v>0</v>
      </c>
      <c r="AH58" s="117"/>
      <c r="AI58" s="117"/>
      <c r="AJ58" s="117"/>
      <c r="AK58" s="117"/>
      <c r="AL58" s="117"/>
      <c r="AM58" s="117"/>
      <c r="AN58" s="118">
        <f>SUM(AG58,AT58)</f>
        <v>0</v>
      </c>
      <c r="AO58" s="117"/>
      <c r="AP58" s="117"/>
      <c r="AQ58" s="119" t="s">
        <v>82</v>
      </c>
      <c r="AR58" s="120"/>
      <c r="AS58" s="121">
        <v>0</v>
      </c>
      <c r="AT58" s="122">
        <f>ROUND(SUM(AV58:AW58),2)</f>
        <v>0</v>
      </c>
      <c r="AU58" s="123">
        <f>'04 - Silnoproud'!P85</f>
        <v>0</v>
      </c>
      <c r="AV58" s="122">
        <f>'04 - Silnoproud'!J33</f>
        <v>0</v>
      </c>
      <c r="AW58" s="122">
        <f>'04 - Silnoproud'!J34</f>
        <v>0</v>
      </c>
      <c r="AX58" s="122">
        <f>'04 - Silnoproud'!J35</f>
        <v>0</v>
      </c>
      <c r="AY58" s="122">
        <f>'04 - Silnoproud'!J36</f>
        <v>0</v>
      </c>
      <c r="AZ58" s="122">
        <f>'04 - Silnoproud'!F33</f>
        <v>0</v>
      </c>
      <c r="BA58" s="122">
        <f>'04 - Silnoproud'!F34</f>
        <v>0</v>
      </c>
      <c r="BB58" s="122">
        <f>'04 - Silnoproud'!F35</f>
        <v>0</v>
      </c>
      <c r="BC58" s="122">
        <f>'04 - Silnoproud'!F36</f>
        <v>0</v>
      </c>
      <c r="BD58" s="124">
        <f>'04 - Silnoproud'!F37</f>
        <v>0</v>
      </c>
      <c r="BE58" s="7"/>
      <c r="BT58" s="125" t="s">
        <v>83</v>
      </c>
      <c r="BV58" s="125" t="s">
        <v>77</v>
      </c>
      <c r="BW58" s="125" t="s">
        <v>94</v>
      </c>
      <c r="BX58" s="125" t="s">
        <v>5</v>
      </c>
      <c r="CL58" s="125" t="s">
        <v>19</v>
      </c>
      <c r="CM58" s="125" t="s">
        <v>85</v>
      </c>
    </row>
    <row r="59" s="7" customFormat="1" ht="16.5" customHeight="1">
      <c r="A59" s="113" t="s">
        <v>79</v>
      </c>
      <c r="B59" s="114"/>
      <c r="C59" s="115"/>
      <c r="D59" s="116" t="s">
        <v>95</v>
      </c>
      <c r="E59" s="116"/>
      <c r="F59" s="116"/>
      <c r="G59" s="116"/>
      <c r="H59" s="116"/>
      <c r="I59" s="117"/>
      <c r="J59" s="116" t="s">
        <v>96</v>
      </c>
      <c r="K59" s="116"/>
      <c r="L59" s="116"/>
      <c r="M59" s="116"/>
      <c r="N59" s="116"/>
      <c r="O59" s="116"/>
      <c r="P59" s="116"/>
      <c r="Q59" s="116"/>
      <c r="R59" s="116"/>
      <c r="S59" s="116"/>
      <c r="T59" s="116"/>
      <c r="U59" s="116"/>
      <c r="V59" s="116"/>
      <c r="W59" s="116"/>
      <c r="X59" s="116"/>
      <c r="Y59" s="116"/>
      <c r="Z59" s="116"/>
      <c r="AA59" s="116"/>
      <c r="AB59" s="116"/>
      <c r="AC59" s="116"/>
      <c r="AD59" s="116"/>
      <c r="AE59" s="116"/>
      <c r="AF59" s="116"/>
      <c r="AG59" s="118">
        <f>'05 - ZTI'!J30</f>
        <v>0</v>
      </c>
      <c r="AH59" s="117"/>
      <c r="AI59" s="117"/>
      <c r="AJ59" s="117"/>
      <c r="AK59" s="117"/>
      <c r="AL59" s="117"/>
      <c r="AM59" s="117"/>
      <c r="AN59" s="118">
        <f>SUM(AG59,AT59)</f>
        <v>0</v>
      </c>
      <c r="AO59" s="117"/>
      <c r="AP59" s="117"/>
      <c r="AQ59" s="119" t="s">
        <v>82</v>
      </c>
      <c r="AR59" s="120"/>
      <c r="AS59" s="121">
        <v>0</v>
      </c>
      <c r="AT59" s="122">
        <f>ROUND(SUM(AV59:AW59),2)</f>
        <v>0</v>
      </c>
      <c r="AU59" s="123">
        <f>'05 - ZTI'!P89</f>
        <v>0</v>
      </c>
      <c r="AV59" s="122">
        <f>'05 - ZTI'!J33</f>
        <v>0</v>
      </c>
      <c r="AW59" s="122">
        <f>'05 - ZTI'!J34</f>
        <v>0</v>
      </c>
      <c r="AX59" s="122">
        <f>'05 - ZTI'!J35</f>
        <v>0</v>
      </c>
      <c r="AY59" s="122">
        <f>'05 - ZTI'!J36</f>
        <v>0</v>
      </c>
      <c r="AZ59" s="122">
        <f>'05 - ZTI'!F33</f>
        <v>0</v>
      </c>
      <c r="BA59" s="122">
        <f>'05 - ZTI'!F34</f>
        <v>0</v>
      </c>
      <c r="BB59" s="122">
        <f>'05 - ZTI'!F35</f>
        <v>0</v>
      </c>
      <c r="BC59" s="122">
        <f>'05 - ZTI'!F36</f>
        <v>0</v>
      </c>
      <c r="BD59" s="124">
        <f>'05 - ZTI'!F37</f>
        <v>0</v>
      </c>
      <c r="BE59" s="7"/>
      <c r="BT59" s="125" t="s">
        <v>83</v>
      </c>
      <c r="BV59" s="125" t="s">
        <v>77</v>
      </c>
      <c r="BW59" s="125" t="s">
        <v>97</v>
      </c>
      <c r="BX59" s="125" t="s">
        <v>5</v>
      </c>
      <c r="CL59" s="125" t="s">
        <v>19</v>
      </c>
      <c r="CM59" s="125" t="s">
        <v>85</v>
      </c>
    </row>
    <row r="60" s="7" customFormat="1" ht="16.5" customHeight="1">
      <c r="A60" s="113" t="s">
        <v>79</v>
      </c>
      <c r="B60" s="114"/>
      <c r="C60" s="115"/>
      <c r="D60" s="116" t="s">
        <v>98</v>
      </c>
      <c r="E60" s="116"/>
      <c r="F60" s="116"/>
      <c r="G60" s="116"/>
      <c r="H60" s="116"/>
      <c r="I60" s="117"/>
      <c r="J60" s="116" t="s">
        <v>99</v>
      </c>
      <c r="K60" s="116"/>
      <c r="L60" s="116"/>
      <c r="M60" s="116"/>
      <c r="N60" s="116"/>
      <c r="O60" s="116"/>
      <c r="P60" s="116"/>
      <c r="Q60" s="116"/>
      <c r="R60" s="116"/>
      <c r="S60" s="116"/>
      <c r="T60" s="116"/>
      <c r="U60" s="116"/>
      <c r="V60" s="116"/>
      <c r="W60" s="116"/>
      <c r="X60" s="116"/>
      <c r="Y60" s="116"/>
      <c r="Z60" s="116"/>
      <c r="AA60" s="116"/>
      <c r="AB60" s="116"/>
      <c r="AC60" s="116"/>
      <c r="AD60" s="116"/>
      <c r="AE60" s="116"/>
      <c r="AF60" s="116"/>
      <c r="AG60" s="118">
        <f>'06 - VZT'!J30</f>
        <v>0</v>
      </c>
      <c r="AH60" s="117"/>
      <c r="AI60" s="117"/>
      <c r="AJ60" s="117"/>
      <c r="AK60" s="117"/>
      <c r="AL60" s="117"/>
      <c r="AM60" s="117"/>
      <c r="AN60" s="118">
        <f>SUM(AG60,AT60)</f>
        <v>0</v>
      </c>
      <c r="AO60" s="117"/>
      <c r="AP60" s="117"/>
      <c r="AQ60" s="119" t="s">
        <v>82</v>
      </c>
      <c r="AR60" s="120"/>
      <c r="AS60" s="121">
        <v>0</v>
      </c>
      <c r="AT60" s="122">
        <f>ROUND(SUM(AV60:AW60),2)</f>
        <v>0</v>
      </c>
      <c r="AU60" s="123">
        <f>'06 - VZT'!P81</f>
        <v>0</v>
      </c>
      <c r="AV60" s="122">
        <f>'06 - VZT'!J33</f>
        <v>0</v>
      </c>
      <c r="AW60" s="122">
        <f>'06 - VZT'!J34</f>
        <v>0</v>
      </c>
      <c r="AX60" s="122">
        <f>'06 - VZT'!J35</f>
        <v>0</v>
      </c>
      <c r="AY60" s="122">
        <f>'06 - VZT'!J36</f>
        <v>0</v>
      </c>
      <c r="AZ60" s="122">
        <f>'06 - VZT'!F33</f>
        <v>0</v>
      </c>
      <c r="BA60" s="122">
        <f>'06 - VZT'!F34</f>
        <v>0</v>
      </c>
      <c r="BB60" s="122">
        <f>'06 - VZT'!F35</f>
        <v>0</v>
      </c>
      <c r="BC60" s="122">
        <f>'06 - VZT'!F36</f>
        <v>0</v>
      </c>
      <c r="BD60" s="124">
        <f>'06 - VZT'!F37</f>
        <v>0</v>
      </c>
      <c r="BE60" s="7"/>
      <c r="BT60" s="125" t="s">
        <v>83</v>
      </c>
      <c r="BV60" s="125" t="s">
        <v>77</v>
      </c>
      <c r="BW60" s="125" t="s">
        <v>100</v>
      </c>
      <c r="BX60" s="125" t="s">
        <v>5</v>
      </c>
      <c r="CL60" s="125" t="s">
        <v>19</v>
      </c>
      <c r="CM60" s="125" t="s">
        <v>85</v>
      </c>
    </row>
    <row r="61" s="7" customFormat="1" ht="16.5" customHeight="1">
      <c r="A61" s="113" t="s">
        <v>79</v>
      </c>
      <c r="B61" s="114"/>
      <c r="C61" s="115"/>
      <c r="D61" s="116" t="s">
        <v>101</v>
      </c>
      <c r="E61" s="116"/>
      <c r="F61" s="116"/>
      <c r="G61" s="116"/>
      <c r="H61" s="116"/>
      <c r="I61" s="117"/>
      <c r="J61" s="116" t="s">
        <v>102</v>
      </c>
      <c r="K61" s="116"/>
      <c r="L61" s="116"/>
      <c r="M61" s="116"/>
      <c r="N61" s="116"/>
      <c r="O61" s="116"/>
      <c r="P61" s="116"/>
      <c r="Q61" s="116"/>
      <c r="R61" s="116"/>
      <c r="S61" s="116"/>
      <c r="T61" s="116"/>
      <c r="U61" s="116"/>
      <c r="V61" s="116"/>
      <c r="W61" s="116"/>
      <c r="X61" s="116"/>
      <c r="Y61" s="116"/>
      <c r="Z61" s="116"/>
      <c r="AA61" s="116"/>
      <c r="AB61" s="116"/>
      <c r="AC61" s="116"/>
      <c r="AD61" s="116"/>
      <c r="AE61" s="116"/>
      <c r="AF61" s="116"/>
      <c r="AG61" s="118">
        <f>'VRN - Vedlejší rozpočtové...'!J30</f>
        <v>0</v>
      </c>
      <c r="AH61" s="117"/>
      <c r="AI61" s="117"/>
      <c r="AJ61" s="117"/>
      <c r="AK61" s="117"/>
      <c r="AL61" s="117"/>
      <c r="AM61" s="117"/>
      <c r="AN61" s="118">
        <f>SUM(AG61,AT61)</f>
        <v>0</v>
      </c>
      <c r="AO61" s="117"/>
      <c r="AP61" s="117"/>
      <c r="AQ61" s="119" t="s">
        <v>82</v>
      </c>
      <c r="AR61" s="120"/>
      <c r="AS61" s="126">
        <v>0</v>
      </c>
      <c r="AT61" s="127">
        <f>ROUND(SUM(AV61:AW61),2)</f>
        <v>0</v>
      </c>
      <c r="AU61" s="128">
        <f>'VRN - Vedlejší rozpočtové...'!P85</f>
        <v>0</v>
      </c>
      <c r="AV61" s="127">
        <f>'VRN - Vedlejší rozpočtové...'!J33</f>
        <v>0</v>
      </c>
      <c r="AW61" s="127">
        <f>'VRN - Vedlejší rozpočtové...'!J34</f>
        <v>0</v>
      </c>
      <c r="AX61" s="127">
        <f>'VRN - Vedlejší rozpočtové...'!J35</f>
        <v>0</v>
      </c>
      <c r="AY61" s="127">
        <f>'VRN - Vedlejší rozpočtové...'!J36</f>
        <v>0</v>
      </c>
      <c r="AZ61" s="127">
        <f>'VRN - Vedlejší rozpočtové...'!F33</f>
        <v>0</v>
      </c>
      <c r="BA61" s="127">
        <f>'VRN - Vedlejší rozpočtové...'!F34</f>
        <v>0</v>
      </c>
      <c r="BB61" s="127">
        <f>'VRN - Vedlejší rozpočtové...'!F35</f>
        <v>0</v>
      </c>
      <c r="BC61" s="127">
        <f>'VRN - Vedlejší rozpočtové...'!F36</f>
        <v>0</v>
      </c>
      <c r="BD61" s="129">
        <f>'VRN - Vedlejší rozpočtové...'!F37</f>
        <v>0</v>
      </c>
      <c r="BE61" s="7"/>
      <c r="BT61" s="125" t="s">
        <v>83</v>
      </c>
      <c r="BV61" s="125" t="s">
        <v>77</v>
      </c>
      <c r="BW61" s="125" t="s">
        <v>103</v>
      </c>
      <c r="BX61" s="125" t="s">
        <v>5</v>
      </c>
      <c r="CL61" s="125" t="s">
        <v>19</v>
      </c>
      <c r="CM61" s="125" t="s">
        <v>85</v>
      </c>
    </row>
    <row r="62" s="2" customFormat="1" ht="30" customHeight="1">
      <c r="A62" s="40"/>
      <c r="B62" s="41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  <c r="AF62" s="42"/>
      <c r="AG62" s="42"/>
      <c r="AH62" s="42"/>
      <c r="AI62" s="42"/>
      <c r="AJ62" s="42"/>
      <c r="AK62" s="42"/>
      <c r="AL62" s="42"/>
      <c r="AM62" s="42"/>
      <c r="AN62" s="42"/>
      <c r="AO62" s="42"/>
      <c r="AP62" s="42"/>
      <c r="AQ62" s="42"/>
      <c r="AR62" s="46"/>
      <c r="AS62" s="40"/>
      <c r="AT62" s="40"/>
      <c r="AU62" s="40"/>
      <c r="AV62" s="40"/>
      <c r="AW62" s="40"/>
      <c r="AX62" s="40"/>
      <c r="AY62" s="40"/>
      <c r="AZ62" s="40"/>
      <c r="BA62" s="40"/>
      <c r="BB62" s="40"/>
      <c r="BC62" s="40"/>
      <c r="BD62" s="40"/>
      <c r="BE62" s="40"/>
    </row>
    <row r="63" s="2" customFormat="1" ht="6.96" customHeight="1">
      <c r="A63" s="40"/>
      <c r="B63" s="61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  <c r="AA63" s="62"/>
      <c r="AB63" s="62"/>
      <c r="AC63" s="62"/>
      <c r="AD63" s="62"/>
      <c r="AE63" s="62"/>
      <c r="AF63" s="62"/>
      <c r="AG63" s="62"/>
      <c r="AH63" s="62"/>
      <c r="AI63" s="62"/>
      <c r="AJ63" s="62"/>
      <c r="AK63" s="62"/>
      <c r="AL63" s="62"/>
      <c r="AM63" s="62"/>
      <c r="AN63" s="62"/>
      <c r="AO63" s="62"/>
      <c r="AP63" s="62"/>
      <c r="AQ63" s="62"/>
      <c r="AR63" s="46"/>
      <c r="AS63" s="40"/>
      <c r="AT63" s="40"/>
      <c r="AU63" s="40"/>
      <c r="AV63" s="40"/>
      <c r="AW63" s="40"/>
      <c r="AX63" s="40"/>
      <c r="AY63" s="40"/>
      <c r="AZ63" s="40"/>
      <c r="BA63" s="40"/>
      <c r="BB63" s="40"/>
      <c r="BC63" s="40"/>
      <c r="BD63" s="40"/>
      <c r="BE63" s="40"/>
    </row>
  </sheetData>
  <sheetProtection sheet="1" formatColumns="0" formatRows="0" objects="1" scenarios="1" spinCount="100000" saltValue="5lDF7c63cP3AwNip49AcLwIjJuHW6ISeCnNpRn+27xZq++yKpwVJdHPCKLt3ifW34RPCdNKUUfAnY2a8LcA7nQ==" hashValue="F/dDkTMriVThjY0YhrQqjuEkQwPSBsXdTVyx/Nh8kbwJ4ImA/j+IITqK+sSOXqptCFZuO7+jUtb6UZSoJExTfA==" algorithmName="SHA-512" password="CC35"/>
  <mergeCells count="66">
    <mergeCell ref="L45:AO45"/>
    <mergeCell ref="AM47:AN47"/>
    <mergeCell ref="AM49:AP49"/>
    <mergeCell ref="AS49:AT51"/>
    <mergeCell ref="AM50:AP50"/>
    <mergeCell ref="C52:G52"/>
    <mergeCell ref="AG52:AM52"/>
    <mergeCell ref="I52:AF52"/>
    <mergeCell ref="AN52:AP52"/>
    <mergeCell ref="D55:H55"/>
    <mergeCell ref="AG55:AM55"/>
    <mergeCell ref="J55:AF55"/>
    <mergeCell ref="AN55:AP55"/>
    <mergeCell ref="J56:AF56"/>
    <mergeCell ref="D56:H56"/>
    <mergeCell ref="AG56:AM56"/>
    <mergeCell ref="AN56:AP56"/>
    <mergeCell ref="AN57:AP57"/>
    <mergeCell ref="D57:H57"/>
    <mergeCell ref="J57:AF57"/>
    <mergeCell ref="AG57:AM57"/>
    <mergeCell ref="AN58:AP58"/>
    <mergeCell ref="AG58:AM58"/>
    <mergeCell ref="D58:H58"/>
    <mergeCell ref="J58:AF58"/>
    <mergeCell ref="AN59:AP59"/>
    <mergeCell ref="AG59:AM59"/>
    <mergeCell ref="D59:H59"/>
    <mergeCell ref="J59:AF59"/>
    <mergeCell ref="AN60:AP60"/>
    <mergeCell ref="AG60:AM60"/>
    <mergeCell ref="D60:H60"/>
    <mergeCell ref="J60:AF60"/>
    <mergeCell ref="AN61:AP61"/>
    <mergeCell ref="AG61:AM61"/>
    <mergeCell ref="D61:H61"/>
    <mergeCell ref="J61:AF61"/>
    <mergeCell ref="AG54:AM54"/>
    <mergeCell ref="AN54:AP54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</mergeCells>
  <hyperlinks>
    <hyperlink ref="A55" location="'01 - Bourací práce'!C2" display="/"/>
    <hyperlink ref="A56" location="'02 - Rekonstrukce'!C2" display="/"/>
    <hyperlink ref="A57" location="'03 - Slaboproud'!C2" display="/"/>
    <hyperlink ref="A58" location="'04 - Silnoproud'!C2" display="/"/>
    <hyperlink ref="A59" location="'05 - ZTI'!C2" display="/"/>
    <hyperlink ref="A60" location="'06 - VZT'!C2" display="/"/>
    <hyperlink ref="A61" location="'VRN - Vedlejší rozpočtové...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84</v>
      </c>
    </row>
    <row r="3" s="1" customFormat="1" ht="6.96" customHeight="1">
      <c r="B3" s="130"/>
      <c r="C3" s="131"/>
      <c r="D3" s="131"/>
      <c r="E3" s="131"/>
      <c r="F3" s="131"/>
      <c r="G3" s="131"/>
      <c r="H3" s="131"/>
      <c r="I3" s="131"/>
      <c r="J3" s="131"/>
      <c r="K3" s="131"/>
      <c r="L3" s="22"/>
      <c r="AT3" s="19" t="s">
        <v>85</v>
      </c>
    </row>
    <row r="4" s="1" customFormat="1" ht="24.96" customHeight="1">
      <c r="B4" s="22"/>
      <c r="D4" s="132" t="s">
        <v>104</v>
      </c>
      <c r="L4" s="22"/>
      <c r="M4" s="13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34" t="s">
        <v>16</v>
      </c>
      <c r="L6" s="22"/>
    </row>
    <row r="7" s="1" customFormat="1" ht="16.5" customHeight="1">
      <c r="B7" s="22"/>
      <c r="E7" s="135" t="str">
        <f>'Rekapitulace stavby'!K6</f>
        <v>Stavební úpravy dispozice 2.NP č.p. 68 na p.č. 561 v k.ú. Rychnov u Jablonce nad Nisou</v>
      </c>
      <c r="F7" s="134"/>
      <c r="G7" s="134"/>
      <c r="H7" s="134"/>
      <c r="L7" s="22"/>
    </row>
    <row r="8" s="2" customFormat="1" ht="12" customHeight="1">
      <c r="A8" s="40"/>
      <c r="B8" s="46"/>
      <c r="C8" s="40"/>
      <c r="D8" s="134" t="s">
        <v>105</v>
      </c>
      <c r="E8" s="40"/>
      <c r="F8" s="40"/>
      <c r="G8" s="40"/>
      <c r="H8" s="40"/>
      <c r="I8" s="40"/>
      <c r="J8" s="40"/>
      <c r="K8" s="40"/>
      <c r="L8" s="13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37" t="s">
        <v>106</v>
      </c>
      <c r="F9" s="40"/>
      <c r="G9" s="40"/>
      <c r="H9" s="40"/>
      <c r="I9" s="40"/>
      <c r="J9" s="40"/>
      <c r="K9" s="40"/>
      <c r="L9" s="13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3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34" t="s">
        <v>18</v>
      </c>
      <c r="E11" s="40"/>
      <c r="F11" s="138" t="s">
        <v>19</v>
      </c>
      <c r="G11" s="40"/>
      <c r="H11" s="40"/>
      <c r="I11" s="134" t="s">
        <v>20</v>
      </c>
      <c r="J11" s="138" t="s">
        <v>19</v>
      </c>
      <c r="K11" s="40"/>
      <c r="L11" s="13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34" t="s">
        <v>21</v>
      </c>
      <c r="E12" s="40"/>
      <c r="F12" s="138" t="s">
        <v>22</v>
      </c>
      <c r="G12" s="40"/>
      <c r="H12" s="40"/>
      <c r="I12" s="134" t="s">
        <v>23</v>
      </c>
      <c r="J12" s="139" t="str">
        <f>'Rekapitulace stavby'!AN8</f>
        <v>26. 9. 2024</v>
      </c>
      <c r="K12" s="40"/>
      <c r="L12" s="13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3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34" t="s">
        <v>25</v>
      </c>
      <c r="E14" s="40"/>
      <c r="F14" s="40"/>
      <c r="G14" s="40"/>
      <c r="H14" s="40"/>
      <c r="I14" s="134" t="s">
        <v>26</v>
      </c>
      <c r="J14" s="138" t="s">
        <v>27</v>
      </c>
      <c r="K14" s="40"/>
      <c r="L14" s="13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28</v>
      </c>
      <c r="F15" s="40"/>
      <c r="G15" s="40"/>
      <c r="H15" s="40"/>
      <c r="I15" s="134" t="s">
        <v>29</v>
      </c>
      <c r="J15" s="138" t="s">
        <v>19</v>
      </c>
      <c r="K15" s="40"/>
      <c r="L15" s="13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3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34" t="s">
        <v>30</v>
      </c>
      <c r="E17" s="40"/>
      <c r="F17" s="40"/>
      <c r="G17" s="40"/>
      <c r="H17" s="40"/>
      <c r="I17" s="134" t="s">
        <v>26</v>
      </c>
      <c r="J17" s="35" t="str">
        <f>'Rekapitulace stavby'!AN13</f>
        <v>Vyplň údaj</v>
      </c>
      <c r="K17" s="40"/>
      <c r="L17" s="13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34" t="s">
        <v>29</v>
      </c>
      <c r="J18" s="35" t="str">
        <f>'Rekapitulace stavby'!AN14</f>
        <v>Vyplň údaj</v>
      </c>
      <c r="K18" s="40"/>
      <c r="L18" s="13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3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4" t="s">
        <v>32</v>
      </c>
      <c r="E20" s="40"/>
      <c r="F20" s="40"/>
      <c r="G20" s="40"/>
      <c r="H20" s="40"/>
      <c r="I20" s="134" t="s">
        <v>26</v>
      </c>
      <c r="J20" s="138" t="s">
        <v>33</v>
      </c>
      <c r="K20" s="40"/>
      <c r="L20" s="13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34</v>
      </c>
      <c r="F21" s="40"/>
      <c r="G21" s="40"/>
      <c r="H21" s="40"/>
      <c r="I21" s="134" t="s">
        <v>29</v>
      </c>
      <c r="J21" s="138" t="s">
        <v>19</v>
      </c>
      <c r="K21" s="40"/>
      <c r="L21" s="13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3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4" t="s">
        <v>36</v>
      </c>
      <c r="E23" s="40"/>
      <c r="F23" s="40"/>
      <c r="G23" s="40"/>
      <c r="H23" s="40"/>
      <c r="I23" s="134" t="s">
        <v>26</v>
      </c>
      <c r="J23" s="138" t="s">
        <v>37</v>
      </c>
      <c r="K23" s="40"/>
      <c r="L23" s="13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38</v>
      </c>
      <c r="F24" s="40"/>
      <c r="G24" s="40"/>
      <c r="H24" s="40"/>
      <c r="I24" s="134" t="s">
        <v>29</v>
      </c>
      <c r="J24" s="138" t="s">
        <v>19</v>
      </c>
      <c r="K24" s="40"/>
      <c r="L24" s="13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3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4" t="s">
        <v>39</v>
      </c>
      <c r="E26" s="40"/>
      <c r="F26" s="40"/>
      <c r="G26" s="40"/>
      <c r="H26" s="40"/>
      <c r="I26" s="40"/>
      <c r="J26" s="40"/>
      <c r="K26" s="40"/>
      <c r="L26" s="13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40"/>
      <c r="B27" s="141"/>
      <c r="C27" s="140"/>
      <c r="D27" s="140"/>
      <c r="E27" s="142" t="s">
        <v>19</v>
      </c>
      <c r="F27" s="142"/>
      <c r="G27" s="142"/>
      <c r="H27" s="142"/>
      <c r="I27" s="140"/>
      <c r="J27" s="140"/>
      <c r="K27" s="140"/>
      <c r="L27" s="143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3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44"/>
      <c r="E29" s="144"/>
      <c r="F29" s="144"/>
      <c r="G29" s="144"/>
      <c r="H29" s="144"/>
      <c r="I29" s="144"/>
      <c r="J29" s="144"/>
      <c r="K29" s="144"/>
      <c r="L29" s="13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45" t="s">
        <v>41</v>
      </c>
      <c r="E30" s="40"/>
      <c r="F30" s="40"/>
      <c r="G30" s="40"/>
      <c r="H30" s="40"/>
      <c r="I30" s="40"/>
      <c r="J30" s="146">
        <f>ROUND(J89, 2)</f>
        <v>0</v>
      </c>
      <c r="K30" s="40"/>
      <c r="L30" s="13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44"/>
      <c r="E31" s="144"/>
      <c r="F31" s="144"/>
      <c r="G31" s="144"/>
      <c r="H31" s="144"/>
      <c r="I31" s="144"/>
      <c r="J31" s="144"/>
      <c r="K31" s="144"/>
      <c r="L31" s="13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47" t="s">
        <v>43</v>
      </c>
      <c r="G32" s="40"/>
      <c r="H32" s="40"/>
      <c r="I32" s="147" t="s">
        <v>42</v>
      </c>
      <c r="J32" s="147" t="s">
        <v>44</v>
      </c>
      <c r="K32" s="40"/>
      <c r="L32" s="13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48" t="s">
        <v>45</v>
      </c>
      <c r="E33" s="134" t="s">
        <v>46</v>
      </c>
      <c r="F33" s="149">
        <f>ROUND((SUM(BE89:BE241)),  2)</f>
        <v>0</v>
      </c>
      <c r="G33" s="40"/>
      <c r="H33" s="40"/>
      <c r="I33" s="150">
        <v>0.20999999999999999</v>
      </c>
      <c r="J33" s="149">
        <f>ROUND(((SUM(BE89:BE241))*I33),  2)</f>
        <v>0</v>
      </c>
      <c r="K33" s="40"/>
      <c r="L33" s="13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4" t="s">
        <v>47</v>
      </c>
      <c r="F34" s="149">
        <f>ROUND((SUM(BF89:BF241)),  2)</f>
        <v>0</v>
      </c>
      <c r="G34" s="40"/>
      <c r="H34" s="40"/>
      <c r="I34" s="150">
        <v>0.12</v>
      </c>
      <c r="J34" s="149">
        <f>ROUND(((SUM(BF89:BF241))*I34),  2)</f>
        <v>0</v>
      </c>
      <c r="K34" s="40"/>
      <c r="L34" s="13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4" t="s">
        <v>48</v>
      </c>
      <c r="F35" s="149">
        <f>ROUND((SUM(BG89:BG241)),  2)</f>
        <v>0</v>
      </c>
      <c r="G35" s="40"/>
      <c r="H35" s="40"/>
      <c r="I35" s="150">
        <v>0.20999999999999999</v>
      </c>
      <c r="J35" s="149">
        <f>0</f>
        <v>0</v>
      </c>
      <c r="K35" s="40"/>
      <c r="L35" s="13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4" t="s">
        <v>49</v>
      </c>
      <c r="F36" s="149">
        <f>ROUND((SUM(BH89:BH241)),  2)</f>
        <v>0</v>
      </c>
      <c r="G36" s="40"/>
      <c r="H36" s="40"/>
      <c r="I36" s="150">
        <v>0.12</v>
      </c>
      <c r="J36" s="149">
        <f>0</f>
        <v>0</v>
      </c>
      <c r="K36" s="40"/>
      <c r="L36" s="13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4" t="s">
        <v>50</v>
      </c>
      <c r="F37" s="149">
        <f>ROUND((SUM(BI89:BI241)),  2)</f>
        <v>0</v>
      </c>
      <c r="G37" s="40"/>
      <c r="H37" s="40"/>
      <c r="I37" s="150">
        <v>0</v>
      </c>
      <c r="J37" s="149">
        <f>0</f>
        <v>0</v>
      </c>
      <c r="K37" s="40"/>
      <c r="L37" s="13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3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51"/>
      <c r="D39" s="152" t="s">
        <v>51</v>
      </c>
      <c r="E39" s="153"/>
      <c r="F39" s="153"/>
      <c r="G39" s="154" t="s">
        <v>52</v>
      </c>
      <c r="H39" s="155" t="s">
        <v>53</v>
      </c>
      <c r="I39" s="153"/>
      <c r="J39" s="156">
        <f>SUM(J30:J37)</f>
        <v>0</v>
      </c>
      <c r="K39" s="157"/>
      <c r="L39" s="13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3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3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107</v>
      </c>
      <c r="D45" s="42"/>
      <c r="E45" s="42"/>
      <c r="F45" s="42"/>
      <c r="G45" s="42"/>
      <c r="H45" s="42"/>
      <c r="I45" s="42"/>
      <c r="J45" s="42"/>
      <c r="K45" s="42"/>
      <c r="L45" s="13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3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3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62" t="str">
        <f>E7</f>
        <v>Stavební úpravy dispozice 2.NP č.p. 68 na p.č. 561 v k.ú. Rychnov u Jablonce nad Nisou</v>
      </c>
      <c r="F48" s="34"/>
      <c r="G48" s="34"/>
      <c r="H48" s="34"/>
      <c r="I48" s="42"/>
      <c r="J48" s="42"/>
      <c r="K48" s="42"/>
      <c r="L48" s="13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105</v>
      </c>
      <c r="D49" s="42"/>
      <c r="E49" s="42"/>
      <c r="F49" s="42"/>
      <c r="G49" s="42"/>
      <c r="H49" s="42"/>
      <c r="I49" s="42"/>
      <c r="J49" s="42"/>
      <c r="K49" s="42"/>
      <c r="L49" s="13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01 - Bourací práce</v>
      </c>
      <c r="F50" s="42"/>
      <c r="G50" s="42"/>
      <c r="H50" s="42"/>
      <c r="I50" s="42"/>
      <c r="J50" s="42"/>
      <c r="K50" s="42"/>
      <c r="L50" s="13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3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 xml:space="preserve">č.p. 68 na p.č. 561 v k.ú. Rychnov u Jablonce nad </v>
      </c>
      <c r="G52" s="42"/>
      <c r="H52" s="42"/>
      <c r="I52" s="34" t="s">
        <v>23</v>
      </c>
      <c r="J52" s="74" t="str">
        <f>IF(J12="","",J12)</f>
        <v>26. 9. 2024</v>
      </c>
      <c r="K52" s="42"/>
      <c r="L52" s="13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3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5.15" customHeight="1">
      <c r="A54" s="40"/>
      <c r="B54" s="41"/>
      <c r="C54" s="34" t="s">
        <v>25</v>
      </c>
      <c r="D54" s="42"/>
      <c r="E54" s="42"/>
      <c r="F54" s="29" t="str">
        <f>E15</f>
        <v>Město Rychnov u Jablonce nad Nisou</v>
      </c>
      <c r="G54" s="42"/>
      <c r="H54" s="42"/>
      <c r="I54" s="34" t="s">
        <v>32</v>
      </c>
      <c r="J54" s="38" t="str">
        <f>E21</f>
        <v>STUDIONOTES s.r.o.</v>
      </c>
      <c r="K54" s="42"/>
      <c r="L54" s="13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30</v>
      </c>
      <c r="D55" s="42"/>
      <c r="E55" s="42"/>
      <c r="F55" s="29" t="str">
        <f>IF(E18="","",E18)</f>
        <v>Vyplň údaj</v>
      </c>
      <c r="G55" s="42"/>
      <c r="H55" s="42"/>
      <c r="I55" s="34" t="s">
        <v>36</v>
      </c>
      <c r="J55" s="38" t="str">
        <f>E24</f>
        <v>Michael Štěpán</v>
      </c>
      <c r="K55" s="42"/>
      <c r="L55" s="13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3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63" t="s">
        <v>108</v>
      </c>
      <c r="D57" s="164"/>
      <c r="E57" s="164"/>
      <c r="F57" s="164"/>
      <c r="G57" s="164"/>
      <c r="H57" s="164"/>
      <c r="I57" s="164"/>
      <c r="J57" s="165" t="s">
        <v>109</v>
      </c>
      <c r="K57" s="164"/>
      <c r="L57" s="13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3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66" t="s">
        <v>73</v>
      </c>
      <c r="D59" s="42"/>
      <c r="E59" s="42"/>
      <c r="F59" s="42"/>
      <c r="G59" s="42"/>
      <c r="H59" s="42"/>
      <c r="I59" s="42"/>
      <c r="J59" s="104">
        <f>J89</f>
        <v>0</v>
      </c>
      <c r="K59" s="42"/>
      <c r="L59" s="13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110</v>
      </c>
    </row>
    <row r="60" s="9" customFormat="1" ht="24.96" customHeight="1">
      <c r="A60" s="9"/>
      <c r="B60" s="167"/>
      <c r="C60" s="168"/>
      <c r="D60" s="169" t="s">
        <v>111</v>
      </c>
      <c r="E60" s="170"/>
      <c r="F60" s="170"/>
      <c r="G60" s="170"/>
      <c r="H60" s="170"/>
      <c r="I60" s="170"/>
      <c r="J60" s="171">
        <f>J90</f>
        <v>0</v>
      </c>
      <c r="K60" s="168"/>
      <c r="L60" s="17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3"/>
      <c r="C61" s="174"/>
      <c r="D61" s="175" t="s">
        <v>112</v>
      </c>
      <c r="E61" s="176"/>
      <c r="F61" s="176"/>
      <c r="G61" s="176"/>
      <c r="H61" s="176"/>
      <c r="I61" s="176"/>
      <c r="J61" s="177">
        <f>J91</f>
        <v>0</v>
      </c>
      <c r="K61" s="174"/>
      <c r="L61" s="17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3"/>
      <c r="C62" s="174"/>
      <c r="D62" s="175" t="s">
        <v>113</v>
      </c>
      <c r="E62" s="176"/>
      <c r="F62" s="176"/>
      <c r="G62" s="176"/>
      <c r="H62" s="176"/>
      <c r="I62" s="176"/>
      <c r="J62" s="177">
        <f>J149</f>
        <v>0</v>
      </c>
      <c r="K62" s="174"/>
      <c r="L62" s="178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9" customFormat="1" ht="24.96" customHeight="1">
      <c r="A63" s="9"/>
      <c r="B63" s="167"/>
      <c r="C63" s="168"/>
      <c r="D63" s="169" t="s">
        <v>114</v>
      </c>
      <c r="E63" s="170"/>
      <c r="F63" s="170"/>
      <c r="G63" s="170"/>
      <c r="H63" s="170"/>
      <c r="I63" s="170"/>
      <c r="J63" s="171">
        <f>J168</f>
        <v>0</v>
      </c>
      <c r="K63" s="168"/>
      <c r="L63" s="172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</row>
    <row r="64" s="10" customFormat="1" ht="19.92" customHeight="1">
      <c r="A64" s="10"/>
      <c r="B64" s="173"/>
      <c r="C64" s="174"/>
      <c r="D64" s="175" t="s">
        <v>115</v>
      </c>
      <c r="E64" s="176"/>
      <c r="F64" s="176"/>
      <c r="G64" s="176"/>
      <c r="H64" s="176"/>
      <c r="I64" s="176"/>
      <c r="J64" s="177">
        <f>J169</f>
        <v>0</v>
      </c>
      <c r="K64" s="174"/>
      <c r="L64" s="178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3"/>
      <c r="C65" s="174"/>
      <c r="D65" s="175" t="s">
        <v>116</v>
      </c>
      <c r="E65" s="176"/>
      <c r="F65" s="176"/>
      <c r="G65" s="176"/>
      <c r="H65" s="176"/>
      <c r="I65" s="176"/>
      <c r="J65" s="177">
        <f>J184</f>
        <v>0</v>
      </c>
      <c r="K65" s="174"/>
      <c r="L65" s="17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73"/>
      <c r="C66" s="174"/>
      <c r="D66" s="175" t="s">
        <v>117</v>
      </c>
      <c r="E66" s="176"/>
      <c r="F66" s="176"/>
      <c r="G66" s="176"/>
      <c r="H66" s="176"/>
      <c r="I66" s="176"/>
      <c r="J66" s="177">
        <f>J187</f>
        <v>0</v>
      </c>
      <c r="K66" s="174"/>
      <c r="L66" s="17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73"/>
      <c r="C67" s="174"/>
      <c r="D67" s="175" t="s">
        <v>118</v>
      </c>
      <c r="E67" s="176"/>
      <c r="F67" s="176"/>
      <c r="G67" s="176"/>
      <c r="H67" s="176"/>
      <c r="I67" s="176"/>
      <c r="J67" s="177">
        <f>J193</f>
        <v>0</v>
      </c>
      <c r="K67" s="174"/>
      <c r="L67" s="17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73"/>
      <c r="C68" s="174"/>
      <c r="D68" s="175" t="s">
        <v>119</v>
      </c>
      <c r="E68" s="176"/>
      <c r="F68" s="176"/>
      <c r="G68" s="176"/>
      <c r="H68" s="176"/>
      <c r="I68" s="176"/>
      <c r="J68" s="177">
        <f>J199</f>
        <v>0</v>
      </c>
      <c r="K68" s="174"/>
      <c r="L68" s="178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73"/>
      <c r="C69" s="174"/>
      <c r="D69" s="175" t="s">
        <v>120</v>
      </c>
      <c r="E69" s="176"/>
      <c r="F69" s="176"/>
      <c r="G69" s="176"/>
      <c r="H69" s="176"/>
      <c r="I69" s="176"/>
      <c r="J69" s="177">
        <f>J226</f>
        <v>0</v>
      </c>
      <c r="K69" s="174"/>
      <c r="L69" s="17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2" customFormat="1" ht="21.84" customHeight="1">
      <c r="A70" s="40"/>
      <c r="B70" s="41"/>
      <c r="C70" s="42"/>
      <c r="D70" s="42"/>
      <c r="E70" s="42"/>
      <c r="F70" s="42"/>
      <c r="G70" s="42"/>
      <c r="H70" s="42"/>
      <c r="I70" s="42"/>
      <c r="J70" s="42"/>
      <c r="K70" s="42"/>
      <c r="L70" s="136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</row>
    <row r="71" s="2" customFormat="1" ht="6.96" customHeight="1">
      <c r="A71" s="40"/>
      <c r="B71" s="61"/>
      <c r="C71" s="62"/>
      <c r="D71" s="62"/>
      <c r="E71" s="62"/>
      <c r="F71" s="62"/>
      <c r="G71" s="62"/>
      <c r="H71" s="62"/>
      <c r="I71" s="62"/>
      <c r="J71" s="62"/>
      <c r="K71" s="62"/>
      <c r="L71" s="136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5" s="2" customFormat="1" ht="6.96" customHeight="1">
      <c r="A75" s="40"/>
      <c r="B75" s="63"/>
      <c r="C75" s="64"/>
      <c r="D75" s="64"/>
      <c r="E75" s="64"/>
      <c r="F75" s="64"/>
      <c r="G75" s="64"/>
      <c r="H75" s="64"/>
      <c r="I75" s="64"/>
      <c r="J75" s="64"/>
      <c r="K75" s="64"/>
      <c r="L75" s="136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24.96" customHeight="1">
      <c r="A76" s="40"/>
      <c r="B76" s="41"/>
      <c r="C76" s="25" t="s">
        <v>121</v>
      </c>
      <c r="D76" s="42"/>
      <c r="E76" s="42"/>
      <c r="F76" s="42"/>
      <c r="G76" s="42"/>
      <c r="H76" s="42"/>
      <c r="I76" s="42"/>
      <c r="J76" s="42"/>
      <c r="K76" s="42"/>
      <c r="L76" s="13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6.96" customHeight="1">
      <c r="A77" s="40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13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2" customHeight="1">
      <c r="A78" s="40"/>
      <c r="B78" s="41"/>
      <c r="C78" s="34" t="s">
        <v>16</v>
      </c>
      <c r="D78" s="42"/>
      <c r="E78" s="42"/>
      <c r="F78" s="42"/>
      <c r="G78" s="42"/>
      <c r="H78" s="42"/>
      <c r="I78" s="42"/>
      <c r="J78" s="42"/>
      <c r="K78" s="42"/>
      <c r="L78" s="13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6.5" customHeight="1">
      <c r="A79" s="40"/>
      <c r="B79" s="41"/>
      <c r="C79" s="42"/>
      <c r="D79" s="42"/>
      <c r="E79" s="162" t="str">
        <f>E7</f>
        <v>Stavební úpravy dispozice 2.NP č.p. 68 na p.č. 561 v k.ú. Rychnov u Jablonce nad Nisou</v>
      </c>
      <c r="F79" s="34"/>
      <c r="G79" s="34"/>
      <c r="H79" s="34"/>
      <c r="I79" s="42"/>
      <c r="J79" s="42"/>
      <c r="K79" s="42"/>
      <c r="L79" s="13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2" customHeight="1">
      <c r="A80" s="40"/>
      <c r="B80" s="41"/>
      <c r="C80" s="34" t="s">
        <v>105</v>
      </c>
      <c r="D80" s="42"/>
      <c r="E80" s="42"/>
      <c r="F80" s="42"/>
      <c r="G80" s="42"/>
      <c r="H80" s="42"/>
      <c r="I80" s="42"/>
      <c r="J80" s="42"/>
      <c r="K80" s="42"/>
      <c r="L80" s="13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6.5" customHeight="1">
      <c r="A81" s="40"/>
      <c r="B81" s="41"/>
      <c r="C81" s="42"/>
      <c r="D81" s="42"/>
      <c r="E81" s="71" t="str">
        <f>E9</f>
        <v>01 - Bourací práce</v>
      </c>
      <c r="F81" s="42"/>
      <c r="G81" s="42"/>
      <c r="H81" s="42"/>
      <c r="I81" s="42"/>
      <c r="J81" s="42"/>
      <c r="K81" s="42"/>
      <c r="L81" s="13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6.96" customHeight="1">
      <c r="A82" s="40"/>
      <c r="B82" s="41"/>
      <c r="C82" s="42"/>
      <c r="D82" s="42"/>
      <c r="E82" s="42"/>
      <c r="F82" s="42"/>
      <c r="G82" s="42"/>
      <c r="H82" s="42"/>
      <c r="I82" s="42"/>
      <c r="J82" s="42"/>
      <c r="K82" s="42"/>
      <c r="L82" s="136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12" customHeight="1">
      <c r="A83" s="40"/>
      <c r="B83" s="41"/>
      <c r="C83" s="34" t="s">
        <v>21</v>
      </c>
      <c r="D83" s="42"/>
      <c r="E83" s="42"/>
      <c r="F83" s="29" t="str">
        <f>F12</f>
        <v xml:space="preserve">č.p. 68 na p.č. 561 v k.ú. Rychnov u Jablonce nad </v>
      </c>
      <c r="G83" s="42"/>
      <c r="H83" s="42"/>
      <c r="I83" s="34" t="s">
        <v>23</v>
      </c>
      <c r="J83" s="74" t="str">
        <f>IF(J12="","",J12)</f>
        <v>26. 9. 2024</v>
      </c>
      <c r="K83" s="42"/>
      <c r="L83" s="136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6.96" customHeight="1">
      <c r="A84" s="40"/>
      <c r="B84" s="41"/>
      <c r="C84" s="42"/>
      <c r="D84" s="42"/>
      <c r="E84" s="42"/>
      <c r="F84" s="42"/>
      <c r="G84" s="42"/>
      <c r="H84" s="42"/>
      <c r="I84" s="42"/>
      <c r="J84" s="42"/>
      <c r="K84" s="42"/>
      <c r="L84" s="136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5.15" customHeight="1">
      <c r="A85" s="40"/>
      <c r="B85" s="41"/>
      <c r="C85" s="34" t="s">
        <v>25</v>
      </c>
      <c r="D85" s="42"/>
      <c r="E85" s="42"/>
      <c r="F85" s="29" t="str">
        <f>E15</f>
        <v>Město Rychnov u Jablonce nad Nisou</v>
      </c>
      <c r="G85" s="42"/>
      <c r="H85" s="42"/>
      <c r="I85" s="34" t="s">
        <v>32</v>
      </c>
      <c r="J85" s="38" t="str">
        <f>E21</f>
        <v>STUDIONOTES s.r.o.</v>
      </c>
      <c r="K85" s="42"/>
      <c r="L85" s="136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15.15" customHeight="1">
      <c r="A86" s="40"/>
      <c r="B86" s="41"/>
      <c r="C86" s="34" t="s">
        <v>30</v>
      </c>
      <c r="D86" s="42"/>
      <c r="E86" s="42"/>
      <c r="F86" s="29" t="str">
        <f>IF(E18="","",E18)</f>
        <v>Vyplň údaj</v>
      </c>
      <c r="G86" s="42"/>
      <c r="H86" s="42"/>
      <c r="I86" s="34" t="s">
        <v>36</v>
      </c>
      <c r="J86" s="38" t="str">
        <f>E24</f>
        <v>Michael Štěpán</v>
      </c>
      <c r="K86" s="42"/>
      <c r="L86" s="136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10.32" customHeight="1">
      <c r="A87" s="40"/>
      <c r="B87" s="41"/>
      <c r="C87" s="42"/>
      <c r="D87" s="42"/>
      <c r="E87" s="42"/>
      <c r="F87" s="42"/>
      <c r="G87" s="42"/>
      <c r="H87" s="42"/>
      <c r="I87" s="42"/>
      <c r="J87" s="42"/>
      <c r="K87" s="42"/>
      <c r="L87" s="136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11" customFormat="1" ht="29.28" customHeight="1">
      <c r="A88" s="179"/>
      <c r="B88" s="180"/>
      <c r="C88" s="181" t="s">
        <v>122</v>
      </c>
      <c r="D88" s="182" t="s">
        <v>60</v>
      </c>
      <c r="E88" s="182" t="s">
        <v>56</v>
      </c>
      <c r="F88" s="182" t="s">
        <v>57</v>
      </c>
      <c r="G88" s="182" t="s">
        <v>123</v>
      </c>
      <c r="H88" s="182" t="s">
        <v>124</v>
      </c>
      <c r="I88" s="182" t="s">
        <v>125</v>
      </c>
      <c r="J88" s="182" t="s">
        <v>109</v>
      </c>
      <c r="K88" s="183" t="s">
        <v>126</v>
      </c>
      <c r="L88" s="184"/>
      <c r="M88" s="94" t="s">
        <v>19</v>
      </c>
      <c r="N88" s="95" t="s">
        <v>45</v>
      </c>
      <c r="O88" s="95" t="s">
        <v>127</v>
      </c>
      <c r="P88" s="95" t="s">
        <v>128</v>
      </c>
      <c r="Q88" s="95" t="s">
        <v>129</v>
      </c>
      <c r="R88" s="95" t="s">
        <v>130</v>
      </c>
      <c r="S88" s="95" t="s">
        <v>131</v>
      </c>
      <c r="T88" s="96" t="s">
        <v>132</v>
      </c>
      <c r="U88" s="179"/>
      <c r="V88" s="179"/>
      <c r="W88" s="179"/>
      <c r="X88" s="179"/>
      <c r="Y88" s="179"/>
      <c r="Z88" s="179"/>
      <c r="AA88" s="179"/>
      <c r="AB88" s="179"/>
      <c r="AC88" s="179"/>
      <c r="AD88" s="179"/>
      <c r="AE88" s="179"/>
    </row>
    <row r="89" s="2" customFormat="1" ht="22.8" customHeight="1">
      <c r="A89" s="40"/>
      <c r="B89" s="41"/>
      <c r="C89" s="101" t="s">
        <v>133</v>
      </c>
      <c r="D89" s="42"/>
      <c r="E89" s="42"/>
      <c r="F89" s="42"/>
      <c r="G89" s="42"/>
      <c r="H89" s="42"/>
      <c r="I89" s="42"/>
      <c r="J89" s="185">
        <f>BK89</f>
        <v>0</v>
      </c>
      <c r="K89" s="42"/>
      <c r="L89" s="46"/>
      <c r="M89" s="97"/>
      <c r="N89" s="186"/>
      <c r="O89" s="98"/>
      <c r="P89" s="187">
        <f>P90+P168</f>
        <v>0</v>
      </c>
      <c r="Q89" s="98"/>
      <c r="R89" s="187">
        <f>R90+R168</f>
        <v>0.00086400000000000008</v>
      </c>
      <c r="S89" s="98"/>
      <c r="T89" s="188">
        <f>T90+T168</f>
        <v>11.3788345</v>
      </c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T89" s="19" t="s">
        <v>74</v>
      </c>
      <c r="AU89" s="19" t="s">
        <v>110</v>
      </c>
      <c r="BK89" s="189">
        <f>BK90+BK168</f>
        <v>0</v>
      </c>
    </row>
    <row r="90" s="12" customFormat="1" ht="25.92" customHeight="1">
      <c r="A90" s="12"/>
      <c r="B90" s="190"/>
      <c r="C90" s="191"/>
      <c r="D90" s="192" t="s">
        <v>74</v>
      </c>
      <c r="E90" s="193" t="s">
        <v>134</v>
      </c>
      <c r="F90" s="193" t="s">
        <v>135</v>
      </c>
      <c r="G90" s="191"/>
      <c r="H90" s="191"/>
      <c r="I90" s="194"/>
      <c r="J90" s="195">
        <f>BK90</f>
        <v>0</v>
      </c>
      <c r="K90" s="191"/>
      <c r="L90" s="196"/>
      <c r="M90" s="197"/>
      <c r="N90" s="198"/>
      <c r="O90" s="198"/>
      <c r="P90" s="199">
        <f>P91+P149</f>
        <v>0</v>
      </c>
      <c r="Q90" s="198"/>
      <c r="R90" s="199">
        <f>R91+R149</f>
        <v>0.00070400000000000009</v>
      </c>
      <c r="S90" s="198"/>
      <c r="T90" s="200">
        <f>T91+T149</f>
        <v>6.981071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01" t="s">
        <v>83</v>
      </c>
      <c r="AT90" s="202" t="s">
        <v>74</v>
      </c>
      <c r="AU90" s="202" t="s">
        <v>75</v>
      </c>
      <c r="AY90" s="201" t="s">
        <v>136</v>
      </c>
      <c r="BK90" s="203">
        <f>BK91+BK149</f>
        <v>0</v>
      </c>
    </row>
    <row r="91" s="12" customFormat="1" ht="22.8" customHeight="1">
      <c r="A91" s="12"/>
      <c r="B91" s="190"/>
      <c r="C91" s="191"/>
      <c r="D91" s="192" t="s">
        <v>74</v>
      </c>
      <c r="E91" s="204" t="s">
        <v>137</v>
      </c>
      <c r="F91" s="204" t="s">
        <v>138</v>
      </c>
      <c r="G91" s="191"/>
      <c r="H91" s="191"/>
      <c r="I91" s="194"/>
      <c r="J91" s="205">
        <f>BK91</f>
        <v>0</v>
      </c>
      <c r="K91" s="191"/>
      <c r="L91" s="196"/>
      <c r="M91" s="197"/>
      <c r="N91" s="198"/>
      <c r="O91" s="198"/>
      <c r="P91" s="199">
        <f>SUM(P92:P148)</f>
        <v>0</v>
      </c>
      <c r="Q91" s="198"/>
      <c r="R91" s="199">
        <f>SUM(R92:R148)</f>
        <v>0.00070400000000000009</v>
      </c>
      <c r="S91" s="198"/>
      <c r="T91" s="200">
        <f>SUM(T92:T148)</f>
        <v>6.981071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R91" s="201" t="s">
        <v>83</v>
      </c>
      <c r="AT91" s="202" t="s">
        <v>74</v>
      </c>
      <c r="AU91" s="202" t="s">
        <v>83</v>
      </c>
      <c r="AY91" s="201" t="s">
        <v>136</v>
      </c>
      <c r="BK91" s="203">
        <f>SUM(BK92:BK148)</f>
        <v>0</v>
      </c>
    </row>
    <row r="92" s="2" customFormat="1" ht="16.5" customHeight="1">
      <c r="A92" s="40"/>
      <c r="B92" s="41"/>
      <c r="C92" s="206" t="s">
        <v>83</v>
      </c>
      <c r="D92" s="206" t="s">
        <v>139</v>
      </c>
      <c r="E92" s="207" t="s">
        <v>140</v>
      </c>
      <c r="F92" s="208" t="s">
        <v>141</v>
      </c>
      <c r="G92" s="209" t="s">
        <v>142</v>
      </c>
      <c r="H92" s="210">
        <v>18.952999999999999</v>
      </c>
      <c r="I92" s="211"/>
      <c r="J92" s="212">
        <f>ROUND(I92*H92,2)</f>
        <v>0</v>
      </c>
      <c r="K92" s="208" t="s">
        <v>143</v>
      </c>
      <c r="L92" s="46"/>
      <c r="M92" s="213" t="s">
        <v>19</v>
      </c>
      <c r="N92" s="214" t="s">
        <v>46</v>
      </c>
      <c r="O92" s="86"/>
      <c r="P92" s="215">
        <f>O92*H92</f>
        <v>0</v>
      </c>
      <c r="Q92" s="215">
        <v>0</v>
      </c>
      <c r="R92" s="215">
        <f>Q92*H92</f>
        <v>0</v>
      </c>
      <c r="S92" s="215">
        <v>0.18099999999999999</v>
      </c>
      <c r="T92" s="216">
        <f>S92*H92</f>
        <v>3.4304929999999998</v>
      </c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R92" s="217" t="s">
        <v>144</v>
      </c>
      <c r="AT92" s="217" t="s">
        <v>139</v>
      </c>
      <c r="AU92" s="217" t="s">
        <v>85</v>
      </c>
      <c r="AY92" s="19" t="s">
        <v>136</v>
      </c>
      <c r="BE92" s="218">
        <f>IF(N92="základní",J92,0)</f>
        <v>0</v>
      </c>
      <c r="BF92" s="218">
        <f>IF(N92="snížená",J92,0)</f>
        <v>0</v>
      </c>
      <c r="BG92" s="218">
        <f>IF(N92="zákl. přenesená",J92,0)</f>
        <v>0</v>
      </c>
      <c r="BH92" s="218">
        <f>IF(N92="sníž. přenesená",J92,0)</f>
        <v>0</v>
      </c>
      <c r="BI92" s="218">
        <f>IF(N92="nulová",J92,0)</f>
        <v>0</v>
      </c>
      <c r="BJ92" s="19" t="s">
        <v>83</v>
      </c>
      <c r="BK92" s="218">
        <f>ROUND(I92*H92,2)</f>
        <v>0</v>
      </c>
      <c r="BL92" s="19" t="s">
        <v>144</v>
      </c>
      <c r="BM92" s="217" t="s">
        <v>145</v>
      </c>
    </row>
    <row r="93" s="2" customFormat="1">
      <c r="A93" s="40"/>
      <c r="B93" s="41"/>
      <c r="C93" s="42"/>
      <c r="D93" s="219" t="s">
        <v>146</v>
      </c>
      <c r="E93" s="42"/>
      <c r="F93" s="220" t="s">
        <v>147</v>
      </c>
      <c r="G93" s="42"/>
      <c r="H93" s="42"/>
      <c r="I93" s="221"/>
      <c r="J93" s="42"/>
      <c r="K93" s="42"/>
      <c r="L93" s="46"/>
      <c r="M93" s="222"/>
      <c r="N93" s="223"/>
      <c r="O93" s="86"/>
      <c r="P93" s="86"/>
      <c r="Q93" s="86"/>
      <c r="R93" s="86"/>
      <c r="S93" s="86"/>
      <c r="T93" s="87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T93" s="19" t="s">
        <v>146</v>
      </c>
      <c r="AU93" s="19" t="s">
        <v>85</v>
      </c>
    </row>
    <row r="94" s="13" customFormat="1">
      <c r="A94" s="13"/>
      <c r="B94" s="224"/>
      <c r="C94" s="225"/>
      <c r="D94" s="226" t="s">
        <v>148</v>
      </c>
      <c r="E94" s="227" t="s">
        <v>19</v>
      </c>
      <c r="F94" s="228" t="s">
        <v>149</v>
      </c>
      <c r="G94" s="225"/>
      <c r="H94" s="227" t="s">
        <v>19</v>
      </c>
      <c r="I94" s="229"/>
      <c r="J94" s="225"/>
      <c r="K94" s="225"/>
      <c r="L94" s="230"/>
      <c r="M94" s="231"/>
      <c r="N94" s="232"/>
      <c r="O94" s="232"/>
      <c r="P94" s="232"/>
      <c r="Q94" s="232"/>
      <c r="R94" s="232"/>
      <c r="S94" s="232"/>
      <c r="T94" s="23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T94" s="234" t="s">
        <v>148</v>
      </c>
      <c r="AU94" s="234" t="s">
        <v>85</v>
      </c>
      <c r="AV94" s="13" t="s">
        <v>83</v>
      </c>
      <c r="AW94" s="13" t="s">
        <v>35</v>
      </c>
      <c r="AX94" s="13" t="s">
        <v>75</v>
      </c>
      <c r="AY94" s="234" t="s">
        <v>136</v>
      </c>
    </row>
    <row r="95" s="14" customFormat="1">
      <c r="A95" s="14"/>
      <c r="B95" s="235"/>
      <c r="C95" s="236"/>
      <c r="D95" s="226" t="s">
        <v>148</v>
      </c>
      <c r="E95" s="237" t="s">
        <v>19</v>
      </c>
      <c r="F95" s="238" t="s">
        <v>150</v>
      </c>
      <c r="G95" s="236"/>
      <c r="H95" s="239">
        <v>10.079000000000001</v>
      </c>
      <c r="I95" s="240"/>
      <c r="J95" s="236"/>
      <c r="K95" s="236"/>
      <c r="L95" s="241"/>
      <c r="M95" s="242"/>
      <c r="N95" s="243"/>
      <c r="O95" s="243"/>
      <c r="P95" s="243"/>
      <c r="Q95" s="243"/>
      <c r="R95" s="243"/>
      <c r="S95" s="243"/>
      <c r="T95" s="24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T95" s="245" t="s">
        <v>148</v>
      </c>
      <c r="AU95" s="245" t="s">
        <v>85</v>
      </c>
      <c r="AV95" s="14" t="s">
        <v>85</v>
      </c>
      <c r="AW95" s="14" t="s">
        <v>35</v>
      </c>
      <c r="AX95" s="14" t="s">
        <v>75</v>
      </c>
      <c r="AY95" s="245" t="s">
        <v>136</v>
      </c>
    </row>
    <row r="96" s="13" customFormat="1">
      <c r="A96" s="13"/>
      <c r="B96" s="224"/>
      <c r="C96" s="225"/>
      <c r="D96" s="226" t="s">
        <v>148</v>
      </c>
      <c r="E96" s="227" t="s">
        <v>19</v>
      </c>
      <c r="F96" s="228" t="s">
        <v>151</v>
      </c>
      <c r="G96" s="225"/>
      <c r="H96" s="227" t="s">
        <v>19</v>
      </c>
      <c r="I96" s="229"/>
      <c r="J96" s="225"/>
      <c r="K96" s="225"/>
      <c r="L96" s="230"/>
      <c r="M96" s="231"/>
      <c r="N96" s="232"/>
      <c r="O96" s="232"/>
      <c r="P96" s="232"/>
      <c r="Q96" s="232"/>
      <c r="R96" s="232"/>
      <c r="S96" s="232"/>
      <c r="T96" s="23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34" t="s">
        <v>148</v>
      </c>
      <c r="AU96" s="234" t="s">
        <v>85</v>
      </c>
      <c r="AV96" s="13" t="s">
        <v>83</v>
      </c>
      <c r="AW96" s="13" t="s">
        <v>35</v>
      </c>
      <c r="AX96" s="13" t="s">
        <v>75</v>
      </c>
      <c r="AY96" s="234" t="s">
        <v>136</v>
      </c>
    </row>
    <row r="97" s="14" customFormat="1">
      <c r="A97" s="14"/>
      <c r="B97" s="235"/>
      <c r="C97" s="236"/>
      <c r="D97" s="226" t="s">
        <v>148</v>
      </c>
      <c r="E97" s="237" t="s">
        <v>19</v>
      </c>
      <c r="F97" s="238" t="s">
        <v>152</v>
      </c>
      <c r="G97" s="236"/>
      <c r="H97" s="239">
        <v>1.893</v>
      </c>
      <c r="I97" s="240"/>
      <c r="J97" s="236"/>
      <c r="K97" s="236"/>
      <c r="L97" s="241"/>
      <c r="M97" s="242"/>
      <c r="N97" s="243"/>
      <c r="O97" s="243"/>
      <c r="P97" s="243"/>
      <c r="Q97" s="243"/>
      <c r="R97" s="243"/>
      <c r="S97" s="243"/>
      <c r="T97" s="24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T97" s="245" t="s">
        <v>148</v>
      </c>
      <c r="AU97" s="245" t="s">
        <v>85</v>
      </c>
      <c r="AV97" s="14" t="s">
        <v>85</v>
      </c>
      <c r="AW97" s="14" t="s">
        <v>35</v>
      </c>
      <c r="AX97" s="14" t="s">
        <v>75</v>
      </c>
      <c r="AY97" s="245" t="s">
        <v>136</v>
      </c>
    </row>
    <row r="98" s="13" customFormat="1">
      <c r="A98" s="13"/>
      <c r="B98" s="224"/>
      <c r="C98" s="225"/>
      <c r="D98" s="226" t="s">
        <v>148</v>
      </c>
      <c r="E98" s="227" t="s">
        <v>19</v>
      </c>
      <c r="F98" s="228" t="s">
        <v>153</v>
      </c>
      <c r="G98" s="225"/>
      <c r="H98" s="227" t="s">
        <v>19</v>
      </c>
      <c r="I98" s="229"/>
      <c r="J98" s="225"/>
      <c r="K98" s="225"/>
      <c r="L98" s="230"/>
      <c r="M98" s="231"/>
      <c r="N98" s="232"/>
      <c r="O98" s="232"/>
      <c r="P98" s="232"/>
      <c r="Q98" s="232"/>
      <c r="R98" s="232"/>
      <c r="S98" s="232"/>
      <c r="T98" s="23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34" t="s">
        <v>148</v>
      </c>
      <c r="AU98" s="234" t="s">
        <v>85</v>
      </c>
      <c r="AV98" s="13" t="s">
        <v>83</v>
      </c>
      <c r="AW98" s="13" t="s">
        <v>35</v>
      </c>
      <c r="AX98" s="13" t="s">
        <v>75</v>
      </c>
      <c r="AY98" s="234" t="s">
        <v>136</v>
      </c>
    </row>
    <row r="99" s="14" customFormat="1">
      <c r="A99" s="14"/>
      <c r="B99" s="235"/>
      <c r="C99" s="236"/>
      <c r="D99" s="226" t="s">
        <v>148</v>
      </c>
      <c r="E99" s="237" t="s">
        <v>19</v>
      </c>
      <c r="F99" s="238" t="s">
        <v>154</v>
      </c>
      <c r="G99" s="236"/>
      <c r="H99" s="239">
        <v>6.9809999999999999</v>
      </c>
      <c r="I99" s="240"/>
      <c r="J99" s="236"/>
      <c r="K99" s="236"/>
      <c r="L99" s="241"/>
      <c r="M99" s="242"/>
      <c r="N99" s="243"/>
      <c r="O99" s="243"/>
      <c r="P99" s="243"/>
      <c r="Q99" s="243"/>
      <c r="R99" s="243"/>
      <c r="S99" s="243"/>
      <c r="T99" s="24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T99" s="245" t="s">
        <v>148</v>
      </c>
      <c r="AU99" s="245" t="s">
        <v>85</v>
      </c>
      <c r="AV99" s="14" t="s">
        <v>85</v>
      </c>
      <c r="AW99" s="14" t="s">
        <v>35</v>
      </c>
      <c r="AX99" s="14" t="s">
        <v>75</v>
      </c>
      <c r="AY99" s="245" t="s">
        <v>136</v>
      </c>
    </row>
    <row r="100" s="15" customFormat="1">
      <c r="A100" s="15"/>
      <c r="B100" s="246"/>
      <c r="C100" s="247"/>
      <c r="D100" s="226" t="s">
        <v>148</v>
      </c>
      <c r="E100" s="248" t="s">
        <v>19</v>
      </c>
      <c r="F100" s="249" t="s">
        <v>155</v>
      </c>
      <c r="G100" s="247"/>
      <c r="H100" s="250">
        <v>18.952999999999999</v>
      </c>
      <c r="I100" s="251"/>
      <c r="J100" s="247"/>
      <c r="K100" s="247"/>
      <c r="L100" s="252"/>
      <c r="M100" s="253"/>
      <c r="N100" s="254"/>
      <c r="O100" s="254"/>
      <c r="P100" s="254"/>
      <c r="Q100" s="254"/>
      <c r="R100" s="254"/>
      <c r="S100" s="254"/>
      <c r="T100" s="25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T100" s="256" t="s">
        <v>148</v>
      </c>
      <c r="AU100" s="256" t="s">
        <v>85</v>
      </c>
      <c r="AV100" s="15" t="s">
        <v>144</v>
      </c>
      <c r="AW100" s="15" t="s">
        <v>35</v>
      </c>
      <c r="AX100" s="15" t="s">
        <v>83</v>
      </c>
      <c r="AY100" s="256" t="s">
        <v>136</v>
      </c>
    </row>
    <row r="101" s="2" customFormat="1" ht="16.5" customHeight="1">
      <c r="A101" s="40"/>
      <c r="B101" s="41"/>
      <c r="C101" s="206" t="s">
        <v>85</v>
      </c>
      <c r="D101" s="206" t="s">
        <v>139</v>
      </c>
      <c r="E101" s="207" t="s">
        <v>156</v>
      </c>
      <c r="F101" s="208" t="s">
        <v>157</v>
      </c>
      <c r="G101" s="209" t="s">
        <v>142</v>
      </c>
      <c r="H101" s="210">
        <v>1.087</v>
      </c>
      <c r="I101" s="211"/>
      <c r="J101" s="212">
        <f>ROUND(I101*H101,2)</f>
        <v>0</v>
      </c>
      <c r="K101" s="208" t="s">
        <v>143</v>
      </c>
      <c r="L101" s="46"/>
      <c r="M101" s="213" t="s">
        <v>19</v>
      </c>
      <c r="N101" s="214" t="s">
        <v>46</v>
      </c>
      <c r="O101" s="86"/>
      <c r="P101" s="215">
        <f>O101*H101</f>
        <v>0</v>
      </c>
      <c r="Q101" s="215">
        <v>0</v>
      </c>
      <c r="R101" s="215">
        <f>Q101*H101</f>
        <v>0</v>
      </c>
      <c r="S101" s="215">
        <v>0.10000000000000001</v>
      </c>
      <c r="T101" s="216">
        <f>S101*H101</f>
        <v>0.10870000000000001</v>
      </c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R101" s="217" t="s">
        <v>144</v>
      </c>
      <c r="AT101" s="217" t="s">
        <v>139</v>
      </c>
      <c r="AU101" s="217" t="s">
        <v>85</v>
      </c>
      <c r="AY101" s="19" t="s">
        <v>136</v>
      </c>
      <c r="BE101" s="218">
        <f>IF(N101="základní",J101,0)</f>
        <v>0</v>
      </c>
      <c r="BF101" s="218">
        <f>IF(N101="snížená",J101,0)</f>
        <v>0</v>
      </c>
      <c r="BG101" s="218">
        <f>IF(N101="zákl. přenesená",J101,0)</f>
        <v>0</v>
      </c>
      <c r="BH101" s="218">
        <f>IF(N101="sníž. přenesená",J101,0)</f>
        <v>0</v>
      </c>
      <c r="BI101" s="218">
        <f>IF(N101="nulová",J101,0)</f>
        <v>0</v>
      </c>
      <c r="BJ101" s="19" t="s">
        <v>83</v>
      </c>
      <c r="BK101" s="218">
        <f>ROUND(I101*H101,2)</f>
        <v>0</v>
      </c>
      <c r="BL101" s="19" t="s">
        <v>144</v>
      </c>
      <c r="BM101" s="217" t="s">
        <v>158</v>
      </c>
    </row>
    <row r="102" s="2" customFormat="1">
      <c r="A102" s="40"/>
      <c r="B102" s="41"/>
      <c r="C102" s="42"/>
      <c r="D102" s="219" t="s">
        <v>146</v>
      </c>
      <c r="E102" s="42"/>
      <c r="F102" s="220" t="s">
        <v>159</v>
      </c>
      <c r="G102" s="42"/>
      <c r="H102" s="42"/>
      <c r="I102" s="221"/>
      <c r="J102" s="42"/>
      <c r="K102" s="42"/>
      <c r="L102" s="46"/>
      <c r="M102" s="222"/>
      <c r="N102" s="223"/>
      <c r="O102" s="86"/>
      <c r="P102" s="86"/>
      <c r="Q102" s="86"/>
      <c r="R102" s="86"/>
      <c r="S102" s="86"/>
      <c r="T102" s="87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T102" s="19" t="s">
        <v>146</v>
      </c>
      <c r="AU102" s="19" t="s">
        <v>85</v>
      </c>
    </row>
    <row r="103" s="13" customFormat="1">
      <c r="A103" s="13"/>
      <c r="B103" s="224"/>
      <c r="C103" s="225"/>
      <c r="D103" s="226" t="s">
        <v>148</v>
      </c>
      <c r="E103" s="227" t="s">
        <v>19</v>
      </c>
      <c r="F103" s="228" t="s">
        <v>160</v>
      </c>
      <c r="G103" s="225"/>
      <c r="H103" s="227" t="s">
        <v>19</v>
      </c>
      <c r="I103" s="229"/>
      <c r="J103" s="225"/>
      <c r="K103" s="225"/>
      <c r="L103" s="230"/>
      <c r="M103" s="231"/>
      <c r="N103" s="232"/>
      <c r="O103" s="232"/>
      <c r="P103" s="232"/>
      <c r="Q103" s="232"/>
      <c r="R103" s="232"/>
      <c r="S103" s="232"/>
      <c r="T103" s="23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34" t="s">
        <v>148</v>
      </c>
      <c r="AU103" s="234" t="s">
        <v>85</v>
      </c>
      <c r="AV103" s="13" t="s">
        <v>83</v>
      </c>
      <c r="AW103" s="13" t="s">
        <v>35</v>
      </c>
      <c r="AX103" s="13" t="s">
        <v>75</v>
      </c>
      <c r="AY103" s="234" t="s">
        <v>136</v>
      </c>
    </row>
    <row r="104" s="14" customFormat="1">
      <c r="A104" s="14"/>
      <c r="B104" s="235"/>
      <c r="C104" s="236"/>
      <c r="D104" s="226" t="s">
        <v>148</v>
      </c>
      <c r="E104" s="237" t="s">
        <v>19</v>
      </c>
      <c r="F104" s="238" t="s">
        <v>161</v>
      </c>
      <c r="G104" s="236"/>
      <c r="H104" s="239">
        <v>1.087</v>
      </c>
      <c r="I104" s="240"/>
      <c r="J104" s="236"/>
      <c r="K104" s="236"/>
      <c r="L104" s="241"/>
      <c r="M104" s="242"/>
      <c r="N104" s="243"/>
      <c r="O104" s="243"/>
      <c r="P104" s="243"/>
      <c r="Q104" s="243"/>
      <c r="R104" s="243"/>
      <c r="S104" s="243"/>
      <c r="T104" s="24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45" t="s">
        <v>148</v>
      </c>
      <c r="AU104" s="245" t="s">
        <v>85</v>
      </c>
      <c r="AV104" s="14" t="s">
        <v>85</v>
      </c>
      <c r="AW104" s="14" t="s">
        <v>35</v>
      </c>
      <c r="AX104" s="14" t="s">
        <v>75</v>
      </c>
      <c r="AY104" s="245" t="s">
        <v>136</v>
      </c>
    </row>
    <row r="105" s="15" customFormat="1">
      <c r="A105" s="15"/>
      <c r="B105" s="246"/>
      <c r="C105" s="247"/>
      <c r="D105" s="226" t="s">
        <v>148</v>
      </c>
      <c r="E105" s="248" t="s">
        <v>19</v>
      </c>
      <c r="F105" s="249" t="s">
        <v>155</v>
      </c>
      <c r="G105" s="247"/>
      <c r="H105" s="250">
        <v>1.087</v>
      </c>
      <c r="I105" s="251"/>
      <c r="J105" s="247"/>
      <c r="K105" s="247"/>
      <c r="L105" s="252"/>
      <c r="M105" s="253"/>
      <c r="N105" s="254"/>
      <c r="O105" s="254"/>
      <c r="P105" s="254"/>
      <c r="Q105" s="254"/>
      <c r="R105" s="254"/>
      <c r="S105" s="254"/>
      <c r="T105" s="25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T105" s="256" t="s">
        <v>148</v>
      </c>
      <c r="AU105" s="256" t="s">
        <v>85</v>
      </c>
      <c r="AV105" s="15" t="s">
        <v>144</v>
      </c>
      <c r="AW105" s="15" t="s">
        <v>35</v>
      </c>
      <c r="AX105" s="15" t="s">
        <v>83</v>
      </c>
      <c r="AY105" s="256" t="s">
        <v>136</v>
      </c>
    </row>
    <row r="106" s="2" customFormat="1" ht="24.15" customHeight="1">
      <c r="A106" s="40"/>
      <c r="B106" s="41"/>
      <c r="C106" s="206" t="s">
        <v>162</v>
      </c>
      <c r="D106" s="206" t="s">
        <v>139</v>
      </c>
      <c r="E106" s="207" t="s">
        <v>163</v>
      </c>
      <c r="F106" s="208" t="s">
        <v>164</v>
      </c>
      <c r="G106" s="209" t="s">
        <v>142</v>
      </c>
      <c r="H106" s="210">
        <v>19.463000000000001</v>
      </c>
      <c r="I106" s="211"/>
      <c r="J106" s="212">
        <f>ROUND(I106*H106,2)</f>
        <v>0</v>
      </c>
      <c r="K106" s="208" t="s">
        <v>143</v>
      </c>
      <c r="L106" s="46"/>
      <c r="M106" s="213" t="s">
        <v>19</v>
      </c>
      <c r="N106" s="214" t="s">
        <v>46</v>
      </c>
      <c r="O106" s="86"/>
      <c r="P106" s="215">
        <f>O106*H106</f>
        <v>0</v>
      </c>
      <c r="Q106" s="215">
        <v>0</v>
      </c>
      <c r="R106" s="215">
        <f>Q106*H106</f>
        <v>0</v>
      </c>
      <c r="S106" s="215">
        <v>0.075999999999999998</v>
      </c>
      <c r="T106" s="216">
        <f>S106*H106</f>
        <v>1.479188</v>
      </c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R106" s="217" t="s">
        <v>144</v>
      </c>
      <c r="AT106" s="217" t="s">
        <v>139</v>
      </c>
      <c r="AU106" s="217" t="s">
        <v>85</v>
      </c>
      <c r="AY106" s="19" t="s">
        <v>136</v>
      </c>
      <c r="BE106" s="218">
        <f>IF(N106="základní",J106,0)</f>
        <v>0</v>
      </c>
      <c r="BF106" s="218">
        <f>IF(N106="snížená",J106,0)</f>
        <v>0</v>
      </c>
      <c r="BG106" s="218">
        <f>IF(N106="zákl. přenesená",J106,0)</f>
        <v>0</v>
      </c>
      <c r="BH106" s="218">
        <f>IF(N106="sníž. přenesená",J106,0)</f>
        <v>0</v>
      </c>
      <c r="BI106" s="218">
        <f>IF(N106="nulová",J106,0)</f>
        <v>0</v>
      </c>
      <c r="BJ106" s="19" t="s">
        <v>83</v>
      </c>
      <c r="BK106" s="218">
        <f>ROUND(I106*H106,2)</f>
        <v>0</v>
      </c>
      <c r="BL106" s="19" t="s">
        <v>144</v>
      </c>
      <c r="BM106" s="217" t="s">
        <v>165</v>
      </c>
    </row>
    <row r="107" s="2" customFormat="1">
      <c r="A107" s="40"/>
      <c r="B107" s="41"/>
      <c r="C107" s="42"/>
      <c r="D107" s="219" t="s">
        <v>146</v>
      </c>
      <c r="E107" s="42"/>
      <c r="F107" s="220" t="s">
        <v>166</v>
      </c>
      <c r="G107" s="42"/>
      <c r="H107" s="42"/>
      <c r="I107" s="221"/>
      <c r="J107" s="42"/>
      <c r="K107" s="42"/>
      <c r="L107" s="46"/>
      <c r="M107" s="222"/>
      <c r="N107" s="223"/>
      <c r="O107" s="86"/>
      <c r="P107" s="86"/>
      <c r="Q107" s="86"/>
      <c r="R107" s="86"/>
      <c r="S107" s="86"/>
      <c r="T107" s="87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T107" s="19" t="s">
        <v>146</v>
      </c>
      <c r="AU107" s="19" t="s">
        <v>85</v>
      </c>
    </row>
    <row r="108" s="13" customFormat="1">
      <c r="A108" s="13"/>
      <c r="B108" s="224"/>
      <c r="C108" s="225"/>
      <c r="D108" s="226" t="s">
        <v>148</v>
      </c>
      <c r="E108" s="227" t="s">
        <v>19</v>
      </c>
      <c r="F108" s="228" t="s">
        <v>167</v>
      </c>
      <c r="G108" s="225"/>
      <c r="H108" s="227" t="s">
        <v>19</v>
      </c>
      <c r="I108" s="229"/>
      <c r="J108" s="225"/>
      <c r="K108" s="225"/>
      <c r="L108" s="230"/>
      <c r="M108" s="231"/>
      <c r="N108" s="232"/>
      <c r="O108" s="232"/>
      <c r="P108" s="232"/>
      <c r="Q108" s="232"/>
      <c r="R108" s="232"/>
      <c r="S108" s="232"/>
      <c r="T108" s="23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34" t="s">
        <v>148</v>
      </c>
      <c r="AU108" s="234" t="s">
        <v>85</v>
      </c>
      <c r="AV108" s="13" t="s">
        <v>83</v>
      </c>
      <c r="AW108" s="13" t="s">
        <v>35</v>
      </c>
      <c r="AX108" s="13" t="s">
        <v>75</v>
      </c>
      <c r="AY108" s="234" t="s">
        <v>136</v>
      </c>
    </row>
    <row r="109" s="14" customFormat="1">
      <c r="A109" s="14"/>
      <c r="B109" s="235"/>
      <c r="C109" s="236"/>
      <c r="D109" s="226" t="s">
        <v>148</v>
      </c>
      <c r="E109" s="237" t="s">
        <v>19</v>
      </c>
      <c r="F109" s="238" t="s">
        <v>168</v>
      </c>
      <c r="G109" s="236"/>
      <c r="H109" s="239">
        <v>2.8700000000000001</v>
      </c>
      <c r="I109" s="240"/>
      <c r="J109" s="236"/>
      <c r="K109" s="236"/>
      <c r="L109" s="241"/>
      <c r="M109" s="242"/>
      <c r="N109" s="243"/>
      <c r="O109" s="243"/>
      <c r="P109" s="243"/>
      <c r="Q109" s="243"/>
      <c r="R109" s="243"/>
      <c r="S109" s="243"/>
      <c r="T109" s="24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45" t="s">
        <v>148</v>
      </c>
      <c r="AU109" s="245" t="s">
        <v>85</v>
      </c>
      <c r="AV109" s="14" t="s">
        <v>85</v>
      </c>
      <c r="AW109" s="14" t="s">
        <v>35</v>
      </c>
      <c r="AX109" s="14" t="s">
        <v>75</v>
      </c>
      <c r="AY109" s="245" t="s">
        <v>136</v>
      </c>
    </row>
    <row r="110" s="14" customFormat="1">
      <c r="A110" s="14"/>
      <c r="B110" s="235"/>
      <c r="C110" s="236"/>
      <c r="D110" s="226" t="s">
        <v>148</v>
      </c>
      <c r="E110" s="237" t="s">
        <v>19</v>
      </c>
      <c r="F110" s="238" t="s">
        <v>169</v>
      </c>
      <c r="G110" s="236"/>
      <c r="H110" s="239">
        <v>3.0750000000000002</v>
      </c>
      <c r="I110" s="240"/>
      <c r="J110" s="236"/>
      <c r="K110" s="236"/>
      <c r="L110" s="241"/>
      <c r="M110" s="242"/>
      <c r="N110" s="243"/>
      <c r="O110" s="243"/>
      <c r="P110" s="243"/>
      <c r="Q110" s="243"/>
      <c r="R110" s="243"/>
      <c r="S110" s="243"/>
      <c r="T110" s="24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T110" s="245" t="s">
        <v>148</v>
      </c>
      <c r="AU110" s="245" t="s">
        <v>85</v>
      </c>
      <c r="AV110" s="14" t="s">
        <v>85</v>
      </c>
      <c r="AW110" s="14" t="s">
        <v>35</v>
      </c>
      <c r="AX110" s="14" t="s">
        <v>75</v>
      </c>
      <c r="AY110" s="245" t="s">
        <v>136</v>
      </c>
    </row>
    <row r="111" s="13" customFormat="1">
      <c r="A111" s="13"/>
      <c r="B111" s="224"/>
      <c r="C111" s="225"/>
      <c r="D111" s="226" t="s">
        <v>148</v>
      </c>
      <c r="E111" s="227" t="s">
        <v>19</v>
      </c>
      <c r="F111" s="228" t="s">
        <v>151</v>
      </c>
      <c r="G111" s="225"/>
      <c r="H111" s="227" t="s">
        <v>19</v>
      </c>
      <c r="I111" s="229"/>
      <c r="J111" s="225"/>
      <c r="K111" s="225"/>
      <c r="L111" s="230"/>
      <c r="M111" s="231"/>
      <c r="N111" s="232"/>
      <c r="O111" s="232"/>
      <c r="P111" s="232"/>
      <c r="Q111" s="232"/>
      <c r="R111" s="232"/>
      <c r="S111" s="232"/>
      <c r="T111" s="23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34" t="s">
        <v>148</v>
      </c>
      <c r="AU111" s="234" t="s">
        <v>85</v>
      </c>
      <c r="AV111" s="13" t="s">
        <v>83</v>
      </c>
      <c r="AW111" s="13" t="s">
        <v>35</v>
      </c>
      <c r="AX111" s="13" t="s">
        <v>75</v>
      </c>
      <c r="AY111" s="234" t="s">
        <v>136</v>
      </c>
    </row>
    <row r="112" s="14" customFormat="1">
      <c r="A112" s="14"/>
      <c r="B112" s="235"/>
      <c r="C112" s="236"/>
      <c r="D112" s="226" t="s">
        <v>148</v>
      </c>
      <c r="E112" s="237" t="s">
        <v>19</v>
      </c>
      <c r="F112" s="238" t="s">
        <v>170</v>
      </c>
      <c r="G112" s="236"/>
      <c r="H112" s="239">
        <v>1.948</v>
      </c>
      <c r="I112" s="240"/>
      <c r="J112" s="236"/>
      <c r="K112" s="236"/>
      <c r="L112" s="241"/>
      <c r="M112" s="242"/>
      <c r="N112" s="243"/>
      <c r="O112" s="243"/>
      <c r="P112" s="243"/>
      <c r="Q112" s="243"/>
      <c r="R112" s="243"/>
      <c r="S112" s="243"/>
      <c r="T112" s="24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45" t="s">
        <v>148</v>
      </c>
      <c r="AU112" s="245" t="s">
        <v>85</v>
      </c>
      <c r="AV112" s="14" t="s">
        <v>85</v>
      </c>
      <c r="AW112" s="14" t="s">
        <v>35</v>
      </c>
      <c r="AX112" s="14" t="s">
        <v>75</v>
      </c>
      <c r="AY112" s="245" t="s">
        <v>136</v>
      </c>
    </row>
    <row r="113" s="14" customFormat="1">
      <c r="A113" s="14"/>
      <c r="B113" s="235"/>
      <c r="C113" s="236"/>
      <c r="D113" s="226" t="s">
        <v>148</v>
      </c>
      <c r="E113" s="237" t="s">
        <v>19</v>
      </c>
      <c r="F113" s="238" t="s">
        <v>171</v>
      </c>
      <c r="G113" s="236"/>
      <c r="H113" s="239">
        <v>1.9350000000000001</v>
      </c>
      <c r="I113" s="240"/>
      <c r="J113" s="236"/>
      <c r="K113" s="236"/>
      <c r="L113" s="241"/>
      <c r="M113" s="242"/>
      <c r="N113" s="243"/>
      <c r="O113" s="243"/>
      <c r="P113" s="243"/>
      <c r="Q113" s="243"/>
      <c r="R113" s="243"/>
      <c r="S113" s="243"/>
      <c r="T113" s="24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245" t="s">
        <v>148</v>
      </c>
      <c r="AU113" s="245" t="s">
        <v>85</v>
      </c>
      <c r="AV113" s="14" t="s">
        <v>85</v>
      </c>
      <c r="AW113" s="14" t="s">
        <v>35</v>
      </c>
      <c r="AX113" s="14" t="s">
        <v>75</v>
      </c>
      <c r="AY113" s="245" t="s">
        <v>136</v>
      </c>
    </row>
    <row r="114" s="14" customFormat="1">
      <c r="A114" s="14"/>
      <c r="B114" s="235"/>
      <c r="C114" s="236"/>
      <c r="D114" s="226" t="s">
        <v>148</v>
      </c>
      <c r="E114" s="237" t="s">
        <v>19</v>
      </c>
      <c r="F114" s="238" t="s">
        <v>172</v>
      </c>
      <c r="G114" s="236"/>
      <c r="H114" s="239">
        <v>1.845</v>
      </c>
      <c r="I114" s="240"/>
      <c r="J114" s="236"/>
      <c r="K114" s="236"/>
      <c r="L114" s="241"/>
      <c r="M114" s="242"/>
      <c r="N114" s="243"/>
      <c r="O114" s="243"/>
      <c r="P114" s="243"/>
      <c r="Q114" s="243"/>
      <c r="R114" s="243"/>
      <c r="S114" s="243"/>
      <c r="T114" s="24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45" t="s">
        <v>148</v>
      </c>
      <c r="AU114" s="245" t="s">
        <v>85</v>
      </c>
      <c r="AV114" s="14" t="s">
        <v>85</v>
      </c>
      <c r="AW114" s="14" t="s">
        <v>35</v>
      </c>
      <c r="AX114" s="14" t="s">
        <v>75</v>
      </c>
      <c r="AY114" s="245" t="s">
        <v>136</v>
      </c>
    </row>
    <row r="115" s="14" customFormat="1">
      <c r="A115" s="14"/>
      <c r="B115" s="235"/>
      <c r="C115" s="236"/>
      <c r="D115" s="226" t="s">
        <v>148</v>
      </c>
      <c r="E115" s="237" t="s">
        <v>19</v>
      </c>
      <c r="F115" s="238" t="s">
        <v>173</v>
      </c>
      <c r="G115" s="236"/>
      <c r="H115" s="239">
        <v>2.0499999999999998</v>
      </c>
      <c r="I115" s="240"/>
      <c r="J115" s="236"/>
      <c r="K115" s="236"/>
      <c r="L115" s="241"/>
      <c r="M115" s="242"/>
      <c r="N115" s="243"/>
      <c r="O115" s="243"/>
      <c r="P115" s="243"/>
      <c r="Q115" s="243"/>
      <c r="R115" s="243"/>
      <c r="S115" s="243"/>
      <c r="T115" s="24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245" t="s">
        <v>148</v>
      </c>
      <c r="AU115" s="245" t="s">
        <v>85</v>
      </c>
      <c r="AV115" s="14" t="s">
        <v>85</v>
      </c>
      <c r="AW115" s="14" t="s">
        <v>35</v>
      </c>
      <c r="AX115" s="14" t="s">
        <v>75</v>
      </c>
      <c r="AY115" s="245" t="s">
        <v>136</v>
      </c>
    </row>
    <row r="116" s="13" customFormat="1">
      <c r="A116" s="13"/>
      <c r="B116" s="224"/>
      <c r="C116" s="225"/>
      <c r="D116" s="226" t="s">
        <v>148</v>
      </c>
      <c r="E116" s="227" t="s">
        <v>19</v>
      </c>
      <c r="F116" s="228" t="s">
        <v>174</v>
      </c>
      <c r="G116" s="225"/>
      <c r="H116" s="227" t="s">
        <v>19</v>
      </c>
      <c r="I116" s="229"/>
      <c r="J116" s="225"/>
      <c r="K116" s="225"/>
      <c r="L116" s="230"/>
      <c r="M116" s="231"/>
      <c r="N116" s="232"/>
      <c r="O116" s="232"/>
      <c r="P116" s="232"/>
      <c r="Q116" s="232"/>
      <c r="R116" s="232"/>
      <c r="S116" s="232"/>
      <c r="T116" s="23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34" t="s">
        <v>148</v>
      </c>
      <c r="AU116" s="234" t="s">
        <v>85</v>
      </c>
      <c r="AV116" s="13" t="s">
        <v>83</v>
      </c>
      <c r="AW116" s="13" t="s">
        <v>35</v>
      </c>
      <c r="AX116" s="13" t="s">
        <v>75</v>
      </c>
      <c r="AY116" s="234" t="s">
        <v>136</v>
      </c>
    </row>
    <row r="117" s="14" customFormat="1">
      <c r="A117" s="14"/>
      <c r="B117" s="235"/>
      <c r="C117" s="236"/>
      <c r="D117" s="226" t="s">
        <v>148</v>
      </c>
      <c r="E117" s="237" t="s">
        <v>19</v>
      </c>
      <c r="F117" s="238" t="s">
        <v>175</v>
      </c>
      <c r="G117" s="236"/>
      <c r="H117" s="239">
        <v>1.845</v>
      </c>
      <c r="I117" s="240"/>
      <c r="J117" s="236"/>
      <c r="K117" s="236"/>
      <c r="L117" s="241"/>
      <c r="M117" s="242"/>
      <c r="N117" s="243"/>
      <c r="O117" s="243"/>
      <c r="P117" s="243"/>
      <c r="Q117" s="243"/>
      <c r="R117" s="243"/>
      <c r="S117" s="243"/>
      <c r="T117" s="24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45" t="s">
        <v>148</v>
      </c>
      <c r="AU117" s="245" t="s">
        <v>85</v>
      </c>
      <c r="AV117" s="14" t="s">
        <v>85</v>
      </c>
      <c r="AW117" s="14" t="s">
        <v>35</v>
      </c>
      <c r="AX117" s="14" t="s">
        <v>75</v>
      </c>
      <c r="AY117" s="245" t="s">
        <v>136</v>
      </c>
    </row>
    <row r="118" s="13" customFormat="1">
      <c r="A118" s="13"/>
      <c r="B118" s="224"/>
      <c r="C118" s="225"/>
      <c r="D118" s="226" t="s">
        <v>148</v>
      </c>
      <c r="E118" s="227" t="s">
        <v>19</v>
      </c>
      <c r="F118" s="228" t="s">
        <v>176</v>
      </c>
      <c r="G118" s="225"/>
      <c r="H118" s="227" t="s">
        <v>19</v>
      </c>
      <c r="I118" s="229"/>
      <c r="J118" s="225"/>
      <c r="K118" s="225"/>
      <c r="L118" s="230"/>
      <c r="M118" s="231"/>
      <c r="N118" s="232"/>
      <c r="O118" s="232"/>
      <c r="P118" s="232"/>
      <c r="Q118" s="232"/>
      <c r="R118" s="232"/>
      <c r="S118" s="232"/>
      <c r="T118" s="23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34" t="s">
        <v>148</v>
      </c>
      <c r="AU118" s="234" t="s">
        <v>85</v>
      </c>
      <c r="AV118" s="13" t="s">
        <v>83</v>
      </c>
      <c r="AW118" s="13" t="s">
        <v>35</v>
      </c>
      <c r="AX118" s="13" t="s">
        <v>75</v>
      </c>
      <c r="AY118" s="234" t="s">
        <v>136</v>
      </c>
    </row>
    <row r="119" s="14" customFormat="1">
      <c r="A119" s="14"/>
      <c r="B119" s="235"/>
      <c r="C119" s="236"/>
      <c r="D119" s="226" t="s">
        <v>148</v>
      </c>
      <c r="E119" s="237" t="s">
        <v>19</v>
      </c>
      <c r="F119" s="238" t="s">
        <v>177</v>
      </c>
      <c r="G119" s="236"/>
      <c r="H119" s="239">
        <v>2.0499999999999998</v>
      </c>
      <c r="I119" s="240"/>
      <c r="J119" s="236"/>
      <c r="K119" s="236"/>
      <c r="L119" s="241"/>
      <c r="M119" s="242"/>
      <c r="N119" s="243"/>
      <c r="O119" s="243"/>
      <c r="P119" s="243"/>
      <c r="Q119" s="243"/>
      <c r="R119" s="243"/>
      <c r="S119" s="243"/>
      <c r="T119" s="24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45" t="s">
        <v>148</v>
      </c>
      <c r="AU119" s="245" t="s">
        <v>85</v>
      </c>
      <c r="AV119" s="14" t="s">
        <v>85</v>
      </c>
      <c r="AW119" s="14" t="s">
        <v>35</v>
      </c>
      <c r="AX119" s="14" t="s">
        <v>75</v>
      </c>
      <c r="AY119" s="245" t="s">
        <v>136</v>
      </c>
    </row>
    <row r="120" s="14" customFormat="1">
      <c r="A120" s="14"/>
      <c r="B120" s="235"/>
      <c r="C120" s="236"/>
      <c r="D120" s="226" t="s">
        <v>148</v>
      </c>
      <c r="E120" s="237" t="s">
        <v>19</v>
      </c>
      <c r="F120" s="238" t="s">
        <v>175</v>
      </c>
      <c r="G120" s="236"/>
      <c r="H120" s="239">
        <v>1.845</v>
      </c>
      <c r="I120" s="240"/>
      <c r="J120" s="236"/>
      <c r="K120" s="236"/>
      <c r="L120" s="241"/>
      <c r="M120" s="242"/>
      <c r="N120" s="243"/>
      <c r="O120" s="243"/>
      <c r="P120" s="243"/>
      <c r="Q120" s="243"/>
      <c r="R120" s="243"/>
      <c r="S120" s="243"/>
      <c r="T120" s="24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45" t="s">
        <v>148</v>
      </c>
      <c r="AU120" s="245" t="s">
        <v>85</v>
      </c>
      <c r="AV120" s="14" t="s">
        <v>85</v>
      </c>
      <c r="AW120" s="14" t="s">
        <v>35</v>
      </c>
      <c r="AX120" s="14" t="s">
        <v>75</v>
      </c>
      <c r="AY120" s="245" t="s">
        <v>136</v>
      </c>
    </row>
    <row r="121" s="15" customFormat="1">
      <c r="A121" s="15"/>
      <c r="B121" s="246"/>
      <c r="C121" s="247"/>
      <c r="D121" s="226" t="s">
        <v>148</v>
      </c>
      <c r="E121" s="248" t="s">
        <v>19</v>
      </c>
      <c r="F121" s="249" t="s">
        <v>155</v>
      </c>
      <c r="G121" s="247"/>
      <c r="H121" s="250">
        <v>19.463000000000001</v>
      </c>
      <c r="I121" s="251"/>
      <c r="J121" s="247"/>
      <c r="K121" s="247"/>
      <c r="L121" s="252"/>
      <c r="M121" s="253"/>
      <c r="N121" s="254"/>
      <c r="O121" s="254"/>
      <c r="P121" s="254"/>
      <c r="Q121" s="254"/>
      <c r="R121" s="254"/>
      <c r="S121" s="254"/>
      <c r="T121" s="25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T121" s="256" t="s">
        <v>148</v>
      </c>
      <c r="AU121" s="256" t="s">
        <v>85</v>
      </c>
      <c r="AV121" s="15" t="s">
        <v>144</v>
      </c>
      <c r="AW121" s="15" t="s">
        <v>35</v>
      </c>
      <c r="AX121" s="15" t="s">
        <v>83</v>
      </c>
      <c r="AY121" s="256" t="s">
        <v>136</v>
      </c>
    </row>
    <row r="122" s="2" customFormat="1" ht="24.15" customHeight="1">
      <c r="A122" s="40"/>
      <c r="B122" s="41"/>
      <c r="C122" s="206" t="s">
        <v>144</v>
      </c>
      <c r="D122" s="206" t="s">
        <v>139</v>
      </c>
      <c r="E122" s="207" t="s">
        <v>178</v>
      </c>
      <c r="F122" s="208" t="s">
        <v>179</v>
      </c>
      <c r="G122" s="209" t="s">
        <v>142</v>
      </c>
      <c r="H122" s="210">
        <v>2.742</v>
      </c>
      <c r="I122" s="211"/>
      <c r="J122" s="212">
        <f>ROUND(I122*H122,2)</f>
        <v>0</v>
      </c>
      <c r="K122" s="208" t="s">
        <v>143</v>
      </c>
      <c r="L122" s="46"/>
      <c r="M122" s="213" t="s">
        <v>19</v>
      </c>
      <c r="N122" s="214" t="s">
        <v>46</v>
      </c>
      <c r="O122" s="86"/>
      <c r="P122" s="215">
        <f>O122*H122</f>
        <v>0</v>
      </c>
      <c r="Q122" s="215">
        <v>0</v>
      </c>
      <c r="R122" s="215">
        <f>Q122*H122</f>
        <v>0</v>
      </c>
      <c r="S122" s="215">
        <v>0.17999999999999999</v>
      </c>
      <c r="T122" s="216">
        <f>S122*H122</f>
        <v>0.49356</v>
      </c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R122" s="217" t="s">
        <v>144</v>
      </c>
      <c r="AT122" s="217" t="s">
        <v>139</v>
      </c>
      <c r="AU122" s="217" t="s">
        <v>85</v>
      </c>
      <c r="AY122" s="19" t="s">
        <v>136</v>
      </c>
      <c r="BE122" s="218">
        <f>IF(N122="základní",J122,0)</f>
        <v>0</v>
      </c>
      <c r="BF122" s="218">
        <f>IF(N122="snížená",J122,0)</f>
        <v>0</v>
      </c>
      <c r="BG122" s="218">
        <f>IF(N122="zákl. přenesená",J122,0)</f>
        <v>0</v>
      </c>
      <c r="BH122" s="218">
        <f>IF(N122="sníž. přenesená",J122,0)</f>
        <v>0</v>
      </c>
      <c r="BI122" s="218">
        <f>IF(N122="nulová",J122,0)</f>
        <v>0</v>
      </c>
      <c r="BJ122" s="19" t="s">
        <v>83</v>
      </c>
      <c r="BK122" s="218">
        <f>ROUND(I122*H122,2)</f>
        <v>0</v>
      </c>
      <c r="BL122" s="19" t="s">
        <v>144</v>
      </c>
      <c r="BM122" s="217" t="s">
        <v>180</v>
      </c>
    </row>
    <row r="123" s="2" customFormat="1">
      <c r="A123" s="40"/>
      <c r="B123" s="41"/>
      <c r="C123" s="42"/>
      <c r="D123" s="219" t="s">
        <v>146</v>
      </c>
      <c r="E123" s="42"/>
      <c r="F123" s="220" t="s">
        <v>181</v>
      </c>
      <c r="G123" s="42"/>
      <c r="H123" s="42"/>
      <c r="I123" s="221"/>
      <c r="J123" s="42"/>
      <c r="K123" s="42"/>
      <c r="L123" s="46"/>
      <c r="M123" s="222"/>
      <c r="N123" s="223"/>
      <c r="O123" s="86"/>
      <c r="P123" s="86"/>
      <c r="Q123" s="86"/>
      <c r="R123" s="86"/>
      <c r="S123" s="86"/>
      <c r="T123" s="87"/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T123" s="19" t="s">
        <v>146</v>
      </c>
      <c r="AU123" s="19" t="s">
        <v>85</v>
      </c>
    </row>
    <row r="124" s="13" customFormat="1">
      <c r="A124" s="13"/>
      <c r="B124" s="224"/>
      <c r="C124" s="225"/>
      <c r="D124" s="226" t="s">
        <v>148</v>
      </c>
      <c r="E124" s="227" t="s">
        <v>19</v>
      </c>
      <c r="F124" s="228" t="s">
        <v>182</v>
      </c>
      <c r="G124" s="225"/>
      <c r="H124" s="227" t="s">
        <v>19</v>
      </c>
      <c r="I124" s="229"/>
      <c r="J124" s="225"/>
      <c r="K124" s="225"/>
      <c r="L124" s="230"/>
      <c r="M124" s="231"/>
      <c r="N124" s="232"/>
      <c r="O124" s="232"/>
      <c r="P124" s="232"/>
      <c r="Q124" s="232"/>
      <c r="R124" s="232"/>
      <c r="S124" s="232"/>
      <c r="T124" s="23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34" t="s">
        <v>148</v>
      </c>
      <c r="AU124" s="234" t="s">
        <v>85</v>
      </c>
      <c r="AV124" s="13" t="s">
        <v>83</v>
      </c>
      <c r="AW124" s="13" t="s">
        <v>35</v>
      </c>
      <c r="AX124" s="13" t="s">
        <v>75</v>
      </c>
      <c r="AY124" s="234" t="s">
        <v>136</v>
      </c>
    </row>
    <row r="125" s="14" customFormat="1">
      <c r="A125" s="14"/>
      <c r="B125" s="235"/>
      <c r="C125" s="236"/>
      <c r="D125" s="226" t="s">
        <v>148</v>
      </c>
      <c r="E125" s="237" t="s">
        <v>19</v>
      </c>
      <c r="F125" s="238" t="s">
        <v>183</v>
      </c>
      <c r="G125" s="236"/>
      <c r="H125" s="239">
        <v>0.27300000000000002</v>
      </c>
      <c r="I125" s="240"/>
      <c r="J125" s="236"/>
      <c r="K125" s="236"/>
      <c r="L125" s="241"/>
      <c r="M125" s="242"/>
      <c r="N125" s="243"/>
      <c r="O125" s="243"/>
      <c r="P125" s="243"/>
      <c r="Q125" s="243"/>
      <c r="R125" s="243"/>
      <c r="S125" s="243"/>
      <c r="T125" s="24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45" t="s">
        <v>148</v>
      </c>
      <c r="AU125" s="245" t="s">
        <v>85</v>
      </c>
      <c r="AV125" s="14" t="s">
        <v>85</v>
      </c>
      <c r="AW125" s="14" t="s">
        <v>35</v>
      </c>
      <c r="AX125" s="14" t="s">
        <v>75</v>
      </c>
      <c r="AY125" s="245" t="s">
        <v>136</v>
      </c>
    </row>
    <row r="126" s="13" customFormat="1">
      <c r="A126" s="13"/>
      <c r="B126" s="224"/>
      <c r="C126" s="225"/>
      <c r="D126" s="226" t="s">
        <v>148</v>
      </c>
      <c r="E126" s="227" t="s">
        <v>19</v>
      </c>
      <c r="F126" s="228" t="s">
        <v>184</v>
      </c>
      <c r="G126" s="225"/>
      <c r="H126" s="227" t="s">
        <v>19</v>
      </c>
      <c r="I126" s="229"/>
      <c r="J126" s="225"/>
      <c r="K126" s="225"/>
      <c r="L126" s="230"/>
      <c r="M126" s="231"/>
      <c r="N126" s="232"/>
      <c r="O126" s="232"/>
      <c r="P126" s="232"/>
      <c r="Q126" s="232"/>
      <c r="R126" s="232"/>
      <c r="S126" s="232"/>
      <c r="T126" s="23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34" t="s">
        <v>148</v>
      </c>
      <c r="AU126" s="234" t="s">
        <v>85</v>
      </c>
      <c r="AV126" s="13" t="s">
        <v>83</v>
      </c>
      <c r="AW126" s="13" t="s">
        <v>35</v>
      </c>
      <c r="AX126" s="13" t="s">
        <v>75</v>
      </c>
      <c r="AY126" s="234" t="s">
        <v>136</v>
      </c>
    </row>
    <row r="127" s="14" customFormat="1">
      <c r="A127" s="14"/>
      <c r="B127" s="235"/>
      <c r="C127" s="236"/>
      <c r="D127" s="226" t="s">
        <v>148</v>
      </c>
      <c r="E127" s="237" t="s">
        <v>19</v>
      </c>
      <c r="F127" s="238" t="s">
        <v>185</v>
      </c>
      <c r="G127" s="236"/>
      <c r="H127" s="239">
        <v>2.4689999999999999</v>
      </c>
      <c r="I127" s="240"/>
      <c r="J127" s="236"/>
      <c r="K127" s="236"/>
      <c r="L127" s="241"/>
      <c r="M127" s="242"/>
      <c r="N127" s="243"/>
      <c r="O127" s="243"/>
      <c r="P127" s="243"/>
      <c r="Q127" s="243"/>
      <c r="R127" s="243"/>
      <c r="S127" s="243"/>
      <c r="T127" s="24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45" t="s">
        <v>148</v>
      </c>
      <c r="AU127" s="245" t="s">
        <v>85</v>
      </c>
      <c r="AV127" s="14" t="s">
        <v>85</v>
      </c>
      <c r="AW127" s="14" t="s">
        <v>35</v>
      </c>
      <c r="AX127" s="14" t="s">
        <v>75</v>
      </c>
      <c r="AY127" s="245" t="s">
        <v>136</v>
      </c>
    </row>
    <row r="128" s="15" customFormat="1">
      <c r="A128" s="15"/>
      <c r="B128" s="246"/>
      <c r="C128" s="247"/>
      <c r="D128" s="226" t="s">
        <v>148</v>
      </c>
      <c r="E128" s="248" t="s">
        <v>19</v>
      </c>
      <c r="F128" s="249" t="s">
        <v>155</v>
      </c>
      <c r="G128" s="247"/>
      <c r="H128" s="250">
        <v>2.742</v>
      </c>
      <c r="I128" s="251"/>
      <c r="J128" s="247"/>
      <c r="K128" s="247"/>
      <c r="L128" s="252"/>
      <c r="M128" s="253"/>
      <c r="N128" s="254"/>
      <c r="O128" s="254"/>
      <c r="P128" s="254"/>
      <c r="Q128" s="254"/>
      <c r="R128" s="254"/>
      <c r="S128" s="254"/>
      <c r="T128" s="25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T128" s="256" t="s">
        <v>148</v>
      </c>
      <c r="AU128" s="256" t="s">
        <v>85</v>
      </c>
      <c r="AV128" s="15" t="s">
        <v>144</v>
      </c>
      <c r="AW128" s="15" t="s">
        <v>35</v>
      </c>
      <c r="AX128" s="15" t="s">
        <v>83</v>
      </c>
      <c r="AY128" s="256" t="s">
        <v>136</v>
      </c>
    </row>
    <row r="129" s="2" customFormat="1" ht="24.15" customHeight="1">
      <c r="A129" s="40"/>
      <c r="B129" s="41"/>
      <c r="C129" s="206" t="s">
        <v>186</v>
      </c>
      <c r="D129" s="206" t="s">
        <v>139</v>
      </c>
      <c r="E129" s="207" t="s">
        <v>187</v>
      </c>
      <c r="F129" s="208" t="s">
        <v>188</v>
      </c>
      <c r="G129" s="209" t="s">
        <v>189</v>
      </c>
      <c r="H129" s="210">
        <v>0.55000000000000004</v>
      </c>
      <c r="I129" s="211"/>
      <c r="J129" s="212">
        <f>ROUND(I129*H129,2)</f>
        <v>0</v>
      </c>
      <c r="K129" s="208" t="s">
        <v>143</v>
      </c>
      <c r="L129" s="46"/>
      <c r="M129" s="213" t="s">
        <v>19</v>
      </c>
      <c r="N129" s="214" t="s">
        <v>46</v>
      </c>
      <c r="O129" s="86"/>
      <c r="P129" s="215">
        <f>O129*H129</f>
        <v>0</v>
      </c>
      <c r="Q129" s="215">
        <v>0.0012800000000000001</v>
      </c>
      <c r="R129" s="215">
        <f>Q129*H129</f>
        <v>0.00070400000000000009</v>
      </c>
      <c r="S129" s="215">
        <v>0.021000000000000001</v>
      </c>
      <c r="T129" s="216">
        <f>S129*H129</f>
        <v>0.011550000000000001</v>
      </c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R129" s="217" t="s">
        <v>144</v>
      </c>
      <c r="AT129" s="217" t="s">
        <v>139</v>
      </c>
      <c r="AU129" s="217" t="s">
        <v>85</v>
      </c>
      <c r="AY129" s="19" t="s">
        <v>136</v>
      </c>
      <c r="BE129" s="218">
        <f>IF(N129="základní",J129,0)</f>
        <v>0</v>
      </c>
      <c r="BF129" s="218">
        <f>IF(N129="snížená",J129,0)</f>
        <v>0</v>
      </c>
      <c r="BG129" s="218">
        <f>IF(N129="zákl. přenesená",J129,0)</f>
        <v>0</v>
      </c>
      <c r="BH129" s="218">
        <f>IF(N129="sníž. přenesená",J129,0)</f>
        <v>0</v>
      </c>
      <c r="BI129" s="218">
        <f>IF(N129="nulová",J129,0)</f>
        <v>0</v>
      </c>
      <c r="BJ129" s="19" t="s">
        <v>83</v>
      </c>
      <c r="BK129" s="218">
        <f>ROUND(I129*H129,2)</f>
        <v>0</v>
      </c>
      <c r="BL129" s="19" t="s">
        <v>144</v>
      </c>
      <c r="BM129" s="217" t="s">
        <v>190</v>
      </c>
    </row>
    <row r="130" s="2" customFormat="1">
      <c r="A130" s="40"/>
      <c r="B130" s="41"/>
      <c r="C130" s="42"/>
      <c r="D130" s="219" t="s">
        <v>146</v>
      </c>
      <c r="E130" s="42"/>
      <c r="F130" s="220" t="s">
        <v>191</v>
      </c>
      <c r="G130" s="42"/>
      <c r="H130" s="42"/>
      <c r="I130" s="221"/>
      <c r="J130" s="42"/>
      <c r="K130" s="42"/>
      <c r="L130" s="46"/>
      <c r="M130" s="222"/>
      <c r="N130" s="223"/>
      <c r="O130" s="86"/>
      <c r="P130" s="86"/>
      <c r="Q130" s="86"/>
      <c r="R130" s="86"/>
      <c r="S130" s="86"/>
      <c r="T130" s="87"/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T130" s="19" t="s">
        <v>146</v>
      </c>
      <c r="AU130" s="19" t="s">
        <v>85</v>
      </c>
    </row>
    <row r="131" s="13" customFormat="1">
      <c r="A131" s="13"/>
      <c r="B131" s="224"/>
      <c r="C131" s="225"/>
      <c r="D131" s="226" t="s">
        <v>148</v>
      </c>
      <c r="E131" s="227" t="s">
        <v>19</v>
      </c>
      <c r="F131" s="228" t="s">
        <v>99</v>
      </c>
      <c r="G131" s="225"/>
      <c r="H131" s="227" t="s">
        <v>19</v>
      </c>
      <c r="I131" s="229"/>
      <c r="J131" s="225"/>
      <c r="K131" s="225"/>
      <c r="L131" s="230"/>
      <c r="M131" s="231"/>
      <c r="N131" s="232"/>
      <c r="O131" s="232"/>
      <c r="P131" s="232"/>
      <c r="Q131" s="232"/>
      <c r="R131" s="232"/>
      <c r="S131" s="232"/>
      <c r="T131" s="23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34" t="s">
        <v>148</v>
      </c>
      <c r="AU131" s="234" t="s">
        <v>85</v>
      </c>
      <c r="AV131" s="13" t="s">
        <v>83</v>
      </c>
      <c r="AW131" s="13" t="s">
        <v>35</v>
      </c>
      <c r="AX131" s="13" t="s">
        <v>75</v>
      </c>
      <c r="AY131" s="234" t="s">
        <v>136</v>
      </c>
    </row>
    <row r="132" s="14" customFormat="1">
      <c r="A132" s="14"/>
      <c r="B132" s="235"/>
      <c r="C132" s="236"/>
      <c r="D132" s="226" t="s">
        <v>148</v>
      </c>
      <c r="E132" s="237" t="s">
        <v>19</v>
      </c>
      <c r="F132" s="238" t="s">
        <v>192</v>
      </c>
      <c r="G132" s="236"/>
      <c r="H132" s="239">
        <v>0.55000000000000004</v>
      </c>
      <c r="I132" s="240"/>
      <c r="J132" s="236"/>
      <c r="K132" s="236"/>
      <c r="L132" s="241"/>
      <c r="M132" s="242"/>
      <c r="N132" s="243"/>
      <c r="O132" s="243"/>
      <c r="P132" s="243"/>
      <c r="Q132" s="243"/>
      <c r="R132" s="243"/>
      <c r="S132" s="243"/>
      <c r="T132" s="24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45" t="s">
        <v>148</v>
      </c>
      <c r="AU132" s="245" t="s">
        <v>85</v>
      </c>
      <c r="AV132" s="14" t="s">
        <v>85</v>
      </c>
      <c r="AW132" s="14" t="s">
        <v>35</v>
      </c>
      <c r="AX132" s="14" t="s">
        <v>75</v>
      </c>
      <c r="AY132" s="245" t="s">
        <v>136</v>
      </c>
    </row>
    <row r="133" s="15" customFormat="1">
      <c r="A133" s="15"/>
      <c r="B133" s="246"/>
      <c r="C133" s="247"/>
      <c r="D133" s="226" t="s">
        <v>148</v>
      </c>
      <c r="E133" s="248" t="s">
        <v>19</v>
      </c>
      <c r="F133" s="249" t="s">
        <v>155</v>
      </c>
      <c r="G133" s="247"/>
      <c r="H133" s="250">
        <v>0.55000000000000004</v>
      </c>
      <c r="I133" s="251"/>
      <c r="J133" s="247"/>
      <c r="K133" s="247"/>
      <c r="L133" s="252"/>
      <c r="M133" s="253"/>
      <c r="N133" s="254"/>
      <c r="O133" s="254"/>
      <c r="P133" s="254"/>
      <c r="Q133" s="254"/>
      <c r="R133" s="254"/>
      <c r="S133" s="254"/>
      <c r="T133" s="25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T133" s="256" t="s">
        <v>148</v>
      </c>
      <c r="AU133" s="256" t="s">
        <v>85</v>
      </c>
      <c r="AV133" s="15" t="s">
        <v>144</v>
      </c>
      <c r="AW133" s="15" t="s">
        <v>35</v>
      </c>
      <c r="AX133" s="15" t="s">
        <v>83</v>
      </c>
      <c r="AY133" s="256" t="s">
        <v>136</v>
      </c>
    </row>
    <row r="134" s="2" customFormat="1" ht="24.15" customHeight="1">
      <c r="A134" s="40"/>
      <c r="B134" s="41"/>
      <c r="C134" s="206" t="s">
        <v>193</v>
      </c>
      <c r="D134" s="206" t="s">
        <v>139</v>
      </c>
      <c r="E134" s="207" t="s">
        <v>194</v>
      </c>
      <c r="F134" s="208" t="s">
        <v>195</v>
      </c>
      <c r="G134" s="209" t="s">
        <v>142</v>
      </c>
      <c r="H134" s="210">
        <v>21.434999999999999</v>
      </c>
      <c r="I134" s="211"/>
      <c r="J134" s="212">
        <f>ROUND(I134*H134,2)</f>
        <v>0</v>
      </c>
      <c r="K134" s="208" t="s">
        <v>143</v>
      </c>
      <c r="L134" s="46"/>
      <c r="M134" s="213" t="s">
        <v>19</v>
      </c>
      <c r="N134" s="214" t="s">
        <v>46</v>
      </c>
      <c r="O134" s="86"/>
      <c r="P134" s="215">
        <f>O134*H134</f>
        <v>0</v>
      </c>
      <c r="Q134" s="215">
        <v>0</v>
      </c>
      <c r="R134" s="215">
        <f>Q134*H134</f>
        <v>0</v>
      </c>
      <c r="S134" s="215">
        <v>0.068000000000000005</v>
      </c>
      <c r="T134" s="216">
        <f>S134*H134</f>
        <v>1.4575800000000001</v>
      </c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R134" s="217" t="s">
        <v>144</v>
      </c>
      <c r="AT134" s="217" t="s">
        <v>139</v>
      </c>
      <c r="AU134" s="217" t="s">
        <v>85</v>
      </c>
      <c r="AY134" s="19" t="s">
        <v>136</v>
      </c>
      <c r="BE134" s="218">
        <f>IF(N134="základní",J134,0)</f>
        <v>0</v>
      </c>
      <c r="BF134" s="218">
        <f>IF(N134="snížená",J134,0)</f>
        <v>0</v>
      </c>
      <c r="BG134" s="218">
        <f>IF(N134="zákl. přenesená",J134,0)</f>
        <v>0</v>
      </c>
      <c r="BH134" s="218">
        <f>IF(N134="sníž. přenesená",J134,0)</f>
        <v>0</v>
      </c>
      <c r="BI134" s="218">
        <f>IF(N134="nulová",J134,0)</f>
        <v>0</v>
      </c>
      <c r="BJ134" s="19" t="s">
        <v>83</v>
      </c>
      <c r="BK134" s="218">
        <f>ROUND(I134*H134,2)</f>
        <v>0</v>
      </c>
      <c r="BL134" s="19" t="s">
        <v>144</v>
      </c>
      <c r="BM134" s="217" t="s">
        <v>196</v>
      </c>
    </row>
    <row r="135" s="2" customFormat="1">
      <c r="A135" s="40"/>
      <c r="B135" s="41"/>
      <c r="C135" s="42"/>
      <c r="D135" s="219" t="s">
        <v>146</v>
      </c>
      <c r="E135" s="42"/>
      <c r="F135" s="220" t="s">
        <v>197</v>
      </c>
      <c r="G135" s="42"/>
      <c r="H135" s="42"/>
      <c r="I135" s="221"/>
      <c r="J135" s="42"/>
      <c r="K135" s="42"/>
      <c r="L135" s="46"/>
      <c r="M135" s="222"/>
      <c r="N135" s="223"/>
      <c r="O135" s="86"/>
      <c r="P135" s="86"/>
      <c r="Q135" s="86"/>
      <c r="R135" s="86"/>
      <c r="S135" s="86"/>
      <c r="T135" s="87"/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T135" s="19" t="s">
        <v>146</v>
      </c>
      <c r="AU135" s="19" t="s">
        <v>85</v>
      </c>
    </row>
    <row r="136" s="13" customFormat="1">
      <c r="A136" s="13"/>
      <c r="B136" s="224"/>
      <c r="C136" s="225"/>
      <c r="D136" s="226" t="s">
        <v>148</v>
      </c>
      <c r="E136" s="227" t="s">
        <v>19</v>
      </c>
      <c r="F136" s="228" t="s">
        <v>198</v>
      </c>
      <c r="G136" s="225"/>
      <c r="H136" s="227" t="s">
        <v>19</v>
      </c>
      <c r="I136" s="229"/>
      <c r="J136" s="225"/>
      <c r="K136" s="225"/>
      <c r="L136" s="230"/>
      <c r="M136" s="231"/>
      <c r="N136" s="232"/>
      <c r="O136" s="232"/>
      <c r="P136" s="232"/>
      <c r="Q136" s="232"/>
      <c r="R136" s="232"/>
      <c r="S136" s="232"/>
      <c r="T136" s="23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34" t="s">
        <v>148</v>
      </c>
      <c r="AU136" s="234" t="s">
        <v>85</v>
      </c>
      <c r="AV136" s="13" t="s">
        <v>83</v>
      </c>
      <c r="AW136" s="13" t="s">
        <v>35</v>
      </c>
      <c r="AX136" s="13" t="s">
        <v>75</v>
      </c>
      <c r="AY136" s="234" t="s">
        <v>136</v>
      </c>
    </row>
    <row r="137" s="14" customFormat="1">
      <c r="A137" s="14"/>
      <c r="B137" s="235"/>
      <c r="C137" s="236"/>
      <c r="D137" s="226" t="s">
        <v>148</v>
      </c>
      <c r="E137" s="237" t="s">
        <v>19</v>
      </c>
      <c r="F137" s="238" t="s">
        <v>199</v>
      </c>
      <c r="G137" s="236"/>
      <c r="H137" s="239">
        <v>3.508</v>
      </c>
      <c r="I137" s="240"/>
      <c r="J137" s="236"/>
      <c r="K137" s="236"/>
      <c r="L137" s="241"/>
      <c r="M137" s="242"/>
      <c r="N137" s="243"/>
      <c r="O137" s="243"/>
      <c r="P137" s="243"/>
      <c r="Q137" s="243"/>
      <c r="R137" s="243"/>
      <c r="S137" s="243"/>
      <c r="T137" s="24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45" t="s">
        <v>148</v>
      </c>
      <c r="AU137" s="245" t="s">
        <v>85</v>
      </c>
      <c r="AV137" s="14" t="s">
        <v>85</v>
      </c>
      <c r="AW137" s="14" t="s">
        <v>35</v>
      </c>
      <c r="AX137" s="14" t="s">
        <v>75</v>
      </c>
      <c r="AY137" s="245" t="s">
        <v>136</v>
      </c>
    </row>
    <row r="138" s="13" customFormat="1">
      <c r="A138" s="13"/>
      <c r="B138" s="224"/>
      <c r="C138" s="225"/>
      <c r="D138" s="226" t="s">
        <v>148</v>
      </c>
      <c r="E138" s="227" t="s">
        <v>19</v>
      </c>
      <c r="F138" s="228" t="s">
        <v>200</v>
      </c>
      <c r="G138" s="225"/>
      <c r="H138" s="227" t="s">
        <v>19</v>
      </c>
      <c r="I138" s="229"/>
      <c r="J138" s="225"/>
      <c r="K138" s="225"/>
      <c r="L138" s="230"/>
      <c r="M138" s="231"/>
      <c r="N138" s="232"/>
      <c r="O138" s="232"/>
      <c r="P138" s="232"/>
      <c r="Q138" s="232"/>
      <c r="R138" s="232"/>
      <c r="S138" s="232"/>
      <c r="T138" s="23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34" t="s">
        <v>148</v>
      </c>
      <c r="AU138" s="234" t="s">
        <v>85</v>
      </c>
      <c r="AV138" s="13" t="s">
        <v>83</v>
      </c>
      <c r="AW138" s="13" t="s">
        <v>35</v>
      </c>
      <c r="AX138" s="13" t="s">
        <v>75</v>
      </c>
      <c r="AY138" s="234" t="s">
        <v>136</v>
      </c>
    </row>
    <row r="139" s="14" customFormat="1">
      <c r="A139" s="14"/>
      <c r="B139" s="235"/>
      <c r="C139" s="236"/>
      <c r="D139" s="226" t="s">
        <v>148</v>
      </c>
      <c r="E139" s="237" t="s">
        <v>19</v>
      </c>
      <c r="F139" s="238" t="s">
        <v>201</v>
      </c>
      <c r="G139" s="236"/>
      <c r="H139" s="239">
        <v>3.246</v>
      </c>
      <c r="I139" s="240"/>
      <c r="J139" s="236"/>
      <c r="K139" s="236"/>
      <c r="L139" s="241"/>
      <c r="M139" s="242"/>
      <c r="N139" s="243"/>
      <c r="O139" s="243"/>
      <c r="P139" s="243"/>
      <c r="Q139" s="243"/>
      <c r="R139" s="243"/>
      <c r="S139" s="243"/>
      <c r="T139" s="24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45" t="s">
        <v>148</v>
      </c>
      <c r="AU139" s="245" t="s">
        <v>85</v>
      </c>
      <c r="AV139" s="14" t="s">
        <v>85</v>
      </c>
      <c r="AW139" s="14" t="s">
        <v>35</v>
      </c>
      <c r="AX139" s="14" t="s">
        <v>75</v>
      </c>
      <c r="AY139" s="245" t="s">
        <v>136</v>
      </c>
    </row>
    <row r="140" s="13" customFormat="1">
      <c r="A140" s="13"/>
      <c r="B140" s="224"/>
      <c r="C140" s="225"/>
      <c r="D140" s="226" t="s">
        <v>148</v>
      </c>
      <c r="E140" s="227" t="s">
        <v>19</v>
      </c>
      <c r="F140" s="228" t="s">
        <v>202</v>
      </c>
      <c r="G140" s="225"/>
      <c r="H140" s="227" t="s">
        <v>19</v>
      </c>
      <c r="I140" s="229"/>
      <c r="J140" s="225"/>
      <c r="K140" s="225"/>
      <c r="L140" s="230"/>
      <c r="M140" s="231"/>
      <c r="N140" s="232"/>
      <c r="O140" s="232"/>
      <c r="P140" s="232"/>
      <c r="Q140" s="232"/>
      <c r="R140" s="232"/>
      <c r="S140" s="232"/>
      <c r="T140" s="23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34" t="s">
        <v>148</v>
      </c>
      <c r="AU140" s="234" t="s">
        <v>85</v>
      </c>
      <c r="AV140" s="13" t="s">
        <v>83</v>
      </c>
      <c r="AW140" s="13" t="s">
        <v>35</v>
      </c>
      <c r="AX140" s="13" t="s">
        <v>75</v>
      </c>
      <c r="AY140" s="234" t="s">
        <v>136</v>
      </c>
    </row>
    <row r="141" s="14" customFormat="1">
      <c r="A141" s="14"/>
      <c r="B141" s="235"/>
      <c r="C141" s="236"/>
      <c r="D141" s="226" t="s">
        <v>148</v>
      </c>
      <c r="E141" s="237" t="s">
        <v>19</v>
      </c>
      <c r="F141" s="238" t="s">
        <v>203</v>
      </c>
      <c r="G141" s="236"/>
      <c r="H141" s="239">
        <v>7.9930000000000003</v>
      </c>
      <c r="I141" s="240"/>
      <c r="J141" s="236"/>
      <c r="K141" s="236"/>
      <c r="L141" s="241"/>
      <c r="M141" s="242"/>
      <c r="N141" s="243"/>
      <c r="O141" s="243"/>
      <c r="P141" s="243"/>
      <c r="Q141" s="243"/>
      <c r="R141" s="243"/>
      <c r="S141" s="243"/>
      <c r="T141" s="24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45" t="s">
        <v>148</v>
      </c>
      <c r="AU141" s="245" t="s">
        <v>85</v>
      </c>
      <c r="AV141" s="14" t="s">
        <v>85</v>
      </c>
      <c r="AW141" s="14" t="s">
        <v>35</v>
      </c>
      <c r="AX141" s="14" t="s">
        <v>75</v>
      </c>
      <c r="AY141" s="245" t="s">
        <v>136</v>
      </c>
    </row>
    <row r="142" s="13" customFormat="1">
      <c r="A142" s="13"/>
      <c r="B142" s="224"/>
      <c r="C142" s="225"/>
      <c r="D142" s="226" t="s">
        <v>148</v>
      </c>
      <c r="E142" s="227" t="s">
        <v>19</v>
      </c>
      <c r="F142" s="228" t="s">
        <v>204</v>
      </c>
      <c r="G142" s="225"/>
      <c r="H142" s="227" t="s">
        <v>19</v>
      </c>
      <c r="I142" s="229"/>
      <c r="J142" s="225"/>
      <c r="K142" s="225"/>
      <c r="L142" s="230"/>
      <c r="M142" s="231"/>
      <c r="N142" s="232"/>
      <c r="O142" s="232"/>
      <c r="P142" s="232"/>
      <c r="Q142" s="232"/>
      <c r="R142" s="232"/>
      <c r="S142" s="232"/>
      <c r="T142" s="23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34" t="s">
        <v>148</v>
      </c>
      <c r="AU142" s="234" t="s">
        <v>85</v>
      </c>
      <c r="AV142" s="13" t="s">
        <v>83</v>
      </c>
      <c r="AW142" s="13" t="s">
        <v>35</v>
      </c>
      <c r="AX142" s="13" t="s">
        <v>75</v>
      </c>
      <c r="AY142" s="234" t="s">
        <v>136</v>
      </c>
    </row>
    <row r="143" s="14" customFormat="1">
      <c r="A143" s="14"/>
      <c r="B143" s="235"/>
      <c r="C143" s="236"/>
      <c r="D143" s="226" t="s">
        <v>148</v>
      </c>
      <c r="E143" s="237" t="s">
        <v>19</v>
      </c>
      <c r="F143" s="238" t="s">
        <v>205</v>
      </c>
      <c r="G143" s="236"/>
      <c r="H143" s="239">
        <v>3.8559999999999999</v>
      </c>
      <c r="I143" s="240"/>
      <c r="J143" s="236"/>
      <c r="K143" s="236"/>
      <c r="L143" s="241"/>
      <c r="M143" s="242"/>
      <c r="N143" s="243"/>
      <c r="O143" s="243"/>
      <c r="P143" s="243"/>
      <c r="Q143" s="243"/>
      <c r="R143" s="243"/>
      <c r="S143" s="243"/>
      <c r="T143" s="24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45" t="s">
        <v>148</v>
      </c>
      <c r="AU143" s="245" t="s">
        <v>85</v>
      </c>
      <c r="AV143" s="14" t="s">
        <v>85</v>
      </c>
      <c r="AW143" s="14" t="s">
        <v>35</v>
      </c>
      <c r="AX143" s="14" t="s">
        <v>75</v>
      </c>
      <c r="AY143" s="245" t="s">
        <v>136</v>
      </c>
    </row>
    <row r="144" s="13" customFormat="1">
      <c r="A144" s="13"/>
      <c r="B144" s="224"/>
      <c r="C144" s="225"/>
      <c r="D144" s="226" t="s">
        <v>148</v>
      </c>
      <c r="E144" s="227" t="s">
        <v>19</v>
      </c>
      <c r="F144" s="228" t="s">
        <v>206</v>
      </c>
      <c r="G144" s="225"/>
      <c r="H144" s="227" t="s">
        <v>19</v>
      </c>
      <c r="I144" s="229"/>
      <c r="J144" s="225"/>
      <c r="K144" s="225"/>
      <c r="L144" s="230"/>
      <c r="M144" s="231"/>
      <c r="N144" s="232"/>
      <c r="O144" s="232"/>
      <c r="P144" s="232"/>
      <c r="Q144" s="232"/>
      <c r="R144" s="232"/>
      <c r="S144" s="232"/>
      <c r="T144" s="23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34" t="s">
        <v>148</v>
      </c>
      <c r="AU144" s="234" t="s">
        <v>85</v>
      </c>
      <c r="AV144" s="13" t="s">
        <v>83</v>
      </c>
      <c r="AW144" s="13" t="s">
        <v>35</v>
      </c>
      <c r="AX144" s="13" t="s">
        <v>75</v>
      </c>
      <c r="AY144" s="234" t="s">
        <v>136</v>
      </c>
    </row>
    <row r="145" s="14" customFormat="1">
      <c r="A145" s="14"/>
      <c r="B145" s="235"/>
      <c r="C145" s="236"/>
      <c r="D145" s="226" t="s">
        <v>148</v>
      </c>
      <c r="E145" s="237" t="s">
        <v>19</v>
      </c>
      <c r="F145" s="238" t="s">
        <v>207</v>
      </c>
      <c r="G145" s="236"/>
      <c r="H145" s="239">
        <v>1.4770000000000001</v>
      </c>
      <c r="I145" s="240"/>
      <c r="J145" s="236"/>
      <c r="K145" s="236"/>
      <c r="L145" s="241"/>
      <c r="M145" s="242"/>
      <c r="N145" s="243"/>
      <c r="O145" s="243"/>
      <c r="P145" s="243"/>
      <c r="Q145" s="243"/>
      <c r="R145" s="243"/>
      <c r="S145" s="243"/>
      <c r="T145" s="24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45" t="s">
        <v>148</v>
      </c>
      <c r="AU145" s="245" t="s">
        <v>85</v>
      </c>
      <c r="AV145" s="14" t="s">
        <v>85</v>
      </c>
      <c r="AW145" s="14" t="s">
        <v>35</v>
      </c>
      <c r="AX145" s="14" t="s">
        <v>75</v>
      </c>
      <c r="AY145" s="245" t="s">
        <v>136</v>
      </c>
    </row>
    <row r="146" s="13" customFormat="1">
      <c r="A146" s="13"/>
      <c r="B146" s="224"/>
      <c r="C146" s="225"/>
      <c r="D146" s="226" t="s">
        <v>148</v>
      </c>
      <c r="E146" s="227" t="s">
        <v>19</v>
      </c>
      <c r="F146" s="228" t="s">
        <v>208</v>
      </c>
      <c r="G146" s="225"/>
      <c r="H146" s="227" t="s">
        <v>19</v>
      </c>
      <c r="I146" s="229"/>
      <c r="J146" s="225"/>
      <c r="K146" s="225"/>
      <c r="L146" s="230"/>
      <c r="M146" s="231"/>
      <c r="N146" s="232"/>
      <c r="O146" s="232"/>
      <c r="P146" s="232"/>
      <c r="Q146" s="232"/>
      <c r="R146" s="232"/>
      <c r="S146" s="232"/>
      <c r="T146" s="23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34" t="s">
        <v>148</v>
      </c>
      <c r="AU146" s="234" t="s">
        <v>85</v>
      </c>
      <c r="AV146" s="13" t="s">
        <v>83</v>
      </c>
      <c r="AW146" s="13" t="s">
        <v>35</v>
      </c>
      <c r="AX146" s="13" t="s">
        <v>75</v>
      </c>
      <c r="AY146" s="234" t="s">
        <v>136</v>
      </c>
    </row>
    <row r="147" s="14" customFormat="1">
      <c r="A147" s="14"/>
      <c r="B147" s="235"/>
      <c r="C147" s="236"/>
      <c r="D147" s="226" t="s">
        <v>148</v>
      </c>
      <c r="E147" s="237" t="s">
        <v>19</v>
      </c>
      <c r="F147" s="238" t="s">
        <v>209</v>
      </c>
      <c r="G147" s="236"/>
      <c r="H147" s="239">
        <v>1.355</v>
      </c>
      <c r="I147" s="240"/>
      <c r="J147" s="236"/>
      <c r="K147" s="236"/>
      <c r="L147" s="241"/>
      <c r="M147" s="242"/>
      <c r="N147" s="243"/>
      <c r="O147" s="243"/>
      <c r="P147" s="243"/>
      <c r="Q147" s="243"/>
      <c r="R147" s="243"/>
      <c r="S147" s="243"/>
      <c r="T147" s="24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45" t="s">
        <v>148</v>
      </c>
      <c r="AU147" s="245" t="s">
        <v>85</v>
      </c>
      <c r="AV147" s="14" t="s">
        <v>85</v>
      </c>
      <c r="AW147" s="14" t="s">
        <v>35</v>
      </c>
      <c r="AX147" s="14" t="s">
        <v>75</v>
      </c>
      <c r="AY147" s="245" t="s">
        <v>136</v>
      </c>
    </row>
    <row r="148" s="15" customFormat="1">
      <c r="A148" s="15"/>
      <c r="B148" s="246"/>
      <c r="C148" s="247"/>
      <c r="D148" s="226" t="s">
        <v>148</v>
      </c>
      <c r="E148" s="248" t="s">
        <v>19</v>
      </c>
      <c r="F148" s="249" t="s">
        <v>155</v>
      </c>
      <c r="G148" s="247"/>
      <c r="H148" s="250">
        <v>21.434999999999999</v>
      </c>
      <c r="I148" s="251"/>
      <c r="J148" s="247"/>
      <c r="K148" s="247"/>
      <c r="L148" s="252"/>
      <c r="M148" s="253"/>
      <c r="N148" s="254"/>
      <c r="O148" s="254"/>
      <c r="P148" s="254"/>
      <c r="Q148" s="254"/>
      <c r="R148" s="254"/>
      <c r="S148" s="254"/>
      <c r="T148" s="25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T148" s="256" t="s">
        <v>148</v>
      </c>
      <c r="AU148" s="256" t="s">
        <v>85</v>
      </c>
      <c r="AV148" s="15" t="s">
        <v>144</v>
      </c>
      <c r="AW148" s="15" t="s">
        <v>35</v>
      </c>
      <c r="AX148" s="15" t="s">
        <v>83</v>
      </c>
      <c r="AY148" s="256" t="s">
        <v>136</v>
      </c>
    </row>
    <row r="149" s="12" customFormat="1" ht="22.8" customHeight="1">
      <c r="A149" s="12"/>
      <c r="B149" s="190"/>
      <c r="C149" s="191"/>
      <c r="D149" s="192" t="s">
        <v>74</v>
      </c>
      <c r="E149" s="204" t="s">
        <v>210</v>
      </c>
      <c r="F149" s="204" t="s">
        <v>211</v>
      </c>
      <c r="G149" s="191"/>
      <c r="H149" s="191"/>
      <c r="I149" s="194"/>
      <c r="J149" s="205">
        <f>BK149</f>
        <v>0</v>
      </c>
      <c r="K149" s="191"/>
      <c r="L149" s="196"/>
      <c r="M149" s="197"/>
      <c r="N149" s="198"/>
      <c r="O149" s="198"/>
      <c r="P149" s="199">
        <f>SUM(P150:P167)</f>
        <v>0</v>
      </c>
      <c r="Q149" s="198"/>
      <c r="R149" s="199">
        <f>SUM(R150:R167)</f>
        <v>0</v>
      </c>
      <c r="S149" s="198"/>
      <c r="T149" s="200">
        <f>SUM(T150:T167)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201" t="s">
        <v>83</v>
      </c>
      <c r="AT149" s="202" t="s">
        <v>74</v>
      </c>
      <c r="AU149" s="202" t="s">
        <v>83</v>
      </c>
      <c r="AY149" s="201" t="s">
        <v>136</v>
      </c>
      <c r="BK149" s="203">
        <f>SUM(BK150:BK167)</f>
        <v>0</v>
      </c>
    </row>
    <row r="150" s="2" customFormat="1" ht="24.15" customHeight="1">
      <c r="A150" s="40"/>
      <c r="B150" s="41"/>
      <c r="C150" s="206" t="s">
        <v>212</v>
      </c>
      <c r="D150" s="206" t="s">
        <v>139</v>
      </c>
      <c r="E150" s="207" t="s">
        <v>213</v>
      </c>
      <c r="F150" s="208" t="s">
        <v>214</v>
      </c>
      <c r="G150" s="209" t="s">
        <v>215</v>
      </c>
      <c r="H150" s="210">
        <v>11.379</v>
      </c>
      <c r="I150" s="211"/>
      <c r="J150" s="212">
        <f>ROUND(I150*H150,2)</f>
        <v>0</v>
      </c>
      <c r="K150" s="208" t="s">
        <v>143</v>
      </c>
      <c r="L150" s="46"/>
      <c r="M150" s="213" t="s">
        <v>19</v>
      </c>
      <c r="N150" s="214" t="s">
        <v>46</v>
      </c>
      <c r="O150" s="86"/>
      <c r="P150" s="215">
        <f>O150*H150</f>
        <v>0</v>
      </c>
      <c r="Q150" s="215">
        <v>0</v>
      </c>
      <c r="R150" s="215">
        <f>Q150*H150</f>
        <v>0</v>
      </c>
      <c r="S150" s="215">
        <v>0</v>
      </c>
      <c r="T150" s="216">
        <f>S150*H150</f>
        <v>0</v>
      </c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R150" s="217" t="s">
        <v>144</v>
      </c>
      <c r="AT150" s="217" t="s">
        <v>139</v>
      </c>
      <c r="AU150" s="217" t="s">
        <v>85</v>
      </c>
      <c r="AY150" s="19" t="s">
        <v>136</v>
      </c>
      <c r="BE150" s="218">
        <f>IF(N150="základní",J150,0)</f>
        <v>0</v>
      </c>
      <c r="BF150" s="218">
        <f>IF(N150="snížená",J150,0)</f>
        <v>0</v>
      </c>
      <c r="BG150" s="218">
        <f>IF(N150="zákl. přenesená",J150,0)</f>
        <v>0</v>
      </c>
      <c r="BH150" s="218">
        <f>IF(N150="sníž. přenesená",J150,0)</f>
        <v>0</v>
      </c>
      <c r="BI150" s="218">
        <f>IF(N150="nulová",J150,0)</f>
        <v>0</v>
      </c>
      <c r="BJ150" s="19" t="s">
        <v>83</v>
      </c>
      <c r="BK150" s="218">
        <f>ROUND(I150*H150,2)</f>
        <v>0</v>
      </c>
      <c r="BL150" s="19" t="s">
        <v>144</v>
      </c>
      <c r="BM150" s="217" t="s">
        <v>216</v>
      </c>
    </row>
    <row r="151" s="2" customFormat="1">
      <c r="A151" s="40"/>
      <c r="B151" s="41"/>
      <c r="C151" s="42"/>
      <c r="D151" s="219" t="s">
        <v>146</v>
      </c>
      <c r="E151" s="42"/>
      <c r="F151" s="220" t="s">
        <v>217</v>
      </c>
      <c r="G151" s="42"/>
      <c r="H151" s="42"/>
      <c r="I151" s="221"/>
      <c r="J151" s="42"/>
      <c r="K151" s="42"/>
      <c r="L151" s="46"/>
      <c r="M151" s="222"/>
      <c r="N151" s="223"/>
      <c r="O151" s="86"/>
      <c r="P151" s="86"/>
      <c r="Q151" s="86"/>
      <c r="R151" s="86"/>
      <c r="S151" s="86"/>
      <c r="T151" s="87"/>
      <c r="U151" s="40"/>
      <c r="V151" s="40"/>
      <c r="W151" s="40"/>
      <c r="X151" s="40"/>
      <c r="Y151" s="40"/>
      <c r="Z151" s="40"/>
      <c r="AA151" s="40"/>
      <c r="AB151" s="40"/>
      <c r="AC151" s="40"/>
      <c r="AD151" s="40"/>
      <c r="AE151" s="40"/>
      <c r="AT151" s="19" t="s">
        <v>146</v>
      </c>
      <c r="AU151" s="19" t="s">
        <v>85</v>
      </c>
    </row>
    <row r="152" s="2" customFormat="1" ht="21.75" customHeight="1">
      <c r="A152" s="40"/>
      <c r="B152" s="41"/>
      <c r="C152" s="206" t="s">
        <v>218</v>
      </c>
      <c r="D152" s="206" t="s">
        <v>139</v>
      </c>
      <c r="E152" s="207" t="s">
        <v>219</v>
      </c>
      <c r="F152" s="208" t="s">
        <v>220</v>
      </c>
      <c r="G152" s="209" t="s">
        <v>215</v>
      </c>
      <c r="H152" s="210">
        <v>11.379</v>
      </c>
      <c r="I152" s="211"/>
      <c r="J152" s="212">
        <f>ROUND(I152*H152,2)</f>
        <v>0</v>
      </c>
      <c r="K152" s="208" t="s">
        <v>143</v>
      </c>
      <c r="L152" s="46"/>
      <c r="M152" s="213" t="s">
        <v>19</v>
      </c>
      <c r="N152" s="214" t="s">
        <v>46</v>
      </c>
      <c r="O152" s="86"/>
      <c r="P152" s="215">
        <f>O152*H152</f>
        <v>0</v>
      </c>
      <c r="Q152" s="215">
        <v>0</v>
      </c>
      <c r="R152" s="215">
        <f>Q152*H152</f>
        <v>0</v>
      </c>
      <c r="S152" s="215">
        <v>0</v>
      </c>
      <c r="T152" s="216">
        <f>S152*H152</f>
        <v>0</v>
      </c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R152" s="217" t="s">
        <v>144</v>
      </c>
      <c r="AT152" s="217" t="s">
        <v>139</v>
      </c>
      <c r="AU152" s="217" t="s">
        <v>85</v>
      </c>
      <c r="AY152" s="19" t="s">
        <v>136</v>
      </c>
      <c r="BE152" s="218">
        <f>IF(N152="základní",J152,0)</f>
        <v>0</v>
      </c>
      <c r="BF152" s="218">
        <f>IF(N152="snížená",J152,0)</f>
        <v>0</v>
      </c>
      <c r="BG152" s="218">
        <f>IF(N152="zákl. přenesená",J152,0)</f>
        <v>0</v>
      </c>
      <c r="BH152" s="218">
        <f>IF(N152="sníž. přenesená",J152,0)</f>
        <v>0</v>
      </c>
      <c r="BI152" s="218">
        <f>IF(N152="nulová",J152,0)</f>
        <v>0</v>
      </c>
      <c r="BJ152" s="19" t="s">
        <v>83</v>
      </c>
      <c r="BK152" s="218">
        <f>ROUND(I152*H152,2)</f>
        <v>0</v>
      </c>
      <c r="BL152" s="19" t="s">
        <v>144</v>
      </c>
      <c r="BM152" s="217" t="s">
        <v>221</v>
      </c>
    </row>
    <row r="153" s="2" customFormat="1">
      <c r="A153" s="40"/>
      <c r="B153" s="41"/>
      <c r="C153" s="42"/>
      <c r="D153" s="219" t="s">
        <v>146</v>
      </c>
      <c r="E153" s="42"/>
      <c r="F153" s="220" t="s">
        <v>222</v>
      </c>
      <c r="G153" s="42"/>
      <c r="H153" s="42"/>
      <c r="I153" s="221"/>
      <c r="J153" s="42"/>
      <c r="K153" s="42"/>
      <c r="L153" s="46"/>
      <c r="M153" s="222"/>
      <c r="N153" s="223"/>
      <c r="O153" s="86"/>
      <c r="P153" s="86"/>
      <c r="Q153" s="86"/>
      <c r="R153" s="86"/>
      <c r="S153" s="86"/>
      <c r="T153" s="87"/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T153" s="19" t="s">
        <v>146</v>
      </c>
      <c r="AU153" s="19" t="s">
        <v>85</v>
      </c>
    </row>
    <row r="154" s="2" customFormat="1" ht="24.15" customHeight="1">
      <c r="A154" s="40"/>
      <c r="B154" s="41"/>
      <c r="C154" s="206" t="s">
        <v>137</v>
      </c>
      <c r="D154" s="206" t="s">
        <v>139</v>
      </c>
      <c r="E154" s="207" t="s">
        <v>223</v>
      </c>
      <c r="F154" s="208" t="s">
        <v>224</v>
      </c>
      <c r="G154" s="209" t="s">
        <v>215</v>
      </c>
      <c r="H154" s="210">
        <v>113.79000000000001</v>
      </c>
      <c r="I154" s="211"/>
      <c r="J154" s="212">
        <f>ROUND(I154*H154,2)</f>
        <v>0</v>
      </c>
      <c r="K154" s="208" t="s">
        <v>143</v>
      </c>
      <c r="L154" s="46"/>
      <c r="M154" s="213" t="s">
        <v>19</v>
      </c>
      <c r="N154" s="214" t="s">
        <v>46</v>
      </c>
      <c r="O154" s="86"/>
      <c r="P154" s="215">
        <f>O154*H154</f>
        <v>0</v>
      </c>
      <c r="Q154" s="215">
        <v>0</v>
      </c>
      <c r="R154" s="215">
        <f>Q154*H154</f>
        <v>0</v>
      </c>
      <c r="S154" s="215">
        <v>0</v>
      </c>
      <c r="T154" s="216">
        <f>S154*H154</f>
        <v>0</v>
      </c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R154" s="217" t="s">
        <v>144</v>
      </c>
      <c r="AT154" s="217" t="s">
        <v>139</v>
      </c>
      <c r="AU154" s="217" t="s">
        <v>85</v>
      </c>
      <c r="AY154" s="19" t="s">
        <v>136</v>
      </c>
      <c r="BE154" s="218">
        <f>IF(N154="základní",J154,0)</f>
        <v>0</v>
      </c>
      <c r="BF154" s="218">
        <f>IF(N154="snížená",J154,0)</f>
        <v>0</v>
      </c>
      <c r="BG154" s="218">
        <f>IF(N154="zákl. přenesená",J154,0)</f>
        <v>0</v>
      </c>
      <c r="BH154" s="218">
        <f>IF(N154="sníž. přenesená",J154,0)</f>
        <v>0</v>
      </c>
      <c r="BI154" s="218">
        <f>IF(N154="nulová",J154,0)</f>
        <v>0</v>
      </c>
      <c r="BJ154" s="19" t="s">
        <v>83</v>
      </c>
      <c r="BK154" s="218">
        <f>ROUND(I154*H154,2)</f>
        <v>0</v>
      </c>
      <c r="BL154" s="19" t="s">
        <v>144</v>
      </c>
      <c r="BM154" s="217" t="s">
        <v>225</v>
      </c>
    </row>
    <row r="155" s="2" customFormat="1">
      <c r="A155" s="40"/>
      <c r="B155" s="41"/>
      <c r="C155" s="42"/>
      <c r="D155" s="219" t="s">
        <v>146</v>
      </c>
      <c r="E155" s="42"/>
      <c r="F155" s="220" t="s">
        <v>226</v>
      </c>
      <c r="G155" s="42"/>
      <c r="H155" s="42"/>
      <c r="I155" s="221"/>
      <c r="J155" s="42"/>
      <c r="K155" s="42"/>
      <c r="L155" s="46"/>
      <c r="M155" s="222"/>
      <c r="N155" s="223"/>
      <c r="O155" s="86"/>
      <c r="P155" s="86"/>
      <c r="Q155" s="86"/>
      <c r="R155" s="86"/>
      <c r="S155" s="86"/>
      <c r="T155" s="87"/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T155" s="19" t="s">
        <v>146</v>
      </c>
      <c r="AU155" s="19" t="s">
        <v>85</v>
      </c>
    </row>
    <row r="156" s="14" customFormat="1">
      <c r="A156" s="14"/>
      <c r="B156" s="235"/>
      <c r="C156" s="236"/>
      <c r="D156" s="226" t="s">
        <v>148</v>
      </c>
      <c r="E156" s="236"/>
      <c r="F156" s="238" t="s">
        <v>227</v>
      </c>
      <c r="G156" s="236"/>
      <c r="H156" s="239">
        <v>113.79000000000001</v>
      </c>
      <c r="I156" s="240"/>
      <c r="J156" s="236"/>
      <c r="K156" s="236"/>
      <c r="L156" s="241"/>
      <c r="M156" s="242"/>
      <c r="N156" s="243"/>
      <c r="O156" s="243"/>
      <c r="P156" s="243"/>
      <c r="Q156" s="243"/>
      <c r="R156" s="243"/>
      <c r="S156" s="243"/>
      <c r="T156" s="24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45" t="s">
        <v>148</v>
      </c>
      <c r="AU156" s="245" t="s">
        <v>85</v>
      </c>
      <c r="AV156" s="14" t="s">
        <v>85</v>
      </c>
      <c r="AW156" s="14" t="s">
        <v>4</v>
      </c>
      <c r="AX156" s="14" t="s">
        <v>83</v>
      </c>
      <c r="AY156" s="245" t="s">
        <v>136</v>
      </c>
    </row>
    <row r="157" s="2" customFormat="1" ht="24.15" customHeight="1">
      <c r="A157" s="40"/>
      <c r="B157" s="41"/>
      <c r="C157" s="206" t="s">
        <v>228</v>
      </c>
      <c r="D157" s="206" t="s">
        <v>139</v>
      </c>
      <c r="E157" s="207" t="s">
        <v>229</v>
      </c>
      <c r="F157" s="208" t="s">
        <v>230</v>
      </c>
      <c r="G157" s="209" t="s">
        <v>215</v>
      </c>
      <c r="H157" s="210">
        <v>5.3819999999999997</v>
      </c>
      <c r="I157" s="211"/>
      <c r="J157" s="212">
        <f>ROUND(I157*H157,2)</f>
        <v>0</v>
      </c>
      <c r="K157" s="208" t="s">
        <v>143</v>
      </c>
      <c r="L157" s="46"/>
      <c r="M157" s="213" t="s">
        <v>19</v>
      </c>
      <c r="N157" s="214" t="s">
        <v>46</v>
      </c>
      <c r="O157" s="86"/>
      <c r="P157" s="215">
        <f>O157*H157</f>
        <v>0</v>
      </c>
      <c r="Q157" s="215">
        <v>0</v>
      </c>
      <c r="R157" s="215">
        <f>Q157*H157</f>
        <v>0</v>
      </c>
      <c r="S157" s="215">
        <v>0</v>
      </c>
      <c r="T157" s="216">
        <f>S157*H157</f>
        <v>0</v>
      </c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  <c r="AE157" s="40"/>
      <c r="AR157" s="217" t="s">
        <v>144</v>
      </c>
      <c r="AT157" s="217" t="s">
        <v>139</v>
      </c>
      <c r="AU157" s="217" t="s">
        <v>85</v>
      </c>
      <c r="AY157" s="19" t="s">
        <v>136</v>
      </c>
      <c r="BE157" s="218">
        <f>IF(N157="základní",J157,0)</f>
        <v>0</v>
      </c>
      <c r="BF157" s="218">
        <f>IF(N157="snížená",J157,0)</f>
        <v>0</v>
      </c>
      <c r="BG157" s="218">
        <f>IF(N157="zákl. přenesená",J157,0)</f>
        <v>0</v>
      </c>
      <c r="BH157" s="218">
        <f>IF(N157="sníž. přenesená",J157,0)</f>
        <v>0</v>
      </c>
      <c r="BI157" s="218">
        <f>IF(N157="nulová",J157,0)</f>
        <v>0</v>
      </c>
      <c r="BJ157" s="19" t="s">
        <v>83</v>
      </c>
      <c r="BK157" s="218">
        <f>ROUND(I157*H157,2)</f>
        <v>0</v>
      </c>
      <c r="BL157" s="19" t="s">
        <v>144</v>
      </c>
      <c r="BM157" s="217" t="s">
        <v>231</v>
      </c>
    </row>
    <row r="158" s="2" customFormat="1">
      <c r="A158" s="40"/>
      <c r="B158" s="41"/>
      <c r="C158" s="42"/>
      <c r="D158" s="219" t="s">
        <v>146</v>
      </c>
      <c r="E158" s="42"/>
      <c r="F158" s="220" t="s">
        <v>232</v>
      </c>
      <c r="G158" s="42"/>
      <c r="H158" s="42"/>
      <c r="I158" s="221"/>
      <c r="J158" s="42"/>
      <c r="K158" s="42"/>
      <c r="L158" s="46"/>
      <c r="M158" s="222"/>
      <c r="N158" s="223"/>
      <c r="O158" s="86"/>
      <c r="P158" s="86"/>
      <c r="Q158" s="86"/>
      <c r="R158" s="86"/>
      <c r="S158" s="86"/>
      <c r="T158" s="87"/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T158" s="19" t="s">
        <v>146</v>
      </c>
      <c r="AU158" s="19" t="s">
        <v>85</v>
      </c>
    </row>
    <row r="159" s="2" customFormat="1" ht="24.15" customHeight="1">
      <c r="A159" s="40"/>
      <c r="B159" s="41"/>
      <c r="C159" s="206" t="s">
        <v>233</v>
      </c>
      <c r="D159" s="206" t="s">
        <v>139</v>
      </c>
      <c r="E159" s="207" t="s">
        <v>234</v>
      </c>
      <c r="F159" s="208" t="s">
        <v>235</v>
      </c>
      <c r="G159" s="209" t="s">
        <v>215</v>
      </c>
      <c r="H159" s="210">
        <v>3.1819999999999999</v>
      </c>
      <c r="I159" s="211"/>
      <c r="J159" s="212">
        <f>ROUND(I159*H159,2)</f>
        <v>0</v>
      </c>
      <c r="K159" s="208" t="s">
        <v>143</v>
      </c>
      <c r="L159" s="46"/>
      <c r="M159" s="213" t="s">
        <v>19</v>
      </c>
      <c r="N159" s="214" t="s">
        <v>46</v>
      </c>
      <c r="O159" s="86"/>
      <c r="P159" s="215">
        <f>O159*H159</f>
        <v>0</v>
      </c>
      <c r="Q159" s="215">
        <v>0</v>
      </c>
      <c r="R159" s="215">
        <f>Q159*H159</f>
        <v>0</v>
      </c>
      <c r="S159" s="215">
        <v>0</v>
      </c>
      <c r="T159" s="216">
        <f>S159*H159</f>
        <v>0</v>
      </c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R159" s="217" t="s">
        <v>144</v>
      </c>
      <c r="AT159" s="217" t="s">
        <v>139</v>
      </c>
      <c r="AU159" s="217" t="s">
        <v>85</v>
      </c>
      <c r="AY159" s="19" t="s">
        <v>136</v>
      </c>
      <c r="BE159" s="218">
        <f>IF(N159="základní",J159,0)</f>
        <v>0</v>
      </c>
      <c r="BF159" s="218">
        <f>IF(N159="snížená",J159,0)</f>
        <v>0</v>
      </c>
      <c r="BG159" s="218">
        <f>IF(N159="zákl. přenesená",J159,0)</f>
        <v>0</v>
      </c>
      <c r="BH159" s="218">
        <f>IF(N159="sníž. přenesená",J159,0)</f>
        <v>0</v>
      </c>
      <c r="BI159" s="218">
        <f>IF(N159="nulová",J159,0)</f>
        <v>0</v>
      </c>
      <c r="BJ159" s="19" t="s">
        <v>83</v>
      </c>
      <c r="BK159" s="218">
        <f>ROUND(I159*H159,2)</f>
        <v>0</v>
      </c>
      <c r="BL159" s="19" t="s">
        <v>144</v>
      </c>
      <c r="BM159" s="217" t="s">
        <v>236</v>
      </c>
    </row>
    <row r="160" s="2" customFormat="1">
      <c r="A160" s="40"/>
      <c r="B160" s="41"/>
      <c r="C160" s="42"/>
      <c r="D160" s="219" t="s">
        <v>146</v>
      </c>
      <c r="E160" s="42"/>
      <c r="F160" s="220" t="s">
        <v>237</v>
      </c>
      <c r="G160" s="42"/>
      <c r="H160" s="42"/>
      <c r="I160" s="221"/>
      <c r="J160" s="42"/>
      <c r="K160" s="42"/>
      <c r="L160" s="46"/>
      <c r="M160" s="222"/>
      <c r="N160" s="223"/>
      <c r="O160" s="86"/>
      <c r="P160" s="86"/>
      <c r="Q160" s="86"/>
      <c r="R160" s="86"/>
      <c r="S160" s="86"/>
      <c r="T160" s="87"/>
      <c r="U160" s="40"/>
      <c r="V160" s="40"/>
      <c r="W160" s="40"/>
      <c r="X160" s="40"/>
      <c r="Y160" s="40"/>
      <c r="Z160" s="40"/>
      <c r="AA160" s="40"/>
      <c r="AB160" s="40"/>
      <c r="AC160" s="40"/>
      <c r="AD160" s="40"/>
      <c r="AE160" s="40"/>
      <c r="AT160" s="19" t="s">
        <v>146</v>
      </c>
      <c r="AU160" s="19" t="s">
        <v>85</v>
      </c>
    </row>
    <row r="161" s="14" customFormat="1">
      <c r="A161" s="14"/>
      <c r="B161" s="235"/>
      <c r="C161" s="236"/>
      <c r="D161" s="226" t="s">
        <v>148</v>
      </c>
      <c r="E161" s="237" t="s">
        <v>19</v>
      </c>
      <c r="F161" s="238" t="s">
        <v>238</v>
      </c>
      <c r="G161" s="236"/>
      <c r="H161" s="239">
        <v>11.379</v>
      </c>
      <c r="I161" s="240"/>
      <c r="J161" s="236"/>
      <c r="K161" s="236"/>
      <c r="L161" s="241"/>
      <c r="M161" s="242"/>
      <c r="N161" s="243"/>
      <c r="O161" s="243"/>
      <c r="P161" s="243"/>
      <c r="Q161" s="243"/>
      <c r="R161" s="243"/>
      <c r="S161" s="243"/>
      <c r="T161" s="24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45" t="s">
        <v>148</v>
      </c>
      <c r="AU161" s="245" t="s">
        <v>85</v>
      </c>
      <c r="AV161" s="14" t="s">
        <v>85</v>
      </c>
      <c r="AW161" s="14" t="s">
        <v>35</v>
      </c>
      <c r="AX161" s="14" t="s">
        <v>75</v>
      </c>
      <c r="AY161" s="245" t="s">
        <v>136</v>
      </c>
    </row>
    <row r="162" s="14" customFormat="1">
      <c r="A162" s="14"/>
      <c r="B162" s="235"/>
      <c r="C162" s="236"/>
      <c r="D162" s="226" t="s">
        <v>148</v>
      </c>
      <c r="E162" s="237" t="s">
        <v>19</v>
      </c>
      <c r="F162" s="238" t="s">
        <v>239</v>
      </c>
      <c r="G162" s="236"/>
      <c r="H162" s="239">
        <v>-8.1969999999999992</v>
      </c>
      <c r="I162" s="240"/>
      <c r="J162" s="236"/>
      <c r="K162" s="236"/>
      <c r="L162" s="241"/>
      <c r="M162" s="242"/>
      <c r="N162" s="243"/>
      <c r="O162" s="243"/>
      <c r="P162" s="243"/>
      <c r="Q162" s="243"/>
      <c r="R162" s="243"/>
      <c r="S162" s="243"/>
      <c r="T162" s="24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45" t="s">
        <v>148</v>
      </c>
      <c r="AU162" s="245" t="s">
        <v>85</v>
      </c>
      <c r="AV162" s="14" t="s">
        <v>85</v>
      </c>
      <c r="AW162" s="14" t="s">
        <v>35</v>
      </c>
      <c r="AX162" s="14" t="s">
        <v>75</v>
      </c>
      <c r="AY162" s="245" t="s">
        <v>136</v>
      </c>
    </row>
    <row r="163" s="15" customFormat="1">
      <c r="A163" s="15"/>
      <c r="B163" s="246"/>
      <c r="C163" s="247"/>
      <c r="D163" s="226" t="s">
        <v>148</v>
      </c>
      <c r="E163" s="248" t="s">
        <v>19</v>
      </c>
      <c r="F163" s="249" t="s">
        <v>155</v>
      </c>
      <c r="G163" s="247"/>
      <c r="H163" s="250">
        <v>3.1819999999999999</v>
      </c>
      <c r="I163" s="251"/>
      <c r="J163" s="247"/>
      <c r="K163" s="247"/>
      <c r="L163" s="252"/>
      <c r="M163" s="253"/>
      <c r="N163" s="254"/>
      <c r="O163" s="254"/>
      <c r="P163" s="254"/>
      <c r="Q163" s="254"/>
      <c r="R163" s="254"/>
      <c r="S163" s="254"/>
      <c r="T163" s="25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T163" s="256" t="s">
        <v>148</v>
      </c>
      <c r="AU163" s="256" t="s">
        <v>85</v>
      </c>
      <c r="AV163" s="15" t="s">
        <v>144</v>
      </c>
      <c r="AW163" s="15" t="s">
        <v>35</v>
      </c>
      <c r="AX163" s="15" t="s">
        <v>83</v>
      </c>
      <c r="AY163" s="256" t="s">
        <v>136</v>
      </c>
    </row>
    <row r="164" s="2" customFormat="1" ht="24.15" customHeight="1">
      <c r="A164" s="40"/>
      <c r="B164" s="41"/>
      <c r="C164" s="206" t="s">
        <v>8</v>
      </c>
      <c r="D164" s="206" t="s">
        <v>139</v>
      </c>
      <c r="E164" s="207" t="s">
        <v>240</v>
      </c>
      <c r="F164" s="208" t="s">
        <v>241</v>
      </c>
      <c r="G164" s="209" t="s">
        <v>215</v>
      </c>
      <c r="H164" s="210">
        <v>0.109</v>
      </c>
      <c r="I164" s="211"/>
      <c r="J164" s="212">
        <f>ROUND(I164*H164,2)</f>
        <v>0</v>
      </c>
      <c r="K164" s="208" t="s">
        <v>143</v>
      </c>
      <c r="L164" s="46"/>
      <c r="M164" s="213" t="s">
        <v>19</v>
      </c>
      <c r="N164" s="214" t="s">
        <v>46</v>
      </c>
      <c r="O164" s="86"/>
      <c r="P164" s="215">
        <f>O164*H164</f>
        <v>0</v>
      </c>
      <c r="Q164" s="215">
        <v>0</v>
      </c>
      <c r="R164" s="215">
        <f>Q164*H164</f>
        <v>0</v>
      </c>
      <c r="S164" s="215">
        <v>0</v>
      </c>
      <c r="T164" s="216">
        <f>S164*H164</f>
        <v>0</v>
      </c>
      <c r="U164" s="40"/>
      <c r="V164" s="40"/>
      <c r="W164" s="40"/>
      <c r="X164" s="40"/>
      <c r="Y164" s="40"/>
      <c r="Z164" s="40"/>
      <c r="AA164" s="40"/>
      <c r="AB164" s="40"/>
      <c r="AC164" s="40"/>
      <c r="AD164" s="40"/>
      <c r="AE164" s="40"/>
      <c r="AR164" s="217" t="s">
        <v>144</v>
      </c>
      <c r="AT164" s="217" t="s">
        <v>139</v>
      </c>
      <c r="AU164" s="217" t="s">
        <v>85</v>
      </c>
      <c r="AY164" s="19" t="s">
        <v>136</v>
      </c>
      <c r="BE164" s="218">
        <f>IF(N164="základní",J164,0)</f>
        <v>0</v>
      </c>
      <c r="BF164" s="218">
        <f>IF(N164="snížená",J164,0)</f>
        <v>0</v>
      </c>
      <c r="BG164" s="218">
        <f>IF(N164="zákl. přenesená",J164,0)</f>
        <v>0</v>
      </c>
      <c r="BH164" s="218">
        <f>IF(N164="sníž. přenesená",J164,0)</f>
        <v>0</v>
      </c>
      <c r="BI164" s="218">
        <f>IF(N164="nulová",J164,0)</f>
        <v>0</v>
      </c>
      <c r="BJ164" s="19" t="s">
        <v>83</v>
      </c>
      <c r="BK164" s="218">
        <f>ROUND(I164*H164,2)</f>
        <v>0</v>
      </c>
      <c r="BL164" s="19" t="s">
        <v>144</v>
      </c>
      <c r="BM164" s="217" t="s">
        <v>242</v>
      </c>
    </row>
    <row r="165" s="2" customFormat="1">
      <c r="A165" s="40"/>
      <c r="B165" s="41"/>
      <c r="C165" s="42"/>
      <c r="D165" s="219" t="s">
        <v>146</v>
      </c>
      <c r="E165" s="42"/>
      <c r="F165" s="220" t="s">
        <v>243</v>
      </c>
      <c r="G165" s="42"/>
      <c r="H165" s="42"/>
      <c r="I165" s="221"/>
      <c r="J165" s="42"/>
      <c r="K165" s="42"/>
      <c r="L165" s="46"/>
      <c r="M165" s="222"/>
      <c r="N165" s="223"/>
      <c r="O165" s="86"/>
      <c r="P165" s="86"/>
      <c r="Q165" s="86"/>
      <c r="R165" s="86"/>
      <c r="S165" s="86"/>
      <c r="T165" s="87"/>
      <c r="U165" s="40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T165" s="19" t="s">
        <v>146</v>
      </c>
      <c r="AU165" s="19" t="s">
        <v>85</v>
      </c>
    </row>
    <row r="166" s="2" customFormat="1" ht="24.15" customHeight="1">
      <c r="A166" s="40"/>
      <c r="B166" s="41"/>
      <c r="C166" s="206" t="s">
        <v>244</v>
      </c>
      <c r="D166" s="206" t="s">
        <v>139</v>
      </c>
      <c r="E166" s="207" t="s">
        <v>245</v>
      </c>
      <c r="F166" s="208" t="s">
        <v>246</v>
      </c>
      <c r="G166" s="209" t="s">
        <v>215</v>
      </c>
      <c r="H166" s="210">
        <v>2.706</v>
      </c>
      <c r="I166" s="211"/>
      <c r="J166" s="212">
        <f>ROUND(I166*H166,2)</f>
        <v>0</v>
      </c>
      <c r="K166" s="208" t="s">
        <v>143</v>
      </c>
      <c r="L166" s="46"/>
      <c r="M166" s="213" t="s">
        <v>19</v>
      </c>
      <c r="N166" s="214" t="s">
        <v>46</v>
      </c>
      <c r="O166" s="86"/>
      <c r="P166" s="215">
        <f>O166*H166</f>
        <v>0</v>
      </c>
      <c r="Q166" s="215">
        <v>0</v>
      </c>
      <c r="R166" s="215">
        <f>Q166*H166</f>
        <v>0</v>
      </c>
      <c r="S166" s="215">
        <v>0</v>
      </c>
      <c r="T166" s="216">
        <f>S166*H166</f>
        <v>0</v>
      </c>
      <c r="U166" s="40"/>
      <c r="V166" s="40"/>
      <c r="W166" s="40"/>
      <c r="X166" s="40"/>
      <c r="Y166" s="40"/>
      <c r="Z166" s="40"/>
      <c r="AA166" s="40"/>
      <c r="AB166" s="40"/>
      <c r="AC166" s="40"/>
      <c r="AD166" s="40"/>
      <c r="AE166" s="40"/>
      <c r="AR166" s="217" t="s">
        <v>144</v>
      </c>
      <c r="AT166" s="217" t="s">
        <v>139</v>
      </c>
      <c r="AU166" s="217" t="s">
        <v>85</v>
      </c>
      <c r="AY166" s="19" t="s">
        <v>136</v>
      </c>
      <c r="BE166" s="218">
        <f>IF(N166="základní",J166,0)</f>
        <v>0</v>
      </c>
      <c r="BF166" s="218">
        <f>IF(N166="snížená",J166,0)</f>
        <v>0</v>
      </c>
      <c r="BG166" s="218">
        <f>IF(N166="zákl. přenesená",J166,0)</f>
        <v>0</v>
      </c>
      <c r="BH166" s="218">
        <f>IF(N166="sníž. přenesená",J166,0)</f>
        <v>0</v>
      </c>
      <c r="BI166" s="218">
        <f>IF(N166="nulová",J166,0)</f>
        <v>0</v>
      </c>
      <c r="BJ166" s="19" t="s">
        <v>83</v>
      </c>
      <c r="BK166" s="218">
        <f>ROUND(I166*H166,2)</f>
        <v>0</v>
      </c>
      <c r="BL166" s="19" t="s">
        <v>144</v>
      </c>
      <c r="BM166" s="217" t="s">
        <v>247</v>
      </c>
    </row>
    <row r="167" s="2" customFormat="1">
      <c r="A167" s="40"/>
      <c r="B167" s="41"/>
      <c r="C167" s="42"/>
      <c r="D167" s="219" t="s">
        <v>146</v>
      </c>
      <c r="E167" s="42"/>
      <c r="F167" s="220" t="s">
        <v>248</v>
      </c>
      <c r="G167" s="42"/>
      <c r="H167" s="42"/>
      <c r="I167" s="221"/>
      <c r="J167" s="42"/>
      <c r="K167" s="42"/>
      <c r="L167" s="46"/>
      <c r="M167" s="222"/>
      <c r="N167" s="223"/>
      <c r="O167" s="86"/>
      <c r="P167" s="86"/>
      <c r="Q167" s="86"/>
      <c r="R167" s="86"/>
      <c r="S167" s="86"/>
      <c r="T167" s="87"/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T167" s="19" t="s">
        <v>146</v>
      </c>
      <c r="AU167" s="19" t="s">
        <v>85</v>
      </c>
    </row>
    <row r="168" s="12" customFormat="1" ht="25.92" customHeight="1">
      <c r="A168" s="12"/>
      <c r="B168" s="190"/>
      <c r="C168" s="191"/>
      <c r="D168" s="192" t="s">
        <v>74</v>
      </c>
      <c r="E168" s="193" t="s">
        <v>249</v>
      </c>
      <c r="F168" s="193" t="s">
        <v>250</v>
      </c>
      <c r="G168" s="191"/>
      <c r="H168" s="191"/>
      <c r="I168" s="194"/>
      <c r="J168" s="195">
        <f>BK168</f>
        <v>0</v>
      </c>
      <c r="K168" s="191"/>
      <c r="L168" s="196"/>
      <c r="M168" s="197"/>
      <c r="N168" s="198"/>
      <c r="O168" s="198"/>
      <c r="P168" s="199">
        <f>P169+P184+P187+P193+P199+P226</f>
        <v>0</v>
      </c>
      <c r="Q168" s="198"/>
      <c r="R168" s="199">
        <f>R169+R184+R187+R193+R199+R226</f>
        <v>0.00016000000000000001</v>
      </c>
      <c r="S168" s="198"/>
      <c r="T168" s="200">
        <f>T169+T184+T187+T193+T199+T226</f>
        <v>4.3977634999999999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201" t="s">
        <v>85</v>
      </c>
      <c r="AT168" s="202" t="s">
        <v>74</v>
      </c>
      <c r="AU168" s="202" t="s">
        <v>75</v>
      </c>
      <c r="AY168" s="201" t="s">
        <v>136</v>
      </c>
      <c r="BK168" s="203">
        <f>BK169+BK184+BK187+BK193+BK199+BK226</f>
        <v>0</v>
      </c>
    </row>
    <row r="169" s="12" customFormat="1" ht="22.8" customHeight="1">
      <c r="A169" s="12"/>
      <c r="B169" s="190"/>
      <c r="C169" s="191"/>
      <c r="D169" s="192" t="s">
        <v>74</v>
      </c>
      <c r="E169" s="204" t="s">
        <v>251</v>
      </c>
      <c r="F169" s="204" t="s">
        <v>252</v>
      </c>
      <c r="G169" s="191"/>
      <c r="H169" s="191"/>
      <c r="I169" s="194"/>
      <c r="J169" s="205">
        <f>BK169</f>
        <v>0</v>
      </c>
      <c r="K169" s="191"/>
      <c r="L169" s="196"/>
      <c r="M169" s="197"/>
      <c r="N169" s="198"/>
      <c r="O169" s="198"/>
      <c r="P169" s="199">
        <f>SUM(P170:P183)</f>
        <v>0</v>
      </c>
      <c r="Q169" s="198"/>
      <c r="R169" s="199">
        <f>SUM(R170:R183)</f>
        <v>0</v>
      </c>
      <c r="S169" s="198"/>
      <c r="T169" s="200">
        <f>SUM(T170:T183)</f>
        <v>0.25501000000000001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201" t="s">
        <v>85</v>
      </c>
      <c r="AT169" s="202" t="s">
        <v>74</v>
      </c>
      <c r="AU169" s="202" t="s">
        <v>83</v>
      </c>
      <c r="AY169" s="201" t="s">
        <v>136</v>
      </c>
      <c r="BK169" s="203">
        <f>SUM(BK170:BK183)</f>
        <v>0</v>
      </c>
    </row>
    <row r="170" s="2" customFormat="1" ht="16.5" customHeight="1">
      <c r="A170" s="40"/>
      <c r="B170" s="41"/>
      <c r="C170" s="206" t="s">
        <v>253</v>
      </c>
      <c r="D170" s="206" t="s">
        <v>139</v>
      </c>
      <c r="E170" s="207" t="s">
        <v>254</v>
      </c>
      <c r="F170" s="208" t="s">
        <v>255</v>
      </c>
      <c r="G170" s="209" t="s">
        <v>256</v>
      </c>
      <c r="H170" s="210">
        <v>2</v>
      </c>
      <c r="I170" s="211"/>
      <c r="J170" s="212">
        <f>ROUND(I170*H170,2)</f>
        <v>0</v>
      </c>
      <c r="K170" s="208" t="s">
        <v>143</v>
      </c>
      <c r="L170" s="46"/>
      <c r="M170" s="213" t="s">
        <v>19</v>
      </c>
      <c r="N170" s="214" t="s">
        <v>46</v>
      </c>
      <c r="O170" s="86"/>
      <c r="P170" s="215">
        <f>O170*H170</f>
        <v>0</v>
      </c>
      <c r="Q170" s="215">
        <v>0</v>
      </c>
      <c r="R170" s="215">
        <f>Q170*H170</f>
        <v>0</v>
      </c>
      <c r="S170" s="215">
        <v>0.01933</v>
      </c>
      <c r="T170" s="216">
        <f>S170*H170</f>
        <v>0.03866</v>
      </c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R170" s="217" t="s">
        <v>257</v>
      </c>
      <c r="AT170" s="217" t="s">
        <v>139</v>
      </c>
      <c r="AU170" s="217" t="s">
        <v>85</v>
      </c>
      <c r="AY170" s="19" t="s">
        <v>136</v>
      </c>
      <c r="BE170" s="218">
        <f>IF(N170="základní",J170,0)</f>
        <v>0</v>
      </c>
      <c r="BF170" s="218">
        <f>IF(N170="snížená",J170,0)</f>
        <v>0</v>
      </c>
      <c r="BG170" s="218">
        <f>IF(N170="zákl. přenesená",J170,0)</f>
        <v>0</v>
      </c>
      <c r="BH170" s="218">
        <f>IF(N170="sníž. přenesená",J170,0)</f>
        <v>0</v>
      </c>
      <c r="BI170" s="218">
        <f>IF(N170="nulová",J170,0)</f>
        <v>0</v>
      </c>
      <c r="BJ170" s="19" t="s">
        <v>83</v>
      </c>
      <c r="BK170" s="218">
        <f>ROUND(I170*H170,2)</f>
        <v>0</v>
      </c>
      <c r="BL170" s="19" t="s">
        <v>257</v>
      </c>
      <c r="BM170" s="217" t="s">
        <v>258</v>
      </c>
    </row>
    <row r="171" s="2" customFormat="1">
      <c r="A171" s="40"/>
      <c r="B171" s="41"/>
      <c r="C171" s="42"/>
      <c r="D171" s="219" t="s">
        <v>146</v>
      </c>
      <c r="E171" s="42"/>
      <c r="F171" s="220" t="s">
        <v>259</v>
      </c>
      <c r="G171" s="42"/>
      <c r="H171" s="42"/>
      <c r="I171" s="221"/>
      <c r="J171" s="42"/>
      <c r="K171" s="42"/>
      <c r="L171" s="46"/>
      <c r="M171" s="222"/>
      <c r="N171" s="223"/>
      <c r="O171" s="86"/>
      <c r="P171" s="86"/>
      <c r="Q171" s="86"/>
      <c r="R171" s="86"/>
      <c r="S171" s="86"/>
      <c r="T171" s="87"/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T171" s="19" t="s">
        <v>146</v>
      </c>
      <c r="AU171" s="19" t="s">
        <v>85</v>
      </c>
    </row>
    <row r="172" s="2" customFormat="1" ht="16.5" customHeight="1">
      <c r="A172" s="40"/>
      <c r="B172" s="41"/>
      <c r="C172" s="206" t="s">
        <v>260</v>
      </c>
      <c r="D172" s="206" t="s">
        <v>139</v>
      </c>
      <c r="E172" s="207" t="s">
        <v>261</v>
      </c>
      <c r="F172" s="208" t="s">
        <v>262</v>
      </c>
      <c r="G172" s="209" t="s">
        <v>256</v>
      </c>
      <c r="H172" s="210">
        <v>5</v>
      </c>
      <c r="I172" s="211"/>
      <c r="J172" s="212">
        <f>ROUND(I172*H172,2)</f>
        <v>0</v>
      </c>
      <c r="K172" s="208" t="s">
        <v>143</v>
      </c>
      <c r="L172" s="46"/>
      <c r="M172" s="213" t="s">
        <v>19</v>
      </c>
      <c r="N172" s="214" t="s">
        <v>46</v>
      </c>
      <c r="O172" s="86"/>
      <c r="P172" s="215">
        <f>O172*H172</f>
        <v>0</v>
      </c>
      <c r="Q172" s="215">
        <v>0</v>
      </c>
      <c r="R172" s="215">
        <f>Q172*H172</f>
        <v>0</v>
      </c>
      <c r="S172" s="215">
        <v>0.019460000000000002</v>
      </c>
      <c r="T172" s="216">
        <f>S172*H172</f>
        <v>0.097300000000000011</v>
      </c>
      <c r="U172" s="40"/>
      <c r="V172" s="40"/>
      <c r="W172" s="40"/>
      <c r="X172" s="40"/>
      <c r="Y172" s="40"/>
      <c r="Z172" s="40"/>
      <c r="AA172" s="40"/>
      <c r="AB172" s="40"/>
      <c r="AC172" s="40"/>
      <c r="AD172" s="40"/>
      <c r="AE172" s="40"/>
      <c r="AR172" s="217" t="s">
        <v>257</v>
      </c>
      <c r="AT172" s="217" t="s">
        <v>139</v>
      </c>
      <c r="AU172" s="217" t="s">
        <v>85</v>
      </c>
      <c r="AY172" s="19" t="s">
        <v>136</v>
      </c>
      <c r="BE172" s="218">
        <f>IF(N172="základní",J172,0)</f>
        <v>0</v>
      </c>
      <c r="BF172" s="218">
        <f>IF(N172="snížená",J172,0)</f>
        <v>0</v>
      </c>
      <c r="BG172" s="218">
        <f>IF(N172="zákl. přenesená",J172,0)</f>
        <v>0</v>
      </c>
      <c r="BH172" s="218">
        <f>IF(N172="sníž. přenesená",J172,0)</f>
        <v>0</v>
      </c>
      <c r="BI172" s="218">
        <f>IF(N172="nulová",J172,0)</f>
        <v>0</v>
      </c>
      <c r="BJ172" s="19" t="s">
        <v>83</v>
      </c>
      <c r="BK172" s="218">
        <f>ROUND(I172*H172,2)</f>
        <v>0</v>
      </c>
      <c r="BL172" s="19" t="s">
        <v>257</v>
      </c>
      <c r="BM172" s="217" t="s">
        <v>263</v>
      </c>
    </row>
    <row r="173" s="2" customFormat="1">
      <c r="A173" s="40"/>
      <c r="B173" s="41"/>
      <c r="C173" s="42"/>
      <c r="D173" s="219" t="s">
        <v>146</v>
      </c>
      <c r="E173" s="42"/>
      <c r="F173" s="220" t="s">
        <v>264</v>
      </c>
      <c r="G173" s="42"/>
      <c r="H173" s="42"/>
      <c r="I173" s="221"/>
      <c r="J173" s="42"/>
      <c r="K173" s="42"/>
      <c r="L173" s="46"/>
      <c r="M173" s="222"/>
      <c r="N173" s="223"/>
      <c r="O173" s="86"/>
      <c r="P173" s="86"/>
      <c r="Q173" s="86"/>
      <c r="R173" s="86"/>
      <c r="S173" s="86"/>
      <c r="T173" s="87"/>
      <c r="U173" s="40"/>
      <c r="V173" s="40"/>
      <c r="W173" s="40"/>
      <c r="X173" s="40"/>
      <c r="Y173" s="40"/>
      <c r="Z173" s="40"/>
      <c r="AA173" s="40"/>
      <c r="AB173" s="40"/>
      <c r="AC173" s="40"/>
      <c r="AD173" s="40"/>
      <c r="AE173" s="40"/>
      <c r="AT173" s="19" t="s">
        <v>146</v>
      </c>
      <c r="AU173" s="19" t="s">
        <v>85</v>
      </c>
    </row>
    <row r="174" s="14" customFormat="1">
      <c r="A174" s="14"/>
      <c r="B174" s="235"/>
      <c r="C174" s="236"/>
      <c r="D174" s="226" t="s">
        <v>148</v>
      </c>
      <c r="E174" s="237" t="s">
        <v>19</v>
      </c>
      <c r="F174" s="238" t="s">
        <v>186</v>
      </c>
      <c r="G174" s="236"/>
      <c r="H174" s="239">
        <v>5</v>
      </c>
      <c r="I174" s="240"/>
      <c r="J174" s="236"/>
      <c r="K174" s="236"/>
      <c r="L174" s="241"/>
      <c r="M174" s="242"/>
      <c r="N174" s="243"/>
      <c r="O174" s="243"/>
      <c r="P174" s="243"/>
      <c r="Q174" s="243"/>
      <c r="R174" s="243"/>
      <c r="S174" s="243"/>
      <c r="T174" s="24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45" t="s">
        <v>148</v>
      </c>
      <c r="AU174" s="245" t="s">
        <v>85</v>
      </c>
      <c r="AV174" s="14" t="s">
        <v>85</v>
      </c>
      <c r="AW174" s="14" t="s">
        <v>35</v>
      </c>
      <c r="AX174" s="14" t="s">
        <v>75</v>
      </c>
      <c r="AY174" s="245" t="s">
        <v>136</v>
      </c>
    </row>
    <row r="175" s="15" customFormat="1">
      <c r="A175" s="15"/>
      <c r="B175" s="246"/>
      <c r="C175" s="247"/>
      <c r="D175" s="226" t="s">
        <v>148</v>
      </c>
      <c r="E175" s="248" t="s">
        <v>19</v>
      </c>
      <c r="F175" s="249" t="s">
        <v>155</v>
      </c>
      <c r="G175" s="247"/>
      <c r="H175" s="250">
        <v>5</v>
      </c>
      <c r="I175" s="251"/>
      <c r="J175" s="247"/>
      <c r="K175" s="247"/>
      <c r="L175" s="252"/>
      <c r="M175" s="253"/>
      <c r="N175" s="254"/>
      <c r="O175" s="254"/>
      <c r="P175" s="254"/>
      <c r="Q175" s="254"/>
      <c r="R175" s="254"/>
      <c r="S175" s="254"/>
      <c r="T175" s="25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T175" s="256" t="s">
        <v>148</v>
      </c>
      <c r="AU175" s="256" t="s">
        <v>85</v>
      </c>
      <c r="AV175" s="15" t="s">
        <v>144</v>
      </c>
      <c r="AW175" s="15" t="s">
        <v>35</v>
      </c>
      <c r="AX175" s="15" t="s">
        <v>83</v>
      </c>
      <c r="AY175" s="256" t="s">
        <v>136</v>
      </c>
    </row>
    <row r="176" s="2" customFormat="1" ht="16.5" customHeight="1">
      <c r="A176" s="40"/>
      <c r="B176" s="41"/>
      <c r="C176" s="206" t="s">
        <v>257</v>
      </c>
      <c r="D176" s="206" t="s">
        <v>139</v>
      </c>
      <c r="E176" s="207" t="s">
        <v>265</v>
      </c>
      <c r="F176" s="208" t="s">
        <v>266</v>
      </c>
      <c r="G176" s="209" t="s">
        <v>256</v>
      </c>
      <c r="H176" s="210">
        <v>1</v>
      </c>
      <c r="I176" s="211"/>
      <c r="J176" s="212">
        <f>ROUND(I176*H176,2)</f>
        <v>0</v>
      </c>
      <c r="K176" s="208" t="s">
        <v>143</v>
      </c>
      <c r="L176" s="46"/>
      <c r="M176" s="213" t="s">
        <v>19</v>
      </c>
      <c r="N176" s="214" t="s">
        <v>46</v>
      </c>
      <c r="O176" s="86"/>
      <c r="P176" s="215">
        <f>O176*H176</f>
        <v>0</v>
      </c>
      <c r="Q176" s="215">
        <v>0</v>
      </c>
      <c r="R176" s="215">
        <f>Q176*H176</f>
        <v>0</v>
      </c>
      <c r="S176" s="215">
        <v>0.087999999999999995</v>
      </c>
      <c r="T176" s="216">
        <f>S176*H176</f>
        <v>0.087999999999999995</v>
      </c>
      <c r="U176" s="40"/>
      <c r="V176" s="40"/>
      <c r="W176" s="40"/>
      <c r="X176" s="40"/>
      <c r="Y176" s="40"/>
      <c r="Z176" s="40"/>
      <c r="AA176" s="40"/>
      <c r="AB176" s="40"/>
      <c r="AC176" s="40"/>
      <c r="AD176" s="40"/>
      <c r="AE176" s="40"/>
      <c r="AR176" s="217" t="s">
        <v>257</v>
      </c>
      <c r="AT176" s="217" t="s">
        <v>139</v>
      </c>
      <c r="AU176" s="217" t="s">
        <v>85</v>
      </c>
      <c r="AY176" s="19" t="s">
        <v>136</v>
      </c>
      <c r="BE176" s="218">
        <f>IF(N176="základní",J176,0)</f>
        <v>0</v>
      </c>
      <c r="BF176" s="218">
        <f>IF(N176="snížená",J176,0)</f>
        <v>0</v>
      </c>
      <c r="BG176" s="218">
        <f>IF(N176="zákl. přenesená",J176,0)</f>
        <v>0</v>
      </c>
      <c r="BH176" s="218">
        <f>IF(N176="sníž. přenesená",J176,0)</f>
        <v>0</v>
      </c>
      <c r="BI176" s="218">
        <f>IF(N176="nulová",J176,0)</f>
        <v>0</v>
      </c>
      <c r="BJ176" s="19" t="s">
        <v>83</v>
      </c>
      <c r="BK176" s="218">
        <f>ROUND(I176*H176,2)</f>
        <v>0</v>
      </c>
      <c r="BL176" s="19" t="s">
        <v>257</v>
      </c>
      <c r="BM176" s="217" t="s">
        <v>267</v>
      </c>
    </row>
    <row r="177" s="2" customFormat="1">
      <c r="A177" s="40"/>
      <c r="B177" s="41"/>
      <c r="C177" s="42"/>
      <c r="D177" s="219" t="s">
        <v>146</v>
      </c>
      <c r="E177" s="42"/>
      <c r="F177" s="220" t="s">
        <v>268</v>
      </c>
      <c r="G177" s="42"/>
      <c r="H177" s="42"/>
      <c r="I177" s="221"/>
      <c r="J177" s="42"/>
      <c r="K177" s="42"/>
      <c r="L177" s="46"/>
      <c r="M177" s="222"/>
      <c r="N177" s="223"/>
      <c r="O177" s="86"/>
      <c r="P177" s="86"/>
      <c r="Q177" s="86"/>
      <c r="R177" s="86"/>
      <c r="S177" s="86"/>
      <c r="T177" s="87"/>
      <c r="U177" s="40"/>
      <c r="V177" s="40"/>
      <c r="W177" s="40"/>
      <c r="X177" s="40"/>
      <c r="Y177" s="40"/>
      <c r="Z177" s="40"/>
      <c r="AA177" s="40"/>
      <c r="AB177" s="40"/>
      <c r="AC177" s="40"/>
      <c r="AD177" s="40"/>
      <c r="AE177" s="40"/>
      <c r="AT177" s="19" t="s">
        <v>146</v>
      </c>
      <c r="AU177" s="19" t="s">
        <v>85</v>
      </c>
    </row>
    <row r="178" s="2" customFormat="1" ht="16.5" customHeight="1">
      <c r="A178" s="40"/>
      <c r="B178" s="41"/>
      <c r="C178" s="206" t="s">
        <v>269</v>
      </c>
      <c r="D178" s="206" t="s">
        <v>139</v>
      </c>
      <c r="E178" s="207" t="s">
        <v>270</v>
      </c>
      <c r="F178" s="208" t="s">
        <v>271</v>
      </c>
      <c r="G178" s="209" t="s">
        <v>256</v>
      </c>
      <c r="H178" s="210">
        <v>1</v>
      </c>
      <c r="I178" s="211"/>
      <c r="J178" s="212">
        <f>ROUND(I178*H178,2)</f>
        <v>0</v>
      </c>
      <c r="K178" s="208" t="s">
        <v>143</v>
      </c>
      <c r="L178" s="46"/>
      <c r="M178" s="213" t="s">
        <v>19</v>
      </c>
      <c r="N178" s="214" t="s">
        <v>46</v>
      </c>
      <c r="O178" s="86"/>
      <c r="P178" s="215">
        <f>O178*H178</f>
        <v>0</v>
      </c>
      <c r="Q178" s="215">
        <v>0</v>
      </c>
      <c r="R178" s="215">
        <f>Q178*H178</f>
        <v>0</v>
      </c>
      <c r="S178" s="215">
        <v>0.024500000000000001</v>
      </c>
      <c r="T178" s="216">
        <f>S178*H178</f>
        <v>0.024500000000000001</v>
      </c>
      <c r="U178" s="40"/>
      <c r="V178" s="40"/>
      <c r="W178" s="40"/>
      <c r="X178" s="40"/>
      <c r="Y178" s="40"/>
      <c r="Z178" s="40"/>
      <c r="AA178" s="40"/>
      <c r="AB178" s="40"/>
      <c r="AC178" s="40"/>
      <c r="AD178" s="40"/>
      <c r="AE178" s="40"/>
      <c r="AR178" s="217" t="s">
        <v>257</v>
      </c>
      <c r="AT178" s="217" t="s">
        <v>139</v>
      </c>
      <c r="AU178" s="217" t="s">
        <v>85</v>
      </c>
      <c r="AY178" s="19" t="s">
        <v>136</v>
      </c>
      <c r="BE178" s="218">
        <f>IF(N178="základní",J178,0)</f>
        <v>0</v>
      </c>
      <c r="BF178" s="218">
        <f>IF(N178="snížená",J178,0)</f>
        <v>0</v>
      </c>
      <c r="BG178" s="218">
        <f>IF(N178="zákl. přenesená",J178,0)</f>
        <v>0</v>
      </c>
      <c r="BH178" s="218">
        <f>IF(N178="sníž. přenesená",J178,0)</f>
        <v>0</v>
      </c>
      <c r="BI178" s="218">
        <f>IF(N178="nulová",J178,0)</f>
        <v>0</v>
      </c>
      <c r="BJ178" s="19" t="s">
        <v>83</v>
      </c>
      <c r="BK178" s="218">
        <f>ROUND(I178*H178,2)</f>
        <v>0</v>
      </c>
      <c r="BL178" s="19" t="s">
        <v>257</v>
      </c>
      <c r="BM178" s="217" t="s">
        <v>272</v>
      </c>
    </row>
    <row r="179" s="2" customFormat="1">
      <c r="A179" s="40"/>
      <c r="B179" s="41"/>
      <c r="C179" s="42"/>
      <c r="D179" s="219" t="s">
        <v>146</v>
      </c>
      <c r="E179" s="42"/>
      <c r="F179" s="220" t="s">
        <v>273</v>
      </c>
      <c r="G179" s="42"/>
      <c r="H179" s="42"/>
      <c r="I179" s="221"/>
      <c r="J179" s="42"/>
      <c r="K179" s="42"/>
      <c r="L179" s="46"/>
      <c r="M179" s="222"/>
      <c r="N179" s="223"/>
      <c r="O179" s="86"/>
      <c r="P179" s="86"/>
      <c r="Q179" s="86"/>
      <c r="R179" s="86"/>
      <c r="S179" s="86"/>
      <c r="T179" s="87"/>
      <c r="U179" s="40"/>
      <c r="V179" s="40"/>
      <c r="W179" s="40"/>
      <c r="X179" s="40"/>
      <c r="Y179" s="40"/>
      <c r="Z179" s="40"/>
      <c r="AA179" s="40"/>
      <c r="AB179" s="40"/>
      <c r="AC179" s="40"/>
      <c r="AD179" s="40"/>
      <c r="AE179" s="40"/>
      <c r="AT179" s="19" t="s">
        <v>146</v>
      </c>
      <c r="AU179" s="19" t="s">
        <v>85</v>
      </c>
    </row>
    <row r="180" s="2" customFormat="1" ht="16.5" customHeight="1">
      <c r="A180" s="40"/>
      <c r="B180" s="41"/>
      <c r="C180" s="206" t="s">
        <v>274</v>
      </c>
      <c r="D180" s="206" t="s">
        <v>139</v>
      </c>
      <c r="E180" s="207" t="s">
        <v>275</v>
      </c>
      <c r="F180" s="208" t="s">
        <v>276</v>
      </c>
      <c r="G180" s="209" t="s">
        <v>256</v>
      </c>
      <c r="H180" s="210">
        <v>5</v>
      </c>
      <c r="I180" s="211"/>
      <c r="J180" s="212">
        <f>ROUND(I180*H180,2)</f>
        <v>0</v>
      </c>
      <c r="K180" s="208" t="s">
        <v>143</v>
      </c>
      <c r="L180" s="46"/>
      <c r="M180" s="213" t="s">
        <v>19</v>
      </c>
      <c r="N180" s="214" t="s">
        <v>46</v>
      </c>
      <c r="O180" s="86"/>
      <c r="P180" s="215">
        <f>O180*H180</f>
        <v>0</v>
      </c>
      <c r="Q180" s="215">
        <v>0</v>
      </c>
      <c r="R180" s="215">
        <f>Q180*H180</f>
        <v>0</v>
      </c>
      <c r="S180" s="215">
        <v>0.00085999999999999998</v>
      </c>
      <c r="T180" s="216">
        <f>S180*H180</f>
        <v>0.0043</v>
      </c>
      <c r="U180" s="40"/>
      <c r="V180" s="40"/>
      <c r="W180" s="40"/>
      <c r="X180" s="40"/>
      <c r="Y180" s="40"/>
      <c r="Z180" s="40"/>
      <c r="AA180" s="40"/>
      <c r="AB180" s="40"/>
      <c r="AC180" s="40"/>
      <c r="AD180" s="40"/>
      <c r="AE180" s="40"/>
      <c r="AR180" s="217" t="s">
        <v>257</v>
      </c>
      <c r="AT180" s="217" t="s">
        <v>139</v>
      </c>
      <c r="AU180" s="217" t="s">
        <v>85</v>
      </c>
      <c r="AY180" s="19" t="s">
        <v>136</v>
      </c>
      <c r="BE180" s="218">
        <f>IF(N180="základní",J180,0)</f>
        <v>0</v>
      </c>
      <c r="BF180" s="218">
        <f>IF(N180="snížená",J180,0)</f>
        <v>0</v>
      </c>
      <c r="BG180" s="218">
        <f>IF(N180="zákl. přenesená",J180,0)</f>
        <v>0</v>
      </c>
      <c r="BH180" s="218">
        <f>IF(N180="sníž. přenesená",J180,0)</f>
        <v>0</v>
      </c>
      <c r="BI180" s="218">
        <f>IF(N180="nulová",J180,0)</f>
        <v>0</v>
      </c>
      <c r="BJ180" s="19" t="s">
        <v>83</v>
      </c>
      <c r="BK180" s="218">
        <f>ROUND(I180*H180,2)</f>
        <v>0</v>
      </c>
      <c r="BL180" s="19" t="s">
        <v>257</v>
      </c>
      <c r="BM180" s="217" t="s">
        <v>277</v>
      </c>
    </row>
    <row r="181" s="2" customFormat="1">
      <c r="A181" s="40"/>
      <c r="B181" s="41"/>
      <c r="C181" s="42"/>
      <c r="D181" s="219" t="s">
        <v>146</v>
      </c>
      <c r="E181" s="42"/>
      <c r="F181" s="220" t="s">
        <v>278</v>
      </c>
      <c r="G181" s="42"/>
      <c r="H181" s="42"/>
      <c r="I181" s="221"/>
      <c r="J181" s="42"/>
      <c r="K181" s="42"/>
      <c r="L181" s="46"/>
      <c r="M181" s="222"/>
      <c r="N181" s="223"/>
      <c r="O181" s="86"/>
      <c r="P181" s="86"/>
      <c r="Q181" s="86"/>
      <c r="R181" s="86"/>
      <c r="S181" s="86"/>
      <c r="T181" s="87"/>
      <c r="U181" s="40"/>
      <c r="V181" s="40"/>
      <c r="W181" s="40"/>
      <c r="X181" s="40"/>
      <c r="Y181" s="40"/>
      <c r="Z181" s="40"/>
      <c r="AA181" s="40"/>
      <c r="AB181" s="40"/>
      <c r="AC181" s="40"/>
      <c r="AD181" s="40"/>
      <c r="AE181" s="40"/>
      <c r="AT181" s="19" t="s">
        <v>146</v>
      </c>
      <c r="AU181" s="19" t="s">
        <v>85</v>
      </c>
    </row>
    <row r="182" s="2" customFormat="1" ht="16.5" customHeight="1">
      <c r="A182" s="40"/>
      <c r="B182" s="41"/>
      <c r="C182" s="206" t="s">
        <v>279</v>
      </c>
      <c r="D182" s="206" t="s">
        <v>139</v>
      </c>
      <c r="E182" s="207" t="s">
        <v>280</v>
      </c>
      <c r="F182" s="208" t="s">
        <v>281</v>
      </c>
      <c r="G182" s="209" t="s">
        <v>282</v>
      </c>
      <c r="H182" s="210">
        <v>1</v>
      </c>
      <c r="I182" s="211"/>
      <c r="J182" s="212">
        <f>ROUND(I182*H182,2)</f>
        <v>0</v>
      </c>
      <c r="K182" s="208" t="s">
        <v>143</v>
      </c>
      <c r="L182" s="46"/>
      <c r="M182" s="213" t="s">
        <v>19</v>
      </c>
      <c r="N182" s="214" t="s">
        <v>46</v>
      </c>
      <c r="O182" s="86"/>
      <c r="P182" s="215">
        <f>O182*H182</f>
        <v>0</v>
      </c>
      <c r="Q182" s="215">
        <v>0</v>
      </c>
      <c r="R182" s="215">
        <f>Q182*H182</f>
        <v>0</v>
      </c>
      <c r="S182" s="215">
        <v>0.0022499999999999998</v>
      </c>
      <c r="T182" s="216">
        <f>S182*H182</f>
        <v>0.0022499999999999998</v>
      </c>
      <c r="U182" s="40"/>
      <c r="V182" s="40"/>
      <c r="W182" s="40"/>
      <c r="X182" s="40"/>
      <c r="Y182" s="40"/>
      <c r="Z182" s="40"/>
      <c r="AA182" s="40"/>
      <c r="AB182" s="40"/>
      <c r="AC182" s="40"/>
      <c r="AD182" s="40"/>
      <c r="AE182" s="40"/>
      <c r="AR182" s="217" t="s">
        <v>257</v>
      </c>
      <c r="AT182" s="217" t="s">
        <v>139</v>
      </c>
      <c r="AU182" s="217" t="s">
        <v>85</v>
      </c>
      <c r="AY182" s="19" t="s">
        <v>136</v>
      </c>
      <c r="BE182" s="218">
        <f>IF(N182="základní",J182,0)</f>
        <v>0</v>
      </c>
      <c r="BF182" s="218">
        <f>IF(N182="snížená",J182,0)</f>
        <v>0</v>
      </c>
      <c r="BG182" s="218">
        <f>IF(N182="zákl. přenesená",J182,0)</f>
        <v>0</v>
      </c>
      <c r="BH182" s="218">
        <f>IF(N182="sníž. přenesená",J182,0)</f>
        <v>0</v>
      </c>
      <c r="BI182" s="218">
        <f>IF(N182="nulová",J182,0)</f>
        <v>0</v>
      </c>
      <c r="BJ182" s="19" t="s">
        <v>83</v>
      </c>
      <c r="BK182" s="218">
        <f>ROUND(I182*H182,2)</f>
        <v>0</v>
      </c>
      <c r="BL182" s="19" t="s">
        <v>257</v>
      </c>
      <c r="BM182" s="217" t="s">
        <v>283</v>
      </c>
    </row>
    <row r="183" s="2" customFormat="1">
      <c r="A183" s="40"/>
      <c r="B183" s="41"/>
      <c r="C183" s="42"/>
      <c r="D183" s="219" t="s">
        <v>146</v>
      </c>
      <c r="E183" s="42"/>
      <c r="F183" s="220" t="s">
        <v>284</v>
      </c>
      <c r="G183" s="42"/>
      <c r="H183" s="42"/>
      <c r="I183" s="221"/>
      <c r="J183" s="42"/>
      <c r="K183" s="42"/>
      <c r="L183" s="46"/>
      <c r="M183" s="222"/>
      <c r="N183" s="223"/>
      <c r="O183" s="86"/>
      <c r="P183" s="86"/>
      <c r="Q183" s="86"/>
      <c r="R183" s="86"/>
      <c r="S183" s="86"/>
      <c r="T183" s="87"/>
      <c r="U183" s="40"/>
      <c r="V183" s="40"/>
      <c r="W183" s="40"/>
      <c r="X183" s="40"/>
      <c r="Y183" s="40"/>
      <c r="Z183" s="40"/>
      <c r="AA183" s="40"/>
      <c r="AB183" s="40"/>
      <c r="AC183" s="40"/>
      <c r="AD183" s="40"/>
      <c r="AE183" s="40"/>
      <c r="AT183" s="19" t="s">
        <v>146</v>
      </c>
      <c r="AU183" s="19" t="s">
        <v>85</v>
      </c>
    </row>
    <row r="184" s="12" customFormat="1" ht="22.8" customHeight="1">
      <c r="A184" s="12"/>
      <c r="B184" s="190"/>
      <c r="C184" s="191"/>
      <c r="D184" s="192" t="s">
        <v>74</v>
      </c>
      <c r="E184" s="204" t="s">
        <v>285</v>
      </c>
      <c r="F184" s="204" t="s">
        <v>286</v>
      </c>
      <c r="G184" s="191"/>
      <c r="H184" s="191"/>
      <c r="I184" s="194"/>
      <c r="J184" s="205">
        <f>BK184</f>
        <v>0</v>
      </c>
      <c r="K184" s="191"/>
      <c r="L184" s="196"/>
      <c r="M184" s="197"/>
      <c r="N184" s="198"/>
      <c r="O184" s="198"/>
      <c r="P184" s="199">
        <f>SUM(P185:P186)</f>
        <v>0</v>
      </c>
      <c r="Q184" s="198"/>
      <c r="R184" s="199">
        <f>SUM(R185:R186)</f>
        <v>0.00016000000000000001</v>
      </c>
      <c r="S184" s="198"/>
      <c r="T184" s="200">
        <f>SUM(T185:T186)</f>
        <v>0.049860000000000002</v>
      </c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R184" s="201" t="s">
        <v>85</v>
      </c>
      <c r="AT184" s="202" t="s">
        <v>74</v>
      </c>
      <c r="AU184" s="202" t="s">
        <v>83</v>
      </c>
      <c r="AY184" s="201" t="s">
        <v>136</v>
      </c>
      <c r="BK184" s="203">
        <f>SUM(BK185:BK186)</f>
        <v>0</v>
      </c>
    </row>
    <row r="185" s="2" customFormat="1" ht="16.5" customHeight="1">
      <c r="A185" s="40"/>
      <c r="B185" s="41"/>
      <c r="C185" s="206" t="s">
        <v>287</v>
      </c>
      <c r="D185" s="206" t="s">
        <v>139</v>
      </c>
      <c r="E185" s="207" t="s">
        <v>288</v>
      </c>
      <c r="F185" s="208" t="s">
        <v>289</v>
      </c>
      <c r="G185" s="209" t="s">
        <v>282</v>
      </c>
      <c r="H185" s="210">
        <v>2</v>
      </c>
      <c r="I185" s="211"/>
      <c r="J185" s="212">
        <f>ROUND(I185*H185,2)</f>
        <v>0</v>
      </c>
      <c r="K185" s="208" t="s">
        <v>143</v>
      </c>
      <c r="L185" s="46"/>
      <c r="M185" s="213" t="s">
        <v>19</v>
      </c>
      <c r="N185" s="214" t="s">
        <v>46</v>
      </c>
      <c r="O185" s="86"/>
      <c r="P185" s="215">
        <f>O185*H185</f>
        <v>0</v>
      </c>
      <c r="Q185" s="215">
        <v>8.0000000000000007E-05</v>
      </c>
      <c r="R185" s="215">
        <f>Q185*H185</f>
        <v>0.00016000000000000001</v>
      </c>
      <c r="S185" s="215">
        <v>0.024930000000000001</v>
      </c>
      <c r="T185" s="216">
        <f>S185*H185</f>
        <v>0.049860000000000002</v>
      </c>
      <c r="U185" s="40"/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R185" s="217" t="s">
        <v>257</v>
      </c>
      <c r="AT185" s="217" t="s">
        <v>139</v>
      </c>
      <c r="AU185" s="217" t="s">
        <v>85</v>
      </c>
      <c r="AY185" s="19" t="s">
        <v>136</v>
      </c>
      <c r="BE185" s="218">
        <f>IF(N185="základní",J185,0)</f>
        <v>0</v>
      </c>
      <c r="BF185" s="218">
        <f>IF(N185="snížená",J185,0)</f>
        <v>0</v>
      </c>
      <c r="BG185" s="218">
        <f>IF(N185="zákl. přenesená",J185,0)</f>
        <v>0</v>
      </c>
      <c r="BH185" s="218">
        <f>IF(N185="sníž. přenesená",J185,0)</f>
        <v>0</v>
      </c>
      <c r="BI185" s="218">
        <f>IF(N185="nulová",J185,0)</f>
        <v>0</v>
      </c>
      <c r="BJ185" s="19" t="s">
        <v>83</v>
      </c>
      <c r="BK185" s="218">
        <f>ROUND(I185*H185,2)</f>
        <v>0</v>
      </c>
      <c r="BL185" s="19" t="s">
        <v>257</v>
      </c>
      <c r="BM185" s="217" t="s">
        <v>290</v>
      </c>
    </row>
    <row r="186" s="2" customFormat="1">
      <c r="A186" s="40"/>
      <c r="B186" s="41"/>
      <c r="C186" s="42"/>
      <c r="D186" s="219" t="s">
        <v>146</v>
      </c>
      <c r="E186" s="42"/>
      <c r="F186" s="220" t="s">
        <v>291</v>
      </c>
      <c r="G186" s="42"/>
      <c r="H186" s="42"/>
      <c r="I186" s="221"/>
      <c r="J186" s="42"/>
      <c r="K186" s="42"/>
      <c r="L186" s="46"/>
      <c r="M186" s="222"/>
      <c r="N186" s="223"/>
      <c r="O186" s="86"/>
      <c r="P186" s="86"/>
      <c r="Q186" s="86"/>
      <c r="R186" s="86"/>
      <c r="S186" s="86"/>
      <c r="T186" s="87"/>
      <c r="U186" s="40"/>
      <c r="V186" s="40"/>
      <c r="W186" s="40"/>
      <c r="X186" s="40"/>
      <c r="Y186" s="40"/>
      <c r="Z186" s="40"/>
      <c r="AA186" s="40"/>
      <c r="AB186" s="40"/>
      <c r="AC186" s="40"/>
      <c r="AD186" s="40"/>
      <c r="AE186" s="40"/>
      <c r="AT186" s="19" t="s">
        <v>146</v>
      </c>
      <c r="AU186" s="19" t="s">
        <v>85</v>
      </c>
    </row>
    <row r="187" s="12" customFormat="1" ht="22.8" customHeight="1">
      <c r="A187" s="12"/>
      <c r="B187" s="190"/>
      <c r="C187" s="191"/>
      <c r="D187" s="192" t="s">
        <v>74</v>
      </c>
      <c r="E187" s="204" t="s">
        <v>292</v>
      </c>
      <c r="F187" s="204" t="s">
        <v>293</v>
      </c>
      <c r="G187" s="191"/>
      <c r="H187" s="191"/>
      <c r="I187" s="194"/>
      <c r="J187" s="205">
        <f>BK187</f>
        <v>0</v>
      </c>
      <c r="K187" s="191"/>
      <c r="L187" s="196"/>
      <c r="M187" s="197"/>
      <c r="N187" s="198"/>
      <c r="O187" s="198"/>
      <c r="P187" s="199">
        <f>SUM(P188:P192)</f>
        <v>0</v>
      </c>
      <c r="Q187" s="198"/>
      <c r="R187" s="199">
        <f>SUM(R188:R192)</f>
        <v>0</v>
      </c>
      <c r="S187" s="198"/>
      <c r="T187" s="200">
        <f>SUM(T188:T192)</f>
        <v>0.61150500000000008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R187" s="201" t="s">
        <v>85</v>
      </c>
      <c r="AT187" s="202" t="s">
        <v>74</v>
      </c>
      <c r="AU187" s="202" t="s">
        <v>83</v>
      </c>
      <c r="AY187" s="201" t="s">
        <v>136</v>
      </c>
      <c r="BK187" s="203">
        <f>SUM(BK188:BK192)</f>
        <v>0</v>
      </c>
    </row>
    <row r="188" s="2" customFormat="1" ht="24.15" customHeight="1">
      <c r="A188" s="40"/>
      <c r="B188" s="41"/>
      <c r="C188" s="206" t="s">
        <v>7</v>
      </c>
      <c r="D188" s="206" t="s">
        <v>139</v>
      </c>
      <c r="E188" s="207" t="s">
        <v>294</v>
      </c>
      <c r="F188" s="208" t="s">
        <v>295</v>
      </c>
      <c r="G188" s="209" t="s">
        <v>142</v>
      </c>
      <c r="H188" s="210">
        <v>19.260000000000002</v>
      </c>
      <c r="I188" s="211"/>
      <c r="J188" s="212">
        <f>ROUND(I188*H188,2)</f>
        <v>0</v>
      </c>
      <c r="K188" s="208" t="s">
        <v>143</v>
      </c>
      <c r="L188" s="46"/>
      <c r="M188" s="213" t="s">
        <v>19</v>
      </c>
      <c r="N188" s="214" t="s">
        <v>46</v>
      </c>
      <c r="O188" s="86"/>
      <c r="P188" s="215">
        <f>O188*H188</f>
        <v>0</v>
      </c>
      <c r="Q188" s="215">
        <v>0</v>
      </c>
      <c r="R188" s="215">
        <f>Q188*H188</f>
        <v>0</v>
      </c>
      <c r="S188" s="215">
        <v>0.03175</v>
      </c>
      <c r="T188" s="216">
        <f>S188*H188</f>
        <v>0.61150500000000008</v>
      </c>
      <c r="U188" s="40"/>
      <c r="V188" s="40"/>
      <c r="W188" s="40"/>
      <c r="X188" s="40"/>
      <c r="Y188" s="40"/>
      <c r="Z188" s="40"/>
      <c r="AA188" s="40"/>
      <c r="AB188" s="40"/>
      <c r="AC188" s="40"/>
      <c r="AD188" s="40"/>
      <c r="AE188" s="40"/>
      <c r="AR188" s="217" t="s">
        <v>257</v>
      </c>
      <c r="AT188" s="217" t="s">
        <v>139</v>
      </c>
      <c r="AU188" s="217" t="s">
        <v>85</v>
      </c>
      <c r="AY188" s="19" t="s">
        <v>136</v>
      </c>
      <c r="BE188" s="218">
        <f>IF(N188="základní",J188,0)</f>
        <v>0</v>
      </c>
      <c r="BF188" s="218">
        <f>IF(N188="snížená",J188,0)</f>
        <v>0</v>
      </c>
      <c r="BG188" s="218">
        <f>IF(N188="zákl. přenesená",J188,0)</f>
        <v>0</v>
      </c>
      <c r="BH188" s="218">
        <f>IF(N188="sníž. přenesená",J188,0)</f>
        <v>0</v>
      </c>
      <c r="BI188" s="218">
        <f>IF(N188="nulová",J188,0)</f>
        <v>0</v>
      </c>
      <c r="BJ188" s="19" t="s">
        <v>83</v>
      </c>
      <c r="BK188" s="218">
        <f>ROUND(I188*H188,2)</f>
        <v>0</v>
      </c>
      <c r="BL188" s="19" t="s">
        <v>257</v>
      </c>
      <c r="BM188" s="217" t="s">
        <v>296</v>
      </c>
    </row>
    <row r="189" s="2" customFormat="1">
      <c r="A189" s="40"/>
      <c r="B189" s="41"/>
      <c r="C189" s="42"/>
      <c r="D189" s="219" t="s">
        <v>146</v>
      </c>
      <c r="E189" s="42"/>
      <c r="F189" s="220" t="s">
        <v>297</v>
      </c>
      <c r="G189" s="42"/>
      <c r="H189" s="42"/>
      <c r="I189" s="221"/>
      <c r="J189" s="42"/>
      <c r="K189" s="42"/>
      <c r="L189" s="46"/>
      <c r="M189" s="222"/>
      <c r="N189" s="223"/>
      <c r="O189" s="86"/>
      <c r="P189" s="86"/>
      <c r="Q189" s="86"/>
      <c r="R189" s="86"/>
      <c r="S189" s="86"/>
      <c r="T189" s="87"/>
      <c r="U189" s="40"/>
      <c r="V189" s="40"/>
      <c r="W189" s="40"/>
      <c r="X189" s="40"/>
      <c r="Y189" s="40"/>
      <c r="Z189" s="40"/>
      <c r="AA189" s="40"/>
      <c r="AB189" s="40"/>
      <c r="AC189" s="40"/>
      <c r="AD189" s="40"/>
      <c r="AE189" s="40"/>
      <c r="AT189" s="19" t="s">
        <v>146</v>
      </c>
      <c r="AU189" s="19" t="s">
        <v>85</v>
      </c>
    </row>
    <row r="190" s="13" customFormat="1">
      <c r="A190" s="13"/>
      <c r="B190" s="224"/>
      <c r="C190" s="225"/>
      <c r="D190" s="226" t="s">
        <v>148</v>
      </c>
      <c r="E190" s="227" t="s">
        <v>19</v>
      </c>
      <c r="F190" s="228" t="s">
        <v>298</v>
      </c>
      <c r="G190" s="225"/>
      <c r="H190" s="227" t="s">
        <v>19</v>
      </c>
      <c r="I190" s="229"/>
      <c r="J190" s="225"/>
      <c r="K190" s="225"/>
      <c r="L190" s="230"/>
      <c r="M190" s="231"/>
      <c r="N190" s="232"/>
      <c r="O190" s="232"/>
      <c r="P190" s="232"/>
      <c r="Q190" s="232"/>
      <c r="R190" s="232"/>
      <c r="S190" s="232"/>
      <c r="T190" s="23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34" t="s">
        <v>148</v>
      </c>
      <c r="AU190" s="234" t="s">
        <v>85</v>
      </c>
      <c r="AV190" s="13" t="s">
        <v>83</v>
      </c>
      <c r="AW190" s="13" t="s">
        <v>35</v>
      </c>
      <c r="AX190" s="13" t="s">
        <v>75</v>
      </c>
      <c r="AY190" s="234" t="s">
        <v>136</v>
      </c>
    </row>
    <row r="191" s="14" customFormat="1">
      <c r="A191" s="14"/>
      <c r="B191" s="235"/>
      <c r="C191" s="236"/>
      <c r="D191" s="226" t="s">
        <v>148</v>
      </c>
      <c r="E191" s="237" t="s">
        <v>19</v>
      </c>
      <c r="F191" s="238" t="s">
        <v>299</v>
      </c>
      <c r="G191" s="236"/>
      <c r="H191" s="239">
        <v>19.260000000000002</v>
      </c>
      <c r="I191" s="240"/>
      <c r="J191" s="236"/>
      <c r="K191" s="236"/>
      <c r="L191" s="241"/>
      <c r="M191" s="242"/>
      <c r="N191" s="243"/>
      <c r="O191" s="243"/>
      <c r="P191" s="243"/>
      <c r="Q191" s="243"/>
      <c r="R191" s="243"/>
      <c r="S191" s="243"/>
      <c r="T191" s="24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45" t="s">
        <v>148</v>
      </c>
      <c r="AU191" s="245" t="s">
        <v>85</v>
      </c>
      <c r="AV191" s="14" t="s">
        <v>85</v>
      </c>
      <c r="AW191" s="14" t="s">
        <v>35</v>
      </c>
      <c r="AX191" s="14" t="s">
        <v>75</v>
      </c>
      <c r="AY191" s="245" t="s">
        <v>136</v>
      </c>
    </row>
    <row r="192" s="15" customFormat="1">
      <c r="A192" s="15"/>
      <c r="B192" s="246"/>
      <c r="C192" s="247"/>
      <c r="D192" s="226" t="s">
        <v>148</v>
      </c>
      <c r="E192" s="248" t="s">
        <v>19</v>
      </c>
      <c r="F192" s="249" t="s">
        <v>155</v>
      </c>
      <c r="G192" s="247"/>
      <c r="H192" s="250">
        <v>19.260000000000002</v>
      </c>
      <c r="I192" s="251"/>
      <c r="J192" s="247"/>
      <c r="K192" s="247"/>
      <c r="L192" s="252"/>
      <c r="M192" s="253"/>
      <c r="N192" s="254"/>
      <c r="O192" s="254"/>
      <c r="P192" s="254"/>
      <c r="Q192" s="254"/>
      <c r="R192" s="254"/>
      <c r="S192" s="254"/>
      <c r="T192" s="25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T192" s="256" t="s">
        <v>148</v>
      </c>
      <c r="AU192" s="256" t="s">
        <v>85</v>
      </c>
      <c r="AV192" s="15" t="s">
        <v>144</v>
      </c>
      <c r="AW192" s="15" t="s">
        <v>35</v>
      </c>
      <c r="AX192" s="15" t="s">
        <v>83</v>
      </c>
      <c r="AY192" s="256" t="s">
        <v>136</v>
      </c>
    </row>
    <row r="193" s="12" customFormat="1" ht="22.8" customHeight="1">
      <c r="A193" s="12"/>
      <c r="B193" s="190"/>
      <c r="C193" s="191"/>
      <c r="D193" s="192" t="s">
        <v>74</v>
      </c>
      <c r="E193" s="204" t="s">
        <v>300</v>
      </c>
      <c r="F193" s="204" t="s">
        <v>301</v>
      </c>
      <c r="G193" s="191"/>
      <c r="H193" s="191"/>
      <c r="I193" s="194"/>
      <c r="J193" s="205">
        <f>BK193</f>
        <v>0</v>
      </c>
      <c r="K193" s="191"/>
      <c r="L193" s="196"/>
      <c r="M193" s="197"/>
      <c r="N193" s="198"/>
      <c r="O193" s="198"/>
      <c r="P193" s="199">
        <f>SUM(P194:P198)</f>
        <v>0</v>
      </c>
      <c r="Q193" s="198"/>
      <c r="R193" s="199">
        <f>SUM(R194:R198)</f>
        <v>0</v>
      </c>
      <c r="S193" s="198"/>
      <c r="T193" s="200">
        <f>SUM(T194:T198)</f>
        <v>0.28800000000000003</v>
      </c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R193" s="201" t="s">
        <v>85</v>
      </c>
      <c r="AT193" s="202" t="s">
        <v>74</v>
      </c>
      <c r="AU193" s="202" t="s">
        <v>83</v>
      </c>
      <c r="AY193" s="201" t="s">
        <v>136</v>
      </c>
      <c r="BK193" s="203">
        <f>SUM(BK194:BK198)</f>
        <v>0</v>
      </c>
    </row>
    <row r="194" s="2" customFormat="1" ht="16.5" customHeight="1">
      <c r="A194" s="40"/>
      <c r="B194" s="41"/>
      <c r="C194" s="206" t="s">
        <v>302</v>
      </c>
      <c r="D194" s="206" t="s">
        <v>139</v>
      </c>
      <c r="E194" s="207" t="s">
        <v>303</v>
      </c>
      <c r="F194" s="208" t="s">
        <v>304</v>
      </c>
      <c r="G194" s="209" t="s">
        <v>282</v>
      </c>
      <c r="H194" s="210">
        <v>12</v>
      </c>
      <c r="I194" s="211"/>
      <c r="J194" s="212">
        <f>ROUND(I194*H194,2)</f>
        <v>0</v>
      </c>
      <c r="K194" s="208" t="s">
        <v>143</v>
      </c>
      <c r="L194" s="46"/>
      <c r="M194" s="213" t="s">
        <v>19</v>
      </c>
      <c r="N194" s="214" t="s">
        <v>46</v>
      </c>
      <c r="O194" s="86"/>
      <c r="P194" s="215">
        <f>O194*H194</f>
        <v>0</v>
      </c>
      <c r="Q194" s="215">
        <v>0</v>
      </c>
      <c r="R194" s="215">
        <f>Q194*H194</f>
        <v>0</v>
      </c>
      <c r="S194" s="215">
        <v>0.024</v>
      </c>
      <c r="T194" s="216">
        <f>S194*H194</f>
        <v>0.28800000000000003</v>
      </c>
      <c r="U194" s="40"/>
      <c r="V194" s="40"/>
      <c r="W194" s="40"/>
      <c r="X194" s="40"/>
      <c r="Y194" s="40"/>
      <c r="Z194" s="40"/>
      <c r="AA194" s="40"/>
      <c r="AB194" s="40"/>
      <c r="AC194" s="40"/>
      <c r="AD194" s="40"/>
      <c r="AE194" s="40"/>
      <c r="AR194" s="217" t="s">
        <v>257</v>
      </c>
      <c r="AT194" s="217" t="s">
        <v>139</v>
      </c>
      <c r="AU194" s="217" t="s">
        <v>85</v>
      </c>
      <c r="AY194" s="19" t="s">
        <v>136</v>
      </c>
      <c r="BE194" s="218">
        <f>IF(N194="základní",J194,0)</f>
        <v>0</v>
      </c>
      <c r="BF194" s="218">
        <f>IF(N194="snížená",J194,0)</f>
        <v>0</v>
      </c>
      <c r="BG194" s="218">
        <f>IF(N194="zákl. přenesená",J194,0)</f>
        <v>0</v>
      </c>
      <c r="BH194" s="218">
        <f>IF(N194="sníž. přenesená",J194,0)</f>
        <v>0</v>
      </c>
      <c r="BI194" s="218">
        <f>IF(N194="nulová",J194,0)</f>
        <v>0</v>
      </c>
      <c r="BJ194" s="19" t="s">
        <v>83</v>
      </c>
      <c r="BK194" s="218">
        <f>ROUND(I194*H194,2)</f>
        <v>0</v>
      </c>
      <c r="BL194" s="19" t="s">
        <v>257</v>
      </c>
      <c r="BM194" s="217" t="s">
        <v>305</v>
      </c>
    </row>
    <row r="195" s="2" customFormat="1">
      <c r="A195" s="40"/>
      <c r="B195" s="41"/>
      <c r="C195" s="42"/>
      <c r="D195" s="219" t="s">
        <v>146</v>
      </c>
      <c r="E195" s="42"/>
      <c r="F195" s="220" t="s">
        <v>306</v>
      </c>
      <c r="G195" s="42"/>
      <c r="H195" s="42"/>
      <c r="I195" s="221"/>
      <c r="J195" s="42"/>
      <c r="K195" s="42"/>
      <c r="L195" s="46"/>
      <c r="M195" s="222"/>
      <c r="N195" s="223"/>
      <c r="O195" s="86"/>
      <c r="P195" s="86"/>
      <c r="Q195" s="86"/>
      <c r="R195" s="86"/>
      <c r="S195" s="86"/>
      <c r="T195" s="87"/>
      <c r="U195" s="40"/>
      <c r="V195" s="40"/>
      <c r="W195" s="40"/>
      <c r="X195" s="40"/>
      <c r="Y195" s="40"/>
      <c r="Z195" s="40"/>
      <c r="AA195" s="40"/>
      <c r="AB195" s="40"/>
      <c r="AC195" s="40"/>
      <c r="AD195" s="40"/>
      <c r="AE195" s="40"/>
      <c r="AT195" s="19" t="s">
        <v>146</v>
      </c>
      <c r="AU195" s="19" t="s">
        <v>85</v>
      </c>
    </row>
    <row r="196" s="13" customFormat="1">
      <c r="A196" s="13"/>
      <c r="B196" s="224"/>
      <c r="C196" s="225"/>
      <c r="D196" s="226" t="s">
        <v>148</v>
      </c>
      <c r="E196" s="227" t="s">
        <v>19</v>
      </c>
      <c r="F196" s="228" t="s">
        <v>307</v>
      </c>
      <c r="G196" s="225"/>
      <c r="H196" s="227" t="s">
        <v>19</v>
      </c>
      <c r="I196" s="229"/>
      <c r="J196" s="225"/>
      <c r="K196" s="225"/>
      <c r="L196" s="230"/>
      <c r="M196" s="231"/>
      <c r="N196" s="232"/>
      <c r="O196" s="232"/>
      <c r="P196" s="232"/>
      <c r="Q196" s="232"/>
      <c r="R196" s="232"/>
      <c r="S196" s="232"/>
      <c r="T196" s="23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34" t="s">
        <v>148</v>
      </c>
      <c r="AU196" s="234" t="s">
        <v>85</v>
      </c>
      <c r="AV196" s="13" t="s">
        <v>83</v>
      </c>
      <c r="AW196" s="13" t="s">
        <v>35</v>
      </c>
      <c r="AX196" s="13" t="s">
        <v>75</v>
      </c>
      <c r="AY196" s="234" t="s">
        <v>136</v>
      </c>
    </row>
    <row r="197" s="14" customFormat="1">
      <c r="A197" s="14"/>
      <c r="B197" s="235"/>
      <c r="C197" s="236"/>
      <c r="D197" s="226" t="s">
        <v>148</v>
      </c>
      <c r="E197" s="237" t="s">
        <v>19</v>
      </c>
      <c r="F197" s="238" t="s">
        <v>8</v>
      </c>
      <c r="G197" s="236"/>
      <c r="H197" s="239">
        <v>12</v>
      </c>
      <c r="I197" s="240"/>
      <c r="J197" s="236"/>
      <c r="K197" s="236"/>
      <c r="L197" s="241"/>
      <c r="M197" s="242"/>
      <c r="N197" s="243"/>
      <c r="O197" s="243"/>
      <c r="P197" s="243"/>
      <c r="Q197" s="243"/>
      <c r="R197" s="243"/>
      <c r="S197" s="243"/>
      <c r="T197" s="24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45" t="s">
        <v>148</v>
      </c>
      <c r="AU197" s="245" t="s">
        <v>85</v>
      </c>
      <c r="AV197" s="14" t="s">
        <v>85</v>
      </c>
      <c r="AW197" s="14" t="s">
        <v>35</v>
      </c>
      <c r="AX197" s="14" t="s">
        <v>75</v>
      </c>
      <c r="AY197" s="245" t="s">
        <v>136</v>
      </c>
    </row>
    <row r="198" s="15" customFormat="1">
      <c r="A198" s="15"/>
      <c r="B198" s="246"/>
      <c r="C198" s="247"/>
      <c r="D198" s="226" t="s">
        <v>148</v>
      </c>
      <c r="E198" s="248" t="s">
        <v>19</v>
      </c>
      <c r="F198" s="249" t="s">
        <v>155</v>
      </c>
      <c r="G198" s="247"/>
      <c r="H198" s="250">
        <v>12</v>
      </c>
      <c r="I198" s="251"/>
      <c r="J198" s="247"/>
      <c r="K198" s="247"/>
      <c r="L198" s="252"/>
      <c r="M198" s="253"/>
      <c r="N198" s="254"/>
      <c r="O198" s="254"/>
      <c r="P198" s="254"/>
      <c r="Q198" s="254"/>
      <c r="R198" s="254"/>
      <c r="S198" s="254"/>
      <c r="T198" s="25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T198" s="256" t="s">
        <v>148</v>
      </c>
      <c r="AU198" s="256" t="s">
        <v>85</v>
      </c>
      <c r="AV198" s="15" t="s">
        <v>144</v>
      </c>
      <c r="AW198" s="15" t="s">
        <v>35</v>
      </c>
      <c r="AX198" s="15" t="s">
        <v>83</v>
      </c>
      <c r="AY198" s="256" t="s">
        <v>136</v>
      </c>
    </row>
    <row r="199" s="12" customFormat="1" ht="22.8" customHeight="1">
      <c r="A199" s="12"/>
      <c r="B199" s="190"/>
      <c r="C199" s="191"/>
      <c r="D199" s="192" t="s">
        <v>74</v>
      </c>
      <c r="E199" s="204" t="s">
        <v>308</v>
      </c>
      <c r="F199" s="204" t="s">
        <v>309</v>
      </c>
      <c r="G199" s="191"/>
      <c r="H199" s="191"/>
      <c r="I199" s="194"/>
      <c r="J199" s="205">
        <f>BK199</f>
        <v>0</v>
      </c>
      <c r="K199" s="191"/>
      <c r="L199" s="196"/>
      <c r="M199" s="197"/>
      <c r="N199" s="198"/>
      <c r="O199" s="198"/>
      <c r="P199" s="199">
        <f>SUM(P200:P225)</f>
        <v>0</v>
      </c>
      <c r="Q199" s="198"/>
      <c r="R199" s="199">
        <f>SUM(R200:R225)</f>
        <v>0</v>
      </c>
      <c r="S199" s="198"/>
      <c r="T199" s="200">
        <f>SUM(T200:T225)</f>
        <v>0.48738849999999995</v>
      </c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R199" s="201" t="s">
        <v>85</v>
      </c>
      <c r="AT199" s="202" t="s">
        <v>74</v>
      </c>
      <c r="AU199" s="202" t="s">
        <v>83</v>
      </c>
      <c r="AY199" s="201" t="s">
        <v>136</v>
      </c>
      <c r="BK199" s="203">
        <f>SUM(BK200:BK225)</f>
        <v>0</v>
      </c>
    </row>
    <row r="200" s="2" customFormat="1" ht="16.5" customHeight="1">
      <c r="A200" s="40"/>
      <c r="B200" s="41"/>
      <c r="C200" s="206" t="s">
        <v>310</v>
      </c>
      <c r="D200" s="206" t="s">
        <v>139</v>
      </c>
      <c r="E200" s="207" t="s">
        <v>311</v>
      </c>
      <c r="F200" s="208" t="s">
        <v>312</v>
      </c>
      <c r="G200" s="209" t="s">
        <v>189</v>
      </c>
      <c r="H200" s="210">
        <v>12.35</v>
      </c>
      <c r="I200" s="211"/>
      <c r="J200" s="212">
        <f>ROUND(I200*H200,2)</f>
        <v>0</v>
      </c>
      <c r="K200" s="208" t="s">
        <v>143</v>
      </c>
      <c r="L200" s="46"/>
      <c r="M200" s="213" t="s">
        <v>19</v>
      </c>
      <c r="N200" s="214" t="s">
        <v>46</v>
      </c>
      <c r="O200" s="86"/>
      <c r="P200" s="215">
        <f>O200*H200</f>
        <v>0</v>
      </c>
      <c r="Q200" s="215">
        <v>0</v>
      </c>
      <c r="R200" s="215">
        <f>Q200*H200</f>
        <v>0</v>
      </c>
      <c r="S200" s="215">
        <v>0.0032499999999999999</v>
      </c>
      <c r="T200" s="216">
        <f>S200*H200</f>
        <v>0.0401375</v>
      </c>
      <c r="U200" s="40"/>
      <c r="V200" s="40"/>
      <c r="W200" s="40"/>
      <c r="X200" s="40"/>
      <c r="Y200" s="40"/>
      <c r="Z200" s="40"/>
      <c r="AA200" s="40"/>
      <c r="AB200" s="40"/>
      <c r="AC200" s="40"/>
      <c r="AD200" s="40"/>
      <c r="AE200" s="40"/>
      <c r="AR200" s="217" t="s">
        <v>257</v>
      </c>
      <c r="AT200" s="217" t="s">
        <v>139</v>
      </c>
      <c r="AU200" s="217" t="s">
        <v>85</v>
      </c>
      <c r="AY200" s="19" t="s">
        <v>136</v>
      </c>
      <c r="BE200" s="218">
        <f>IF(N200="základní",J200,0)</f>
        <v>0</v>
      </c>
      <c r="BF200" s="218">
        <f>IF(N200="snížená",J200,0)</f>
        <v>0</v>
      </c>
      <c r="BG200" s="218">
        <f>IF(N200="zákl. přenesená",J200,0)</f>
        <v>0</v>
      </c>
      <c r="BH200" s="218">
        <f>IF(N200="sníž. přenesená",J200,0)</f>
        <v>0</v>
      </c>
      <c r="BI200" s="218">
        <f>IF(N200="nulová",J200,0)</f>
        <v>0</v>
      </c>
      <c r="BJ200" s="19" t="s">
        <v>83</v>
      </c>
      <c r="BK200" s="218">
        <f>ROUND(I200*H200,2)</f>
        <v>0</v>
      </c>
      <c r="BL200" s="19" t="s">
        <v>257</v>
      </c>
      <c r="BM200" s="217" t="s">
        <v>313</v>
      </c>
    </row>
    <row r="201" s="2" customFormat="1">
      <c r="A201" s="40"/>
      <c r="B201" s="41"/>
      <c r="C201" s="42"/>
      <c r="D201" s="219" t="s">
        <v>146</v>
      </c>
      <c r="E201" s="42"/>
      <c r="F201" s="220" t="s">
        <v>314</v>
      </c>
      <c r="G201" s="42"/>
      <c r="H201" s="42"/>
      <c r="I201" s="221"/>
      <c r="J201" s="42"/>
      <c r="K201" s="42"/>
      <c r="L201" s="46"/>
      <c r="M201" s="222"/>
      <c r="N201" s="223"/>
      <c r="O201" s="86"/>
      <c r="P201" s="86"/>
      <c r="Q201" s="86"/>
      <c r="R201" s="86"/>
      <c r="S201" s="86"/>
      <c r="T201" s="87"/>
      <c r="U201" s="40"/>
      <c r="V201" s="40"/>
      <c r="W201" s="40"/>
      <c r="X201" s="40"/>
      <c r="Y201" s="40"/>
      <c r="Z201" s="40"/>
      <c r="AA201" s="40"/>
      <c r="AB201" s="40"/>
      <c r="AC201" s="40"/>
      <c r="AD201" s="40"/>
      <c r="AE201" s="40"/>
      <c r="AT201" s="19" t="s">
        <v>146</v>
      </c>
      <c r="AU201" s="19" t="s">
        <v>85</v>
      </c>
    </row>
    <row r="202" s="13" customFormat="1">
      <c r="A202" s="13"/>
      <c r="B202" s="224"/>
      <c r="C202" s="225"/>
      <c r="D202" s="226" t="s">
        <v>148</v>
      </c>
      <c r="E202" s="227" t="s">
        <v>19</v>
      </c>
      <c r="F202" s="228" t="s">
        <v>315</v>
      </c>
      <c r="G202" s="225"/>
      <c r="H202" s="227" t="s">
        <v>19</v>
      </c>
      <c r="I202" s="229"/>
      <c r="J202" s="225"/>
      <c r="K202" s="225"/>
      <c r="L202" s="230"/>
      <c r="M202" s="231"/>
      <c r="N202" s="232"/>
      <c r="O202" s="232"/>
      <c r="P202" s="232"/>
      <c r="Q202" s="232"/>
      <c r="R202" s="232"/>
      <c r="S202" s="232"/>
      <c r="T202" s="23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34" t="s">
        <v>148</v>
      </c>
      <c r="AU202" s="234" t="s">
        <v>85</v>
      </c>
      <c r="AV202" s="13" t="s">
        <v>83</v>
      </c>
      <c r="AW202" s="13" t="s">
        <v>35</v>
      </c>
      <c r="AX202" s="13" t="s">
        <v>75</v>
      </c>
      <c r="AY202" s="234" t="s">
        <v>136</v>
      </c>
    </row>
    <row r="203" s="14" customFormat="1">
      <c r="A203" s="14"/>
      <c r="B203" s="235"/>
      <c r="C203" s="236"/>
      <c r="D203" s="226" t="s">
        <v>148</v>
      </c>
      <c r="E203" s="237" t="s">
        <v>19</v>
      </c>
      <c r="F203" s="238" t="s">
        <v>316</v>
      </c>
      <c r="G203" s="236"/>
      <c r="H203" s="239">
        <v>8.3499999999999996</v>
      </c>
      <c r="I203" s="240"/>
      <c r="J203" s="236"/>
      <c r="K203" s="236"/>
      <c r="L203" s="241"/>
      <c r="M203" s="242"/>
      <c r="N203" s="243"/>
      <c r="O203" s="243"/>
      <c r="P203" s="243"/>
      <c r="Q203" s="243"/>
      <c r="R203" s="243"/>
      <c r="S203" s="243"/>
      <c r="T203" s="24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45" t="s">
        <v>148</v>
      </c>
      <c r="AU203" s="245" t="s">
        <v>85</v>
      </c>
      <c r="AV203" s="14" t="s">
        <v>85</v>
      </c>
      <c r="AW203" s="14" t="s">
        <v>35</v>
      </c>
      <c r="AX203" s="14" t="s">
        <v>75</v>
      </c>
      <c r="AY203" s="245" t="s">
        <v>136</v>
      </c>
    </row>
    <row r="204" s="13" customFormat="1">
      <c r="A204" s="13"/>
      <c r="B204" s="224"/>
      <c r="C204" s="225"/>
      <c r="D204" s="226" t="s">
        <v>148</v>
      </c>
      <c r="E204" s="227" t="s">
        <v>19</v>
      </c>
      <c r="F204" s="228" t="s">
        <v>202</v>
      </c>
      <c r="G204" s="225"/>
      <c r="H204" s="227" t="s">
        <v>19</v>
      </c>
      <c r="I204" s="229"/>
      <c r="J204" s="225"/>
      <c r="K204" s="225"/>
      <c r="L204" s="230"/>
      <c r="M204" s="231"/>
      <c r="N204" s="232"/>
      <c r="O204" s="232"/>
      <c r="P204" s="232"/>
      <c r="Q204" s="232"/>
      <c r="R204" s="232"/>
      <c r="S204" s="232"/>
      <c r="T204" s="23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34" t="s">
        <v>148</v>
      </c>
      <c r="AU204" s="234" t="s">
        <v>85</v>
      </c>
      <c r="AV204" s="13" t="s">
        <v>83</v>
      </c>
      <c r="AW204" s="13" t="s">
        <v>35</v>
      </c>
      <c r="AX204" s="13" t="s">
        <v>75</v>
      </c>
      <c r="AY204" s="234" t="s">
        <v>136</v>
      </c>
    </row>
    <row r="205" s="14" customFormat="1">
      <c r="A205" s="14"/>
      <c r="B205" s="235"/>
      <c r="C205" s="236"/>
      <c r="D205" s="226" t="s">
        <v>148</v>
      </c>
      <c r="E205" s="237" t="s">
        <v>19</v>
      </c>
      <c r="F205" s="238" t="s">
        <v>317</v>
      </c>
      <c r="G205" s="236"/>
      <c r="H205" s="239">
        <v>1.5</v>
      </c>
      <c r="I205" s="240"/>
      <c r="J205" s="236"/>
      <c r="K205" s="236"/>
      <c r="L205" s="241"/>
      <c r="M205" s="242"/>
      <c r="N205" s="243"/>
      <c r="O205" s="243"/>
      <c r="P205" s="243"/>
      <c r="Q205" s="243"/>
      <c r="R205" s="243"/>
      <c r="S205" s="243"/>
      <c r="T205" s="24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45" t="s">
        <v>148</v>
      </c>
      <c r="AU205" s="245" t="s">
        <v>85</v>
      </c>
      <c r="AV205" s="14" t="s">
        <v>85</v>
      </c>
      <c r="AW205" s="14" t="s">
        <v>35</v>
      </c>
      <c r="AX205" s="14" t="s">
        <v>75</v>
      </c>
      <c r="AY205" s="245" t="s">
        <v>136</v>
      </c>
    </row>
    <row r="206" s="13" customFormat="1">
      <c r="A206" s="13"/>
      <c r="B206" s="224"/>
      <c r="C206" s="225"/>
      <c r="D206" s="226" t="s">
        <v>148</v>
      </c>
      <c r="E206" s="227" t="s">
        <v>19</v>
      </c>
      <c r="F206" s="228" t="s">
        <v>198</v>
      </c>
      <c r="G206" s="225"/>
      <c r="H206" s="227" t="s">
        <v>19</v>
      </c>
      <c r="I206" s="229"/>
      <c r="J206" s="225"/>
      <c r="K206" s="225"/>
      <c r="L206" s="230"/>
      <c r="M206" s="231"/>
      <c r="N206" s="232"/>
      <c r="O206" s="232"/>
      <c r="P206" s="232"/>
      <c r="Q206" s="232"/>
      <c r="R206" s="232"/>
      <c r="S206" s="232"/>
      <c r="T206" s="23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34" t="s">
        <v>148</v>
      </c>
      <c r="AU206" s="234" t="s">
        <v>85</v>
      </c>
      <c r="AV206" s="13" t="s">
        <v>83</v>
      </c>
      <c r="AW206" s="13" t="s">
        <v>35</v>
      </c>
      <c r="AX206" s="13" t="s">
        <v>75</v>
      </c>
      <c r="AY206" s="234" t="s">
        <v>136</v>
      </c>
    </row>
    <row r="207" s="14" customFormat="1">
      <c r="A207" s="14"/>
      <c r="B207" s="235"/>
      <c r="C207" s="236"/>
      <c r="D207" s="226" t="s">
        <v>148</v>
      </c>
      <c r="E207" s="237" t="s">
        <v>19</v>
      </c>
      <c r="F207" s="238" t="s">
        <v>318</v>
      </c>
      <c r="G207" s="236"/>
      <c r="H207" s="239">
        <v>0.84999999999999998</v>
      </c>
      <c r="I207" s="240"/>
      <c r="J207" s="236"/>
      <c r="K207" s="236"/>
      <c r="L207" s="241"/>
      <c r="M207" s="242"/>
      <c r="N207" s="243"/>
      <c r="O207" s="243"/>
      <c r="P207" s="243"/>
      <c r="Q207" s="243"/>
      <c r="R207" s="243"/>
      <c r="S207" s="243"/>
      <c r="T207" s="24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45" t="s">
        <v>148</v>
      </c>
      <c r="AU207" s="245" t="s">
        <v>85</v>
      </c>
      <c r="AV207" s="14" t="s">
        <v>85</v>
      </c>
      <c r="AW207" s="14" t="s">
        <v>35</v>
      </c>
      <c r="AX207" s="14" t="s">
        <v>75</v>
      </c>
      <c r="AY207" s="245" t="s">
        <v>136</v>
      </c>
    </row>
    <row r="208" s="13" customFormat="1">
      <c r="A208" s="13"/>
      <c r="B208" s="224"/>
      <c r="C208" s="225"/>
      <c r="D208" s="226" t="s">
        <v>148</v>
      </c>
      <c r="E208" s="227" t="s">
        <v>19</v>
      </c>
      <c r="F208" s="228" t="s">
        <v>200</v>
      </c>
      <c r="G208" s="225"/>
      <c r="H208" s="227" t="s">
        <v>19</v>
      </c>
      <c r="I208" s="229"/>
      <c r="J208" s="225"/>
      <c r="K208" s="225"/>
      <c r="L208" s="230"/>
      <c r="M208" s="231"/>
      <c r="N208" s="232"/>
      <c r="O208" s="232"/>
      <c r="P208" s="232"/>
      <c r="Q208" s="232"/>
      <c r="R208" s="232"/>
      <c r="S208" s="232"/>
      <c r="T208" s="23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34" t="s">
        <v>148</v>
      </c>
      <c r="AU208" s="234" t="s">
        <v>85</v>
      </c>
      <c r="AV208" s="13" t="s">
        <v>83</v>
      </c>
      <c r="AW208" s="13" t="s">
        <v>35</v>
      </c>
      <c r="AX208" s="13" t="s">
        <v>75</v>
      </c>
      <c r="AY208" s="234" t="s">
        <v>136</v>
      </c>
    </row>
    <row r="209" s="14" customFormat="1">
      <c r="A209" s="14"/>
      <c r="B209" s="235"/>
      <c r="C209" s="236"/>
      <c r="D209" s="226" t="s">
        <v>148</v>
      </c>
      <c r="E209" s="237" t="s">
        <v>19</v>
      </c>
      <c r="F209" s="238" t="s">
        <v>319</v>
      </c>
      <c r="G209" s="236"/>
      <c r="H209" s="239">
        <v>0.40000000000000002</v>
      </c>
      <c r="I209" s="240"/>
      <c r="J209" s="236"/>
      <c r="K209" s="236"/>
      <c r="L209" s="241"/>
      <c r="M209" s="242"/>
      <c r="N209" s="243"/>
      <c r="O209" s="243"/>
      <c r="P209" s="243"/>
      <c r="Q209" s="243"/>
      <c r="R209" s="243"/>
      <c r="S209" s="243"/>
      <c r="T209" s="24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45" t="s">
        <v>148</v>
      </c>
      <c r="AU209" s="245" t="s">
        <v>85</v>
      </c>
      <c r="AV209" s="14" t="s">
        <v>85</v>
      </c>
      <c r="AW209" s="14" t="s">
        <v>35</v>
      </c>
      <c r="AX209" s="14" t="s">
        <v>75</v>
      </c>
      <c r="AY209" s="245" t="s">
        <v>136</v>
      </c>
    </row>
    <row r="210" s="13" customFormat="1">
      <c r="A210" s="13"/>
      <c r="B210" s="224"/>
      <c r="C210" s="225"/>
      <c r="D210" s="226" t="s">
        <v>148</v>
      </c>
      <c r="E210" s="227" t="s">
        <v>19</v>
      </c>
      <c r="F210" s="228" t="s">
        <v>204</v>
      </c>
      <c r="G210" s="225"/>
      <c r="H210" s="227" t="s">
        <v>19</v>
      </c>
      <c r="I210" s="229"/>
      <c r="J210" s="225"/>
      <c r="K210" s="225"/>
      <c r="L210" s="230"/>
      <c r="M210" s="231"/>
      <c r="N210" s="232"/>
      <c r="O210" s="232"/>
      <c r="P210" s="232"/>
      <c r="Q210" s="232"/>
      <c r="R210" s="232"/>
      <c r="S210" s="232"/>
      <c r="T210" s="23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34" t="s">
        <v>148</v>
      </c>
      <c r="AU210" s="234" t="s">
        <v>85</v>
      </c>
      <c r="AV210" s="13" t="s">
        <v>83</v>
      </c>
      <c r="AW210" s="13" t="s">
        <v>35</v>
      </c>
      <c r="AX210" s="13" t="s">
        <v>75</v>
      </c>
      <c r="AY210" s="234" t="s">
        <v>136</v>
      </c>
    </row>
    <row r="211" s="14" customFormat="1">
      <c r="A211" s="14"/>
      <c r="B211" s="235"/>
      <c r="C211" s="236"/>
      <c r="D211" s="226" t="s">
        <v>148</v>
      </c>
      <c r="E211" s="237" t="s">
        <v>19</v>
      </c>
      <c r="F211" s="238" t="s">
        <v>320</v>
      </c>
      <c r="G211" s="236"/>
      <c r="H211" s="239">
        <v>1.25</v>
      </c>
      <c r="I211" s="240"/>
      <c r="J211" s="236"/>
      <c r="K211" s="236"/>
      <c r="L211" s="241"/>
      <c r="M211" s="242"/>
      <c r="N211" s="243"/>
      <c r="O211" s="243"/>
      <c r="P211" s="243"/>
      <c r="Q211" s="243"/>
      <c r="R211" s="243"/>
      <c r="S211" s="243"/>
      <c r="T211" s="24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45" t="s">
        <v>148</v>
      </c>
      <c r="AU211" s="245" t="s">
        <v>85</v>
      </c>
      <c r="AV211" s="14" t="s">
        <v>85</v>
      </c>
      <c r="AW211" s="14" t="s">
        <v>35</v>
      </c>
      <c r="AX211" s="14" t="s">
        <v>75</v>
      </c>
      <c r="AY211" s="245" t="s">
        <v>136</v>
      </c>
    </row>
    <row r="212" s="15" customFormat="1">
      <c r="A212" s="15"/>
      <c r="B212" s="246"/>
      <c r="C212" s="247"/>
      <c r="D212" s="226" t="s">
        <v>148</v>
      </c>
      <c r="E212" s="248" t="s">
        <v>19</v>
      </c>
      <c r="F212" s="249" t="s">
        <v>155</v>
      </c>
      <c r="G212" s="247"/>
      <c r="H212" s="250">
        <v>12.35</v>
      </c>
      <c r="I212" s="251"/>
      <c r="J212" s="247"/>
      <c r="K212" s="247"/>
      <c r="L212" s="252"/>
      <c r="M212" s="253"/>
      <c r="N212" s="254"/>
      <c r="O212" s="254"/>
      <c r="P212" s="254"/>
      <c r="Q212" s="254"/>
      <c r="R212" s="254"/>
      <c r="S212" s="254"/>
      <c r="T212" s="25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T212" s="256" t="s">
        <v>148</v>
      </c>
      <c r="AU212" s="256" t="s">
        <v>85</v>
      </c>
      <c r="AV212" s="15" t="s">
        <v>144</v>
      </c>
      <c r="AW212" s="15" t="s">
        <v>35</v>
      </c>
      <c r="AX212" s="15" t="s">
        <v>83</v>
      </c>
      <c r="AY212" s="256" t="s">
        <v>136</v>
      </c>
    </row>
    <row r="213" s="2" customFormat="1" ht="16.5" customHeight="1">
      <c r="A213" s="40"/>
      <c r="B213" s="41"/>
      <c r="C213" s="206" t="s">
        <v>321</v>
      </c>
      <c r="D213" s="206" t="s">
        <v>139</v>
      </c>
      <c r="E213" s="207" t="s">
        <v>322</v>
      </c>
      <c r="F213" s="208" t="s">
        <v>323</v>
      </c>
      <c r="G213" s="209" t="s">
        <v>142</v>
      </c>
      <c r="H213" s="210">
        <v>12.67</v>
      </c>
      <c r="I213" s="211"/>
      <c r="J213" s="212">
        <f>ROUND(I213*H213,2)</f>
        <v>0</v>
      </c>
      <c r="K213" s="208" t="s">
        <v>143</v>
      </c>
      <c r="L213" s="46"/>
      <c r="M213" s="213" t="s">
        <v>19</v>
      </c>
      <c r="N213" s="214" t="s">
        <v>46</v>
      </c>
      <c r="O213" s="86"/>
      <c r="P213" s="215">
        <f>O213*H213</f>
        <v>0</v>
      </c>
      <c r="Q213" s="215">
        <v>0</v>
      </c>
      <c r="R213" s="215">
        <f>Q213*H213</f>
        <v>0</v>
      </c>
      <c r="S213" s="215">
        <v>0.035299999999999998</v>
      </c>
      <c r="T213" s="216">
        <f>S213*H213</f>
        <v>0.44725099999999995</v>
      </c>
      <c r="U213" s="40"/>
      <c r="V213" s="40"/>
      <c r="W213" s="40"/>
      <c r="X213" s="40"/>
      <c r="Y213" s="40"/>
      <c r="Z213" s="40"/>
      <c r="AA213" s="40"/>
      <c r="AB213" s="40"/>
      <c r="AC213" s="40"/>
      <c r="AD213" s="40"/>
      <c r="AE213" s="40"/>
      <c r="AR213" s="217" t="s">
        <v>257</v>
      </c>
      <c r="AT213" s="217" t="s">
        <v>139</v>
      </c>
      <c r="AU213" s="217" t="s">
        <v>85</v>
      </c>
      <c r="AY213" s="19" t="s">
        <v>136</v>
      </c>
      <c r="BE213" s="218">
        <f>IF(N213="základní",J213,0)</f>
        <v>0</v>
      </c>
      <c r="BF213" s="218">
        <f>IF(N213="snížená",J213,0)</f>
        <v>0</v>
      </c>
      <c r="BG213" s="218">
        <f>IF(N213="zákl. přenesená",J213,0)</f>
        <v>0</v>
      </c>
      <c r="BH213" s="218">
        <f>IF(N213="sníž. přenesená",J213,0)</f>
        <v>0</v>
      </c>
      <c r="BI213" s="218">
        <f>IF(N213="nulová",J213,0)</f>
        <v>0</v>
      </c>
      <c r="BJ213" s="19" t="s">
        <v>83</v>
      </c>
      <c r="BK213" s="218">
        <f>ROUND(I213*H213,2)</f>
        <v>0</v>
      </c>
      <c r="BL213" s="19" t="s">
        <v>257</v>
      </c>
      <c r="BM213" s="217" t="s">
        <v>324</v>
      </c>
    </row>
    <row r="214" s="2" customFormat="1">
      <c r="A214" s="40"/>
      <c r="B214" s="41"/>
      <c r="C214" s="42"/>
      <c r="D214" s="219" t="s">
        <v>146</v>
      </c>
      <c r="E214" s="42"/>
      <c r="F214" s="220" t="s">
        <v>325</v>
      </c>
      <c r="G214" s="42"/>
      <c r="H214" s="42"/>
      <c r="I214" s="221"/>
      <c r="J214" s="42"/>
      <c r="K214" s="42"/>
      <c r="L214" s="46"/>
      <c r="M214" s="222"/>
      <c r="N214" s="223"/>
      <c r="O214" s="86"/>
      <c r="P214" s="86"/>
      <c r="Q214" s="86"/>
      <c r="R214" s="86"/>
      <c r="S214" s="86"/>
      <c r="T214" s="87"/>
      <c r="U214" s="40"/>
      <c r="V214" s="40"/>
      <c r="W214" s="40"/>
      <c r="X214" s="40"/>
      <c r="Y214" s="40"/>
      <c r="Z214" s="40"/>
      <c r="AA214" s="40"/>
      <c r="AB214" s="40"/>
      <c r="AC214" s="40"/>
      <c r="AD214" s="40"/>
      <c r="AE214" s="40"/>
      <c r="AT214" s="19" t="s">
        <v>146</v>
      </c>
      <c r="AU214" s="19" t="s">
        <v>85</v>
      </c>
    </row>
    <row r="215" s="13" customFormat="1">
      <c r="A215" s="13"/>
      <c r="B215" s="224"/>
      <c r="C215" s="225"/>
      <c r="D215" s="226" t="s">
        <v>148</v>
      </c>
      <c r="E215" s="227" t="s">
        <v>19</v>
      </c>
      <c r="F215" s="228" t="s">
        <v>315</v>
      </c>
      <c r="G215" s="225"/>
      <c r="H215" s="227" t="s">
        <v>19</v>
      </c>
      <c r="I215" s="229"/>
      <c r="J215" s="225"/>
      <c r="K215" s="225"/>
      <c r="L215" s="230"/>
      <c r="M215" s="231"/>
      <c r="N215" s="232"/>
      <c r="O215" s="232"/>
      <c r="P215" s="232"/>
      <c r="Q215" s="232"/>
      <c r="R215" s="232"/>
      <c r="S215" s="232"/>
      <c r="T215" s="23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34" t="s">
        <v>148</v>
      </c>
      <c r="AU215" s="234" t="s">
        <v>85</v>
      </c>
      <c r="AV215" s="13" t="s">
        <v>83</v>
      </c>
      <c r="AW215" s="13" t="s">
        <v>35</v>
      </c>
      <c r="AX215" s="13" t="s">
        <v>75</v>
      </c>
      <c r="AY215" s="234" t="s">
        <v>136</v>
      </c>
    </row>
    <row r="216" s="14" customFormat="1">
      <c r="A216" s="14"/>
      <c r="B216" s="235"/>
      <c r="C216" s="236"/>
      <c r="D216" s="226" t="s">
        <v>148</v>
      </c>
      <c r="E216" s="237" t="s">
        <v>19</v>
      </c>
      <c r="F216" s="238" t="s">
        <v>326</v>
      </c>
      <c r="G216" s="236"/>
      <c r="H216" s="239">
        <v>6.6600000000000001</v>
      </c>
      <c r="I216" s="240"/>
      <c r="J216" s="236"/>
      <c r="K216" s="236"/>
      <c r="L216" s="241"/>
      <c r="M216" s="242"/>
      <c r="N216" s="243"/>
      <c r="O216" s="243"/>
      <c r="P216" s="243"/>
      <c r="Q216" s="243"/>
      <c r="R216" s="243"/>
      <c r="S216" s="243"/>
      <c r="T216" s="24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45" t="s">
        <v>148</v>
      </c>
      <c r="AU216" s="245" t="s">
        <v>85</v>
      </c>
      <c r="AV216" s="14" t="s">
        <v>85</v>
      </c>
      <c r="AW216" s="14" t="s">
        <v>35</v>
      </c>
      <c r="AX216" s="14" t="s">
        <v>75</v>
      </c>
      <c r="AY216" s="245" t="s">
        <v>136</v>
      </c>
    </row>
    <row r="217" s="13" customFormat="1">
      <c r="A217" s="13"/>
      <c r="B217" s="224"/>
      <c r="C217" s="225"/>
      <c r="D217" s="226" t="s">
        <v>148</v>
      </c>
      <c r="E217" s="227" t="s">
        <v>19</v>
      </c>
      <c r="F217" s="228" t="s">
        <v>202</v>
      </c>
      <c r="G217" s="225"/>
      <c r="H217" s="227" t="s">
        <v>19</v>
      </c>
      <c r="I217" s="229"/>
      <c r="J217" s="225"/>
      <c r="K217" s="225"/>
      <c r="L217" s="230"/>
      <c r="M217" s="231"/>
      <c r="N217" s="232"/>
      <c r="O217" s="232"/>
      <c r="P217" s="232"/>
      <c r="Q217" s="232"/>
      <c r="R217" s="232"/>
      <c r="S217" s="232"/>
      <c r="T217" s="23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34" t="s">
        <v>148</v>
      </c>
      <c r="AU217" s="234" t="s">
        <v>85</v>
      </c>
      <c r="AV217" s="13" t="s">
        <v>83</v>
      </c>
      <c r="AW217" s="13" t="s">
        <v>35</v>
      </c>
      <c r="AX217" s="13" t="s">
        <v>75</v>
      </c>
      <c r="AY217" s="234" t="s">
        <v>136</v>
      </c>
    </row>
    <row r="218" s="14" customFormat="1">
      <c r="A218" s="14"/>
      <c r="B218" s="235"/>
      <c r="C218" s="236"/>
      <c r="D218" s="226" t="s">
        <v>148</v>
      </c>
      <c r="E218" s="237" t="s">
        <v>19</v>
      </c>
      <c r="F218" s="238" t="s">
        <v>327</v>
      </c>
      <c r="G218" s="236"/>
      <c r="H218" s="239">
        <v>2.1899999999999999</v>
      </c>
      <c r="I218" s="240"/>
      <c r="J218" s="236"/>
      <c r="K218" s="236"/>
      <c r="L218" s="241"/>
      <c r="M218" s="242"/>
      <c r="N218" s="243"/>
      <c r="O218" s="243"/>
      <c r="P218" s="243"/>
      <c r="Q218" s="243"/>
      <c r="R218" s="243"/>
      <c r="S218" s="243"/>
      <c r="T218" s="24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45" t="s">
        <v>148</v>
      </c>
      <c r="AU218" s="245" t="s">
        <v>85</v>
      </c>
      <c r="AV218" s="14" t="s">
        <v>85</v>
      </c>
      <c r="AW218" s="14" t="s">
        <v>35</v>
      </c>
      <c r="AX218" s="14" t="s">
        <v>75</v>
      </c>
      <c r="AY218" s="245" t="s">
        <v>136</v>
      </c>
    </row>
    <row r="219" s="13" customFormat="1">
      <c r="A219" s="13"/>
      <c r="B219" s="224"/>
      <c r="C219" s="225"/>
      <c r="D219" s="226" t="s">
        <v>148</v>
      </c>
      <c r="E219" s="227" t="s">
        <v>19</v>
      </c>
      <c r="F219" s="228" t="s">
        <v>198</v>
      </c>
      <c r="G219" s="225"/>
      <c r="H219" s="227" t="s">
        <v>19</v>
      </c>
      <c r="I219" s="229"/>
      <c r="J219" s="225"/>
      <c r="K219" s="225"/>
      <c r="L219" s="230"/>
      <c r="M219" s="231"/>
      <c r="N219" s="232"/>
      <c r="O219" s="232"/>
      <c r="P219" s="232"/>
      <c r="Q219" s="232"/>
      <c r="R219" s="232"/>
      <c r="S219" s="232"/>
      <c r="T219" s="23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34" t="s">
        <v>148</v>
      </c>
      <c r="AU219" s="234" t="s">
        <v>85</v>
      </c>
      <c r="AV219" s="13" t="s">
        <v>83</v>
      </c>
      <c r="AW219" s="13" t="s">
        <v>35</v>
      </c>
      <c r="AX219" s="13" t="s">
        <v>75</v>
      </c>
      <c r="AY219" s="234" t="s">
        <v>136</v>
      </c>
    </row>
    <row r="220" s="14" customFormat="1">
      <c r="A220" s="14"/>
      <c r="B220" s="235"/>
      <c r="C220" s="236"/>
      <c r="D220" s="226" t="s">
        <v>148</v>
      </c>
      <c r="E220" s="237" t="s">
        <v>19</v>
      </c>
      <c r="F220" s="238" t="s">
        <v>328</v>
      </c>
      <c r="G220" s="236"/>
      <c r="H220" s="239">
        <v>1.1399999999999999</v>
      </c>
      <c r="I220" s="240"/>
      <c r="J220" s="236"/>
      <c r="K220" s="236"/>
      <c r="L220" s="241"/>
      <c r="M220" s="242"/>
      <c r="N220" s="243"/>
      <c r="O220" s="243"/>
      <c r="P220" s="243"/>
      <c r="Q220" s="243"/>
      <c r="R220" s="243"/>
      <c r="S220" s="243"/>
      <c r="T220" s="24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45" t="s">
        <v>148</v>
      </c>
      <c r="AU220" s="245" t="s">
        <v>85</v>
      </c>
      <c r="AV220" s="14" t="s">
        <v>85</v>
      </c>
      <c r="AW220" s="14" t="s">
        <v>35</v>
      </c>
      <c r="AX220" s="14" t="s">
        <v>75</v>
      </c>
      <c r="AY220" s="245" t="s">
        <v>136</v>
      </c>
    </row>
    <row r="221" s="13" customFormat="1">
      <c r="A221" s="13"/>
      <c r="B221" s="224"/>
      <c r="C221" s="225"/>
      <c r="D221" s="226" t="s">
        <v>148</v>
      </c>
      <c r="E221" s="227" t="s">
        <v>19</v>
      </c>
      <c r="F221" s="228" t="s">
        <v>200</v>
      </c>
      <c r="G221" s="225"/>
      <c r="H221" s="227" t="s">
        <v>19</v>
      </c>
      <c r="I221" s="229"/>
      <c r="J221" s="225"/>
      <c r="K221" s="225"/>
      <c r="L221" s="230"/>
      <c r="M221" s="231"/>
      <c r="N221" s="232"/>
      <c r="O221" s="232"/>
      <c r="P221" s="232"/>
      <c r="Q221" s="232"/>
      <c r="R221" s="232"/>
      <c r="S221" s="232"/>
      <c r="T221" s="23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34" t="s">
        <v>148</v>
      </c>
      <c r="AU221" s="234" t="s">
        <v>85</v>
      </c>
      <c r="AV221" s="13" t="s">
        <v>83</v>
      </c>
      <c r="AW221" s="13" t="s">
        <v>35</v>
      </c>
      <c r="AX221" s="13" t="s">
        <v>75</v>
      </c>
      <c r="AY221" s="234" t="s">
        <v>136</v>
      </c>
    </row>
    <row r="222" s="14" customFormat="1">
      <c r="A222" s="14"/>
      <c r="B222" s="235"/>
      <c r="C222" s="236"/>
      <c r="D222" s="226" t="s">
        <v>148</v>
      </c>
      <c r="E222" s="237" t="s">
        <v>19</v>
      </c>
      <c r="F222" s="238" t="s">
        <v>329</v>
      </c>
      <c r="G222" s="236"/>
      <c r="H222" s="239">
        <v>0.80000000000000004</v>
      </c>
      <c r="I222" s="240"/>
      <c r="J222" s="236"/>
      <c r="K222" s="236"/>
      <c r="L222" s="241"/>
      <c r="M222" s="242"/>
      <c r="N222" s="243"/>
      <c r="O222" s="243"/>
      <c r="P222" s="243"/>
      <c r="Q222" s="243"/>
      <c r="R222" s="243"/>
      <c r="S222" s="243"/>
      <c r="T222" s="24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45" t="s">
        <v>148</v>
      </c>
      <c r="AU222" s="245" t="s">
        <v>85</v>
      </c>
      <c r="AV222" s="14" t="s">
        <v>85</v>
      </c>
      <c r="AW222" s="14" t="s">
        <v>35</v>
      </c>
      <c r="AX222" s="14" t="s">
        <v>75</v>
      </c>
      <c r="AY222" s="245" t="s">
        <v>136</v>
      </c>
    </row>
    <row r="223" s="13" customFormat="1">
      <c r="A223" s="13"/>
      <c r="B223" s="224"/>
      <c r="C223" s="225"/>
      <c r="D223" s="226" t="s">
        <v>148</v>
      </c>
      <c r="E223" s="227" t="s">
        <v>19</v>
      </c>
      <c r="F223" s="228" t="s">
        <v>204</v>
      </c>
      <c r="G223" s="225"/>
      <c r="H223" s="227" t="s">
        <v>19</v>
      </c>
      <c r="I223" s="229"/>
      <c r="J223" s="225"/>
      <c r="K223" s="225"/>
      <c r="L223" s="230"/>
      <c r="M223" s="231"/>
      <c r="N223" s="232"/>
      <c r="O223" s="232"/>
      <c r="P223" s="232"/>
      <c r="Q223" s="232"/>
      <c r="R223" s="232"/>
      <c r="S223" s="232"/>
      <c r="T223" s="23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34" t="s">
        <v>148</v>
      </c>
      <c r="AU223" s="234" t="s">
        <v>85</v>
      </c>
      <c r="AV223" s="13" t="s">
        <v>83</v>
      </c>
      <c r="AW223" s="13" t="s">
        <v>35</v>
      </c>
      <c r="AX223" s="13" t="s">
        <v>75</v>
      </c>
      <c r="AY223" s="234" t="s">
        <v>136</v>
      </c>
    </row>
    <row r="224" s="14" customFormat="1">
      <c r="A224" s="14"/>
      <c r="B224" s="235"/>
      <c r="C224" s="236"/>
      <c r="D224" s="226" t="s">
        <v>148</v>
      </c>
      <c r="E224" s="237" t="s">
        <v>19</v>
      </c>
      <c r="F224" s="238" t="s">
        <v>330</v>
      </c>
      <c r="G224" s="236"/>
      <c r="H224" s="239">
        <v>1.8799999999999999</v>
      </c>
      <c r="I224" s="240"/>
      <c r="J224" s="236"/>
      <c r="K224" s="236"/>
      <c r="L224" s="241"/>
      <c r="M224" s="242"/>
      <c r="N224" s="243"/>
      <c r="O224" s="243"/>
      <c r="P224" s="243"/>
      <c r="Q224" s="243"/>
      <c r="R224" s="243"/>
      <c r="S224" s="243"/>
      <c r="T224" s="24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45" t="s">
        <v>148</v>
      </c>
      <c r="AU224" s="245" t="s">
        <v>85</v>
      </c>
      <c r="AV224" s="14" t="s">
        <v>85</v>
      </c>
      <c r="AW224" s="14" t="s">
        <v>35</v>
      </c>
      <c r="AX224" s="14" t="s">
        <v>75</v>
      </c>
      <c r="AY224" s="245" t="s">
        <v>136</v>
      </c>
    </row>
    <row r="225" s="15" customFormat="1">
      <c r="A225" s="15"/>
      <c r="B225" s="246"/>
      <c r="C225" s="247"/>
      <c r="D225" s="226" t="s">
        <v>148</v>
      </c>
      <c r="E225" s="248" t="s">
        <v>19</v>
      </c>
      <c r="F225" s="249" t="s">
        <v>155</v>
      </c>
      <c r="G225" s="247"/>
      <c r="H225" s="250">
        <v>12.67</v>
      </c>
      <c r="I225" s="251"/>
      <c r="J225" s="247"/>
      <c r="K225" s="247"/>
      <c r="L225" s="252"/>
      <c r="M225" s="253"/>
      <c r="N225" s="254"/>
      <c r="O225" s="254"/>
      <c r="P225" s="254"/>
      <c r="Q225" s="254"/>
      <c r="R225" s="254"/>
      <c r="S225" s="254"/>
      <c r="T225" s="25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T225" s="256" t="s">
        <v>148</v>
      </c>
      <c r="AU225" s="256" t="s">
        <v>85</v>
      </c>
      <c r="AV225" s="15" t="s">
        <v>144</v>
      </c>
      <c r="AW225" s="15" t="s">
        <v>35</v>
      </c>
      <c r="AX225" s="15" t="s">
        <v>83</v>
      </c>
      <c r="AY225" s="256" t="s">
        <v>136</v>
      </c>
    </row>
    <row r="226" s="12" customFormat="1" ht="22.8" customHeight="1">
      <c r="A226" s="12"/>
      <c r="B226" s="190"/>
      <c r="C226" s="191"/>
      <c r="D226" s="192" t="s">
        <v>74</v>
      </c>
      <c r="E226" s="204" t="s">
        <v>331</v>
      </c>
      <c r="F226" s="204" t="s">
        <v>332</v>
      </c>
      <c r="G226" s="191"/>
      <c r="H226" s="191"/>
      <c r="I226" s="194"/>
      <c r="J226" s="205">
        <f>BK226</f>
        <v>0</v>
      </c>
      <c r="K226" s="191"/>
      <c r="L226" s="196"/>
      <c r="M226" s="197"/>
      <c r="N226" s="198"/>
      <c r="O226" s="198"/>
      <c r="P226" s="199">
        <f>SUM(P227:P241)</f>
        <v>0</v>
      </c>
      <c r="Q226" s="198"/>
      <c r="R226" s="199">
        <f>SUM(R227:R241)</f>
        <v>0</v>
      </c>
      <c r="S226" s="198"/>
      <c r="T226" s="200">
        <f>SUM(T227:T241)</f>
        <v>2.706</v>
      </c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R226" s="201" t="s">
        <v>85</v>
      </c>
      <c r="AT226" s="202" t="s">
        <v>74</v>
      </c>
      <c r="AU226" s="202" t="s">
        <v>83</v>
      </c>
      <c r="AY226" s="201" t="s">
        <v>136</v>
      </c>
      <c r="BK226" s="203">
        <f>SUM(BK227:BK241)</f>
        <v>0</v>
      </c>
    </row>
    <row r="227" s="2" customFormat="1" ht="16.5" customHeight="1">
      <c r="A227" s="40"/>
      <c r="B227" s="41"/>
      <c r="C227" s="206" t="s">
        <v>333</v>
      </c>
      <c r="D227" s="206" t="s">
        <v>139</v>
      </c>
      <c r="E227" s="207" t="s">
        <v>334</v>
      </c>
      <c r="F227" s="208" t="s">
        <v>335</v>
      </c>
      <c r="G227" s="209" t="s">
        <v>142</v>
      </c>
      <c r="H227" s="210">
        <v>108.24</v>
      </c>
      <c r="I227" s="211"/>
      <c r="J227" s="212">
        <f>ROUND(I227*H227,2)</f>
        <v>0</v>
      </c>
      <c r="K227" s="208" t="s">
        <v>143</v>
      </c>
      <c r="L227" s="46"/>
      <c r="M227" s="213" t="s">
        <v>19</v>
      </c>
      <c r="N227" s="214" t="s">
        <v>46</v>
      </c>
      <c r="O227" s="86"/>
      <c r="P227" s="215">
        <f>O227*H227</f>
        <v>0</v>
      </c>
      <c r="Q227" s="215">
        <v>0</v>
      </c>
      <c r="R227" s="215">
        <f>Q227*H227</f>
        <v>0</v>
      </c>
      <c r="S227" s="215">
        <v>0.025000000000000001</v>
      </c>
      <c r="T227" s="216">
        <f>S227*H227</f>
        <v>2.706</v>
      </c>
      <c r="U227" s="40"/>
      <c r="V227" s="40"/>
      <c r="W227" s="40"/>
      <c r="X227" s="40"/>
      <c r="Y227" s="40"/>
      <c r="Z227" s="40"/>
      <c r="AA227" s="40"/>
      <c r="AB227" s="40"/>
      <c r="AC227" s="40"/>
      <c r="AD227" s="40"/>
      <c r="AE227" s="40"/>
      <c r="AR227" s="217" t="s">
        <v>257</v>
      </c>
      <c r="AT227" s="217" t="s">
        <v>139</v>
      </c>
      <c r="AU227" s="217" t="s">
        <v>85</v>
      </c>
      <c r="AY227" s="19" t="s">
        <v>136</v>
      </c>
      <c r="BE227" s="218">
        <f>IF(N227="základní",J227,0)</f>
        <v>0</v>
      </c>
      <c r="BF227" s="218">
        <f>IF(N227="snížená",J227,0)</f>
        <v>0</v>
      </c>
      <c r="BG227" s="218">
        <f>IF(N227="zákl. přenesená",J227,0)</f>
        <v>0</v>
      </c>
      <c r="BH227" s="218">
        <f>IF(N227="sníž. přenesená",J227,0)</f>
        <v>0</v>
      </c>
      <c r="BI227" s="218">
        <f>IF(N227="nulová",J227,0)</f>
        <v>0</v>
      </c>
      <c r="BJ227" s="19" t="s">
        <v>83</v>
      </c>
      <c r="BK227" s="218">
        <f>ROUND(I227*H227,2)</f>
        <v>0</v>
      </c>
      <c r="BL227" s="19" t="s">
        <v>257</v>
      </c>
      <c r="BM227" s="217" t="s">
        <v>336</v>
      </c>
    </row>
    <row r="228" s="2" customFormat="1">
      <c r="A228" s="40"/>
      <c r="B228" s="41"/>
      <c r="C228" s="42"/>
      <c r="D228" s="219" t="s">
        <v>146</v>
      </c>
      <c r="E228" s="42"/>
      <c r="F228" s="220" t="s">
        <v>337</v>
      </c>
      <c r="G228" s="42"/>
      <c r="H228" s="42"/>
      <c r="I228" s="221"/>
      <c r="J228" s="42"/>
      <c r="K228" s="42"/>
      <c r="L228" s="46"/>
      <c r="M228" s="222"/>
      <c r="N228" s="223"/>
      <c r="O228" s="86"/>
      <c r="P228" s="86"/>
      <c r="Q228" s="86"/>
      <c r="R228" s="86"/>
      <c r="S228" s="86"/>
      <c r="T228" s="87"/>
      <c r="U228" s="40"/>
      <c r="V228" s="40"/>
      <c r="W228" s="40"/>
      <c r="X228" s="40"/>
      <c r="Y228" s="40"/>
      <c r="Z228" s="40"/>
      <c r="AA228" s="40"/>
      <c r="AB228" s="40"/>
      <c r="AC228" s="40"/>
      <c r="AD228" s="40"/>
      <c r="AE228" s="40"/>
      <c r="AT228" s="19" t="s">
        <v>146</v>
      </c>
      <c r="AU228" s="19" t="s">
        <v>85</v>
      </c>
    </row>
    <row r="229" s="13" customFormat="1">
      <c r="A229" s="13"/>
      <c r="B229" s="224"/>
      <c r="C229" s="225"/>
      <c r="D229" s="226" t="s">
        <v>148</v>
      </c>
      <c r="E229" s="227" t="s">
        <v>19</v>
      </c>
      <c r="F229" s="228" t="s">
        <v>338</v>
      </c>
      <c r="G229" s="225"/>
      <c r="H229" s="227" t="s">
        <v>19</v>
      </c>
      <c r="I229" s="229"/>
      <c r="J229" s="225"/>
      <c r="K229" s="225"/>
      <c r="L229" s="230"/>
      <c r="M229" s="231"/>
      <c r="N229" s="232"/>
      <c r="O229" s="232"/>
      <c r="P229" s="232"/>
      <c r="Q229" s="232"/>
      <c r="R229" s="232"/>
      <c r="S229" s="232"/>
      <c r="T229" s="23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34" t="s">
        <v>148</v>
      </c>
      <c r="AU229" s="234" t="s">
        <v>85</v>
      </c>
      <c r="AV229" s="13" t="s">
        <v>83</v>
      </c>
      <c r="AW229" s="13" t="s">
        <v>35</v>
      </c>
      <c r="AX229" s="13" t="s">
        <v>75</v>
      </c>
      <c r="AY229" s="234" t="s">
        <v>136</v>
      </c>
    </row>
    <row r="230" s="14" customFormat="1">
      <c r="A230" s="14"/>
      <c r="B230" s="235"/>
      <c r="C230" s="236"/>
      <c r="D230" s="226" t="s">
        <v>148</v>
      </c>
      <c r="E230" s="237" t="s">
        <v>19</v>
      </c>
      <c r="F230" s="238" t="s">
        <v>339</v>
      </c>
      <c r="G230" s="236"/>
      <c r="H230" s="239">
        <v>25.57</v>
      </c>
      <c r="I230" s="240"/>
      <c r="J230" s="236"/>
      <c r="K230" s="236"/>
      <c r="L230" s="241"/>
      <c r="M230" s="242"/>
      <c r="N230" s="243"/>
      <c r="O230" s="243"/>
      <c r="P230" s="243"/>
      <c r="Q230" s="243"/>
      <c r="R230" s="243"/>
      <c r="S230" s="243"/>
      <c r="T230" s="24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45" t="s">
        <v>148</v>
      </c>
      <c r="AU230" s="245" t="s">
        <v>85</v>
      </c>
      <c r="AV230" s="14" t="s">
        <v>85</v>
      </c>
      <c r="AW230" s="14" t="s">
        <v>35</v>
      </c>
      <c r="AX230" s="14" t="s">
        <v>75</v>
      </c>
      <c r="AY230" s="245" t="s">
        <v>136</v>
      </c>
    </row>
    <row r="231" s="13" customFormat="1">
      <c r="A231" s="13"/>
      <c r="B231" s="224"/>
      <c r="C231" s="225"/>
      <c r="D231" s="226" t="s">
        <v>148</v>
      </c>
      <c r="E231" s="227" t="s">
        <v>19</v>
      </c>
      <c r="F231" s="228" t="s">
        <v>176</v>
      </c>
      <c r="G231" s="225"/>
      <c r="H231" s="227" t="s">
        <v>19</v>
      </c>
      <c r="I231" s="229"/>
      <c r="J231" s="225"/>
      <c r="K231" s="225"/>
      <c r="L231" s="230"/>
      <c r="M231" s="231"/>
      <c r="N231" s="232"/>
      <c r="O231" s="232"/>
      <c r="P231" s="232"/>
      <c r="Q231" s="232"/>
      <c r="R231" s="232"/>
      <c r="S231" s="232"/>
      <c r="T231" s="23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34" t="s">
        <v>148</v>
      </c>
      <c r="AU231" s="234" t="s">
        <v>85</v>
      </c>
      <c r="AV231" s="13" t="s">
        <v>83</v>
      </c>
      <c r="AW231" s="13" t="s">
        <v>35</v>
      </c>
      <c r="AX231" s="13" t="s">
        <v>75</v>
      </c>
      <c r="AY231" s="234" t="s">
        <v>136</v>
      </c>
    </row>
    <row r="232" s="14" customFormat="1">
      <c r="A232" s="14"/>
      <c r="B232" s="235"/>
      <c r="C232" s="236"/>
      <c r="D232" s="226" t="s">
        <v>148</v>
      </c>
      <c r="E232" s="237" t="s">
        <v>19</v>
      </c>
      <c r="F232" s="238" t="s">
        <v>340</v>
      </c>
      <c r="G232" s="236"/>
      <c r="H232" s="239">
        <v>27.59</v>
      </c>
      <c r="I232" s="240"/>
      <c r="J232" s="236"/>
      <c r="K232" s="236"/>
      <c r="L232" s="241"/>
      <c r="M232" s="242"/>
      <c r="N232" s="243"/>
      <c r="O232" s="243"/>
      <c r="P232" s="243"/>
      <c r="Q232" s="243"/>
      <c r="R232" s="243"/>
      <c r="S232" s="243"/>
      <c r="T232" s="24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245" t="s">
        <v>148</v>
      </c>
      <c r="AU232" s="245" t="s">
        <v>85</v>
      </c>
      <c r="AV232" s="14" t="s">
        <v>85</v>
      </c>
      <c r="AW232" s="14" t="s">
        <v>35</v>
      </c>
      <c r="AX232" s="14" t="s">
        <v>75</v>
      </c>
      <c r="AY232" s="245" t="s">
        <v>136</v>
      </c>
    </row>
    <row r="233" s="13" customFormat="1">
      <c r="A233" s="13"/>
      <c r="B233" s="224"/>
      <c r="C233" s="225"/>
      <c r="D233" s="226" t="s">
        <v>148</v>
      </c>
      <c r="E233" s="227" t="s">
        <v>19</v>
      </c>
      <c r="F233" s="228" t="s">
        <v>174</v>
      </c>
      <c r="G233" s="225"/>
      <c r="H233" s="227" t="s">
        <v>19</v>
      </c>
      <c r="I233" s="229"/>
      <c r="J233" s="225"/>
      <c r="K233" s="225"/>
      <c r="L233" s="230"/>
      <c r="M233" s="231"/>
      <c r="N233" s="232"/>
      <c r="O233" s="232"/>
      <c r="P233" s="232"/>
      <c r="Q233" s="232"/>
      <c r="R233" s="232"/>
      <c r="S233" s="232"/>
      <c r="T233" s="23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34" t="s">
        <v>148</v>
      </c>
      <c r="AU233" s="234" t="s">
        <v>85</v>
      </c>
      <c r="AV233" s="13" t="s">
        <v>83</v>
      </c>
      <c r="AW233" s="13" t="s">
        <v>35</v>
      </c>
      <c r="AX233" s="13" t="s">
        <v>75</v>
      </c>
      <c r="AY233" s="234" t="s">
        <v>136</v>
      </c>
    </row>
    <row r="234" s="14" customFormat="1">
      <c r="A234" s="14"/>
      <c r="B234" s="235"/>
      <c r="C234" s="236"/>
      <c r="D234" s="226" t="s">
        <v>148</v>
      </c>
      <c r="E234" s="237" t="s">
        <v>19</v>
      </c>
      <c r="F234" s="238" t="s">
        <v>341</v>
      </c>
      <c r="G234" s="236"/>
      <c r="H234" s="239">
        <v>8.4199999999999999</v>
      </c>
      <c r="I234" s="240"/>
      <c r="J234" s="236"/>
      <c r="K234" s="236"/>
      <c r="L234" s="241"/>
      <c r="M234" s="242"/>
      <c r="N234" s="243"/>
      <c r="O234" s="243"/>
      <c r="P234" s="243"/>
      <c r="Q234" s="243"/>
      <c r="R234" s="243"/>
      <c r="S234" s="243"/>
      <c r="T234" s="24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45" t="s">
        <v>148</v>
      </c>
      <c r="AU234" s="245" t="s">
        <v>85</v>
      </c>
      <c r="AV234" s="14" t="s">
        <v>85</v>
      </c>
      <c r="AW234" s="14" t="s">
        <v>35</v>
      </c>
      <c r="AX234" s="14" t="s">
        <v>75</v>
      </c>
      <c r="AY234" s="245" t="s">
        <v>136</v>
      </c>
    </row>
    <row r="235" s="13" customFormat="1">
      <c r="A235" s="13"/>
      <c r="B235" s="224"/>
      <c r="C235" s="225"/>
      <c r="D235" s="226" t="s">
        <v>148</v>
      </c>
      <c r="E235" s="227" t="s">
        <v>19</v>
      </c>
      <c r="F235" s="228" t="s">
        <v>206</v>
      </c>
      <c r="G235" s="225"/>
      <c r="H235" s="227" t="s">
        <v>19</v>
      </c>
      <c r="I235" s="229"/>
      <c r="J235" s="225"/>
      <c r="K235" s="225"/>
      <c r="L235" s="230"/>
      <c r="M235" s="231"/>
      <c r="N235" s="232"/>
      <c r="O235" s="232"/>
      <c r="P235" s="232"/>
      <c r="Q235" s="232"/>
      <c r="R235" s="232"/>
      <c r="S235" s="232"/>
      <c r="T235" s="23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34" t="s">
        <v>148</v>
      </c>
      <c r="AU235" s="234" t="s">
        <v>85</v>
      </c>
      <c r="AV235" s="13" t="s">
        <v>83</v>
      </c>
      <c r="AW235" s="13" t="s">
        <v>35</v>
      </c>
      <c r="AX235" s="13" t="s">
        <v>75</v>
      </c>
      <c r="AY235" s="234" t="s">
        <v>136</v>
      </c>
    </row>
    <row r="236" s="14" customFormat="1">
      <c r="A236" s="14"/>
      <c r="B236" s="235"/>
      <c r="C236" s="236"/>
      <c r="D236" s="226" t="s">
        <v>148</v>
      </c>
      <c r="E236" s="237" t="s">
        <v>19</v>
      </c>
      <c r="F236" s="238" t="s">
        <v>342</v>
      </c>
      <c r="G236" s="236"/>
      <c r="H236" s="239">
        <v>17.18</v>
      </c>
      <c r="I236" s="240"/>
      <c r="J236" s="236"/>
      <c r="K236" s="236"/>
      <c r="L236" s="241"/>
      <c r="M236" s="242"/>
      <c r="N236" s="243"/>
      <c r="O236" s="243"/>
      <c r="P236" s="243"/>
      <c r="Q236" s="243"/>
      <c r="R236" s="243"/>
      <c r="S236" s="243"/>
      <c r="T236" s="24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45" t="s">
        <v>148</v>
      </c>
      <c r="AU236" s="245" t="s">
        <v>85</v>
      </c>
      <c r="AV236" s="14" t="s">
        <v>85</v>
      </c>
      <c r="AW236" s="14" t="s">
        <v>35</v>
      </c>
      <c r="AX236" s="14" t="s">
        <v>75</v>
      </c>
      <c r="AY236" s="245" t="s">
        <v>136</v>
      </c>
    </row>
    <row r="237" s="13" customFormat="1">
      <c r="A237" s="13"/>
      <c r="B237" s="224"/>
      <c r="C237" s="225"/>
      <c r="D237" s="226" t="s">
        <v>148</v>
      </c>
      <c r="E237" s="227" t="s">
        <v>19</v>
      </c>
      <c r="F237" s="228" t="s">
        <v>208</v>
      </c>
      <c r="G237" s="225"/>
      <c r="H237" s="227" t="s">
        <v>19</v>
      </c>
      <c r="I237" s="229"/>
      <c r="J237" s="225"/>
      <c r="K237" s="225"/>
      <c r="L237" s="230"/>
      <c r="M237" s="231"/>
      <c r="N237" s="232"/>
      <c r="O237" s="232"/>
      <c r="P237" s="232"/>
      <c r="Q237" s="232"/>
      <c r="R237" s="232"/>
      <c r="S237" s="232"/>
      <c r="T237" s="23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34" t="s">
        <v>148</v>
      </c>
      <c r="AU237" s="234" t="s">
        <v>85</v>
      </c>
      <c r="AV237" s="13" t="s">
        <v>83</v>
      </c>
      <c r="AW237" s="13" t="s">
        <v>35</v>
      </c>
      <c r="AX237" s="13" t="s">
        <v>75</v>
      </c>
      <c r="AY237" s="234" t="s">
        <v>136</v>
      </c>
    </row>
    <row r="238" s="14" customFormat="1">
      <c r="A238" s="14"/>
      <c r="B238" s="235"/>
      <c r="C238" s="236"/>
      <c r="D238" s="226" t="s">
        <v>148</v>
      </c>
      <c r="E238" s="237" t="s">
        <v>19</v>
      </c>
      <c r="F238" s="238" t="s">
        <v>343</v>
      </c>
      <c r="G238" s="236"/>
      <c r="H238" s="239">
        <v>15.970000000000001</v>
      </c>
      <c r="I238" s="240"/>
      <c r="J238" s="236"/>
      <c r="K238" s="236"/>
      <c r="L238" s="241"/>
      <c r="M238" s="242"/>
      <c r="N238" s="243"/>
      <c r="O238" s="243"/>
      <c r="P238" s="243"/>
      <c r="Q238" s="243"/>
      <c r="R238" s="243"/>
      <c r="S238" s="243"/>
      <c r="T238" s="24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T238" s="245" t="s">
        <v>148</v>
      </c>
      <c r="AU238" s="245" t="s">
        <v>85</v>
      </c>
      <c r="AV238" s="14" t="s">
        <v>85</v>
      </c>
      <c r="AW238" s="14" t="s">
        <v>35</v>
      </c>
      <c r="AX238" s="14" t="s">
        <v>75</v>
      </c>
      <c r="AY238" s="245" t="s">
        <v>136</v>
      </c>
    </row>
    <row r="239" s="13" customFormat="1">
      <c r="A239" s="13"/>
      <c r="B239" s="224"/>
      <c r="C239" s="225"/>
      <c r="D239" s="226" t="s">
        <v>148</v>
      </c>
      <c r="E239" s="227" t="s">
        <v>19</v>
      </c>
      <c r="F239" s="228" t="s">
        <v>344</v>
      </c>
      <c r="G239" s="225"/>
      <c r="H239" s="227" t="s">
        <v>19</v>
      </c>
      <c r="I239" s="229"/>
      <c r="J239" s="225"/>
      <c r="K239" s="225"/>
      <c r="L239" s="230"/>
      <c r="M239" s="231"/>
      <c r="N239" s="232"/>
      <c r="O239" s="232"/>
      <c r="P239" s="232"/>
      <c r="Q239" s="232"/>
      <c r="R239" s="232"/>
      <c r="S239" s="232"/>
      <c r="T239" s="23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34" t="s">
        <v>148</v>
      </c>
      <c r="AU239" s="234" t="s">
        <v>85</v>
      </c>
      <c r="AV239" s="13" t="s">
        <v>83</v>
      </c>
      <c r="AW239" s="13" t="s">
        <v>35</v>
      </c>
      <c r="AX239" s="13" t="s">
        <v>75</v>
      </c>
      <c r="AY239" s="234" t="s">
        <v>136</v>
      </c>
    </row>
    <row r="240" s="14" customFormat="1">
      <c r="A240" s="14"/>
      <c r="B240" s="235"/>
      <c r="C240" s="236"/>
      <c r="D240" s="226" t="s">
        <v>148</v>
      </c>
      <c r="E240" s="237" t="s">
        <v>19</v>
      </c>
      <c r="F240" s="238" t="s">
        <v>345</v>
      </c>
      <c r="G240" s="236"/>
      <c r="H240" s="239">
        <v>13.51</v>
      </c>
      <c r="I240" s="240"/>
      <c r="J240" s="236"/>
      <c r="K240" s="236"/>
      <c r="L240" s="241"/>
      <c r="M240" s="242"/>
      <c r="N240" s="243"/>
      <c r="O240" s="243"/>
      <c r="P240" s="243"/>
      <c r="Q240" s="243"/>
      <c r="R240" s="243"/>
      <c r="S240" s="243"/>
      <c r="T240" s="24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45" t="s">
        <v>148</v>
      </c>
      <c r="AU240" s="245" t="s">
        <v>85</v>
      </c>
      <c r="AV240" s="14" t="s">
        <v>85</v>
      </c>
      <c r="AW240" s="14" t="s">
        <v>35</v>
      </c>
      <c r="AX240" s="14" t="s">
        <v>75</v>
      </c>
      <c r="AY240" s="245" t="s">
        <v>136</v>
      </c>
    </row>
    <row r="241" s="15" customFormat="1">
      <c r="A241" s="15"/>
      <c r="B241" s="246"/>
      <c r="C241" s="247"/>
      <c r="D241" s="226" t="s">
        <v>148</v>
      </c>
      <c r="E241" s="248" t="s">
        <v>19</v>
      </c>
      <c r="F241" s="249" t="s">
        <v>155</v>
      </c>
      <c r="G241" s="247"/>
      <c r="H241" s="250">
        <v>108.24</v>
      </c>
      <c r="I241" s="251"/>
      <c r="J241" s="247"/>
      <c r="K241" s="247"/>
      <c r="L241" s="252"/>
      <c r="M241" s="257"/>
      <c r="N241" s="258"/>
      <c r="O241" s="258"/>
      <c r="P241" s="258"/>
      <c r="Q241" s="258"/>
      <c r="R241" s="258"/>
      <c r="S241" s="258"/>
      <c r="T241" s="259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T241" s="256" t="s">
        <v>148</v>
      </c>
      <c r="AU241" s="256" t="s">
        <v>85</v>
      </c>
      <c r="AV241" s="15" t="s">
        <v>144</v>
      </c>
      <c r="AW241" s="15" t="s">
        <v>35</v>
      </c>
      <c r="AX241" s="15" t="s">
        <v>83</v>
      </c>
      <c r="AY241" s="256" t="s">
        <v>136</v>
      </c>
    </row>
    <row r="242" s="2" customFormat="1" ht="6.96" customHeight="1">
      <c r="A242" s="40"/>
      <c r="B242" s="61"/>
      <c r="C242" s="62"/>
      <c r="D242" s="62"/>
      <c r="E242" s="62"/>
      <c r="F242" s="62"/>
      <c r="G242" s="62"/>
      <c r="H242" s="62"/>
      <c r="I242" s="62"/>
      <c r="J242" s="62"/>
      <c r="K242" s="62"/>
      <c r="L242" s="46"/>
      <c r="M242" s="40"/>
      <c r="O242" s="40"/>
      <c r="P242" s="40"/>
      <c r="Q242" s="40"/>
      <c r="R242" s="40"/>
      <c r="S242" s="40"/>
      <c r="T242" s="40"/>
      <c r="U242" s="40"/>
      <c r="V242" s="40"/>
      <c r="W242" s="40"/>
      <c r="X242" s="40"/>
      <c r="Y242" s="40"/>
      <c r="Z242" s="40"/>
      <c r="AA242" s="40"/>
      <c r="AB242" s="40"/>
      <c r="AC242" s="40"/>
      <c r="AD242" s="40"/>
      <c r="AE242" s="40"/>
    </row>
  </sheetData>
  <sheetProtection sheet="1" autoFilter="0" formatColumns="0" formatRows="0" objects="1" scenarios="1" spinCount="100000" saltValue="yef85zrh0WpeyjSJ4i2b/624S9YnE6HC/xpb6XAtE/w7UC0PxIObgxnG77lxehwnxTZKArxAZ9o12tqWjlOrgQ==" hashValue="w0vsr0MYbRNlEm0q6mURRI8KULc4XyTdy/ti4+oeIcFG0ebmP+mvgbdJCoq28uV0cwn33TMfLmY6RFAElXabMw==" algorithmName="SHA-512" password="CC35"/>
  <autoFilter ref="C88:K241"/>
  <mergeCells count="9">
    <mergeCell ref="E7:H7"/>
    <mergeCell ref="E9:H9"/>
    <mergeCell ref="E18:H18"/>
    <mergeCell ref="E27:H27"/>
    <mergeCell ref="E48:H48"/>
    <mergeCell ref="E50:H50"/>
    <mergeCell ref="E79:H79"/>
    <mergeCell ref="E81:H81"/>
    <mergeCell ref="L2:V2"/>
  </mergeCells>
  <hyperlinks>
    <hyperlink ref="F93" r:id="rId1" display="https://podminky.urs.cz/item/CS_URS_2024_02/962031132"/>
    <hyperlink ref="F102" r:id="rId2" display="https://podminky.urs.cz/item/CS_URS_2024_02/962081131"/>
    <hyperlink ref="F107" r:id="rId3" display="https://podminky.urs.cz/item/CS_URS_2024_02/968072455"/>
    <hyperlink ref="F123" r:id="rId4" display="https://podminky.urs.cz/item/CS_URS_2024_02/971033621"/>
    <hyperlink ref="F130" r:id="rId5" display="https://podminky.urs.cz/item/CS_URS_2024_02/977151119"/>
    <hyperlink ref="F135" r:id="rId6" display="https://podminky.urs.cz/item/CS_URS_2024_02/978059541"/>
    <hyperlink ref="F151" r:id="rId7" display="https://podminky.urs.cz/item/CS_URS_2024_02/997013113"/>
    <hyperlink ref="F153" r:id="rId8" display="https://podminky.urs.cz/item/CS_URS_2024_02/997013501"/>
    <hyperlink ref="F155" r:id="rId9" display="https://podminky.urs.cz/item/CS_URS_2024_02/997013509"/>
    <hyperlink ref="F158" r:id="rId10" display="https://podminky.urs.cz/item/CS_URS_2024_02/997013603"/>
    <hyperlink ref="F160" r:id="rId11" display="https://podminky.urs.cz/item/CS_URS_2024_02/997013631"/>
    <hyperlink ref="F165" r:id="rId12" display="https://podminky.urs.cz/item/CS_URS_2024_02/997013804"/>
    <hyperlink ref="F167" r:id="rId13" display="https://podminky.urs.cz/item/CS_URS_2024_02/997013811"/>
    <hyperlink ref="F171" r:id="rId14" display="https://podminky.urs.cz/item/CS_URS_2024_02/725110811"/>
    <hyperlink ref="F173" r:id="rId15" display="https://podminky.urs.cz/item/CS_URS_2024_02/725210821"/>
    <hyperlink ref="F177" r:id="rId16" display="https://podminky.urs.cz/item/CS_URS_2024_02/725240811"/>
    <hyperlink ref="F179" r:id="rId17" display="https://podminky.urs.cz/item/CS_URS_2024_02/725240812"/>
    <hyperlink ref="F181" r:id="rId18" display="https://podminky.urs.cz/item/CS_URS_2024_02/725820802"/>
    <hyperlink ref="F183" r:id="rId19" display="https://podminky.urs.cz/item/CS_URS_2024_02/725840850"/>
    <hyperlink ref="F186" r:id="rId20" display="https://podminky.urs.cz/item/CS_URS_2024_02/735151821"/>
    <hyperlink ref="F189" r:id="rId21" display="https://podminky.urs.cz/item/CS_URS_2024_02/763111811"/>
    <hyperlink ref="F195" r:id="rId22" display="https://podminky.urs.cz/item/CS_URS_2024_02/766691914"/>
    <hyperlink ref="F201" r:id="rId23" display="https://podminky.urs.cz/item/CS_URS_2024_02/771473810"/>
    <hyperlink ref="F214" r:id="rId24" display="https://podminky.urs.cz/item/CS_URS_2024_02/771573810"/>
    <hyperlink ref="F228" r:id="rId25" display="https://podminky.urs.cz/item/CS_URS_2024_02/775511800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26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88</v>
      </c>
    </row>
    <row r="3" s="1" customFormat="1" ht="6.96" customHeight="1">
      <c r="B3" s="130"/>
      <c r="C3" s="131"/>
      <c r="D3" s="131"/>
      <c r="E3" s="131"/>
      <c r="F3" s="131"/>
      <c r="G3" s="131"/>
      <c r="H3" s="131"/>
      <c r="I3" s="131"/>
      <c r="J3" s="131"/>
      <c r="K3" s="131"/>
      <c r="L3" s="22"/>
      <c r="AT3" s="19" t="s">
        <v>85</v>
      </c>
    </row>
    <row r="4" s="1" customFormat="1" ht="24.96" customHeight="1">
      <c r="B4" s="22"/>
      <c r="D4" s="132" t="s">
        <v>104</v>
      </c>
      <c r="L4" s="22"/>
      <c r="M4" s="13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34" t="s">
        <v>16</v>
      </c>
      <c r="L6" s="22"/>
    </row>
    <row r="7" s="1" customFormat="1" ht="16.5" customHeight="1">
      <c r="B7" s="22"/>
      <c r="E7" s="135" t="str">
        <f>'Rekapitulace stavby'!K6</f>
        <v>Stavební úpravy dispozice 2.NP č.p. 68 na p.č. 561 v k.ú. Rychnov u Jablonce nad Nisou</v>
      </c>
      <c r="F7" s="134"/>
      <c r="G7" s="134"/>
      <c r="H7" s="134"/>
      <c r="L7" s="22"/>
    </row>
    <row r="8" s="2" customFormat="1" ht="12" customHeight="1">
      <c r="A8" s="40"/>
      <c r="B8" s="46"/>
      <c r="C8" s="40"/>
      <c r="D8" s="134" t="s">
        <v>105</v>
      </c>
      <c r="E8" s="40"/>
      <c r="F8" s="40"/>
      <c r="G8" s="40"/>
      <c r="H8" s="40"/>
      <c r="I8" s="40"/>
      <c r="J8" s="40"/>
      <c r="K8" s="40"/>
      <c r="L8" s="13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37" t="s">
        <v>346</v>
      </c>
      <c r="F9" s="40"/>
      <c r="G9" s="40"/>
      <c r="H9" s="40"/>
      <c r="I9" s="40"/>
      <c r="J9" s="40"/>
      <c r="K9" s="40"/>
      <c r="L9" s="13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3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34" t="s">
        <v>18</v>
      </c>
      <c r="E11" s="40"/>
      <c r="F11" s="138" t="s">
        <v>19</v>
      </c>
      <c r="G11" s="40"/>
      <c r="H11" s="40"/>
      <c r="I11" s="134" t="s">
        <v>20</v>
      </c>
      <c r="J11" s="138" t="s">
        <v>19</v>
      </c>
      <c r="K11" s="40"/>
      <c r="L11" s="13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34" t="s">
        <v>21</v>
      </c>
      <c r="E12" s="40"/>
      <c r="F12" s="138" t="s">
        <v>22</v>
      </c>
      <c r="G12" s="40"/>
      <c r="H12" s="40"/>
      <c r="I12" s="134" t="s">
        <v>23</v>
      </c>
      <c r="J12" s="139" t="str">
        <f>'Rekapitulace stavby'!AN8</f>
        <v>26. 9. 2024</v>
      </c>
      <c r="K12" s="40"/>
      <c r="L12" s="13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3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34" t="s">
        <v>25</v>
      </c>
      <c r="E14" s="40"/>
      <c r="F14" s="40"/>
      <c r="G14" s="40"/>
      <c r="H14" s="40"/>
      <c r="I14" s="134" t="s">
        <v>26</v>
      </c>
      <c r="J14" s="138" t="s">
        <v>27</v>
      </c>
      <c r="K14" s="40"/>
      <c r="L14" s="13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28</v>
      </c>
      <c r="F15" s="40"/>
      <c r="G15" s="40"/>
      <c r="H15" s="40"/>
      <c r="I15" s="134" t="s">
        <v>29</v>
      </c>
      <c r="J15" s="138" t="s">
        <v>19</v>
      </c>
      <c r="K15" s="40"/>
      <c r="L15" s="13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3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34" t="s">
        <v>30</v>
      </c>
      <c r="E17" s="40"/>
      <c r="F17" s="40"/>
      <c r="G17" s="40"/>
      <c r="H17" s="40"/>
      <c r="I17" s="134" t="s">
        <v>26</v>
      </c>
      <c r="J17" s="35" t="str">
        <f>'Rekapitulace stavby'!AN13</f>
        <v>Vyplň údaj</v>
      </c>
      <c r="K17" s="40"/>
      <c r="L17" s="13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34" t="s">
        <v>29</v>
      </c>
      <c r="J18" s="35" t="str">
        <f>'Rekapitulace stavby'!AN14</f>
        <v>Vyplň údaj</v>
      </c>
      <c r="K18" s="40"/>
      <c r="L18" s="13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3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4" t="s">
        <v>32</v>
      </c>
      <c r="E20" s="40"/>
      <c r="F20" s="40"/>
      <c r="G20" s="40"/>
      <c r="H20" s="40"/>
      <c r="I20" s="134" t="s">
        <v>26</v>
      </c>
      <c r="J20" s="138" t="s">
        <v>33</v>
      </c>
      <c r="K20" s="40"/>
      <c r="L20" s="13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34</v>
      </c>
      <c r="F21" s="40"/>
      <c r="G21" s="40"/>
      <c r="H21" s="40"/>
      <c r="I21" s="134" t="s">
        <v>29</v>
      </c>
      <c r="J21" s="138" t="s">
        <v>19</v>
      </c>
      <c r="K21" s="40"/>
      <c r="L21" s="13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3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4" t="s">
        <v>36</v>
      </c>
      <c r="E23" s="40"/>
      <c r="F23" s="40"/>
      <c r="G23" s="40"/>
      <c r="H23" s="40"/>
      <c r="I23" s="134" t="s">
        <v>26</v>
      </c>
      <c r="J23" s="138" t="s">
        <v>37</v>
      </c>
      <c r="K23" s="40"/>
      <c r="L23" s="13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38</v>
      </c>
      <c r="F24" s="40"/>
      <c r="G24" s="40"/>
      <c r="H24" s="40"/>
      <c r="I24" s="134" t="s">
        <v>29</v>
      </c>
      <c r="J24" s="138" t="s">
        <v>19</v>
      </c>
      <c r="K24" s="40"/>
      <c r="L24" s="13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3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4" t="s">
        <v>39</v>
      </c>
      <c r="E26" s="40"/>
      <c r="F26" s="40"/>
      <c r="G26" s="40"/>
      <c r="H26" s="40"/>
      <c r="I26" s="40"/>
      <c r="J26" s="40"/>
      <c r="K26" s="40"/>
      <c r="L26" s="13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40"/>
      <c r="B27" s="141"/>
      <c r="C27" s="140"/>
      <c r="D27" s="140"/>
      <c r="E27" s="142" t="s">
        <v>19</v>
      </c>
      <c r="F27" s="142"/>
      <c r="G27" s="142"/>
      <c r="H27" s="142"/>
      <c r="I27" s="140"/>
      <c r="J27" s="140"/>
      <c r="K27" s="140"/>
      <c r="L27" s="143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3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44"/>
      <c r="E29" s="144"/>
      <c r="F29" s="144"/>
      <c r="G29" s="144"/>
      <c r="H29" s="144"/>
      <c r="I29" s="144"/>
      <c r="J29" s="144"/>
      <c r="K29" s="144"/>
      <c r="L29" s="13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45" t="s">
        <v>41</v>
      </c>
      <c r="E30" s="40"/>
      <c r="F30" s="40"/>
      <c r="G30" s="40"/>
      <c r="H30" s="40"/>
      <c r="I30" s="40"/>
      <c r="J30" s="146">
        <f>ROUND(J96, 2)</f>
        <v>0</v>
      </c>
      <c r="K30" s="40"/>
      <c r="L30" s="13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44"/>
      <c r="E31" s="144"/>
      <c r="F31" s="144"/>
      <c r="G31" s="144"/>
      <c r="H31" s="144"/>
      <c r="I31" s="144"/>
      <c r="J31" s="144"/>
      <c r="K31" s="144"/>
      <c r="L31" s="13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47" t="s">
        <v>43</v>
      </c>
      <c r="G32" s="40"/>
      <c r="H32" s="40"/>
      <c r="I32" s="147" t="s">
        <v>42</v>
      </c>
      <c r="J32" s="147" t="s">
        <v>44</v>
      </c>
      <c r="K32" s="40"/>
      <c r="L32" s="13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48" t="s">
        <v>45</v>
      </c>
      <c r="E33" s="134" t="s">
        <v>46</v>
      </c>
      <c r="F33" s="149">
        <f>ROUND((SUM(BE96:BE1367)),  2)</f>
        <v>0</v>
      </c>
      <c r="G33" s="40"/>
      <c r="H33" s="40"/>
      <c r="I33" s="150">
        <v>0.20999999999999999</v>
      </c>
      <c r="J33" s="149">
        <f>ROUND(((SUM(BE96:BE1367))*I33),  2)</f>
        <v>0</v>
      </c>
      <c r="K33" s="40"/>
      <c r="L33" s="13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4" t="s">
        <v>47</v>
      </c>
      <c r="F34" s="149">
        <f>ROUND((SUM(BF96:BF1367)),  2)</f>
        <v>0</v>
      </c>
      <c r="G34" s="40"/>
      <c r="H34" s="40"/>
      <c r="I34" s="150">
        <v>0.12</v>
      </c>
      <c r="J34" s="149">
        <f>ROUND(((SUM(BF96:BF1367))*I34),  2)</f>
        <v>0</v>
      </c>
      <c r="K34" s="40"/>
      <c r="L34" s="13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4" t="s">
        <v>48</v>
      </c>
      <c r="F35" s="149">
        <f>ROUND((SUM(BG96:BG1367)),  2)</f>
        <v>0</v>
      </c>
      <c r="G35" s="40"/>
      <c r="H35" s="40"/>
      <c r="I35" s="150">
        <v>0.20999999999999999</v>
      </c>
      <c r="J35" s="149">
        <f>0</f>
        <v>0</v>
      </c>
      <c r="K35" s="40"/>
      <c r="L35" s="13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4" t="s">
        <v>49</v>
      </c>
      <c r="F36" s="149">
        <f>ROUND((SUM(BH96:BH1367)),  2)</f>
        <v>0</v>
      </c>
      <c r="G36" s="40"/>
      <c r="H36" s="40"/>
      <c r="I36" s="150">
        <v>0.12</v>
      </c>
      <c r="J36" s="149">
        <f>0</f>
        <v>0</v>
      </c>
      <c r="K36" s="40"/>
      <c r="L36" s="13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4" t="s">
        <v>50</v>
      </c>
      <c r="F37" s="149">
        <f>ROUND((SUM(BI96:BI1367)),  2)</f>
        <v>0</v>
      </c>
      <c r="G37" s="40"/>
      <c r="H37" s="40"/>
      <c r="I37" s="150">
        <v>0</v>
      </c>
      <c r="J37" s="149">
        <f>0</f>
        <v>0</v>
      </c>
      <c r="K37" s="40"/>
      <c r="L37" s="13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3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51"/>
      <c r="D39" s="152" t="s">
        <v>51</v>
      </c>
      <c r="E39" s="153"/>
      <c r="F39" s="153"/>
      <c r="G39" s="154" t="s">
        <v>52</v>
      </c>
      <c r="H39" s="155" t="s">
        <v>53</v>
      </c>
      <c r="I39" s="153"/>
      <c r="J39" s="156">
        <f>SUM(J30:J37)</f>
        <v>0</v>
      </c>
      <c r="K39" s="157"/>
      <c r="L39" s="13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3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3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107</v>
      </c>
      <c r="D45" s="42"/>
      <c r="E45" s="42"/>
      <c r="F45" s="42"/>
      <c r="G45" s="42"/>
      <c r="H45" s="42"/>
      <c r="I45" s="42"/>
      <c r="J45" s="42"/>
      <c r="K45" s="42"/>
      <c r="L45" s="13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3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3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62" t="str">
        <f>E7</f>
        <v>Stavební úpravy dispozice 2.NP č.p. 68 na p.č. 561 v k.ú. Rychnov u Jablonce nad Nisou</v>
      </c>
      <c r="F48" s="34"/>
      <c r="G48" s="34"/>
      <c r="H48" s="34"/>
      <c r="I48" s="42"/>
      <c r="J48" s="42"/>
      <c r="K48" s="42"/>
      <c r="L48" s="13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105</v>
      </c>
      <c r="D49" s="42"/>
      <c r="E49" s="42"/>
      <c r="F49" s="42"/>
      <c r="G49" s="42"/>
      <c r="H49" s="42"/>
      <c r="I49" s="42"/>
      <c r="J49" s="42"/>
      <c r="K49" s="42"/>
      <c r="L49" s="13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02 - Rekonstrukce</v>
      </c>
      <c r="F50" s="42"/>
      <c r="G50" s="42"/>
      <c r="H50" s="42"/>
      <c r="I50" s="42"/>
      <c r="J50" s="42"/>
      <c r="K50" s="42"/>
      <c r="L50" s="13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3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 xml:space="preserve">č.p. 68 na p.č. 561 v k.ú. Rychnov u Jablonce nad </v>
      </c>
      <c r="G52" s="42"/>
      <c r="H52" s="42"/>
      <c r="I52" s="34" t="s">
        <v>23</v>
      </c>
      <c r="J52" s="74" t="str">
        <f>IF(J12="","",J12)</f>
        <v>26. 9. 2024</v>
      </c>
      <c r="K52" s="42"/>
      <c r="L52" s="13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3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5.15" customHeight="1">
      <c r="A54" s="40"/>
      <c r="B54" s="41"/>
      <c r="C54" s="34" t="s">
        <v>25</v>
      </c>
      <c r="D54" s="42"/>
      <c r="E54" s="42"/>
      <c r="F54" s="29" t="str">
        <f>E15</f>
        <v>Město Rychnov u Jablonce nad Nisou</v>
      </c>
      <c r="G54" s="42"/>
      <c r="H54" s="42"/>
      <c r="I54" s="34" t="s">
        <v>32</v>
      </c>
      <c r="J54" s="38" t="str">
        <f>E21</f>
        <v>STUDIONOTES s.r.o.</v>
      </c>
      <c r="K54" s="42"/>
      <c r="L54" s="13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30</v>
      </c>
      <c r="D55" s="42"/>
      <c r="E55" s="42"/>
      <c r="F55" s="29" t="str">
        <f>IF(E18="","",E18)</f>
        <v>Vyplň údaj</v>
      </c>
      <c r="G55" s="42"/>
      <c r="H55" s="42"/>
      <c r="I55" s="34" t="s">
        <v>36</v>
      </c>
      <c r="J55" s="38" t="str">
        <f>E24</f>
        <v>Michael Štěpán</v>
      </c>
      <c r="K55" s="42"/>
      <c r="L55" s="13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3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63" t="s">
        <v>108</v>
      </c>
      <c r="D57" s="164"/>
      <c r="E57" s="164"/>
      <c r="F57" s="164"/>
      <c r="G57" s="164"/>
      <c r="H57" s="164"/>
      <c r="I57" s="164"/>
      <c r="J57" s="165" t="s">
        <v>109</v>
      </c>
      <c r="K57" s="164"/>
      <c r="L57" s="13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3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66" t="s">
        <v>73</v>
      </c>
      <c r="D59" s="42"/>
      <c r="E59" s="42"/>
      <c r="F59" s="42"/>
      <c r="G59" s="42"/>
      <c r="H59" s="42"/>
      <c r="I59" s="42"/>
      <c r="J59" s="104">
        <f>J96</f>
        <v>0</v>
      </c>
      <c r="K59" s="42"/>
      <c r="L59" s="13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110</v>
      </c>
    </row>
    <row r="60" s="9" customFormat="1" ht="24.96" customHeight="1">
      <c r="A60" s="9"/>
      <c r="B60" s="167"/>
      <c r="C60" s="168"/>
      <c r="D60" s="169" t="s">
        <v>111</v>
      </c>
      <c r="E60" s="170"/>
      <c r="F60" s="170"/>
      <c r="G60" s="170"/>
      <c r="H60" s="170"/>
      <c r="I60" s="170"/>
      <c r="J60" s="171">
        <f>J97</f>
        <v>0</v>
      </c>
      <c r="K60" s="168"/>
      <c r="L60" s="17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3"/>
      <c r="C61" s="174"/>
      <c r="D61" s="175" t="s">
        <v>347</v>
      </c>
      <c r="E61" s="176"/>
      <c r="F61" s="176"/>
      <c r="G61" s="176"/>
      <c r="H61" s="176"/>
      <c r="I61" s="176"/>
      <c r="J61" s="177">
        <f>J98</f>
        <v>0</v>
      </c>
      <c r="K61" s="174"/>
      <c r="L61" s="17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3"/>
      <c r="C62" s="174"/>
      <c r="D62" s="175" t="s">
        <v>348</v>
      </c>
      <c r="E62" s="176"/>
      <c r="F62" s="176"/>
      <c r="G62" s="176"/>
      <c r="H62" s="176"/>
      <c r="I62" s="176"/>
      <c r="J62" s="177">
        <f>J147</f>
        <v>0</v>
      </c>
      <c r="K62" s="174"/>
      <c r="L62" s="178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3"/>
      <c r="C63" s="174"/>
      <c r="D63" s="175" t="s">
        <v>112</v>
      </c>
      <c r="E63" s="176"/>
      <c r="F63" s="176"/>
      <c r="G63" s="176"/>
      <c r="H63" s="176"/>
      <c r="I63" s="176"/>
      <c r="J63" s="177">
        <f>J236</f>
        <v>0</v>
      </c>
      <c r="K63" s="174"/>
      <c r="L63" s="178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3"/>
      <c r="C64" s="174"/>
      <c r="D64" s="175" t="s">
        <v>349</v>
      </c>
      <c r="E64" s="176"/>
      <c r="F64" s="176"/>
      <c r="G64" s="176"/>
      <c r="H64" s="176"/>
      <c r="I64" s="176"/>
      <c r="J64" s="177">
        <f>J303</f>
        <v>0</v>
      </c>
      <c r="K64" s="174"/>
      <c r="L64" s="178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9" customFormat="1" ht="24.96" customHeight="1">
      <c r="A65" s="9"/>
      <c r="B65" s="167"/>
      <c r="C65" s="168"/>
      <c r="D65" s="169" t="s">
        <v>114</v>
      </c>
      <c r="E65" s="170"/>
      <c r="F65" s="170"/>
      <c r="G65" s="170"/>
      <c r="H65" s="170"/>
      <c r="I65" s="170"/>
      <c r="J65" s="171">
        <f>J306</f>
        <v>0</v>
      </c>
      <c r="K65" s="168"/>
      <c r="L65" s="172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10" customFormat="1" ht="19.92" customHeight="1">
      <c r="A66" s="10"/>
      <c r="B66" s="173"/>
      <c r="C66" s="174"/>
      <c r="D66" s="175" t="s">
        <v>350</v>
      </c>
      <c r="E66" s="176"/>
      <c r="F66" s="176"/>
      <c r="G66" s="176"/>
      <c r="H66" s="176"/>
      <c r="I66" s="176"/>
      <c r="J66" s="177">
        <f>J307</f>
        <v>0</v>
      </c>
      <c r="K66" s="174"/>
      <c r="L66" s="17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73"/>
      <c r="C67" s="174"/>
      <c r="D67" s="175" t="s">
        <v>351</v>
      </c>
      <c r="E67" s="176"/>
      <c r="F67" s="176"/>
      <c r="G67" s="176"/>
      <c r="H67" s="176"/>
      <c r="I67" s="176"/>
      <c r="J67" s="177">
        <f>J326</f>
        <v>0</v>
      </c>
      <c r="K67" s="174"/>
      <c r="L67" s="17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73"/>
      <c r="C68" s="174"/>
      <c r="D68" s="175" t="s">
        <v>117</v>
      </c>
      <c r="E68" s="176"/>
      <c r="F68" s="176"/>
      <c r="G68" s="176"/>
      <c r="H68" s="176"/>
      <c r="I68" s="176"/>
      <c r="J68" s="177">
        <f>J339</f>
        <v>0</v>
      </c>
      <c r="K68" s="174"/>
      <c r="L68" s="178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73"/>
      <c r="C69" s="174"/>
      <c r="D69" s="175" t="s">
        <v>352</v>
      </c>
      <c r="E69" s="176"/>
      <c r="F69" s="176"/>
      <c r="G69" s="176"/>
      <c r="H69" s="176"/>
      <c r="I69" s="176"/>
      <c r="J69" s="177">
        <f>J468</f>
        <v>0</v>
      </c>
      <c r="K69" s="174"/>
      <c r="L69" s="17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73"/>
      <c r="C70" s="174"/>
      <c r="D70" s="175" t="s">
        <v>118</v>
      </c>
      <c r="E70" s="176"/>
      <c r="F70" s="176"/>
      <c r="G70" s="176"/>
      <c r="H70" s="176"/>
      <c r="I70" s="176"/>
      <c r="J70" s="177">
        <f>J481</f>
        <v>0</v>
      </c>
      <c r="K70" s="174"/>
      <c r="L70" s="178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73"/>
      <c r="C71" s="174"/>
      <c r="D71" s="175" t="s">
        <v>353</v>
      </c>
      <c r="E71" s="176"/>
      <c r="F71" s="176"/>
      <c r="G71" s="176"/>
      <c r="H71" s="176"/>
      <c r="I71" s="176"/>
      <c r="J71" s="177">
        <f>J515</f>
        <v>0</v>
      </c>
      <c r="K71" s="174"/>
      <c r="L71" s="178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73"/>
      <c r="C72" s="174"/>
      <c r="D72" s="175" t="s">
        <v>119</v>
      </c>
      <c r="E72" s="176"/>
      <c r="F72" s="176"/>
      <c r="G72" s="176"/>
      <c r="H72" s="176"/>
      <c r="I72" s="176"/>
      <c r="J72" s="177">
        <f>J525</f>
        <v>0</v>
      </c>
      <c r="K72" s="174"/>
      <c r="L72" s="178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73"/>
      <c r="C73" s="174"/>
      <c r="D73" s="175" t="s">
        <v>354</v>
      </c>
      <c r="E73" s="176"/>
      <c r="F73" s="176"/>
      <c r="G73" s="176"/>
      <c r="H73" s="176"/>
      <c r="I73" s="176"/>
      <c r="J73" s="177">
        <f>J717</f>
        <v>0</v>
      </c>
      <c r="K73" s="174"/>
      <c r="L73" s="178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9.92" customHeight="1">
      <c r="A74" s="10"/>
      <c r="B74" s="173"/>
      <c r="C74" s="174"/>
      <c r="D74" s="175" t="s">
        <v>355</v>
      </c>
      <c r="E74" s="176"/>
      <c r="F74" s="176"/>
      <c r="G74" s="176"/>
      <c r="H74" s="176"/>
      <c r="I74" s="176"/>
      <c r="J74" s="177">
        <f>J870</f>
        <v>0</v>
      </c>
      <c r="K74" s="174"/>
      <c r="L74" s="178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9.92" customHeight="1">
      <c r="A75" s="10"/>
      <c r="B75" s="173"/>
      <c r="C75" s="174"/>
      <c r="D75" s="175" t="s">
        <v>356</v>
      </c>
      <c r="E75" s="176"/>
      <c r="F75" s="176"/>
      <c r="G75" s="176"/>
      <c r="H75" s="176"/>
      <c r="I75" s="176"/>
      <c r="J75" s="177">
        <f>J1011</f>
        <v>0</v>
      </c>
      <c r="K75" s="174"/>
      <c r="L75" s="178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10" customFormat="1" ht="19.92" customHeight="1">
      <c r="A76" s="10"/>
      <c r="B76" s="173"/>
      <c r="C76" s="174"/>
      <c r="D76" s="175" t="s">
        <v>357</v>
      </c>
      <c r="E76" s="176"/>
      <c r="F76" s="176"/>
      <c r="G76" s="176"/>
      <c r="H76" s="176"/>
      <c r="I76" s="176"/>
      <c r="J76" s="177">
        <f>J1045</f>
        <v>0</v>
      </c>
      <c r="K76" s="174"/>
      <c r="L76" s="178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="2" customFormat="1" ht="21.84" customHeight="1">
      <c r="A77" s="40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13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6.96" customHeight="1">
      <c r="A78" s="40"/>
      <c r="B78" s="61"/>
      <c r="C78" s="62"/>
      <c r="D78" s="62"/>
      <c r="E78" s="62"/>
      <c r="F78" s="62"/>
      <c r="G78" s="62"/>
      <c r="H78" s="62"/>
      <c r="I78" s="62"/>
      <c r="J78" s="62"/>
      <c r="K78" s="62"/>
      <c r="L78" s="13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82" s="2" customFormat="1" ht="6.96" customHeight="1">
      <c r="A82" s="40"/>
      <c r="B82" s="63"/>
      <c r="C82" s="64"/>
      <c r="D82" s="64"/>
      <c r="E82" s="64"/>
      <c r="F82" s="64"/>
      <c r="G82" s="64"/>
      <c r="H82" s="64"/>
      <c r="I82" s="64"/>
      <c r="J82" s="64"/>
      <c r="K82" s="64"/>
      <c r="L82" s="136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24.96" customHeight="1">
      <c r="A83" s="40"/>
      <c r="B83" s="41"/>
      <c r="C83" s="25" t="s">
        <v>121</v>
      </c>
      <c r="D83" s="42"/>
      <c r="E83" s="42"/>
      <c r="F83" s="42"/>
      <c r="G83" s="42"/>
      <c r="H83" s="42"/>
      <c r="I83" s="42"/>
      <c r="J83" s="42"/>
      <c r="K83" s="42"/>
      <c r="L83" s="136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6.96" customHeight="1">
      <c r="A84" s="40"/>
      <c r="B84" s="41"/>
      <c r="C84" s="42"/>
      <c r="D84" s="42"/>
      <c r="E84" s="42"/>
      <c r="F84" s="42"/>
      <c r="G84" s="42"/>
      <c r="H84" s="42"/>
      <c r="I84" s="42"/>
      <c r="J84" s="42"/>
      <c r="K84" s="42"/>
      <c r="L84" s="136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2" customHeight="1">
      <c r="A85" s="40"/>
      <c r="B85" s="41"/>
      <c r="C85" s="34" t="s">
        <v>16</v>
      </c>
      <c r="D85" s="42"/>
      <c r="E85" s="42"/>
      <c r="F85" s="42"/>
      <c r="G85" s="42"/>
      <c r="H85" s="42"/>
      <c r="I85" s="42"/>
      <c r="J85" s="42"/>
      <c r="K85" s="42"/>
      <c r="L85" s="136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16.5" customHeight="1">
      <c r="A86" s="40"/>
      <c r="B86" s="41"/>
      <c r="C86" s="42"/>
      <c r="D86" s="42"/>
      <c r="E86" s="162" t="str">
        <f>E7</f>
        <v>Stavební úpravy dispozice 2.NP č.p. 68 na p.č. 561 v k.ú. Rychnov u Jablonce nad Nisou</v>
      </c>
      <c r="F86" s="34"/>
      <c r="G86" s="34"/>
      <c r="H86" s="34"/>
      <c r="I86" s="42"/>
      <c r="J86" s="42"/>
      <c r="K86" s="42"/>
      <c r="L86" s="136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12" customHeight="1">
      <c r="A87" s="40"/>
      <c r="B87" s="41"/>
      <c r="C87" s="34" t="s">
        <v>105</v>
      </c>
      <c r="D87" s="42"/>
      <c r="E87" s="42"/>
      <c r="F87" s="42"/>
      <c r="G87" s="42"/>
      <c r="H87" s="42"/>
      <c r="I87" s="42"/>
      <c r="J87" s="42"/>
      <c r="K87" s="42"/>
      <c r="L87" s="136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16.5" customHeight="1">
      <c r="A88" s="40"/>
      <c r="B88" s="41"/>
      <c r="C88" s="42"/>
      <c r="D88" s="42"/>
      <c r="E88" s="71" t="str">
        <f>E9</f>
        <v>02 - Rekonstrukce</v>
      </c>
      <c r="F88" s="42"/>
      <c r="G88" s="42"/>
      <c r="H88" s="42"/>
      <c r="I88" s="42"/>
      <c r="J88" s="42"/>
      <c r="K88" s="42"/>
      <c r="L88" s="136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2" customFormat="1" ht="6.96" customHeight="1">
      <c r="A89" s="40"/>
      <c r="B89" s="41"/>
      <c r="C89" s="42"/>
      <c r="D89" s="42"/>
      <c r="E89" s="42"/>
      <c r="F89" s="42"/>
      <c r="G89" s="42"/>
      <c r="H89" s="42"/>
      <c r="I89" s="42"/>
      <c r="J89" s="42"/>
      <c r="K89" s="42"/>
      <c r="L89" s="136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12" customHeight="1">
      <c r="A90" s="40"/>
      <c r="B90" s="41"/>
      <c r="C90" s="34" t="s">
        <v>21</v>
      </c>
      <c r="D90" s="42"/>
      <c r="E90" s="42"/>
      <c r="F90" s="29" t="str">
        <f>F12</f>
        <v xml:space="preserve">č.p. 68 na p.č. 561 v k.ú. Rychnov u Jablonce nad </v>
      </c>
      <c r="G90" s="42"/>
      <c r="H90" s="42"/>
      <c r="I90" s="34" t="s">
        <v>23</v>
      </c>
      <c r="J90" s="74" t="str">
        <f>IF(J12="","",J12)</f>
        <v>26. 9. 2024</v>
      </c>
      <c r="K90" s="42"/>
      <c r="L90" s="136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6.96" customHeight="1">
      <c r="A91" s="40"/>
      <c r="B91" s="41"/>
      <c r="C91" s="42"/>
      <c r="D91" s="42"/>
      <c r="E91" s="42"/>
      <c r="F91" s="42"/>
      <c r="G91" s="42"/>
      <c r="H91" s="42"/>
      <c r="I91" s="42"/>
      <c r="J91" s="42"/>
      <c r="K91" s="42"/>
      <c r="L91" s="136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2" customFormat="1" ht="15.15" customHeight="1">
      <c r="A92" s="40"/>
      <c r="B92" s="41"/>
      <c r="C92" s="34" t="s">
        <v>25</v>
      </c>
      <c r="D92" s="42"/>
      <c r="E92" s="42"/>
      <c r="F92" s="29" t="str">
        <f>E15</f>
        <v>Město Rychnov u Jablonce nad Nisou</v>
      </c>
      <c r="G92" s="42"/>
      <c r="H92" s="42"/>
      <c r="I92" s="34" t="s">
        <v>32</v>
      </c>
      <c r="J92" s="38" t="str">
        <f>E21</f>
        <v>STUDIONOTES s.r.o.</v>
      </c>
      <c r="K92" s="42"/>
      <c r="L92" s="136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s="2" customFormat="1" ht="15.15" customHeight="1">
      <c r="A93" s="40"/>
      <c r="B93" s="41"/>
      <c r="C93" s="34" t="s">
        <v>30</v>
      </c>
      <c r="D93" s="42"/>
      <c r="E93" s="42"/>
      <c r="F93" s="29" t="str">
        <f>IF(E18="","",E18)</f>
        <v>Vyplň údaj</v>
      </c>
      <c r="G93" s="42"/>
      <c r="H93" s="42"/>
      <c r="I93" s="34" t="s">
        <v>36</v>
      </c>
      <c r="J93" s="38" t="str">
        <f>E24</f>
        <v>Michael Štěpán</v>
      </c>
      <c r="K93" s="42"/>
      <c r="L93" s="136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s="2" customFormat="1" ht="10.32" customHeight="1">
      <c r="A94" s="40"/>
      <c r="B94" s="41"/>
      <c r="C94" s="42"/>
      <c r="D94" s="42"/>
      <c r="E94" s="42"/>
      <c r="F94" s="42"/>
      <c r="G94" s="42"/>
      <c r="H94" s="42"/>
      <c r="I94" s="42"/>
      <c r="J94" s="42"/>
      <c r="K94" s="42"/>
      <c r="L94" s="136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s="11" customFormat="1" ht="29.28" customHeight="1">
      <c r="A95" s="179"/>
      <c r="B95" s="180"/>
      <c r="C95" s="181" t="s">
        <v>122</v>
      </c>
      <c r="D95" s="182" t="s">
        <v>60</v>
      </c>
      <c r="E95" s="182" t="s">
        <v>56</v>
      </c>
      <c r="F95" s="182" t="s">
        <v>57</v>
      </c>
      <c r="G95" s="182" t="s">
        <v>123</v>
      </c>
      <c r="H95" s="182" t="s">
        <v>124</v>
      </c>
      <c r="I95" s="182" t="s">
        <v>125</v>
      </c>
      <c r="J95" s="182" t="s">
        <v>109</v>
      </c>
      <c r="K95" s="183" t="s">
        <v>126</v>
      </c>
      <c r="L95" s="184"/>
      <c r="M95" s="94" t="s">
        <v>19</v>
      </c>
      <c r="N95" s="95" t="s">
        <v>45</v>
      </c>
      <c r="O95" s="95" t="s">
        <v>127</v>
      </c>
      <c r="P95" s="95" t="s">
        <v>128</v>
      </c>
      <c r="Q95" s="95" t="s">
        <v>129</v>
      </c>
      <c r="R95" s="95" t="s">
        <v>130</v>
      </c>
      <c r="S95" s="95" t="s">
        <v>131</v>
      </c>
      <c r="T95" s="96" t="s">
        <v>132</v>
      </c>
      <c r="U95" s="179"/>
      <c r="V95" s="179"/>
      <c r="W95" s="179"/>
      <c r="X95" s="179"/>
      <c r="Y95" s="179"/>
      <c r="Z95" s="179"/>
      <c r="AA95" s="179"/>
      <c r="AB95" s="179"/>
      <c r="AC95" s="179"/>
      <c r="AD95" s="179"/>
      <c r="AE95" s="179"/>
    </row>
    <row r="96" s="2" customFormat="1" ht="22.8" customHeight="1">
      <c r="A96" s="40"/>
      <c r="B96" s="41"/>
      <c r="C96" s="101" t="s">
        <v>133</v>
      </c>
      <c r="D96" s="42"/>
      <c r="E96" s="42"/>
      <c r="F96" s="42"/>
      <c r="G96" s="42"/>
      <c r="H96" s="42"/>
      <c r="I96" s="42"/>
      <c r="J96" s="185">
        <f>BK96</f>
        <v>0</v>
      </c>
      <c r="K96" s="42"/>
      <c r="L96" s="46"/>
      <c r="M96" s="97"/>
      <c r="N96" s="186"/>
      <c r="O96" s="98"/>
      <c r="P96" s="187">
        <f>P97+P306</f>
        <v>0</v>
      </c>
      <c r="Q96" s="98"/>
      <c r="R96" s="187">
        <f>R97+R306</f>
        <v>14.217826000000001</v>
      </c>
      <c r="S96" s="98"/>
      <c r="T96" s="188">
        <f>T97+T306</f>
        <v>0.13881563999999999</v>
      </c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T96" s="19" t="s">
        <v>74</v>
      </c>
      <c r="AU96" s="19" t="s">
        <v>110</v>
      </c>
      <c r="BK96" s="189">
        <f>BK97+BK306</f>
        <v>0</v>
      </c>
    </row>
    <row r="97" s="12" customFormat="1" ht="25.92" customHeight="1">
      <c r="A97" s="12"/>
      <c r="B97" s="190"/>
      <c r="C97" s="191"/>
      <c r="D97" s="192" t="s">
        <v>74</v>
      </c>
      <c r="E97" s="193" t="s">
        <v>134</v>
      </c>
      <c r="F97" s="193" t="s">
        <v>135</v>
      </c>
      <c r="G97" s="191"/>
      <c r="H97" s="191"/>
      <c r="I97" s="194"/>
      <c r="J97" s="195">
        <f>BK97</f>
        <v>0</v>
      </c>
      <c r="K97" s="191"/>
      <c r="L97" s="196"/>
      <c r="M97" s="197"/>
      <c r="N97" s="198"/>
      <c r="O97" s="198"/>
      <c r="P97" s="199">
        <f>P98+P147+P236+P303</f>
        <v>0</v>
      </c>
      <c r="Q97" s="198"/>
      <c r="R97" s="199">
        <f>R98+R147+R236+R303</f>
        <v>3.11379253</v>
      </c>
      <c r="S97" s="198"/>
      <c r="T97" s="200">
        <f>T98+T147+T236+T303</f>
        <v>0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201" t="s">
        <v>83</v>
      </c>
      <c r="AT97" s="202" t="s">
        <v>74</v>
      </c>
      <c r="AU97" s="202" t="s">
        <v>75</v>
      </c>
      <c r="AY97" s="201" t="s">
        <v>136</v>
      </c>
      <c r="BK97" s="203">
        <f>BK98+BK147+BK236+BK303</f>
        <v>0</v>
      </c>
    </row>
    <row r="98" s="12" customFormat="1" ht="22.8" customHeight="1">
      <c r="A98" s="12"/>
      <c r="B98" s="190"/>
      <c r="C98" s="191"/>
      <c r="D98" s="192" t="s">
        <v>74</v>
      </c>
      <c r="E98" s="204" t="s">
        <v>162</v>
      </c>
      <c r="F98" s="204" t="s">
        <v>358</v>
      </c>
      <c r="G98" s="191"/>
      <c r="H98" s="191"/>
      <c r="I98" s="194"/>
      <c r="J98" s="205">
        <f>BK98</f>
        <v>0</v>
      </c>
      <c r="K98" s="191"/>
      <c r="L98" s="196"/>
      <c r="M98" s="197"/>
      <c r="N98" s="198"/>
      <c r="O98" s="198"/>
      <c r="P98" s="199">
        <f>SUM(P99:P146)</f>
        <v>0</v>
      </c>
      <c r="Q98" s="198"/>
      <c r="R98" s="199">
        <f>SUM(R99:R146)</f>
        <v>1.4948389099999999</v>
      </c>
      <c r="S98" s="198"/>
      <c r="T98" s="200">
        <f>SUM(T99:T146)</f>
        <v>0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01" t="s">
        <v>83</v>
      </c>
      <c r="AT98" s="202" t="s">
        <v>74</v>
      </c>
      <c r="AU98" s="202" t="s">
        <v>83</v>
      </c>
      <c r="AY98" s="201" t="s">
        <v>136</v>
      </c>
      <c r="BK98" s="203">
        <f>SUM(BK99:BK146)</f>
        <v>0</v>
      </c>
    </row>
    <row r="99" s="2" customFormat="1" ht="24.15" customHeight="1">
      <c r="A99" s="40"/>
      <c r="B99" s="41"/>
      <c r="C99" s="206" t="s">
        <v>83</v>
      </c>
      <c r="D99" s="206" t="s">
        <v>139</v>
      </c>
      <c r="E99" s="207" t="s">
        <v>359</v>
      </c>
      <c r="F99" s="208" t="s">
        <v>360</v>
      </c>
      <c r="G99" s="209" t="s">
        <v>142</v>
      </c>
      <c r="H99" s="210">
        <v>6.6349999999999998</v>
      </c>
      <c r="I99" s="211"/>
      <c r="J99" s="212">
        <f>ROUND(I99*H99,2)</f>
        <v>0</v>
      </c>
      <c r="K99" s="208" t="s">
        <v>143</v>
      </c>
      <c r="L99" s="46"/>
      <c r="M99" s="213" t="s">
        <v>19</v>
      </c>
      <c r="N99" s="214" t="s">
        <v>46</v>
      </c>
      <c r="O99" s="86"/>
      <c r="P99" s="215">
        <f>O99*H99</f>
        <v>0</v>
      </c>
      <c r="Q99" s="215">
        <v>0.061969999999999997</v>
      </c>
      <c r="R99" s="215">
        <f>Q99*H99</f>
        <v>0.41117094999999998</v>
      </c>
      <c r="S99" s="215">
        <v>0</v>
      </c>
      <c r="T99" s="216">
        <f>S99*H99</f>
        <v>0</v>
      </c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R99" s="217" t="s">
        <v>144</v>
      </c>
      <c r="AT99" s="217" t="s">
        <v>139</v>
      </c>
      <c r="AU99" s="217" t="s">
        <v>85</v>
      </c>
      <c r="AY99" s="19" t="s">
        <v>136</v>
      </c>
      <c r="BE99" s="218">
        <f>IF(N99="základní",J99,0)</f>
        <v>0</v>
      </c>
      <c r="BF99" s="218">
        <f>IF(N99="snížená",J99,0)</f>
        <v>0</v>
      </c>
      <c r="BG99" s="218">
        <f>IF(N99="zákl. přenesená",J99,0)</f>
        <v>0</v>
      </c>
      <c r="BH99" s="218">
        <f>IF(N99="sníž. přenesená",J99,0)</f>
        <v>0</v>
      </c>
      <c r="BI99" s="218">
        <f>IF(N99="nulová",J99,0)</f>
        <v>0</v>
      </c>
      <c r="BJ99" s="19" t="s">
        <v>83</v>
      </c>
      <c r="BK99" s="218">
        <f>ROUND(I99*H99,2)</f>
        <v>0</v>
      </c>
      <c r="BL99" s="19" t="s">
        <v>144</v>
      </c>
      <c r="BM99" s="217" t="s">
        <v>361</v>
      </c>
    </row>
    <row r="100" s="2" customFormat="1">
      <c r="A100" s="40"/>
      <c r="B100" s="41"/>
      <c r="C100" s="42"/>
      <c r="D100" s="219" t="s">
        <v>146</v>
      </c>
      <c r="E100" s="42"/>
      <c r="F100" s="220" t="s">
        <v>362</v>
      </c>
      <c r="G100" s="42"/>
      <c r="H100" s="42"/>
      <c r="I100" s="221"/>
      <c r="J100" s="42"/>
      <c r="K100" s="42"/>
      <c r="L100" s="46"/>
      <c r="M100" s="222"/>
      <c r="N100" s="223"/>
      <c r="O100" s="86"/>
      <c r="P100" s="86"/>
      <c r="Q100" s="86"/>
      <c r="R100" s="86"/>
      <c r="S100" s="86"/>
      <c r="T100" s="87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T100" s="19" t="s">
        <v>146</v>
      </c>
      <c r="AU100" s="19" t="s">
        <v>85</v>
      </c>
    </row>
    <row r="101" s="13" customFormat="1">
      <c r="A101" s="13"/>
      <c r="B101" s="224"/>
      <c r="C101" s="225"/>
      <c r="D101" s="226" t="s">
        <v>148</v>
      </c>
      <c r="E101" s="227" t="s">
        <v>19</v>
      </c>
      <c r="F101" s="228" t="s">
        <v>363</v>
      </c>
      <c r="G101" s="225"/>
      <c r="H101" s="227" t="s">
        <v>19</v>
      </c>
      <c r="I101" s="229"/>
      <c r="J101" s="225"/>
      <c r="K101" s="225"/>
      <c r="L101" s="230"/>
      <c r="M101" s="231"/>
      <c r="N101" s="232"/>
      <c r="O101" s="232"/>
      <c r="P101" s="232"/>
      <c r="Q101" s="232"/>
      <c r="R101" s="232"/>
      <c r="S101" s="232"/>
      <c r="T101" s="23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34" t="s">
        <v>148</v>
      </c>
      <c r="AU101" s="234" t="s">
        <v>85</v>
      </c>
      <c r="AV101" s="13" t="s">
        <v>83</v>
      </c>
      <c r="AW101" s="13" t="s">
        <v>35</v>
      </c>
      <c r="AX101" s="13" t="s">
        <v>75</v>
      </c>
      <c r="AY101" s="234" t="s">
        <v>136</v>
      </c>
    </row>
    <row r="102" s="14" customFormat="1">
      <c r="A102" s="14"/>
      <c r="B102" s="235"/>
      <c r="C102" s="236"/>
      <c r="D102" s="226" t="s">
        <v>148</v>
      </c>
      <c r="E102" s="237" t="s">
        <v>19</v>
      </c>
      <c r="F102" s="238" t="s">
        <v>364</v>
      </c>
      <c r="G102" s="236"/>
      <c r="H102" s="239">
        <v>1.575</v>
      </c>
      <c r="I102" s="240"/>
      <c r="J102" s="236"/>
      <c r="K102" s="236"/>
      <c r="L102" s="241"/>
      <c r="M102" s="242"/>
      <c r="N102" s="243"/>
      <c r="O102" s="243"/>
      <c r="P102" s="243"/>
      <c r="Q102" s="243"/>
      <c r="R102" s="243"/>
      <c r="S102" s="243"/>
      <c r="T102" s="24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T102" s="245" t="s">
        <v>148</v>
      </c>
      <c r="AU102" s="245" t="s">
        <v>85</v>
      </c>
      <c r="AV102" s="14" t="s">
        <v>85</v>
      </c>
      <c r="AW102" s="14" t="s">
        <v>35</v>
      </c>
      <c r="AX102" s="14" t="s">
        <v>75</v>
      </c>
      <c r="AY102" s="245" t="s">
        <v>136</v>
      </c>
    </row>
    <row r="103" s="13" customFormat="1">
      <c r="A103" s="13"/>
      <c r="B103" s="224"/>
      <c r="C103" s="225"/>
      <c r="D103" s="226" t="s">
        <v>148</v>
      </c>
      <c r="E103" s="227" t="s">
        <v>19</v>
      </c>
      <c r="F103" s="228" t="s">
        <v>365</v>
      </c>
      <c r="G103" s="225"/>
      <c r="H103" s="227" t="s">
        <v>19</v>
      </c>
      <c r="I103" s="229"/>
      <c r="J103" s="225"/>
      <c r="K103" s="225"/>
      <c r="L103" s="230"/>
      <c r="M103" s="231"/>
      <c r="N103" s="232"/>
      <c r="O103" s="232"/>
      <c r="P103" s="232"/>
      <c r="Q103" s="232"/>
      <c r="R103" s="232"/>
      <c r="S103" s="232"/>
      <c r="T103" s="23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34" t="s">
        <v>148</v>
      </c>
      <c r="AU103" s="234" t="s">
        <v>85</v>
      </c>
      <c r="AV103" s="13" t="s">
        <v>83</v>
      </c>
      <c r="AW103" s="13" t="s">
        <v>35</v>
      </c>
      <c r="AX103" s="13" t="s">
        <v>75</v>
      </c>
      <c r="AY103" s="234" t="s">
        <v>136</v>
      </c>
    </row>
    <row r="104" s="14" customFormat="1">
      <c r="A104" s="14"/>
      <c r="B104" s="235"/>
      <c r="C104" s="236"/>
      <c r="D104" s="226" t="s">
        <v>148</v>
      </c>
      <c r="E104" s="237" t="s">
        <v>19</v>
      </c>
      <c r="F104" s="238" t="s">
        <v>366</v>
      </c>
      <c r="G104" s="236"/>
      <c r="H104" s="239">
        <v>1.3939999999999999</v>
      </c>
      <c r="I104" s="240"/>
      <c r="J104" s="236"/>
      <c r="K104" s="236"/>
      <c r="L104" s="241"/>
      <c r="M104" s="242"/>
      <c r="N104" s="243"/>
      <c r="O104" s="243"/>
      <c r="P104" s="243"/>
      <c r="Q104" s="243"/>
      <c r="R104" s="243"/>
      <c r="S104" s="243"/>
      <c r="T104" s="24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45" t="s">
        <v>148</v>
      </c>
      <c r="AU104" s="245" t="s">
        <v>85</v>
      </c>
      <c r="AV104" s="14" t="s">
        <v>85</v>
      </c>
      <c r="AW104" s="14" t="s">
        <v>35</v>
      </c>
      <c r="AX104" s="14" t="s">
        <v>75</v>
      </c>
      <c r="AY104" s="245" t="s">
        <v>136</v>
      </c>
    </row>
    <row r="105" s="13" customFormat="1">
      <c r="A105" s="13"/>
      <c r="B105" s="224"/>
      <c r="C105" s="225"/>
      <c r="D105" s="226" t="s">
        <v>148</v>
      </c>
      <c r="E105" s="227" t="s">
        <v>19</v>
      </c>
      <c r="F105" s="228" t="s">
        <v>367</v>
      </c>
      <c r="G105" s="225"/>
      <c r="H105" s="227" t="s">
        <v>19</v>
      </c>
      <c r="I105" s="229"/>
      <c r="J105" s="225"/>
      <c r="K105" s="225"/>
      <c r="L105" s="230"/>
      <c r="M105" s="231"/>
      <c r="N105" s="232"/>
      <c r="O105" s="232"/>
      <c r="P105" s="232"/>
      <c r="Q105" s="232"/>
      <c r="R105" s="232"/>
      <c r="S105" s="232"/>
      <c r="T105" s="23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34" t="s">
        <v>148</v>
      </c>
      <c r="AU105" s="234" t="s">
        <v>85</v>
      </c>
      <c r="AV105" s="13" t="s">
        <v>83</v>
      </c>
      <c r="AW105" s="13" t="s">
        <v>35</v>
      </c>
      <c r="AX105" s="13" t="s">
        <v>75</v>
      </c>
      <c r="AY105" s="234" t="s">
        <v>136</v>
      </c>
    </row>
    <row r="106" s="14" customFormat="1">
      <c r="A106" s="14"/>
      <c r="B106" s="235"/>
      <c r="C106" s="236"/>
      <c r="D106" s="226" t="s">
        <v>148</v>
      </c>
      <c r="E106" s="237" t="s">
        <v>19</v>
      </c>
      <c r="F106" s="238" t="s">
        <v>368</v>
      </c>
      <c r="G106" s="236"/>
      <c r="H106" s="239">
        <v>0.745</v>
      </c>
      <c r="I106" s="240"/>
      <c r="J106" s="236"/>
      <c r="K106" s="236"/>
      <c r="L106" s="241"/>
      <c r="M106" s="242"/>
      <c r="N106" s="243"/>
      <c r="O106" s="243"/>
      <c r="P106" s="243"/>
      <c r="Q106" s="243"/>
      <c r="R106" s="243"/>
      <c r="S106" s="243"/>
      <c r="T106" s="24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45" t="s">
        <v>148</v>
      </c>
      <c r="AU106" s="245" t="s">
        <v>85</v>
      </c>
      <c r="AV106" s="14" t="s">
        <v>85</v>
      </c>
      <c r="AW106" s="14" t="s">
        <v>35</v>
      </c>
      <c r="AX106" s="14" t="s">
        <v>75</v>
      </c>
      <c r="AY106" s="245" t="s">
        <v>136</v>
      </c>
    </row>
    <row r="107" s="13" customFormat="1">
      <c r="A107" s="13"/>
      <c r="B107" s="224"/>
      <c r="C107" s="225"/>
      <c r="D107" s="226" t="s">
        <v>148</v>
      </c>
      <c r="E107" s="227" t="s">
        <v>19</v>
      </c>
      <c r="F107" s="228" t="s">
        <v>369</v>
      </c>
      <c r="G107" s="225"/>
      <c r="H107" s="227" t="s">
        <v>19</v>
      </c>
      <c r="I107" s="229"/>
      <c r="J107" s="225"/>
      <c r="K107" s="225"/>
      <c r="L107" s="230"/>
      <c r="M107" s="231"/>
      <c r="N107" s="232"/>
      <c r="O107" s="232"/>
      <c r="P107" s="232"/>
      <c r="Q107" s="232"/>
      <c r="R107" s="232"/>
      <c r="S107" s="232"/>
      <c r="T107" s="23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34" t="s">
        <v>148</v>
      </c>
      <c r="AU107" s="234" t="s">
        <v>85</v>
      </c>
      <c r="AV107" s="13" t="s">
        <v>83</v>
      </c>
      <c r="AW107" s="13" t="s">
        <v>35</v>
      </c>
      <c r="AX107" s="13" t="s">
        <v>75</v>
      </c>
      <c r="AY107" s="234" t="s">
        <v>136</v>
      </c>
    </row>
    <row r="108" s="14" customFormat="1">
      <c r="A108" s="14"/>
      <c r="B108" s="235"/>
      <c r="C108" s="236"/>
      <c r="D108" s="226" t="s">
        <v>148</v>
      </c>
      <c r="E108" s="237" t="s">
        <v>19</v>
      </c>
      <c r="F108" s="238" t="s">
        <v>370</v>
      </c>
      <c r="G108" s="236"/>
      <c r="H108" s="239">
        <v>0.20499999999999999</v>
      </c>
      <c r="I108" s="240"/>
      <c r="J108" s="236"/>
      <c r="K108" s="236"/>
      <c r="L108" s="241"/>
      <c r="M108" s="242"/>
      <c r="N108" s="243"/>
      <c r="O108" s="243"/>
      <c r="P108" s="243"/>
      <c r="Q108" s="243"/>
      <c r="R108" s="243"/>
      <c r="S108" s="243"/>
      <c r="T108" s="24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45" t="s">
        <v>148</v>
      </c>
      <c r="AU108" s="245" t="s">
        <v>85</v>
      </c>
      <c r="AV108" s="14" t="s">
        <v>85</v>
      </c>
      <c r="AW108" s="14" t="s">
        <v>35</v>
      </c>
      <c r="AX108" s="14" t="s">
        <v>75</v>
      </c>
      <c r="AY108" s="245" t="s">
        <v>136</v>
      </c>
    </row>
    <row r="109" s="13" customFormat="1">
      <c r="A109" s="13"/>
      <c r="B109" s="224"/>
      <c r="C109" s="225"/>
      <c r="D109" s="226" t="s">
        <v>148</v>
      </c>
      <c r="E109" s="227" t="s">
        <v>19</v>
      </c>
      <c r="F109" s="228" t="s">
        <v>371</v>
      </c>
      <c r="G109" s="225"/>
      <c r="H109" s="227" t="s">
        <v>19</v>
      </c>
      <c r="I109" s="229"/>
      <c r="J109" s="225"/>
      <c r="K109" s="225"/>
      <c r="L109" s="230"/>
      <c r="M109" s="231"/>
      <c r="N109" s="232"/>
      <c r="O109" s="232"/>
      <c r="P109" s="232"/>
      <c r="Q109" s="232"/>
      <c r="R109" s="232"/>
      <c r="S109" s="232"/>
      <c r="T109" s="23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34" t="s">
        <v>148</v>
      </c>
      <c r="AU109" s="234" t="s">
        <v>85</v>
      </c>
      <c r="AV109" s="13" t="s">
        <v>83</v>
      </c>
      <c r="AW109" s="13" t="s">
        <v>35</v>
      </c>
      <c r="AX109" s="13" t="s">
        <v>75</v>
      </c>
      <c r="AY109" s="234" t="s">
        <v>136</v>
      </c>
    </row>
    <row r="110" s="14" customFormat="1">
      <c r="A110" s="14"/>
      <c r="B110" s="235"/>
      <c r="C110" s="236"/>
      <c r="D110" s="226" t="s">
        <v>148</v>
      </c>
      <c r="E110" s="237" t="s">
        <v>19</v>
      </c>
      <c r="F110" s="238" t="s">
        <v>370</v>
      </c>
      <c r="G110" s="236"/>
      <c r="H110" s="239">
        <v>0.20499999999999999</v>
      </c>
      <c r="I110" s="240"/>
      <c r="J110" s="236"/>
      <c r="K110" s="236"/>
      <c r="L110" s="241"/>
      <c r="M110" s="242"/>
      <c r="N110" s="243"/>
      <c r="O110" s="243"/>
      <c r="P110" s="243"/>
      <c r="Q110" s="243"/>
      <c r="R110" s="243"/>
      <c r="S110" s="243"/>
      <c r="T110" s="24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T110" s="245" t="s">
        <v>148</v>
      </c>
      <c r="AU110" s="245" t="s">
        <v>85</v>
      </c>
      <c r="AV110" s="14" t="s">
        <v>85</v>
      </c>
      <c r="AW110" s="14" t="s">
        <v>35</v>
      </c>
      <c r="AX110" s="14" t="s">
        <v>75</v>
      </c>
      <c r="AY110" s="245" t="s">
        <v>136</v>
      </c>
    </row>
    <row r="111" s="13" customFormat="1">
      <c r="A111" s="13"/>
      <c r="B111" s="224"/>
      <c r="C111" s="225"/>
      <c r="D111" s="226" t="s">
        <v>148</v>
      </c>
      <c r="E111" s="227" t="s">
        <v>19</v>
      </c>
      <c r="F111" s="228" t="s">
        <v>372</v>
      </c>
      <c r="G111" s="225"/>
      <c r="H111" s="227" t="s">
        <v>19</v>
      </c>
      <c r="I111" s="229"/>
      <c r="J111" s="225"/>
      <c r="K111" s="225"/>
      <c r="L111" s="230"/>
      <c r="M111" s="231"/>
      <c r="N111" s="232"/>
      <c r="O111" s="232"/>
      <c r="P111" s="232"/>
      <c r="Q111" s="232"/>
      <c r="R111" s="232"/>
      <c r="S111" s="232"/>
      <c r="T111" s="23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34" t="s">
        <v>148</v>
      </c>
      <c r="AU111" s="234" t="s">
        <v>85</v>
      </c>
      <c r="AV111" s="13" t="s">
        <v>83</v>
      </c>
      <c r="AW111" s="13" t="s">
        <v>35</v>
      </c>
      <c r="AX111" s="13" t="s">
        <v>75</v>
      </c>
      <c r="AY111" s="234" t="s">
        <v>136</v>
      </c>
    </row>
    <row r="112" s="14" customFormat="1">
      <c r="A112" s="14"/>
      <c r="B112" s="235"/>
      <c r="C112" s="236"/>
      <c r="D112" s="226" t="s">
        <v>148</v>
      </c>
      <c r="E112" s="237" t="s">
        <v>19</v>
      </c>
      <c r="F112" s="238" t="s">
        <v>373</v>
      </c>
      <c r="G112" s="236"/>
      <c r="H112" s="239">
        <v>2.5110000000000001</v>
      </c>
      <c r="I112" s="240"/>
      <c r="J112" s="236"/>
      <c r="K112" s="236"/>
      <c r="L112" s="241"/>
      <c r="M112" s="242"/>
      <c r="N112" s="243"/>
      <c r="O112" s="243"/>
      <c r="P112" s="243"/>
      <c r="Q112" s="243"/>
      <c r="R112" s="243"/>
      <c r="S112" s="243"/>
      <c r="T112" s="24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45" t="s">
        <v>148</v>
      </c>
      <c r="AU112" s="245" t="s">
        <v>85</v>
      </c>
      <c r="AV112" s="14" t="s">
        <v>85</v>
      </c>
      <c r="AW112" s="14" t="s">
        <v>35</v>
      </c>
      <c r="AX112" s="14" t="s">
        <v>75</v>
      </c>
      <c r="AY112" s="245" t="s">
        <v>136</v>
      </c>
    </row>
    <row r="113" s="15" customFormat="1">
      <c r="A113" s="15"/>
      <c r="B113" s="246"/>
      <c r="C113" s="247"/>
      <c r="D113" s="226" t="s">
        <v>148</v>
      </c>
      <c r="E113" s="248" t="s">
        <v>19</v>
      </c>
      <c r="F113" s="249" t="s">
        <v>155</v>
      </c>
      <c r="G113" s="247"/>
      <c r="H113" s="250">
        <v>6.6349999999999998</v>
      </c>
      <c r="I113" s="251"/>
      <c r="J113" s="247"/>
      <c r="K113" s="247"/>
      <c r="L113" s="252"/>
      <c r="M113" s="253"/>
      <c r="N113" s="254"/>
      <c r="O113" s="254"/>
      <c r="P113" s="254"/>
      <c r="Q113" s="254"/>
      <c r="R113" s="254"/>
      <c r="S113" s="254"/>
      <c r="T113" s="25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T113" s="256" t="s">
        <v>148</v>
      </c>
      <c r="AU113" s="256" t="s">
        <v>85</v>
      </c>
      <c r="AV113" s="15" t="s">
        <v>144</v>
      </c>
      <c r="AW113" s="15" t="s">
        <v>35</v>
      </c>
      <c r="AX113" s="15" t="s">
        <v>83</v>
      </c>
      <c r="AY113" s="256" t="s">
        <v>136</v>
      </c>
    </row>
    <row r="114" s="2" customFormat="1" ht="24.15" customHeight="1">
      <c r="A114" s="40"/>
      <c r="B114" s="41"/>
      <c r="C114" s="206" t="s">
        <v>85</v>
      </c>
      <c r="D114" s="206" t="s">
        <v>139</v>
      </c>
      <c r="E114" s="207" t="s">
        <v>374</v>
      </c>
      <c r="F114" s="208" t="s">
        <v>375</v>
      </c>
      <c r="G114" s="209" t="s">
        <v>142</v>
      </c>
      <c r="H114" s="210">
        <v>13.978</v>
      </c>
      <c r="I114" s="211"/>
      <c r="J114" s="212">
        <f>ROUND(I114*H114,2)</f>
        <v>0</v>
      </c>
      <c r="K114" s="208" t="s">
        <v>143</v>
      </c>
      <c r="L114" s="46"/>
      <c r="M114" s="213" t="s">
        <v>19</v>
      </c>
      <c r="N114" s="214" t="s">
        <v>46</v>
      </c>
      <c r="O114" s="86"/>
      <c r="P114" s="215">
        <f>O114*H114</f>
        <v>0</v>
      </c>
      <c r="Q114" s="215">
        <v>0.061719999999999997</v>
      </c>
      <c r="R114" s="215">
        <f>Q114*H114</f>
        <v>0.8627221599999999</v>
      </c>
      <c r="S114" s="215">
        <v>0</v>
      </c>
      <c r="T114" s="216">
        <f>S114*H114</f>
        <v>0</v>
      </c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R114" s="217" t="s">
        <v>144</v>
      </c>
      <c r="AT114" s="217" t="s">
        <v>139</v>
      </c>
      <c r="AU114" s="217" t="s">
        <v>85</v>
      </c>
      <c r="AY114" s="19" t="s">
        <v>136</v>
      </c>
      <c r="BE114" s="218">
        <f>IF(N114="základní",J114,0)</f>
        <v>0</v>
      </c>
      <c r="BF114" s="218">
        <f>IF(N114="snížená",J114,0)</f>
        <v>0</v>
      </c>
      <c r="BG114" s="218">
        <f>IF(N114="zákl. přenesená",J114,0)</f>
        <v>0</v>
      </c>
      <c r="BH114" s="218">
        <f>IF(N114="sníž. přenesená",J114,0)</f>
        <v>0</v>
      </c>
      <c r="BI114" s="218">
        <f>IF(N114="nulová",J114,0)</f>
        <v>0</v>
      </c>
      <c r="BJ114" s="19" t="s">
        <v>83</v>
      </c>
      <c r="BK114" s="218">
        <f>ROUND(I114*H114,2)</f>
        <v>0</v>
      </c>
      <c r="BL114" s="19" t="s">
        <v>144</v>
      </c>
      <c r="BM114" s="217" t="s">
        <v>376</v>
      </c>
    </row>
    <row r="115" s="2" customFormat="1">
      <c r="A115" s="40"/>
      <c r="B115" s="41"/>
      <c r="C115" s="42"/>
      <c r="D115" s="219" t="s">
        <v>146</v>
      </c>
      <c r="E115" s="42"/>
      <c r="F115" s="220" t="s">
        <v>377</v>
      </c>
      <c r="G115" s="42"/>
      <c r="H115" s="42"/>
      <c r="I115" s="221"/>
      <c r="J115" s="42"/>
      <c r="K115" s="42"/>
      <c r="L115" s="46"/>
      <c r="M115" s="222"/>
      <c r="N115" s="223"/>
      <c r="O115" s="86"/>
      <c r="P115" s="86"/>
      <c r="Q115" s="86"/>
      <c r="R115" s="86"/>
      <c r="S115" s="86"/>
      <c r="T115" s="87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T115" s="19" t="s">
        <v>146</v>
      </c>
      <c r="AU115" s="19" t="s">
        <v>85</v>
      </c>
    </row>
    <row r="116" s="13" customFormat="1">
      <c r="A116" s="13"/>
      <c r="B116" s="224"/>
      <c r="C116" s="225"/>
      <c r="D116" s="226" t="s">
        <v>148</v>
      </c>
      <c r="E116" s="227" t="s">
        <v>19</v>
      </c>
      <c r="F116" s="228" t="s">
        <v>378</v>
      </c>
      <c r="G116" s="225"/>
      <c r="H116" s="227" t="s">
        <v>19</v>
      </c>
      <c r="I116" s="229"/>
      <c r="J116" s="225"/>
      <c r="K116" s="225"/>
      <c r="L116" s="230"/>
      <c r="M116" s="231"/>
      <c r="N116" s="232"/>
      <c r="O116" s="232"/>
      <c r="P116" s="232"/>
      <c r="Q116" s="232"/>
      <c r="R116" s="232"/>
      <c r="S116" s="232"/>
      <c r="T116" s="23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34" t="s">
        <v>148</v>
      </c>
      <c r="AU116" s="234" t="s">
        <v>85</v>
      </c>
      <c r="AV116" s="13" t="s">
        <v>83</v>
      </c>
      <c r="AW116" s="13" t="s">
        <v>35</v>
      </c>
      <c r="AX116" s="13" t="s">
        <v>75</v>
      </c>
      <c r="AY116" s="234" t="s">
        <v>136</v>
      </c>
    </row>
    <row r="117" s="14" customFormat="1">
      <c r="A117" s="14"/>
      <c r="B117" s="235"/>
      <c r="C117" s="236"/>
      <c r="D117" s="226" t="s">
        <v>148</v>
      </c>
      <c r="E117" s="237" t="s">
        <v>19</v>
      </c>
      <c r="F117" s="238" t="s">
        <v>379</v>
      </c>
      <c r="G117" s="236"/>
      <c r="H117" s="239">
        <v>2.7069999999999999</v>
      </c>
      <c r="I117" s="240"/>
      <c r="J117" s="236"/>
      <c r="K117" s="236"/>
      <c r="L117" s="241"/>
      <c r="M117" s="242"/>
      <c r="N117" s="243"/>
      <c r="O117" s="243"/>
      <c r="P117" s="243"/>
      <c r="Q117" s="243"/>
      <c r="R117" s="243"/>
      <c r="S117" s="243"/>
      <c r="T117" s="24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45" t="s">
        <v>148</v>
      </c>
      <c r="AU117" s="245" t="s">
        <v>85</v>
      </c>
      <c r="AV117" s="14" t="s">
        <v>85</v>
      </c>
      <c r="AW117" s="14" t="s">
        <v>35</v>
      </c>
      <c r="AX117" s="14" t="s">
        <v>75</v>
      </c>
      <c r="AY117" s="245" t="s">
        <v>136</v>
      </c>
    </row>
    <row r="118" s="13" customFormat="1">
      <c r="A118" s="13"/>
      <c r="B118" s="224"/>
      <c r="C118" s="225"/>
      <c r="D118" s="226" t="s">
        <v>148</v>
      </c>
      <c r="E118" s="227" t="s">
        <v>19</v>
      </c>
      <c r="F118" s="228" t="s">
        <v>380</v>
      </c>
      <c r="G118" s="225"/>
      <c r="H118" s="227" t="s">
        <v>19</v>
      </c>
      <c r="I118" s="229"/>
      <c r="J118" s="225"/>
      <c r="K118" s="225"/>
      <c r="L118" s="230"/>
      <c r="M118" s="231"/>
      <c r="N118" s="232"/>
      <c r="O118" s="232"/>
      <c r="P118" s="232"/>
      <c r="Q118" s="232"/>
      <c r="R118" s="232"/>
      <c r="S118" s="232"/>
      <c r="T118" s="23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34" t="s">
        <v>148</v>
      </c>
      <c r="AU118" s="234" t="s">
        <v>85</v>
      </c>
      <c r="AV118" s="13" t="s">
        <v>83</v>
      </c>
      <c r="AW118" s="13" t="s">
        <v>35</v>
      </c>
      <c r="AX118" s="13" t="s">
        <v>75</v>
      </c>
      <c r="AY118" s="234" t="s">
        <v>136</v>
      </c>
    </row>
    <row r="119" s="14" customFormat="1">
      <c r="A119" s="14"/>
      <c r="B119" s="235"/>
      <c r="C119" s="236"/>
      <c r="D119" s="226" t="s">
        <v>148</v>
      </c>
      <c r="E119" s="237" t="s">
        <v>19</v>
      </c>
      <c r="F119" s="238" t="s">
        <v>381</v>
      </c>
      <c r="G119" s="236"/>
      <c r="H119" s="239">
        <v>11.271000000000001</v>
      </c>
      <c r="I119" s="240"/>
      <c r="J119" s="236"/>
      <c r="K119" s="236"/>
      <c r="L119" s="241"/>
      <c r="M119" s="242"/>
      <c r="N119" s="243"/>
      <c r="O119" s="243"/>
      <c r="P119" s="243"/>
      <c r="Q119" s="243"/>
      <c r="R119" s="243"/>
      <c r="S119" s="243"/>
      <c r="T119" s="24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45" t="s">
        <v>148</v>
      </c>
      <c r="AU119" s="245" t="s">
        <v>85</v>
      </c>
      <c r="AV119" s="14" t="s">
        <v>85</v>
      </c>
      <c r="AW119" s="14" t="s">
        <v>35</v>
      </c>
      <c r="AX119" s="14" t="s">
        <v>75</v>
      </c>
      <c r="AY119" s="245" t="s">
        <v>136</v>
      </c>
    </row>
    <row r="120" s="15" customFormat="1">
      <c r="A120" s="15"/>
      <c r="B120" s="246"/>
      <c r="C120" s="247"/>
      <c r="D120" s="226" t="s">
        <v>148</v>
      </c>
      <c r="E120" s="248" t="s">
        <v>19</v>
      </c>
      <c r="F120" s="249" t="s">
        <v>155</v>
      </c>
      <c r="G120" s="247"/>
      <c r="H120" s="250">
        <v>13.978</v>
      </c>
      <c r="I120" s="251"/>
      <c r="J120" s="247"/>
      <c r="K120" s="247"/>
      <c r="L120" s="252"/>
      <c r="M120" s="253"/>
      <c r="N120" s="254"/>
      <c r="O120" s="254"/>
      <c r="P120" s="254"/>
      <c r="Q120" s="254"/>
      <c r="R120" s="254"/>
      <c r="S120" s="254"/>
      <c r="T120" s="25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T120" s="256" t="s">
        <v>148</v>
      </c>
      <c r="AU120" s="256" t="s">
        <v>85</v>
      </c>
      <c r="AV120" s="15" t="s">
        <v>144</v>
      </c>
      <c r="AW120" s="15" t="s">
        <v>35</v>
      </c>
      <c r="AX120" s="15" t="s">
        <v>83</v>
      </c>
      <c r="AY120" s="256" t="s">
        <v>136</v>
      </c>
    </row>
    <row r="121" s="2" customFormat="1" ht="16.5" customHeight="1">
      <c r="A121" s="40"/>
      <c r="B121" s="41"/>
      <c r="C121" s="206" t="s">
        <v>162</v>
      </c>
      <c r="D121" s="206" t="s">
        <v>139</v>
      </c>
      <c r="E121" s="207" t="s">
        <v>382</v>
      </c>
      <c r="F121" s="208" t="s">
        <v>383</v>
      </c>
      <c r="G121" s="209" t="s">
        <v>189</v>
      </c>
      <c r="H121" s="210">
        <v>28.094000000000001</v>
      </c>
      <c r="I121" s="211"/>
      <c r="J121" s="212">
        <f>ROUND(I121*H121,2)</f>
        <v>0</v>
      </c>
      <c r="K121" s="208" t="s">
        <v>143</v>
      </c>
      <c r="L121" s="46"/>
      <c r="M121" s="213" t="s">
        <v>19</v>
      </c>
      <c r="N121" s="214" t="s">
        <v>46</v>
      </c>
      <c r="O121" s="86"/>
      <c r="P121" s="215">
        <f>O121*H121</f>
        <v>0</v>
      </c>
      <c r="Q121" s="215">
        <v>0.00013999999999999999</v>
      </c>
      <c r="R121" s="215">
        <f>Q121*H121</f>
        <v>0.0039331599999999998</v>
      </c>
      <c r="S121" s="215">
        <v>0</v>
      </c>
      <c r="T121" s="216">
        <f>S121*H121</f>
        <v>0</v>
      </c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R121" s="217" t="s">
        <v>144</v>
      </c>
      <c r="AT121" s="217" t="s">
        <v>139</v>
      </c>
      <c r="AU121" s="217" t="s">
        <v>85</v>
      </c>
      <c r="AY121" s="19" t="s">
        <v>136</v>
      </c>
      <c r="BE121" s="218">
        <f>IF(N121="základní",J121,0)</f>
        <v>0</v>
      </c>
      <c r="BF121" s="218">
        <f>IF(N121="snížená",J121,0)</f>
        <v>0</v>
      </c>
      <c r="BG121" s="218">
        <f>IF(N121="zákl. přenesená",J121,0)</f>
        <v>0</v>
      </c>
      <c r="BH121" s="218">
        <f>IF(N121="sníž. přenesená",J121,0)</f>
        <v>0</v>
      </c>
      <c r="BI121" s="218">
        <f>IF(N121="nulová",J121,0)</f>
        <v>0</v>
      </c>
      <c r="BJ121" s="19" t="s">
        <v>83</v>
      </c>
      <c r="BK121" s="218">
        <f>ROUND(I121*H121,2)</f>
        <v>0</v>
      </c>
      <c r="BL121" s="19" t="s">
        <v>144</v>
      </c>
      <c r="BM121" s="217" t="s">
        <v>384</v>
      </c>
    </row>
    <row r="122" s="2" customFormat="1">
      <c r="A122" s="40"/>
      <c r="B122" s="41"/>
      <c r="C122" s="42"/>
      <c r="D122" s="219" t="s">
        <v>146</v>
      </c>
      <c r="E122" s="42"/>
      <c r="F122" s="220" t="s">
        <v>385</v>
      </c>
      <c r="G122" s="42"/>
      <c r="H122" s="42"/>
      <c r="I122" s="221"/>
      <c r="J122" s="42"/>
      <c r="K122" s="42"/>
      <c r="L122" s="46"/>
      <c r="M122" s="222"/>
      <c r="N122" s="223"/>
      <c r="O122" s="86"/>
      <c r="P122" s="86"/>
      <c r="Q122" s="86"/>
      <c r="R122" s="86"/>
      <c r="S122" s="86"/>
      <c r="T122" s="87"/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T122" s="19" t="s">
        <v>146</v>
      </c>
      <c r="AU122" s="19" t="s">
        <v>85</v>
      </c>
    </row>
    <row r="123" s="13" customFormat="1">
      <c r="A123" s="13"/>
      <c r="B123" s="224"/>
      <c r="C123" s="225"/>
      <c r="D123" s="226" t="s">
        <v>148</v>
      </c>
      <c r="E123" s="227" t="s">
        <v>19</v>
      </c>
      <c r="F123" s="228" t="s">
        <v>363</v>
      </c>
      <c r="G123" s="225"/>
      <c r="H123" s="227" t="s">
        <v>19</v>
      </c>
      <c r="I123" s="229"/>
      <c r="J123" s="225"/>
      <c r="K123" s="225"/>
      <c r="L123" s="230"/>
      <c r="M123" s="231"/>
      <c r="N123" s="232"/>
      <c r="O123" s="232"/>
      <c r="P123" s="232"/>
      <c r="Q123" s="232"/>
      <c r="R123" s="232"/>
      <c r="S123" s="232"/>
      <c r="T123" s="23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34" t="s">
        <v>148</v>
      </c>
      <c r="AU123" s="234" t="s">
        <v>85</v>
      </c>
      <c r="AV123" s="13" t="s">
        <v>83</v>
      </c>
      <c r="AW123" s="13" t="s">
        <v>35</v>
      </c>
      <c r="AX123" s="13" t="s">
        <v>75</v>
      </c>
      <c r="AY123" s="234" t="s">
        <v>136</v>
      </c>
    </row>
    <row r="124" s="14" customFormat="1">
      <c r="A124" s="14"/>
      <c r="B124" s="235"/>
      <c r="C124" s="236"/>
      <c r="D124" s="226" t="s">
        <v>148</v>
      </c>
      <c r="E124" s="237" t="s">
        <v>19</v>
      </c>
      <c r="F124" s="238" t="s">
        <v>386</v>
      </c>
      <c r="G124" s="236"/>
      <c r="H124" s="239">
        <v>4.2000000000000002</v>
      </c>
      <c r="I124" s="240"/>
      <c r="J124" s="236"/>
      <c r="K124" s="236"/>
      <c r="L124" s="241"/>
      <c r="M124" s="242"/>
      <c r="N124" s="243"/>
      <c r="O124" s="243"/>
      <c r="P124" s="243"/>
      <c r="Q124" s="243"/>
      <c r="R124" s="243"/>
      <c r="S124" s="243"/>
      <c r="T124" s="24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45" t="s">
        <v>148</v>
      </c>
      <c r="AU124" s="245" t="s">
        <v>85</v>
      </c>
      <c r="AV124" s="14" t="s">
        <v>85</v>
      </c>
      <c r="AW124" s="14" t="s">
        <v>35</v>
      </c>
      <c r="AX124" s="14" t="s">
        <v>75</v>
      </c>
      <c r="AY124" s="245" t="s">
        <v>136</v>
      </c>
    </row>
    <row r="125" s="13" customFormat="1">
      <c r="A125" s="13"/>
      <c r="B125" s="224"/>
      <c r="C125" s="225"/>
      <c r="D125" s="226" t="s">
        <v>148</v>
      </c>
      <c r="E125" s="227" t="s">
        <v>19</v>
      </c>
      <c r="F125" s="228" t="s">
        <v>365</v>
      </c>
      <c r="G125" s="225"/>
      <c r="H125" s="227" t="s">
        <v>19</v>
      </c>
      <c r="I125" s="229"/>
      <c r="J125" s="225"/>
      <c r="K125" s="225"/>
      <c r="L125" s="230"/>
      <c r="M125" s="231"/>
      <c r="N125" s="232"/>
      <c r="O125" s="232"/>
      <c r="P125" s="232"/>
      <c r="Q125" s="232"/>
      <c r="R125" s="232"/>
      <c r="S125" s="232"/>
      <c r="T125" s="23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34" t="s">
        <v>148</v>
      </c>
      <c r="AU125" s="234" t="s">
        <v>85</v>
      </c>
      <c r="AV125" s="13" t="s">
        <v>83</v>
      </c>
      <c r="AW125" s="13" t="s">
        <v>35</v>
      </c>
      <c r="AX125" s="13" t="s">
        <v>75</v>
      </c>
      <c r="AY125" s="234" t="s">
        <v>136</v>
      </c>
    </row>
    <row r="126" s="14" customFormat="1">
      <c r="A126" s="14"/>
      <c r="B126" s="235"/>
      <c r="C126" s="236"/>
      <c r="D126" s="226" t="s">
        <v>148</v>
      </c>
      <c r="E126" s="237" t="s">
        <v>19</v>
      </c>
      <c r="F126" s="238" t="s">
        <v>386</v>
      </c>
      <c r="G126" s="236"/>
      <c r="H126" s="239">
        <v>4.2000000000000002</v>
      </c>
      <c r="I126" s="240"/>
      <c r="J126" s="236"/>
      <c r="K126" s="236"/>
      <c r="L126" s="241"/>
      <c r="M126" s="242"/>
      <c r="N126" s="243"/>
      <c r="O126" s="243"/>
      <c r="P126" s="243"/>
      <c r="Q126" s="243"/>
      <c r="R126" s="243"/>
      <c r="S126" s="243"/>
      <c r="T126" s="24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45" t="s">
        <v>148</v>
      </c>
      <c r="AU126" s="245" t="s">
        <v>85</v>
      </c>
      <c r="AV126" s="14" t="s">
        <v>85</v>
      </c>
      <c r="AW126" s="14" t="s">
        <v>35</v>
      </c>
      <c r="AX126" s="14" t="s">
        <v>75</v>
      </c>
      <c r="AY126" s="245" t="s">
        <v>136</v>
      </c>
    </row>
    <row r="127" s="13" customFormat="1">
      <c r="A127" s="13"/>
      <c r="B127" s="224"/>
      <c r="C127" s="225"/>
      <c r="D127" s="226" t="s">
        <v>148</v>
      </c>
      <c r="E127" s="227" t="s">
        <v>19</v>
      </c>
      <c r="F127" s="228" t="s">
        <v>367</v>
      </c>
      <c r="G127" s="225"/>
      <c r="H127" s="227" t="s">
        <v>19</v>
      </c>
      <c r="I127" s="229"/>
      <c r="J127" s="225"/>
      <c r="K127" s="225"/>
      <c r="L127" s="230"/>
      <c r="M127" s="231"/>
      <c r="N127" s="232"/>
      <c r="O127" s="232"/>
      <c r="P127" s="232"/>
      <c r="Q127" s="232"/>
      <c r="R127" s="232"/>
      <c r="S127" s="232"/>
      <c r="T127" s="23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34" t="s">
        <v>148</v>
      </c>
      <c r="AU127" s="234" t="s">
        <v>85</v>
      </c>
      <c r="AV127" s="13" t="s">
        <v>83</v>
      </c>
      <c r="AW127" s="13" t="s">
        <v>35</v>
      </c>
      <c r="AX127" s="13" t="s">
        <v>75</v>
      </c>
      <c r="AY127" s="234" t="s">
        <v>136</v>
      </c>
    </row>
    <row r="128" s="14" customFormat="1">
      <c r="A128" s="14"/>
      <c r="B128" s="235"/>
      <c r="C128" s="236"/>
      <c r="D128" s="226" t="s">
        <v>148</v>
      </c>
      <c r="E128" s="237" t="s">
        <v>19</v>
      </c>
      <c r="F128" s="238" t="s">
        <v>387</v>
      </c>
      <c r="G128" s="236"/>
      <c r="H128" s="239">
        <v>3.25</v>
      </c>
      <c r="I128" s="240"/>
      <c r="J128" s="236"/>
      <c r="K128" s="236"/>
      <c r="L128" s="241"/>
      <c r="M128" s="242"/>
      <c r="N128" s="243"/>
      <c r="O128" s="243"/>
      <c r="P128" s="243"/>
      <c r="Q128" s="243"/>
      <c r="R128" s="243"/>
      <c r="S128" s="243"/>
      <c r="T128" s="24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45" t="s">
        <v>148</v>
      </c>
      <c r="AU128" s="245" t="s">
        <v>85</v>
      </c>
      <c r="AV128" s="14" t="s">
        <v>85</v>
      </c>
      <c r="AW128" s="14" t="s">
        <v>35</v>
      </c>
      <c r="AX128" s="14" t="s">
        <v>75</v>
      </c>
      <c r="AY128" s="245" t="s">
        <v>136</v>
      </c>
    </row>
    <row r="129" s="13" customFormat="1">
      <c r="A129" s="13"/>
      <c r="B129" s="224"/>
      <c r="C129" s="225"/>
      <c r="D129" s="226" t="s">
        <v>148</v>
      </c>
      <c r="E129" s="227" t="s">
        <v>19</v>
      </c>
      <c r="F129" s="228" t="s">
        <v>369</v>
      </c>
      <c r="G129" s="225"/>
      <c r="H129" s="227" t="s">
        <v>19</v>
      </c>
      <c r="I129" s="229"/>
      <c r="J129" s="225"/>
      <c r="K129" s="225"/>
      <c r="L129" s="230"/>
      <c r="M129" s="231"/>
      <c r="N129" s="232"/>
      <c r="O129" s="232"/>
      <c r="P129" s="232"/>
      <c r="Q129" s="232"/>
      <c r="R129" s="232"/>
      <c r="S129" s="232"/>
      <c r="T129" s="23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34" t="s">
        <v>148</v>
      </c>
      <c r="AU129" s="234" t="s">
        <v>85</v>
      </c>
      <c r="AV129" s="13" t="s">
        <v>83</v>
      </c>
      <c r="AW129" s="13" t="s">
        <v>35</v>
      </c>
      <c r="AX129" s="13" t="s">
        <v>75</v>
      </c>
      <c r="AY129" s="234" t="s">
        <v>136</v>
      </c>
    </row>
    <row r="130" s="14" customFormat="1">
      <c r="A130" s="14"/>
      <c r="B130" s="235"/>
      <c r="C130" s="236"/>
      <c r="D130" s="226" t="s">
        <v>148</v>
      </c>
      <c r="E130" s="237" t="s">
        <v>19</v>
      </c>
      <c r="F130" s="238" t="s">
        <v>388</v>
      </c>
      <c r="G130" s="236"/>
      <c r="H130" s="239">
        <v>2.0499999999999998</v>
      </c>
      <c r="I130" s="240"/>
      <c r="J130" s="236"/>
      <c r="K130" s="236"/>
      <c r="L130" s="241"/>
      <c r="M130" s="242"/>
      <c r="N130" s="243"/>
      <c r="O130" s="243"/>
      <c r="P130" s="243"/>
      <c r="Q130" s="243"/>
      <c r="R130" s="243"/>
      <c r="S130" s="243"/>
      <c r="T130" s="24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45" t="s">
        <v>148</v>
      </c>
      <c r="AU130" s="245" t="s">
        <v>85</v>
      </c>
      <c r="AV130" s="14" t="s">
        <v>85</v>
      </c>
      <c r="AW130" s="14" t="s">
        <v>35</v>
      </c>
      <c r="AX130" s="14" t="s">
        <v>75</v>
      </c>
      <c r="AY130" s="245" t="s">
        <v>136</v>
      </c>
    </row>
    <row r="131" s="13" customFormat="1">
      <c r="A131" s="13"/>
      <c r="B131" s="224"/>
      <c r="C131" s="225"/>
      <c r="D131" s="226" t="s">
        <v>148</v>
      </c>
      <c r="E131" s="227" t="s">
        <v>19</v>
      </c>
      <c r="F131" s="228" t="s">
        <v>371</v>
      </c>
      <c r="G131" s="225"/>
      <c r="H131" s="227" t="s">
        <v>19</v>
      </c>
      <c r="I131" s="229"/>
      <c r="J131" s="225"/>
      <c r="K131" s="225"/>
      <c r="L131" s="230"/>
      <c r="M131" s="231"/>
      <c r="N131" s="232"/>
      <c r="O131" s="232"/>
      <c r="P131" s="232"/>
      <c r="Q131" s="232"/>
      <c r="R131" s="232"/>
      <c r="S131" s="232"/>
      <c r="T131" s="23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34" t="s">
        <v>148</v>
      </c>
      <c r="AU131" s="234" t="s">
        <v>85</v>
      </c>
      <c r="AV131" s="13" t="s">
        <v>83</v>
      </c>
      <c r="AW131" s="13" t="s">
        <v>35</v>
      </c>
      <c r="AX131" s="13" t="s">
        <v>75</v>
      </c>
      <c r="AY131" s="234" t="s">
        <v>136</v>
      </c>
    </row>
    <row r="132" s="14" customFormat="1">
      <c r="A132" s="14"/>
      <c r="B132" s="235"/>
      <c r="C132" s="236"/>
      <c r="D132" s="226" t="s">
        <v>148</v>
      </c>
      <c r="E132" s="237" t="s">
        <v>19</v>
      </c>
      <c r="F132" s="238" t="s">
        <v>388</v>
      </c>
      <c r="G132" s="236"/>
      <c r="H132" s="239">
        <v>2.0499999999999998</v>
      </c>
      <c r="I132" s="240"/>
      <c r="J132" s="236"/>
      <c r="K132" s="236"/>
      <c r="L132" s="241"/>
      <c r="M132" s="242"/>
      <c r="N132" s="243"/>
      <c r="O132" s="243"/>
      <c r="P132" s="243"/>
      <c r="Q132" s="243"/>
      <c r="R132" s="243"/>
      <c r="S132" s="243"/>
      <c r="T132" s="24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45" t="s">
        <v>148</v>
      </c>
      <c r="AU132" s="245" t="s">
        <v>85</v>
      </c>
      <c r="AV132" s="14" t="s">
        <v>85</v>
      </c>
      <c r="AW132" s="14" t="s">
        <v>35</v>
      </c>
      <c r="AX132" s="14" t="s">
        <v>75</v>
      </c>
      <c r="AY132" s="245" t="s">
        <v>136</v>
      </c>
    </row>
    <row r="133" s="13" customFormat="1">
      <c r="A133" s="13"/>
      <c r="B133" s="224"/>
      <c r="C133" s="225"/>
      <c r="D133" s="226" t="s">
        <v>148</v>
      </c>
      <c r="E133" s="227" t="s">
        <v>19</v>
      </c>
      <c r="F133" s="228" t="s">
        <v>378</v>
      </c>
      <c r="G133" s="225"/>
      <c r="H133" s="227" t="s">
        <v>19</v>
      </c>
      <c r="I133" s="229"/>
      <c r="J133" s="225"/>
      <c r="K133" s="225"/>
      <c r="L133" s="230"/>
      <c r="M133" s="231"/>
      <c r="N133" s="232"/>
      <c r="O133" s="232"/>
      <c r="P133" s="232"/>
      <c r="Q133" s="232"/>
      <c r="R133" s="232"/>
      <c r="S133" s="232"/>
      <c r="T133" s="23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34" t="s">
        <v>148</v>
      </c>
      <c r="AU133" s="234" t="s">
        <v>85</v>
      </c>
      <c r="AV133" s="13" t="s">
        <v>83</v>
      </c>
      <c r="AW133" s="13" t="s">
        <v>35</v>
      </c>
      <c r="AX133" s="13" t="s">
        <v>75</v>
      </c>
      <c r="AY133" s="234" t="s">
        <v>136</v>
      </c>
    </row>
    <row r="134" s="14" customFormat="1">
      <c r="A134" s="14"/>
      <c r="B134" s="235"/>
      <c r="C134" s="236"/>
      <c r="D134" s="226" t="s">
        <v>148</v>
      </c>
      <c r="E134" s="237" t="s">
        <v>19</v>
      </c>
      <c r="F134" s="238" t="s">
        <v>389</v>
      </c>
      <c r="G134" s="236"/>
      <c r="H134" s="239">
        <v>6.1719999999999997</v>
      </c>
      <c r="I134" s="240"/>
      <c r="J134" s="236"/>
      <c r="K134" s="236"/>
      <c r="L134" s="241"/>
      <c r="M134" s="242"/>
      <c r="N134" s="243"/>
      <c r="O134" s="243"/>
      <c r="P134" s="243"/>
      <c r="Q134" s="243"/>
      <c r="R134" s="243"/>
      <c r="S134" s="243"/>
      <c r="T134" s="24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45" t="s">
        <v>148</v>
      </c>
      <c r="AU134" s="245" t="s">
        <v>85</v>
      </c>
      <c r="AV134" s="14" t="s">
        <v>85</v>
      </c>
      <c r="AW134" s="14" t="s">
        <v>35</v>
      </c>
      <c r="AX134" s="14" t="s">
        <v>75</v>
      </c>
      <c r="AY134" s="245" t="s">
        <v>136</v>
      </c>
    </row>
    <row r="135" s="13" customFormat="1">
      <c r="A135" s="13"/>
      <c r="B135" s="224"/>
      <c r="C135" s="225"/>
      <c r="D135" s="226" t="s">
        <v>148</v>
      </c>
      <c r="E135" s="227" t="s">
        <v>19</v>
      </c>
      <c r="F135" s="228" t="s">
        <v>380</v>
      </c>
      <c r="G135" s="225"/>
      <c r="H135" s="227" t="s">
        <v>19</v>
      </c>
      <c r="I135" s="229"/>
      <c r="J135" s="225"/>
      <c r="K135" s="225"/>
      <c r="L135" s="230"/>
      <c r="M135" s="231"/>
      <c r="N135" s="232"/>
      <c r="O135" s="232"/>
      <c r="P135" s="232"/>
      <c r="Q135" s="232"/>
      <c r="R135" s="232"/>
      <c r="S135" s="232"/>
      <c r="T135" s="23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34" t="s">
        <v>148</v>
      </c>
      <c r="AU135" s="234" t="s">
        <v>85</v>
      </c>
      <c r="AV135" s="13" t="s">
        <v>83</v>
      </c>
      <c r="AW135" s="13" t="s">
        <v>35</v>
      </c>
      <c r="AX135" s="13" t="s">
        <v>75</v>
      </c>
      <c r="AY135" s="234" t="s">
        <v>136</v>
      </c>
    </row>
    <row r="136" s="14" customFormat="1">
      <c r="A136" s="14"/>
      <c r="B136" s="235"/>
      <c r="C136" s="236"/>
      <c r="D136" s="226" t="s">
        <v>148</v>
      </c>
      <c r="E136" s="237" t="s">
        <v>19</v>
      </c>
      <c r="F136" s="238" t="s">
        <v>389</v>
      </c>
      <c r="G136" s="236"/>
      <c r="H136" s="239">
        <v>6.1719999999999997</v>
      </c>
      <c r="I136" s="240"/>
      <c r="J136" s="236"/>
      <c r="K136" s="236"/>
      <c r="L136" s="241"/>
      <c r="M136" s="242"/>
      <c r="N136" s="243"/>
      <c r="O136" s="243"/>
      <c r="P136" s="243"/>
      <c r="Q136" s="243"/>
      <c r="R136" s="243"/>
      <c r="S136" s="243"/>
      <c r="T136" s="24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45" t="s">
        <v>148</v>
      </c>
      <c r="AU136" s="245" t="s">
        <v>85</v>
      </c>
      <c r="AV136" s="14" t="s">
        <v>85</v>
      </c>
      <c r="AW136" s="14" t="s">
        <v>35</v>
      </c>
      <c r="AX136" s="14" t="s">
        <v>75</v>
      </c>
      <c r="AY136" s="245" t="s">
        <v>136</v>
      </c>
    </row>
    <row r="137" s="15" customFormat="1">
      <c r="A137" s="15"/>
      <c r="B137" s="246"/>
      <c r="C137" s="247"/>
      <c r="D137" s="226" t="s">
        <v>148</v>
      </c>
      <c r="E137" s="248" t="s">
        <v>19</v>
      </c>
      <c r="F137" s="249" t="s">
        <v>155</v>
      </c>
      <c r="G137" s="247"/>
      <c r="H137" s="250">
        <v>28.094000000000001</v>
      </c>
      <c r="I137" s="251"/>
      <c r="J137" s="247"/>
      <c r="K137" s="247"/>
      <c r="L137" s="252"/>
      <c r="M137" s="253"/>
      <c r="N137" s="254"/>
      <c r="O137" s="254"/>
      <c r="P137" s="254"/>
      <c r="Q137" s="254"/>
      <c r="R137" s="254"/>
      <c r="S137" s="254"/>
      <c r="T137" s="25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T137" s="256" t="s">
        <v>148</v>
      </c>
      <c r="AU137" s="256" t="s">
        <v>85</v>
      </c>
      <c r="AV137" s="15" t="s">
        <v>144</v>
      </c>
      <c r="AW137" s="15" t="s">
        <v>35</v>
      </c>
      <c r="AX137" s="15" t="s">
        <v>83</v>
      </c>
      <c r="AY137" s="256" t="s">
        <v>136</v>
      </c>
    </row>
    <row r="138" s="2" customFormat="1" ht="24.15" customHeight="1">
      <c r="A138" s="40"/>
      <c r="B138" s="41"/>
      <c r="C138" s="206" t="s">
        <v>144</v>
      </c>
      <c r="D138" s="206" t="s">
        <v>139</v>
      </c>
      <c r="E138" s="207" t="s">
        <v>390</v>
      </c>
      <c r="F138" s="208" t="s">
        <v>391</v>
      </c>
      <c r="G138" s="209" t="s">
        <v>142</v>
      </c>
      <c r="H138" s="210">
        <v>4.1319999999999997</v>
      </c>
      <c r="I138" s="211"/>
      <c r="J138" s="212">
        <f>ROUND(I138*H138,2)</f>
        <v>0</v>
      </c>
      <c r="K138" s="208" t="s">
        <v>143</v>
      </c>
      <c r="L138" s="46"/>
      <c r="M138" s="213" t="s">
        <v>19</v>
      </c>
      <c r="N138" s="214" t="s">
        <v>46</v>
      </c>
      <c r="O138" s="86"/>
      <c r="P138" s="215">
        <f>O138*H138</f>
        <v>0</v>
      </c>
      <c r="Q138" s="215">
        <v>0.052519999999999997</v>
      </c>
      <c r="R138" s="215">
        <f>Q138*H138</f>
        <v>0.21701263999999998</v>
      </c>
      <c r="S138" s="215">
        <v>0</v>
      </c>
      <c r="T138" s="216">
        <f>S138*H138</f>
        <v>0</v>
      </c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R138" s="217" t="s">
        <v>144</v>
      </c>
      <c r="AT138" s="217" t="s">
        <v>139</v>
      </c>
      <c r="AU138" s="217" t="s">
        <v>85</v>
      </c>
      <c r="AY138" s="19" t="s">
        <v>136</v>
      </c>
      <c r="BE138" s="218">
        <f>IF(N138="základní",J138,0)</f>
        <v>0</v>
      </c>
      <c r="BF138" s="218">
        <f>IF(N138="snížená",J138,0)</f>
        <v>0</v>
      </c>
      <c r="BG138" s="218">
        <f>IF(N138="zákl. přenesená",J138,0)</f>
        <v>0</v>
      </c>
      <c r="BH138" s="218">
        <f>IF(N138="sníž. přenesená",J138,0)</f>
        <v>0</v>
      </c>
      <c r="BI138" s="218">
        <f>IF(N138="nulová",J138,0)</f>
        <v>0</v>
      </c>
      <c r="BJ138" s="19" t="s">
        <v>83</v>
      </c>
      <c r="BK138" s="218">
        <f>ROUND(I138*H138,2)</f>
        <v>0</v>
      </c>
      <c r="BL138" s="19" t="s">
        <v>144</v>
      </c>
      <c r="BM138" s="217" t="s">
        <v>392</v>
      </c>
    </row>
    <row r="139" s="2" customFormat="1">
      <c r="A139" s="40"/>
      <c r="B139" s="41"/>
      <c r="C139" s="42"/>
      <c r="D139" s="219" t="s">
        <v>146</v>
      </c>
      <c r="E139" s="42"/>
      <c r="F139" s="220" t="s">
        <v>393</v>
      </c>
      <c r="G139" s="42"/>
      <c r="H139" s="42"/>
      <c r="I139" s="221"/>
      <c r="J139" s="42"/>
      <c r="K139" s="42"/>
      <c r="L139" s="46"/>
      <c r="M139" s="222"/>
      <c r="N139" s="223"/>
      <c r="O139" s="86"/>
      <c r="P139" s="86"/>
      <c r="Q139" s="86"/>
      <c r="R139" s="86"/>
      <c r="S139" s="86"/>
      <c r="T139" s="87"/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T139" s="19" t="s">
        <v>146</v>
      </c>
      <c r="AU139" s="19" t="s">
        <v>85</v>
      </c>
    </row>
    <row r="140" s="13" customFormat="1">
      <c r="A140" s="13"/>
      <c r="B140" s="224"/>
      <c r="C140" s="225"/>
      <c r="D140" s="226" t="s">
        <v>148</v>
      </c>
      <c r="E140" s="227" t="s">
        <v>19</v>
      </c>
      <c r="F140" s="228" t="s">
        <v>394</v>
      </c>
      <c r="G140" s="225"/>
      <c r="H140" s="227" t="s">
        <v>19</v>
      </c>
      <c r="I140" s="229"/>
      <c r="J140" s="225"/>
      <c r="K140" s="225"/>
      <c r="L140" s="230"/>
      <c r="M140" s="231"/>
      <c r="N140" s="232"/>
      <c r="O140" s="232"/>
      <c r="P140" s="232"/>
      <c r="Q140" s="232"/>
      <c r="R140" s="232"/>
      <c r="S140" s="232"/>
      <c r="T140" s="23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34" t="s">
        <v>148</v>
      </c>
      <c r="AU140" s="234" t="s">
        <v>85</v>
      </c>
      <c r="AV140" s="13" t="s">
        <v>83</v>
      </c>
      <c r="AW140" s="13" t="s">
        <v>35</v>
      </c>
      <c r="AX140" s="13" t="s">
        <v>75</v>
      </c>
      <c r="AY140" s="234" t="s">
        <v>136</v>
      </c>
    </row>
    <row r="141" s="14" customFormat="1">
      <c r="A141" s="14"/>
      <c r="B141" s="235"/>
      <c r="C141" s="236"/>
      <c r="D141" s="226" t="s">
        <v>148</v>
      </c>
      <c r="E141" s="237" t="s">
        <v>19</v>
      </c>
      <c r="F141" s="238" t="s">
        <v>395</v>
      </c>
      <c r="G141" s="236"/>
      <c r="H141" s="239">
        <v>1.26</v>
      </c>
      <c r="I141" s="240"/>
      <c r="J141" s="236"/>
      <c r="K141" s="236"/>
      <c r="L141" s="241"/>
      <c r="M141" s="242"/>
      <c r="N141" s="243"/>
      <c r="O141" s="243"/>
      <c r="P141" s="243"/>
      <c r="Q141" s="243"/>
      <c r="R141" s="243"/>
      <c r="S141" s="243"/>
      <c r="T141" s="24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45" t="s">
        <v>148</v>
      </c>
      <c r="AU141" s="245" t="s">
        <v>85</v>
      </c>
      <c r="AV141" s="14" t="s">
        <v>85</v>
      </c>
      <c r="AW141" s="14" t="s">
        <v>35</v>
      </c>
      <c r="AX141" s="14" t="s">
        <v>75</v>
      </c>
      <c r="AY141" s="245" t="s">
        <v>136</v>
      </c>
    </row>
    <row r="142" s="13" customFormat="1">
      <c r="A142" s="13"/>
      <c r="B142" s="224"/>
      <c r="C142" s="225"/>
      <c r="D142" s="226" t="s">
        <v>148</v>
      </c>
      <c r="E142" s="227" t="s">
        <v>19</v>
      </c>
      <c r="F142" s="228" t="s">
        <v>396</v>
      </c>
      <c r="G142" s="225"/>
      <c r="H142" s="227" t="s">
        <v>19</v>
      </c>
      <c r="I142" s="229"/>
      <c r="J142" s="225"/>
      <c r="K142" s="225"/>
      <c r="L142" s="230"/>
      <c r="M142" s="231"/>
      <c r="N142" s="232"/>
      <c r="O142" s="232"/>
      <c r="P142" s="232"/>
      <c r="Q142" s="232"/>
      <c r="R142" s="232"/>
      <c r="S142" s="232"/>
      <c r="T142" s="23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34" t="s">
        <v>148</v>
      </c>
      <c r="AU142" s="234" t="s">
        <v>85</v>
      </c>
      <c r="AV142" s="13" t="s">
        <v>83</v>
      </c>
      <c r="AW142" s="13" t="s">
        <v>35</v>
      </c>
      <c r="AX142" s="13" t="s">
        <v>75</v>
      </c>
      <c r="AY142" s="234" t="s">
        <v>136</v>
      </c>
    </row>
    <row r="143" s="14" customFormat="1">
      <c r="A143" s="14"/>
      <c r="B143" s="235"/>
      <c r="C143" s="236"/>
      <c r="D143" s="226" t="s">
        <v>148</v>
      </c>
      <c r="E143" s="237" t="s">
        <v>19</v>
      </c>
      <c r="F143" s="238" t="s">
        <v>397</v>
      </c>
      <c r="G143" s="236"/>
      <c r="H143" s="239">
        <v>1.472</v>
      </c>
      <c r="I143" s="240"/>
      <c r="J143" s="236"/>
      <c r="K143" s="236"/>
      <c r="L143" s="241"/>
      <c r="M143" s="242"/>
      <c r="N143" s="243"/>
      <c r="O143" s="243"/>
      <c r="P143" s="243"/>
      <c r="Q143" s="243"/>
      <c r="R143" s="243"/>
      <c r="S143" s="243"/>
      <c r="T143" s="24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45" t="s">
        <v>148</v>
      </c>
      <c r="AU143" s="245" t="s">
        <v>85</v>
      </c>
      <c r="AV143" s="14" t="s">
        <v>85</v>
      </c>
      <c r="AW143" s="14" t="s">
        <v>35</v>
      </c>
      <c r="AX143" s="14" t="s">
        <v>75</v>
      </c>
      <c r="AY143" s="245" t="s">
        <v>136</v>
      </c>
    </row>
    <row r="144" s="13" customFormat="1">
      <c r="A144" s="13"/>
      <c r="B144" s="224"/>
      <c r="C144" s="225"/>
      <c r="D144" s="226" t="s">
        <v>148</v>
      </c>
      <c r="E144" s="227" t="s">
        <v>19</v>
      </c>
      <c r="F144" s="228" t="s">
        <v>398</v>
      </c>
      <c r="G144" s="225"/>
      <c r="H144" s="227" t="s">
        <v>19</v>
      </c>
      <c r="I144" s="229"/>
      <c r="J144" s="225"/>
      <c r="K144" s="225"/>
      <c r="L144" s="230"/>
      <c r="M144" s="231"/>
      <c r="N144" s="232"/>
      <c r="O144" s="232"/>
      <c r="P144" s="232"/>
      <c r="Q144" s="232"/>
      <c r="R144" s="232"/>
      <c r="S144" s="232"/>
      <c r="T144" s="23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34" t="s">
        <v>148</v>
      </c>
      <c r="AU144" s="234" t="s">
        <v>85</v>
      </c>
      <c r="AV144" s="13" t="s">
        <v>83</v>
      </c>
      <c r="AW144" s="13" t="s">
        <v>35</v>
      </c>
      <c r="AX144" s="13" t="s">
        <v>75</v>
      </c>
      <c r="AY144" s="234" t="s">
        <v>136</v>
      </c>
    </row>
    <row r="145" s="14" customFormat="1">
      <c r="A145" s="14"/>
      <c r="B145" s="235"/>
      <c r="C145" s="236"/>
      <c r="D145" s="226" t="s">
        <v>148</v>
      </c>
      <c r="E145" s="237" t="s">
        <v>19</v>
      </c>
      <c r="F145" s="238" t="s">
        <v>399</v>
      </c>
      <c r="G145" s="236"/>
      <c r="H145" s="239">
        <v>1.3999999999999999</v>
      </c>
      <c r="I145" s="240"/>
      <c r="J145" s="236"/>
      <c r="K145" s="236"/>
      <c r="L145" s="241"/>
      <c r="M145" s="242"/>
      <c r="N145" s="243"/>
      <c r="O145" s="243"/>
      <c r="P145" s="243"/>
      <c r="Q145" s="243"/>
      <c r="R145" s="243"/>
      <c r="S145" s="243"/>
      <c r="T145" s="24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45" t="s">
        <v>148</v>
      </c>
      <c r="AU145" s="245" t="s">
        <v>85</v>
      </c>
      <c r="AV145" s="14" t="s">
        <v>85</v>
      </c>
      <c r="AW145" s="14" t="s">
        <v>35</v>
      </c>
      <c r="AX145" s="14" t="s">
        <v>75</v>
      </c>
      <c r="AY145" s="245" t="s">
        <v>136</v>
      </c>
    </row>
    <row r="146" s="15" customFormat="1">
      <c r="A146" s="15"/>
      <c r="B146" s="246"/>
      <c r="C146" s="247"/>
      <c r="D146" s="226" t="s">
        <v>148</v>
      </c>
      <c r="E146" s="248" t="s">
        <v>19</v>
      </c>
      <c r="F146" s="249" t="s">
        <v>155</v>
      </c>
      <c r="G146" s="247"/>
      <c r="H146" s="250">
        <v>4.1319999999999997</v>
      </c>
      <c r="I146" s="251"/>
      <c r="J146" s="247"/>
      <c r="K146" s="247"/>
      <c r="L146" s="252"/>
      <c r="M146" s="253"/>
      <c r="N146" s="254"/>
      <c r="O146" s="254"/>
      <c r="P146" s="254"/>
      <c r="Q146" s="254"/>
      <c r="R146" s="254"/>
      <c r="S146" s="254"/>
      <c r="T146" s="25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T146" s="256" t="s">
        <v>148</v>
      </c>
      <c r="AU146" s="256" t="s">
        <v>85</v>
      </c>
      <c r="AV146" s="15" t="s">
        <v>144</v>
      </c>
      <c r="AW146" s="15" t="s">
        <v>35</v>
      </c>
      <c r="AX146" s="15" t="s">
        <v>83</v>
      </c>
      <c r="AY146" s="256" t="s">
        <v>136</v>
      </c>
    </row>
    <row r="147" s="12" customFormat="1" ht="22.8" customHeight="1">
      <c r="A147" s="12"/>
      <c r="B147" s="190"/>
      <c r="C147" s="191"/>
      <c r="D147" s="192" t="s">
        <v>74</v>
      </c>
      <c r="E147" s="204" t="s">
        <v>193</v>
      </c>
      <c r="F147" s="204" t="s">
        <v>400</v>
      </c>
      <c r="G147" s="191"/>
      <c r="H147" s="191"/>
      <c r="I147" s="194"/>
      <c r="J147" s="205">
        <f>BK147</f>
        <v>0</v>
      </c>
      <c r="K147" s="191"/>
      <c r="L147" s="196"/>
      <c r="M147" s="197"/>
      <c r="N147" s="198"/>
      <c r="O147" s="198"/>
      <c r="P147" s="199">
        <f>SUM(P148:P235)</f>
        <v>0</v>
      </c>
      <c r="Q147" s="198"/>
      <c r="R147" s="199">
        <f>SUM(R148:R235)</f>
        <v>1.5825986200000002</v>
      </c>
      <c r="S147" s="198"/>
      <c r="T147" s="200">
        <f>SUM(T148:T235)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201" t="s">
        <v>83</v>
      </c>
      <c r="AT147" s="202" t="s">
        <v>74</v>
      </c>
      <c r="AU147" s="202" t="s">
        <v>83</v>
      </c>
      <c r="AY147" s="201" t="s">
        <v>136</v>
      </c>
      <c r="BK147" s="203">
        <f>SUM(BK148:BK235)</f>
        <v>0</v>
      </c>
    </row>
    <row r="148" s="2" customFormat="1" ht="24.15" customHeight="1">
      <c r="A148" s="40"/>
      <c r="B148" s="41"/>
      <c r="C148" s="206" t="s">
        <v>186</v>
      </c>
      <c r="D148" s="206" t="s">
        <v>139</v>
      </c>
      <c r="E148" s="207" t="s">
        <v>401</v>
      </c>
      <c r="F148" s="208" t="s">
        <v>402</v>
      </c>
      <c r="G148" s="209" t="s">
        <v>142</v>
      </c>
      <c r="H148" s="210">
        <v>88</v>
      </c>
      <c r="I148" s="211"/>
      <c r="J148" s="212">
        <f>ROUND(I148*H148,2)</f>
        <v>0</v>
      </c>
      <c r="K148" s="208" t="s">
        <v>143</v>
      </c>
      <c r="L148" s="46"/>
      <c r="M148" s="213" t="s">
        <v>19</v>
      </c>
      <c r="N148" s="214" t="s">
        <v>46</v>
      </c>
      <c r="O148" s="86"/>
      <c r="P148" s="215">
        <f>O148*H148</f>
        <v>0</v>
      </c>
      <c r="Q148" s="215">
        <v>0.0069800000000000001</v>
      </c>
      <c r="R148" s="215">
        <f>Q148*H148</f>
        <v>0.61424000000000001</v>
      </c>
      <c r="S148" s="215">
        <v>0</v>
      </c>
      <c r="T148" s="216">
        <f>S148*H148</f>
        <v>0</v>
      </c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R148" s="217" t="s">
        <v>144</v>
      </c>
      <c r="AT148" s="217" t="s">
        <v>139</v>
      </c>
      <c r="AU148" s="217" t="s">
        <v>85</v>
      </c>
      <c r="AY148" s="19" t="s">
        <v>136</v>
      </c>
      <c r="BE148" s="218">
        <f>IF(N148="základní",J148,0)</f>
        <v>0</v>
      </c>
      <c r="BF148" s="218">
        <f>IF(N148="snížená",J148,0)</f>
        <v>0</v>
      </c>
      <c r="BG148" s="218">
        <f>IF(N148="zákl. přenesená",J148,0)</f>
        <v>0</v>
      </c>
      <c r="BH148" s="218">
        <f>IF(N148="sníž. přenesená",J148,0)</f>
        <v>0</v>
      </c>
      <c r="BI148" s="218">
        <f>IF(N148="nulová",J148,0)</f>
        <v>0</v>
      </c>
      <c r="BJ148" s="19" t="s">
        <v>83</v>
      </c>
      <c r="BK148" s="218">
        <f>ROUND(I148*H148,2)</f>
        <v>0</v>
      </c>
      <c r="BL148" s="19" t="s">
        <v>144</v>
      </c>
      <c r="BM148" s="217" t="s">
        <v>403</v>
      </c>
    </row>
    <row r="149" s="2" customFormat="1">
      <c r="A149" s="40"/>
      <c r="B149" s="41"/>
      <c r="C149" s="42"/>
      <c r="D149" s="219" t="s">
        <v>146</v>
      </c>
      <c r="E149" s="42"/>
      <c r="F149" s="220" t="s">
        <v>404</v>
      </c>
      <c r="G149" s="42"/>
      <c r="H149" s="42"/>
      <c r="I149" s="221"/>
      <c r="J149" s="42"/>
      <c r="K149" s="42"/>
      <c r="L149" s="46"/>
      <c r="M149" s="222"/>
      <c r="N149" s="223"/>
      <c r="O149" s="86"/>
      <c r="P149" s="86"/>
      <c r="Q149" s="86"/>
      <c r="R149" s="86"/>
      <c r="S149" s="86"/>
      <c r="T149" s="87"/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T149" s="19" t="s">
        <v>146</v>
      </c>
      <c r="AU149" s="19" t="s">
        <v>85</v>
      </c>
    </row>
    <row r="150" s="13" customFormat="1">
      <c r="A150" s="13"/>
      <c r="B150" s="224"/>
      <c r="C150" s="225"/>
      <c r="D150" s="226" t="s">
        <v>148</v>
      </c>
      <c r="E150" s="227" t="s">
        <v>19</v>
      </c>
      <c r="F150" s="228" t="s">
        <v>405</v>
      </c>
      <c r="G150" s="225"/>
      <c r="H150" s="227" t="s">
        <v>19</v>
      </c>
      <c r="I150" s="229"/>
      <c r="J150" s="225"/>
      <c r="K150" s="225"/>
      <c r="L150" s="230"/>
      <c r="M150" s="231"/>
      <c r="N150" s="232"/>
      <c r="O150" s="232"/>
      <c r="P150" s="232"/>
      <c r="Q150" s="232"/>
      <c r="R150" s="232"/>
      <c r="S150" s="232"/>
      <c r="T150" s="23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34" t="s">
        <v>148</v>
      </c>
      <c r="AU150" s="234" t="s">
        <v>85</v>
      </c>
      <c r="AV150" s="13" t="s">
        <v>83</v>
      </c>
      <c r="AW150" s="13" t="s">
        <v>35</v>
      </c>
      <c r="AX150" s="13" t="s">
        <v>75</v>
      </c>
      <c r="AY150" s="234" t="s">
        <v>136</v>
      </c>
    </row>
    <row r="151" s="14" customFormat="1">
      <c r="A151" s="14"/>
      <c r="B151" s="235"/>
      <c r="C151" s="236"/>
      <c r="D151" s="226" t="s">
        <v>148</v>
      </c>
      <c r="E151" s="237" t="s">
        <v>19</v>
      </c>
      <c r="F151" s="238" t="s">
        <v>302</v>
      </c>
      <c r="G151" s="236"/>
      <c r="H151" s="239">
        <v>22</v>
      </c>
      <c r="I151" s="240"/>
      <c r="J151" s="236"/>
      <c r="K151" s="236"/>
      <c r="L151" s="241"/>
      <c r="M151" s="242"/>
      <c r="N151" s="243"/>
      <c r="O151" s="243"/>
      <c r="P151" s="243"/>
      <c r="Q151" s="243"/>
      <c r="R151" s="243"/>
      <c r="S151" s="243"/>
      <c r="T151" s="24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45" t="s">
        <v>148</v>
      </c>
      <c r="AU151" s="245" t="s">
        <v>85</v>
      </c>
      <c r="AV151" s="14" t="s">
        <v>85</v>
      </c>
      <c r="AW151" s="14" t="s">
        <v>35</v>
      </c>
      <c r="AX151" s="14" t="s">
        <v>75</v>
      </c>
      <c r="AY151" s="245" t="s">
        <v>136</v>
      </c>
    </row>
    <row r="152" s="13" customFormat="1">
      <c r="A152" s="13"/>
      <c r="B152" s="224"/>
      <c r="C152" s="225"/>
      <c r="D152" s="226" t="s">
        <v>148</v>
      </c>
      <c r="E152" s="227" t="s">
        <v>19</v>
      </c>
      <c r="F152" s="228" t="s">
        <v>406</v>
      </c>
      <c r="G152" s="225"/>
      <c r="H152" s="227" t="s">
        <v>19</v>
      </c>
      <c r="I152" s="229"/>
      <c r="J152" s="225"/>
      <c r="K152" s="225"/>
      <c r="L152" s="230"/>
      <c r="M152" s="231"/>
      <c r="N152" s="232"/>
      <c r="O152" s="232"/>
      <c r="P152" s="232"/>
      <c r="Q152" s="232"/>
      <c r="R152" s="232"/>
      <c r="S152" s="232"/>
      <c r="T152" s="23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34" t="s">
        <v>148</v>
      </c>
      <c r="AU152" s="234" t="s">
        <v>85</v>
      </c>
      <c r="AV152" s="13" t="s">
        <v>83</v>
      </c>
      <c r="AW152" s="13" t="s">
        <v>35</v>
      </c>
      <c r="AX152" s="13" t="s">
        <v>75</v>
      </c>
      <c r="AY152" s="234" t="s">
        <v>136</v>
      </c>
    </row>
    <row r="153" s="14" customFormat="1">
      <c r="A153" s="14"/>
      <c r="B153" s="235"/>
      <c r="C153" s="236"/>
      <c r="D153" s="226" t="s">
        <v>148</v>
      </c>
      <c r="E153" s="237" t="s">
        <v>19</v>
      </c>
      <c r="F153" s="238" t="s">
        <v>407</v>
      </c>
      <c r="G153" s="236"/>
      <c r="H153" s="239">
        <v>3.8399999999999999</v>
      </c>
      <c r="I153" s="240"/>
      <c r="J153" s="236"/>
      <c r="K153" s="236"/>
      <c r="L153" s="241"/>
      <c r="M153" s="242"/>
      <c r="N153" s="243"/>
      <c r="O153" s="243"/>
      <c r="P153" s="243"/>
      <c r="Q153" s="243"/>
      <c r="R153" s="243"/>
      <c r="S153" s="243"/>
      <c r="T153" s="24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45" t="s">
        <v>148</v>
      </c>
      <c r="AU153" s="245" t="s">
        <v>85</v>
      </c>
      <c r="AV153" s="14" t="s">
        <v>85</v>
      </c>
      <c r="AW153" s="14" t="s">
        <v>35</v>
      </c>
      <c r="AX153" s="14" t="s">
        <v>75</v>
      </c>
      <c r="AY153" s="245" t="s">
        <v>136</v>
      </c>
    </row>
    <row r="154" s="13" customFormat="1">
      <c r="A154" s="13"/>
      <c r="B154" s="224"/>
      <c r="C154" s="225"/>
      <c r="D154" s="226" t="s">
        <v>148</v>
      </c>
      <c r="E154" s="227" t="s">
        <v>19</v>
      </c>
      <c r="F154" s="228" t="s">
        <v>174</v>
      </c>
      <c r="G154" s="225"/>
      <c r="H154" s="227" t="s">
        <v>19</v>
      </c>
      <c r="I154" s="229"/>
      <c r="J154" s="225"/>
      <c r="K154" s="225"/>
      <c r="L154" s="230"/>
      <c r="M154" s="231"/>
      <c r="N154" s="232"/>
      <c r="O154" s="232"/>
      <c r="P154" s="232"/>
      <c r="Q154" s="232"/>
      <c r="R154" s="232"/>
      <c r="S154" s="232"/>
      <c r="T154" s="23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34" t="s">
        <v>148</v>
      </c>
      <c r="AU154" s="234" t="s">
        <v>85</v>
      </c>
      <c r="AV154" s="13" t="s">
        <v>83</v>
      </c>
      <c r="AW154" s="13" t="s">
        <v>35</v>
      </c>
      <c r="AX154" s="13" t="s">
        <v>75</v>
      </c>
      <c r="AY154" s="234" t="s">
        <v>136</v>
      </c>
    </row>
    <row r="155" s="14" customFormat="1">
      <c r="A155" s="14"/>
      <c r="B155" s="235"/>
      <c r="C155" s="236"/>
      <c r="D155" s="226" t="s">
        <v>148</v>
      </c>
      <c r="E155" s="237" t="s">
        <v>19</v>
      </c>
      <c r="F155" s="238" t="s">
        <v>341</v>
      </c>
      <c r="G155" s="236"/>
      <c r="H155" s="239">
        <v>8.4199999999999999</v>
      </c>
      <c r="I155" s="240"/>
      <c r="J155" s="236"/>
      <c r="K155" s="236"/>
      <c r="L155" s="241"/>
      <c r="M155" s="242"/>
      <c r="N155" s="243"/>
      <c r="O155" s="243"/>
      <c r="P155" s="243"/>
      <c r="Q155" s="243"/>
      <c r="R155" s="243"/>
      <c r="S155" s="243"/>
      <c r="T155" s="24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45" t="s">
        <v>148</v>
      </c>
      <c r="AU155" s="245" t="s">
        <v>85</v>
      </c>
      <c r="AV155" s="14" t="s">
        <v>85</v>
      </c>
      <c r="AW155" s="14" t="s">
        <v>35</v>
      </c>
      <c r="AX155" s="14" t="s">
        <v>75</v>
      </c>
      <c r="AY155" s="245" t="s">
        <v>136</v>
      </c>
    </row>
    <row r="156" s="13" customFormat="1">
      <c r="A156" s="13"/>
      <c r="B156" s="224"/>
      <c r="C156" s="225"/>
      <c r="D156" s="226" t="s">
        <v>148</v>
      </c>
      <c r="E156" s="227" t="s">
        <v>19</v>
      </c>
      <c r="F156" s="228" t="s">
        <v>206</v>
      </c>
      <c r="G156" s="225"/>
      <c r="H156" s="227" t="s">
        <v>19</v>
      </c>
      <c r="I156" s="229"/>
      <c r="J156" s="225"/>
      <c r="K156" s="225"/>
      <c r="L156" s="230"/>
      <c r="M156" s="231"/>
      <c r="N156" s="232"/>
      <c r="O156" s="232"/>
      <c r="P156" s="232"/>
      <c r="Q156" s="232"/>
      <c r="R156" s="232"/>
      <c r="S156" s="232"/>
      <c r="T156" s="23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34" t="s">
        <v>148</v>
      </c>
      <c r="AU156" s="234" t="s">
        <v>85</v>
      </c>
      <c r="AV156" s="13" t="s">
        <v>83</v>
      </c>
      <c r="AW156" s="13" t="s">
        <v>35</v>
      </c>
      <c r="AX156" s="13" t="s">
        <v>75</v>
      </c>
      <c r="AY156" s="234" t="s">
        <v>136</v>
      </c>
    </row>
    <row r="157" s="14" customFormat="1">
      <c r="A157" s="14"/>
      <c r="B157" s="235"/>
      <c r="C157" s="236"/>
      <c r="D157" s="226" t="s">
        <v>148</v>
      </c>
      <c r="E157" s="237" t="s">
        <v>19</v>
      </c>
      <c r="F157" s="238" t="s">
        <v>408</v>
      </c>
      <c r="G157" s="236"/>
      <c r="H157" s="239">
        <v>16.329999999999998</v>
      </c>
      <c r="I157" s="240"/>
      <c r="J157" s="236"/>
      <c r="K157" s="236"/>
      <c r="L157" s="241"/>
      <c r="M157" s="242"/>
      <c r="N157" s="243"/>
      <c r="O157" s="243"/>
      <c r="P157" s="243"/>
      <c r="Q157" s="243"/>
      <c r="R157" s="243"/>
      <c r="S157" s="243"/>
      <c r="T157" s="24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45" t="s">
        <v>148</v>
      </c>
      <c r="AU157" s="245" t="s">
        <v>85</v>
      </c>
      <c r="AV157" s="14" t="s">
        <v>85</v>
      </c>
      <c r="AW157" s="14" t="s">
        <v>35</v>
      </c>
      <c r="AX157" s="14" t="s">
        <v>75</v>
      </c>
      <c r="AY157" s="245" t="s">
        <v>136</v>
      </c>
    </row>
    <row r="158" s="13" customFormat="1">
      <c r="A158" s="13"/>
      <c r="B158" s="224"/>
      <c r="C158" s="225"/>
      <c r="D158" s="226" t="s">
        <v>148</v>
      </c>
      <c r="E158" s="227" t="s">
        <v>19</v>
      </c>
      <c r="F158" s="228" t="s">
        <v>208</v>
      </c>
      <c r="G158" s="225"/>
      <c r="H158" s="227" t="s">
        <v>19</v>
      </c>
      <c r="I158" s="229"/>
      <c r="J158" s="225"/>
      <c r="K158" s="225"/>
      <c r="L158" s="230"/>
      <c r="M158" s="231"/>
      <c r="N158" s="232"/>
      <c r="O158" s="232"/>
      <c r="P158" s="232"/>
      <c r="Q158" s="232"/>
      <c r="R158" s="232"/>
      <c r="S158" s="232"/>
      <c r="T158" s="23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34" t="s">
        <v>148</v>
      </c>
      <c r="AU158" s="234" t="s">
        <v>85</v>
      </c>
      <c r="AV158" s="13" t="s">
        <v>83</v>
      </c>
      <c r="AW158" s="13" t="s">
        <v>35</v>
      </c>
      <c r="AX158" s="13" t="s">
        <v>75</v>
      </c>
      <c r="AY158" s="234" t="s">
        <v>136</v>
      </c>
    </row>
    <row r="159" s="14" customFormat="1">
      <c r="A159" s="14"/>
      <c r="B159" s="235"/>
      <c r="C159" s="236"/>
      <c r="D159" s="226" t="s">
        <v>148</v>
      </c>
      <c r="E159" s="237" t="s">
        <v>19</v>
      </c>
      <c r="F159" s="238" t="s">
        <v>343</v>
      </c>
      <c r="G159" s="236"/>
      <c r="H159" s="239">
        <v>15.970000000000001</v>
      </c>
      <c r="I159" s="240"/>
      <c r="J159" s="236"/>
      <c r="K159" s="236"/>
      <c r="L159" s="241"/>
      <c r="M159" s="242"/>
      <c r="N159" s="243"/>
      <c r="O159" s="243"/>
      <c r="P159" s="243"/>
      <c r="Q159" s="243"/>
      <c r="R159" s="243"/>
      <c r="S159" s="243"/>
      <c r="T159" s="24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45" t="s">
        <v>148</v>
      </c>
      <c r="AU159" s="245" t="s">
        <v>85</v>
      </c>
      <c r="AV159" s="14" t="s">
        <v>85</v>
      </c>
      <c r="AW159" s="14" t="s">
        <v>35</v>
      </c>
      <c r="AX159" s="14" t="s">
        <v>75</v>
      </c>
      <c r="AY159" s="245" t="s">
        <v>136</v>
      </c>
    </row>
    <row r="160" s="13" customFormat="1">
      <c r="A160" s="13"/>
      <c r="B160" s="224"/>
      <c r="C160" s="225"/>
      <c r="D160" s="226" t="s">
        <v>148</v>
      </c>
      <c r="E160" s="227" t="s">
        <v>19</v>
      </c>
      <c r="F160" s="228" t="s">
        <v>344</v>
      </c>
      <c r="G160" s="225"/>
      <c r="H160" s="227" t="s">
        <v>19</v>
      </c>
      <c r="I160" s="229"/>
      <c r="J160" s="225"/>
      <c r="K160" s="225"/>
      <c r="L160" s="230"/>
      <c r="M160" s="231"/>
      <c r="N160" s="232"/>
      <c r="O160" s="232"/>
      <c r="P160" s="232"/>
      <c r="Q160" s="232"/>
      <c r="R160" s="232"/>
      <c r="S160" s="232"/>
      <c r="T160" s="23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34" t="s">
        <v>148</v>
      </c>
      <c r="AU160" s="234" t="s">
        <v>85</v>
      </c>
      <c r="AV160" s="13" t="s">
        <v>83</v>
      </c>
      <c r="AW160" s="13" t="s">
        <v>35</v>
      </c>
      <c r="AX160" s="13" t="s">
        <v>75</v>
      </c>
      <c r="AY160" s="234" t="s">
        <v>136</v>
      </c>
    </row>
    <row r="161" s="14" customFormat="1">
      <c r="A161" s="14"/>
      <c r="B161" s="235"/>
      <c r="C161" s="236"/>
      <c r="D161" s="226" t="s">
        <v>148</v>
      </c>
      <c r="E161" s="237" t="s">
        <v>19</v>
      </c>
      <c r="F161" s="238" t="s">
        <v>345</v>
      </c>
      <c r="G161" s="236"/>
      <c r="H161" s="239">
        <v>13.51</v>
      </c>
      <c r="I161" s="240"/>
      <c r="J161" s="236"/>
      <c r="K161" s="236"/>
      <c r="L161" s="241"/>
      <c r="M161" s="242"/>
      <c r="N161" s="243"/>
      <c r="O161" s="243"/>
      <c r="P161" s="243"/>
      <c r="Q161" s="243"/>
      <c r="R161" s="243"/>
      <c r="S161" s="243"/>
      <c r="T161" s="24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45" t="s">
        <v>148</v>
      </c>
      <c r="AU161" s="245" t="s">
        <v>85</v>
      </c>
      <c r="AV161" s="14" t="s">
        <v>85</v>
      </c>
      <c r="AW161" s="14" t="s">
        <v>35</v>
      </c>
      <c r="AX161" s="14" t="s">
        <v>75</v>
      </c>
      <c r="AY161" s="245" t="s">
        <v>136</v>
      </c>
    </row>
    <row r="162" s="13" customFormat="1">
      <c r="A162" s="13"/>
      <c r="B162" s="224"/>
      <c r="C162" s="225"/>
      <c r="D162" s="226" t="s">
        <v>148</v>
      </c>
      <c r="E162" s="227" t="s">
        <v>19</v>
      </c>
      <c r="F162" s="228" t="s">
        <v>315</v>
      </c>
      <c r="G162" s="225"/>
      <c r="H162" s="227" t="s">
        <v>19</v>
      </c>
      <c r="I162" s="229"/>
      <c r="J162" s="225"/>
      <c r="K162" s="225"/>
      <c r="L162" s="230"/>
      <c r="M162" s="231"/>
      <c r="N162" s="232"/>
      <c r="O162" s="232"/>
      <c r="P162" s="232"/>
      <c r="Q162" s="232"/>
      <c r="R162" s="232"/>
      <c r="S162" s="232"/>
      <c r="T162" s="23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34" t="s">
        <v>148</v>
      </c>
      <c r="AU162" s="234" t="s">
        <v>85</v>
      </c>
      <c r="AV162" s="13" t="s">
        <v>83</v>
      </c>
      <c r="AW162" s="13" t="s">
        <v>35</v>
      </c>
      <c r="AX162" s="13" t="s">
        <v>75</v>
      </c>
      <c r="AY162" s="234" t="s">
        <v>136</v>
      </c>
    </row>
    <row r="163" s="14" customFormat="1">
      <c r="A163" s="14"/>
      <c r="B163" s="235"/>
      <c r="C163" s="236"/>
      <c r="D163" s="226" t="s">
        <v>148</v>
      </c>
      <c r="E163" s="237" t="s">
        <v>19</v>
      </c>
      <c r="F163" s="238" t="s">
        <v>409</v>
      </c>
      <c r="G163" s="236"/>
      <c r="H163" s="239">
        <v>7.9299999999999997</v>
      </c>
      <c r="I163" s="240"/>
      <c r="J163" s="236"/>
      <c r="K163" s="236"/>
      <c r="L163" s="241"/>
      <c r="M163" s="242"/>
      <c r="N163" s="243"/>
      <c r="O163" s="243"/>
      <c r="P163" s="243"/>
      <c r="Q163" s="243"/>
      <c r="R163" s="243"/>
      <c r="S163" s="243"/>
      <c r="T163" s="24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45" t="s">
        <v>148</v>
      </c>
      <c r="AU163" s="245" t="s">
        <v>85</v>
      </c>
      <c r="AV163" s="14" t="s">
        <v>85</v>
      </c>
      <c r="AW163" s="14" t="s">
        <v>35</v>
      </c>
      <c r="AX163" s="14" t="s">
        <v>75</v>
      </c>
      <c r="AY163" s="245" t="s">
        <v>136</v>
      </c>
    </row>
    <row r="164" s="15" customFormat="1">
      <c r="A164" s="15"/>
      <c r="B164" s="246"/>
      <c r="C164" s="247"/>
      <c r="D164" s="226" t="s">
        <v>148</v>
      </c>
      <c r="E164" s="248" t="s">
        <v>19</v>
      </c>
      <c r="F164" s="249" t="s">
        <v>155</v>
      </c>
      <c r="G164" s="247"/>
      <c r="H164" s="250">
        <v>88</v>
      </c>
      <c r="I164" s="251"/>
      <c r="J164" s="247"/>
      <c r="K164" s="247"/>
      <c r="L164" s="252"/>
      <c r="M164" s="253"/>
      <c r="N164" s="254"/>
      <c r="O164" s="254"/>
      <c r="P164" s="254"/>
      <c r="Q164" s="254"/>
      <c r="R164" s="254"/>
      <c r="S164" s="254"/>
      <c r="T164" s="25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T164" s="256" t="s">
        <v>148</v>
      </c>
      <c r="AU164" s="256" t="s">
        <v>85</v>
      </c>
      <c r="AV164" s="15" t="s">
        <v>144</v>
      </c>
      <c r="AW164" s="15" t="s">
        <v>35</v>
      </c>
      <c r="AX164" s="15" t="s">
        <v>83</v>
      </c>
      <c r="AY164" s="256" t="s">
        <v>136</v>
      </c>
    </row>
    <row r="165" s="2" customFormat="1" ht="24.15" customHeight="1">
      <c r="A165" s="40"/>
      <c r="B165" s="41"/>
      <c r="C165" s="206" t="s">
        <v>193</v>
      </c>
      <c r="D165" s="206" t="s">
        <v>139</v>
      </c>
      <c r="E165" s="207" t="s">
        <v>410</v>
      </c>
      <c r="F165" s="208" t="s">
        <v>411</v>
      </c>
      <c r="G165" s="209" t="s">
        <v>142</v>
      </c>
      <c r="H165" s="210">
        <v>82.198999999999998</v>
      </c>
      <c r="I165" s="211"/>
      <c r="J165" s="212">
        <f>ROUND(I165*H165,2)</f>
        <v>0</v>
      </c>
      <c r="K165" s="208" t="s">
        <v>143</v>
      </c>
      <c r="L165" s="46"/>
      <c r="M165" s="213" t="s">
        <v>19</v>
      </c>
      <c r="N165" s="214" t="s">
        <v>46</v>
      </c>
      <c r="O165" s="86"/>
      <c r="P165" s="215">
        <f>O165*H165</f>
        <v>0</v>
      </c>
      <c r="Q165" s="215">
        <v>0.0043800000000000002</v>
      </c>
      <c r="R165" s="215">
        <f>Q165*H165</f>
        <v>0.36003162</v>
      </c>
      <c r="S165" s="215">
        <v>0</v>
      </c>
      <c r="T165" s="216">
        <f>S165*H165</f>
        <v>0</v>
      </c>
      <c r="U165" s="40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R165" s="217" t="s">
        <v>144</v>
      </c>
      <c r="AT165" s="217" t="s">
        <v>139</v>
      </c>
      <c r="AU165" s="217" t="s">
        <v>85</v>
      </c>
      <c r="AY165" s="19" t="s">
        <v>136</v>
      </c>
      <c r="BE165" s="218">
        <f>IF(N165="základní",J165,0)</f>
        <v>0</v>
      </c>
      <c r="BF165" s="218">
        <f>IF(N165="snížená",J165,0)</f>
        <v>0</v>
      </c>
      <c r="BG165" s="218">
        <f>IF(N165="zákl. přenesená",J165,0)</f>
        <v>0</v>
      </c>
      <c r="BH165" s="218">
        <f>IF(N165="sníž. přenesená",J165,0)</f>
        <v>0</v>
      </c>
      <c r="BI165" s="218">
        <f>IF(N165="nulová",J165,0)</f>
        <v>0</v>
      </c>
      <c r="BJ165" s="19" t="s">
        <v>83</v>
      </c>
      <c r="BK165" s="218">
        <f>ROUND(I165*H165,2)</f>
        <v>0</v>
      </c>
      <c r="BL165" s="19" t="s">
        <v>144</v>
      </c>
      <c r="BM165" s="217" t="s">
        <v>412</v>
      </c>
    </row>
    <row r="166" s="2" customFormat="1">
      <c r="A166" s="40"/>
      <c r="B166" s="41"/>
      <c r="C166" s="42"/>
      <c r="D166" s="219" t="s">
        <v>146</v>
      </c>
      <c r="E166" s="42"/>
      <c r="F166" s="220" t="s">
        <v>413</v>
      </c>
      <c r="G166" s="42"/>
      <c r="H166" s="42"/>
      <c r="I166" s="221"/>
      <c r="J166" s="42"/>
      <c r="K166" s="42"/>
      <c r="L166" s="46"/>
      <c r="M166" s="222"/>
      <c r="N166" s="223"/>
      <c r="O166" s="86"/>
      <c r="P166" s="86"/>
      <c r="Q166" s="86"/>
      <c r="R166" s="86"/>
      <c r="S166" s="86"/>
      <c r="T166" s="87"/>
      <c r="U166" s="40"/>
      <c r="V166" s="40"/>
      <c r="W166" s="40"/>
      <c r="X166" s="40"/>
      <c r="Y166" s="40"/>
      <c r="Z166" s="40"/>
      <c r="AA166" s="40"/>
      <c r="AB166" s="40"/>
      <c r="AC166" s="40"/>
      <c r="AD166" s="40"/>
      <c r="AE166" s="40"/>
      <c r="AT166" s="19" t="s">
        <v>146</v>
      </c>
      <c r="AU166" s="19" t="s">
        <v>85</v>
      </c>
    </row>
    <row r="167" s="13" customFormat="1">
      <c r="A167" s="13"/>
      <c r="B167" s="224"/>
      <c r="C167" s="225"/>
      <c r="D167" s="226" t="s">
        <v>148</v>
      </c>
      <c r="E167" s="227" t="s">
        <v>19</v>
      </c>
      <c r="F167" s="228" t="s">
        <v>414</v>
      </c>
      <c r="G167" s="225"/>
      <c r="H167" s="227" t="s">
        <v>19</v>
      </c>
      <c r="I167" s="229"/>
      <c r="J167" s="225"/>
      <c r="K167" s="225"/>
      <c r="L167" s="230"/>
      <c r="M167" s="231"/>
      <c r="N167" s="232"/>
      <c r="O167" s="232"/>
      <c r="P167" s="232"/>
      <c r="Q167" s="232"/>
      <c r="R167" s="232"/>
      <c r="S167" s="232"/>
      <c r="T167" s="23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34" t="s">
        <v>148</v>
      </c>
      <c r="AU167" s="234" t="s">
        <v>85</v>
      </c>
      <c r="AV167" s="13" t="s">
        <v>83</v>
      </c>
      <c r="AW167" s="13" t="s">
        <v>35</v>
      </c>
      <c r="AX167" s="13" t="s">
        <v>75</v>
      </c>
      <c r="AY167" s="234" t="s">
        <v>136</v>
      </c>
    </row>
    <row r="168" s="13" customFormat="1">
      <c r="A168" s="13"/>
      <c r="B168" s="224"/>
      <c r="C168" s="225"/>
      <c r="D168" s="226" t="s">
        <v>148</v>
      </c>
      <c r="E168" s="227" t="s">
        <v>19</v>
      </c>
      <c r="F168" s="228" t="s">
        <v>363</v>
      </c>
      <c r="G168" s="225"/>
      <c r="H168" s="227" t="s">
        <v>19</v>
      </c>
      <c r="I168" s="229"/>
      <c r="J168" s="225"/>
      <c r="K168" s="225"/>
      <c r="L168" s="230"/>
      <c r="M168" s="231"/>
      <c r="N168" s="232"/>
      <c r="O168" s="232"/>
      <c r="P168" s="232"/>
      <c r="Q168" s="232"/>
      <c r="R168" s="232"/>
      <c r="S168" s="232"/>
      <c r="T168" s="23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34" t="s">
        <v>148</v>
      </c>
      <c r="AU168" s="234" t="s">
        <v>85</v>
      </c>
      <c r="AV168" s="13" t="s">
        <v>83</v>
      </c>
      <c r="AW168" s="13" t="s">
        <v>35</v>
      </c>
      <c r="AX168" s="13" t="s">
        <v>75</v>
      </c>
      <c r="AY168" s="234" t="s">
        <v>136</v>
      </c>
    </row>
    <row r="169" s="14" customFormat="1">
      <c r="A169" s="14"/>
      <c r="B169" s="235"/>
      <c r="C169" s="236"/>
      <c r="D169" s="226" t="s">
        <v>148</v>
      </c>
      <c r="E169" s="237" t="s">
        <v>19</v>
      </c>
      <c r="F169" s="238" t="s">
        <v>415</v>
      </c>
      <c r="G169" s="236"/>
      <c r="H169" s="239">
        <v>3.1499999999999999</v>
      </c>
      <c r="I169" s="240"/>
      <c r="J169" s="236"/>
      <c r="K169" s="236"/>
      <c r="L169" s="241"/>
      <c r="M169" s="242"/>
      <c r="N169" s="243"/>
      <c r="O169" s="243"/>
      <c r="P169" s="243"/>
      <c r="Q169" s="243"/>
      <c r="R169" s="243"/>
      <c r="S169" s="243"/>
      <c r="T169" s="24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45" t="s">
        <v>148</v>
      </c>
      <c r="AU169" s="245" t="s">
        <v>85</v>
      </c>
      <c r="AV169" s="14" t="s">
        <v>85</v>
      </c>
      <c r="AW169" s="14" t="s">
        <v>35</v>
      </c>
      <c r="AX169" s="14" t="s">
        <v>75</v>
      </c>
      <c r="AY169" s="245" t="s">
        <v>136</v>
      </c>
    </row>
    <row r="170" s="13" customFormat="1">
      <c r="A170" s="13"/>
      <c r="B170" s="224"/>
      <c r="C170" s="225"/>
      <c r="D170" s="226" t="s">
        <v>148</v>
      </c>
      <c r="E170" s="227" t="s">
        <v>19</v>
      </c>
      <c r="F170" s="228" t="s">
        <v>365</v>
      </c>
      <c r="G170" s="225"/>
      <c r="H170" s="227" t="s">
        <v>19</v>
      </c>
      <c r="I170" s="229"/>
      <c r="J170" s="225"/>
      <c r="K170" s="225"/>
      <c r="L170" s="230"/>
      <c r="M170" s="231"/>
      <c r="N170" s="232"/>
      <c r="O170" s="232"/>
      <c r="P170" s="232"/>
      <c r="Q170" s="232"/>
      <c r="R170" s="232"/>
      <c r="S170" s="232"/>
      <c r="T170" s="23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34" t="s">
        <v>148</v>
      </c>
      <c r="AU170" s="234" t="s">
        <v>85</v>
      </c>
      <c r="AV170" s="13" t="s">
        <v>83</v>
      </c>
      <c r="AW170" s="13" t="s">
        <v>35</v>
      </c>
      <c r="AX170" s="13" t="s">
        <v>75</v>
      </c>
      <c r="AY170" s="234" t="s">
        <v>136</v>
      </c>
    </row>
    <row r="171" s="14" customFormat="1">
      <c r="A171" s="14"/>
      <c r="B171" s="235"/>
      <c r="C171" s="236"/>
      <c r="D171" s="226" t="s">
        <v>148</v>
      </c>
      <c r="E171" s="237" t="s">
        <v>19</v>
      </c>
      <c r="F171" s="238" t="s">
        <v>416</v>
      </c>
      <c r="G171" s="236"/>
      <c r="H171" s="239">
        <v>2.7890000000000001</v>
      </c>
      <c r="I171" s="240"/>
      <c r="J171" s="236"/>
      <c r="K171" s="236"/>
      <c r="L171" s="241"/>
      <c r="M171" s="242"/>
      <c r="N171" s="243"/>
      <c r="O171" s="243"/>
      <c r="P171" s="243"/>
      <c r="Q171" s="243"/>
      <c r="R171" s="243"/>
      <c r="S171" s="243"/>
      <c r="T171" s="24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45" t="s">
        <v>148</v>
      </c>
      <c r="AU171" s="245" t="s">
        <v>85</v>
      </c>
      <c r="AV171" s="14" t="s">
        <v>85</v>
      </c>
      <c r="AW171" s="14" t="s">
        <v>35</v>
      </c>
      <c r="AX171" s="14" t="s">
        <v>75</v>
      </c>
      <c r="AY171" s="245" t="s">
        <v>136</v>
      </c>
    </row>
    <row r="172" s="13" customFormat="1">
      <c r="A172" s="13"/>
      <c r="B172" s="224"/>
      <c r="C172" s="225"/>
      <c r="D172" s="226" t="s">
        <v>148</v>
      </c>
      <c r="E172" s="227" t="s">
        <v>19</v>
      </c>
      <c r="F172" s="228" t="s">
        <v>367</v>
      </c>
      <c r="G172" s="225"/>
      <c r="H172" s="227" t="s">
        <v>19</v>
      </c>
      <c r="I172" s="229"/>
      <c r="J172" s="225"/>
      <c r="K172" s="225"/>
      <c r="L172" s="230"/>
      <c r="M172" s="231"/>
      <c r="N172" s="232"/>
      <c r="O172" s="232"/>
      <c r="P172" s="232"/>
      <c r="Q172" s="232"/>
      <c r="R172" s="232"/>
      <c r="S172" s="232"/>
      <c r="T172" s="23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34" t="s">
        <v>148</v>
      </c>
      <c r="AU172" s="234" t="s">
        <v>85</v>
      </c>
      <c r="AV172" s="13" t="s">
        <v>83</v>
      </c>
      <c r="AW172" s="13" t="s">
        <v>35</v>
      </c>
      <c r="AX172" s="13" t="s">
        <v>75</v>
      </c>
      <c r="AY172" s="234" t="s">
        <v>136</v>
      </c>
    </row>
    <row r="173" s="14" customFormat="1">
      <c r="A173" s="14"/>
      <c r="B173" s="235"/>
      <c r="C173" s="236"/>
      <c r="D173" s="226" t="s">
        <v>148</v>
      </c>
      <c r="E173" s="237" t="s">
        <v>19</v>
      </c>
      <c r="F173" s="238" t="s">
        <v>417</v>
      </c>
      <c r="G173" s="236"/>
      <c r="H173" s="239">
        <v>1.49</v>
      </c>
      <c r="I173" s="240"/>
      <c r="J173" s="236"/>
      <c r="K173" s="236"/>
      <c r="L173" s="241"/>
      <c r="M173" s="242"/>
      <c r="N173" s="243"/>
      <c r="O173" s="243"/>
      <c r="P173" s="243"/>
      <c r="Q173" s="243"/>
      <c r="R173" s="243"/>
      <c r="S173" s="243"/>
      <c r="T173" s="24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45" t="s">
        <v>148</v>
      </c>
      <c r="AU173" s="245" t="s">
        <v>85</v>
      </c>
      <c r="AV173" s="14" t="s">
        <v>85</v>
      </c>
      <c r="AW173" s="14" t="s">
        <v>35</v>
      </c>
      <c r="AX173" s="14" t="s">
        <v>75</v>
      </c>
      <c r="AY173" s="245" t="s">
        <v>136</v>
      </c>
    </row>
    <row r="174" s="13" customFormat="1">
      <c r="A174" s="13"/>
      <c r="B174" s="224"/>
      <c r="C174" s="225"/>
      <c r="D174" s="226" t="s">
        <v>148</v>
      </c>
      <c r="E174" s="227" t="s">
        <v>19</v>
      </c>
      <c r="F174" s="228" t="s">
        <v>369</v>
      </c>
      <c r="G174" s="225"/>
      <c r="H174" s="227" t="s">
        <v>19</v>
      </c>
      <c r="I174" s="229"/>
      <c r="J174" s="225"/>
      <c r="K174" s="225"/>
      <c r="L174" s="230"/>
      <c r="M174" s="231"/>
      <c r="N174" s="232"/>
      <c r="O174" s="232"/>
      <c r="P174" s="232"/>
      <c r="Q174" s="232"/>
      <c r="R174" s="232"/>
      <c r="S174" s="232"/>
      <c r="T174" s="23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34" t="s">
        <v>148</v>
      </c>
      <c r="AU174" s="234" t="s">
        <v>85</v>
      </c>
      <c r="AV174" s="13" t="s">
        <v>83</v>
      </c>
      <c r="AW174" s="13" t="s">
        <v>35</v>
      </c>
      <c r="AX174" s="13" t="s">
        <v>75</v>
      </c>
      <c r="AY174" s="234" t="s">
        <v>136</v>
      </c>
    </row>
    <row r="175" s="14" customFormat="1">
      <c r="A175" s="14"/>
      <c r="B175" s="235"/>
      <c r="C175" s="236"/>
      <c r="D175" s="226" t="s">
        <v>148</v>
      </c>
      <c r="E175" s="237" t="s">
        <v>19</v>
      </c>
      <c r="F175" s="238" t="s">
        <v>418</v>
      </c>
      <c r="G175" s="236"/>
      <c r="H175" s="239">
        <v>0.40999999999999998</v>
      </c>
      <c r="I175" s="240"/>
      <c r="J175" s="236"/>
      <c r="K175" s="236"/>
      <c r="L175" s="241"/>
      <c r="M175" s="242"/>
      <c r="N175" s="243"/>
      <c r="O175" s="243"/>
      <c r="P175" s="243"/>
      <c r="Q175" s="243"/>
      <c r="R175" s="243"/>
      <c r="S175" s="243"/>
      <c r="T175" s="24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45" t="s">
        <v>148</v>
      </c>
      <c r="AU175" s="245" t="s">
        <v>85</v>
      </c>
      <c r="AV175" s="14" t="s">
        <v>85</v>
      </c>
      <c r="AW175" s="14" t="s">
        <v>35</v>
      </c>
      <c r="AX175" s="14" t="s">
        <v>75</v>
      </c>
      <c r="AY175" s="245" t="s">
        <v>136</v>
      </c>
    </row>
    <row r="176" s="13" customFormat="1">
      <c r="A176" s="13"/>
      <c r="B176" s="224"/>
      <c r="C176" s="225"/>
      <c r="D176" s="226" t="s">
        <v>148</v>
      </c>
      <c r="E176" s="227" t="s">
        <v>19</v>
      </c>
      <c r="F176" s="228" t="s">
        <v>371</v>
      </c>
      <c r="G176" s="225"/>
      <c r="H176" s="227" t="s">
        <v>19</v>
      </c>
      <c r="I176" s="229"/>
      <c r="J176" s="225"/>
      <c r="K176" s="225"/>
      <c r="L176" s="230"/>
      <c r="M176" s="231"/>
      <c r="N176" s="232"/>
      <c r="O176" s="232"/>
      <c r="P176" s="232"/>
      <c r="Q176" s="232"/>
      <c r="R176" s="232"/>
      <c r="S176" s="232"/>
      <c r="T176" s="23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34" t="s">
        <v>148</v>
      </c>
      <c r="AU176" s="234" t="s">
        <v>85</v>
      </c>
      <c r="AV176" s="13" t="s">
        <v>83</v>
      </c>
      <c r="AW176" s="13" t="s">
        <v>35</v>
      </c>
      <c r="AX176" s="13" t="s">
        <v>75</v>
      </c>
      <c r="AY176" s="234" t="s">
        <v>136</v>
      </c>
    </row>
    <row r="177" s="14" customFormat="1">
      <c r="A177" s="14"/>
      <c r="B177" s="235"/>
      <c r="C177" s="236"/>
      <c r="D177" s="226" t="s">
        <v>148</v>
      </c>
      <c r="E177" s="237" t="s">
        <v>19</v>
      </c>
      <c r="F177" s="238" t="s">
        <v>418</v>
      </c>
      <c r="G177" s="236"/>
      <c r="H177" s="239">
        <v>0.40999999999999998</v>
      </c>
      <c r="I177" s="240"/>
      <c r="J177" s="236"/>
      <c r="K177" s="236"/>
      <c r="L177" s="241"/>
      <c r="M177" s="242"/>
      <c r="N177" s="243"/>
      <c r="O177" s="243"/>
      <c r="P177" s="243"/>
      <c r="Q177" s="243"/>
      <c r="R177" s="243"/>
      <c r="S177" s="243"/>
      <c r="T177" s="24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45" t="s">
        <v>148</v>
      </c>
      <c r="AU177" s="245" t="s">
        <v>85</v>
      </c>
      <c r="AV177" s="14" t="s">
        <v>85</v>
      </c>
      <c r="AW177" s="14" t="s">
        <v>35</v>
      </c>
      <c r="AX177" s="14" t="s">
        <v>75</v>
      </c>
      <c r="AY177" s="245" t="s">
        <v>136</v>
      </c>
    </row>
    <row r="178" s="13" customFormat="1">
      <c r="A178" s="13"/>
      <c r="B178" s="224"/>
      <c r="C178" s="225"/>
      <c r="D178" s="226" t="s">
        <v>148</v>
      </c>
      <c r="E178" s="227" t="s">
        <v>19</v>
      </c>
      <c r="F178" s="228" t="s">
        <v>372</v>
      </c>
      <c r="G178" s="225"/>
      <c r="H178" s="227" t="s">
        <v>19</v>
      </c>
      <c r="I178" s="229"/>
      <c r="J178" s="225"/>
      <c r="K178" s="225"/>
      <c r="L178" s="230"/>
      <c r="M178" s="231"/>
      <c r="N178" s="232"/>
      <c r="O178" s="232"/>
      <c r="P178" s="232"/>
      <c r="Q178" s="232"/>
      <c r="R178" s="232"/>
      <c r="S178" s="232"/>
      <c r="T178" s="23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34" t="s">
        <v>148</v>
      </c>
      <c r="AU178" s="234" t="s">
        <v>85</v>
      </c>
      <c r="AV178" s="13" t="s">
        <v>83</v>
      </c>
      <c r="AW178" s="13" t="s">
        <v>35</v>
      </c>
      <c r="AX178" s="13" t="s">
        <v>75</v>
      </c>
      <c r="AY178" s="234" t="s">
        <v>136</v>
      </c>
    </row>
    <row r="179" s="14" customFormat="1">
      <c r="A179" s="14"/>
      <c r="B179" s="235"/>
      <c r="C179" s="236"/>
      <c r="D179" s="226" t="s">
        <v>148</v>
      </c>
      <c r="E179" s="237" t="s">
        <v>19</v>
      </c>
      <c r="F179" s="238" t="s">
        <v>419</v>
      </c>
      <c r="G179" s="236"/>
      <c r="H179" s="239">
        <v>5.0220000000000002</v>
      </c>
      <c r="I179" s="240"/>
      <c r="J179" s="236"/>
      <c r="K179" s="236"/>
      <c r="L179" s="241"/>
      <c r="M179" s="242"/>
      <c r="N179" s="243"/>
      <c r="O179" s="243"/>
      <c r="P179" s="243"/>
      <c r="Q179" s="243"/>
      <c r="R179" s="243"/>
      <c r="S179" s="243"/>
      <c r="T179" s="24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45" t="s">
        <v>148</v>
      </c>
      <c r="AU179" s="245" t="s">
        <v>85</v>
      </c>
      <c r="AV179" s="14" t="s">
        <v>85</v>
      </c>
      <c r="AW179" s="14" t="s">
        <v>35</v>
      </c>
      <c r="AX179" s="14" t="s">
        <v>75</v>
      </c>
      <c r="AY179" s="245" t="s">
        <v>136</v>
      </c>
    </row>
    <row r="180" s="13" customFormat="1">
      <c r="A180" s="13"/>
      <c r="B180" s="224"/>
      <c r="C180" s="225"/>
      <c r="D180" s="226" t="s">
        <v>148</v>
      </c>
      <c r="E180" s="227" t="s">
        <v>19</v>
      </c>
      <c r="F180" s="228" t="s">
        <v>420</v>
      </c>
      <c r="G180" s="225"/>
      <c r="H180" s="227" t="s">
        <v>19</v>
      </c>
      <c r="I180" s="229"/>
      <c r="J180" s="225"/>
      <c r="K180" s="225"/>
      <c r="L180" s="230"/>
      <c r="M180" s="231"/>
      <c r="N180" s="232"/>
      <c r="O180" s="232"/>
      <c r="P180" s="232"/>
      <c r="Q180" s="232"/>
      <c r="R180" s="232"/>
      <c r="S180" s="232"/>
      <c r="T180" s="23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34" t="s">
        <v>148</v>
      </c>
      <c r="AU180" s="234" t="s">
        <v>85</v>
      </c>
      <c r="AV180" s="13" t="s">
        <v>83</v>
      </c>
      <c r="AW180" s="13" t="s">
        <v>35</v>
      </c>
      <c r="AX180" s="13" t="s">
        <v>75</v>
      </c>
      <c r="AY180" s="234" t="s">
        <v>136</v>
      </c>
    </row>
    <row r="181" s="13" customFormat="1">
      <c r="A181" s="13"/>
      <c r="B181" s="224"/>
      <c r="C181" s="225"/>
      <c r="D181" s="226" t="s">
        <v>148</v>
      </c>
      <c r="E181" s="227" t="s">
        <v>19</v>
      </c>
      <c r="F181" s="228" t="s">
        <v>378</v>
      </c>
      <c r="G181" s="225"/>
      <c r="H181" s="227" t="s">
        <v>19</v>
      </c>
      <c r="I181" s="229"/>
      <c r="J181" s="225"/>
      <c r="K181" s="225"/>
      <c r="L181" s="230"/>
      <c r="M181" s="231"/>
      <c r="N181" s="232"/>
      <c r="O181" s="232"/>
      <c r="P181" s="232"/>
      <c r="Q181" s="232"/>
      <c r="R181" s="232"/>
      <c r="S181" s="232"/>
      <c r="T181" s="23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34" t="s">
        <v>148</v>
      </c>
      <c r="AU181" s="234" t="s">
        <v>85</v>
      </c>
      <c r="AV181" s="13" t="s">
        <v>83</v>
      </c>
      <c r="AW181" s="13" t="s">
        <v>35</v>
      </c>
      <c r="AX181" s="13" t="s">
        <v>75</v>
      </c>
      <c r="AY181" s="234" t="s">
        <v>136</v>
      </c>
    </row>
    <row r="182" s="14" customFormat="1">
      <c r="A182" s="14"/>
      <c r="B182" s="235"/>
      <c r="C182" s="236"/>
      <c r="D182" s="226" t="s">
        <v>148</v>
      </c>
      <c r="E182" s="237" t="s">
        <v>19</v>
      </c>
      <c r="F182" s="238" t="s">
        <v>421</v>
      </c>
      <c r="G182" s="236"/>
      <c r="H182" s="239">
        <v>5.4139999999999997</v>
      </c>
      <c r="I182" s="240"/>
      <c r="J182" s="236"/>
      <c r="K182" s="236"/>
      <c r="L182" s="241"/>
      <c r="M182" s="242"/>
      <c r="N182" s="243"/>
      <c r="O182" s="243"/>
      <c r="P182" s="243"/>
      <c r="Q182" s="243"/>
      <c r="R182" s="243"/>
      <c r="S182" s="243"/>
      <c r="T182" s="24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45" t="s">
        <v>148</v>
      </c>
      <c r="AU182" s="245" t="s">
        <v>85</v>
      </c>
      <c r="AV182" s="14" t="s">
        <v>85</v>
      </c>
      <c r="AW182" s="14" t="s">
        <v>35</v>
      </c>
      <c r="AX182" s="14" t="s">
        <v>75</v>
      </c>
      <c r="AY182" s="245" t="s">
        <v>136</v>
      </c>
    </row>
    <row r="183" s="13" customFormat="1">
      <c r="A183" s="13"/>
      <c r="B183" s="224"/>
      <c r="C183" s="225"/>
      <c r="D183" s="226" t="s">
        <v>148</v>
      </c>
      <c r="E183" s="227" t="s">
        <v>19</v>
      </c>
      <c r="F183" s="228" t="s">
        <v>380</v>
      </c>
      <c r="G183" s="225"/>
      <c r="H183" s="227" t="s">
        <v>19</v>
      </c>
      <c r="I183" s="229"/>
      <c r="J183" s="225"/>
      <c r="K183" s="225"/>
      <c r="L183" s="230"/>
      <c r="M183" s="231"/>
      <c r="N183" s="232"/>
      <c r="O183" s="232"/>
      <c r="P183" s="232"/>
      <c r="Q183" s="232"/>
      <c r="R183" s="232"/>
      <c r="S183" s="232"/>
      <c r="T183" s="23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34" t="s">
        <v>148</v>
      </c>
      <c r="AU183" s="234" t="s">
        <v>85</v>
      </c>
      <c r="AV183" s="13" t="s">
        <v>83</v>
      </c>
      <c r="AW183" s="13" t="s">
        <v>35</v>
      </c>
      <c r="AX183" s="13" t="s">
        <v>75</v>
      </c>
      <c r="AY183" s="234" t="s">
        <v>136</v>
      </c>
    </row>
    <row r="184" s="14" customFormat="1">
      <c r="A184" s="14"/>
      <c r="B184" s="235"/>
      <c r="C184" s="236"/>
      <c r="D184" s="226" t="s">
        <v>148</v>
      </c>
      <c r="E184" s="237" t="s">
        <v>19</v>
      </c>
      <c r="F184" s="238" t="s">
        <v>422</v>
      </c>
      <c r="G184" s="236"/>
      <c r="H184" s="239">
        <v>22.541</v>
      </c>
      <c r="I184" s="240"/>
      <c r="J184" s="236"/>
      <c r="K184" s="236"/>
      <c r="L184" s="241"/>
      <c r="M184" s="242"/>
      <c r="N184" s="243"/>
      <c r="O184" s="243"/>
      <c r="P184" s="243"/>
      <c r="Q184" s="243"/>
      <c r="R184" s="243"/>
      <c r="S184" s="243"/>
      <c r="T184" s="24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45" t="s">
        <v>148</v>
      </c>
      <c r="AU184" s="245" t="s">
        <v>85</v>
      </c>
      <c r="AV184" s="14" t="s">
        <v>85</v>
      </c>
      <c r="AW184" s="14" t="s">
        <v>35</v>
      </c>
      <c r="AX184" s="14" t="s">
        <v>75</v>
      </c>
      <c r="AY184" s="245" t="s">
        <v>136</v>
      </c>
    </row>
    <row r="185" s="13" customFormat="1">
      <c r="A185" s="13"/>
      <c r="B185" s="224"/>
      <c r="C185" s="225"/>
      <c r="D185" s="226" t="s">
        <v>148</v>
      </c>
      <c r="E185" s="227" t="s">
        <v>19</v>
      </c>
      <c r="F185" s="228" t="s">
        <v>423</v>
      </c>
      <c r="G185" s="225"/>
      <c r="H185" s="227" t="s">
        <v>19</v>
      </c>
      <c r="I185" s="229"/>
      <c r="J185" s="225"/>
      <c r="K185" s="225"/>
      <c r="L185" s="230"/>
      <c r="M185" s="231"/>
      <c r="N185" s="232"/>
      <c r="O185" s="232"/>
      <c r="P185" s="232"/>
      <c r="Q185" s="232"/>
      <c r="R185" s="232"/>
      <c r="S185" s="232"/>
      <c r="T185" s="23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34" t="s">
        <v>148</v>
      </c>
      <c r="AU185" s="234" t="s">
        <v>85</v>
      </c>
      <c r="AV185" s="13" t="s">
        <v>83</v>
      </c>
      <c r="AW185" s="13" t="s">
        <v>35</v>
      </c>
      <c r="AX185" s="13" t="s">
        <v>75</v>
      </c>
      <c r="AY185" s="234" t="s">
        <v>136</v>
      </c>
    </row>
    <row r="186" s="14" customFormat="1">
      <c r="A186" s="14"/>
      <c r="B186" s="235"/>
      <c r="C186" s="236"/>
      <c r="D186" s="226" t="s">
        <v>148</v>
      </c>
      <c r="E186" s="237" t="s">
        <v>19</v>
      </c>
      <c r="F186" s="238" t="s">
        <v>424</v>
      </c>
      <c r="G186" s="236"/>
      <c r="H186" s="239">
        <v>38.609999999999999</v>
      </c>
      <c r="I186" s="240"/>
      <c r="J186" s="236"/>
      <c r="K186" s="236"/>
      <c r="L186" s="241"/>
      <c r="M186" s="242"/>
      <c r="N186" s="243"/>
      <c r="O186" s="243"/>
      <c r="P186" s="243"/>
      <c r="Q186" s="243"/>
      <c r="R186" s="243"/>
      <c r="S186" s="243"/>
      <c r="T186" s="24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45" t="s">
        <v>148</v>
      </c>
      <c r="AU186" s="245" t="s">
        <v>85</v>
      </c>
      <c r="AV186" s="14" t="s">
        <v>85</v>
      </c>
      <c r="AW186" s="14" t="s">
        <v>35</v>
      </c>
      <c r="AX186" s="14" t="s">
        <v>75</v>
      </c>
      <c r="AY186" s="245" t="s">
        <v>136</v>
      </c>
    </row>
    <row r="187" s="14" customFormat="1">
      <c r="A187" s="14"/>
      <c r="B187" s="235"/>
      <c r="C187" s="236"/>
      <c r="D187" s="226" t="s">
        <v>148</v>
      </c>
      <c r="E187" s="237" t="s">
        <v>19</v>
      </c>
      <c r="F187" s="238" t="s">
        <v>425</v>
      </c>
      <c r="G187" s="236"/>
      <c r="H187" s="239">
        <v>-5.1100000000000003</v>
      </c>
      <c r="I187" s="240"/>
      <c r="J187" s="236"/>
      <c r="K187" s="236"/>
      <c r="L187" s="241"/>
      <c r="M187" s="242"/>
      <c r="N187" s="243"/>
      <c r="O187" s="243"/>
      <c r="P187" s="243"/>
      <c r="Q187" s="243"/>
      <c r="R187" s="243"/>
      <c r="S187" s="243"/>
      <c r="T187" s="24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45" t="s">
        <v>148</v>
      </c>
      <c r="AU187" s="245" t="s">
        <v>85</v>
      </c>
      <c r="AV187" s="14" t="s">
        <v>85</v>
      </c>
      <c r="AW187" s="14" t="s">
        <v>35</v>
      </c>
      <c r="AX187" s="14" t="s">
        <v>75</v>
      </c>
      <c r="AY187" s="245" t="s">
        <v>136</v>
      </c>
    </row>
    <row r="188" s="15" customFormat="1">
      <c r="A188" s="15"/>
      <c r="B188" s="246"/>
      <c r="C188" s="247"/>
      <c r="D188" s="226" t="s">
        <v>148</v>
      </c>
      <c r="E188" s="248" t="s">
        <v>19</v>
      </c>
      <c r="F188" s="249" t="s">
        <v>155</v>
      </c>
      <c r="G188" s="247"/>
      <c r="H188" s="250">
        <v>74.725999999999999</v>
      </c>
      <c r="I188" s="251"/>
      <c r="J188" s="247"/>
      <c r="K188" s="247"/>
      <c r="L188" s="252"/>
      <c r="M188" s="253"/>
      <c r="N188" s="254"/>
      <c r="O188" s="254"/>
      <c r="P188" s="254"/>
      <c r="Q188" s="254"/>
      <c r="R188" s="254"/>
      <c r="S188" s="254"/>
      <c r="T188" s="25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T188" s="256" t="s">
        <v>148</v>
      </c>
      <c r="AU188" s="256" t="s">
        <v>85</v>
      </c>
      <c r="AV188" s="15" t="s">
        <v>144</v>
      </c>
      <c r="AW188" s="15" t="s">
        <v>35</v>
      </c>
      <c r="AX188" s="15" t="s">
        <v>83</v>
      </c>
      <c r="AY188" s="256" t="s">
        <v>136</v>
      </c>
    </row>
    <row r="189" s="14" customFormat="1">
      <c r="A189" s="14"/>
      <c r="B189" s="235"/>
      <c r="C189" s="236"/>
      <c r="D189" s="226" t="s">
        <v>148</v>
      </c>
      <c r="E189" s="236"/>
      <c r="F189" s="238" t="s">
        <v>426</v>
      </c>
      <c r="G189" s="236"/>
      <c r="H189" s="239">
        <v>82.198999999999998</v>
      </c>
      <c r="I189" s="240"/>
      <c r="J189" s="236"/>
      <c r="K189" s="236"/>
      <c r="L189" s="241"/>
      <c r="M189" s="242"/>
      <c r="N189" s="243"/>
      <c r="O189" s="243"/>
      <c r="P189" s="243"/>
      <c r="Q189" s="243"/>
      <c r="R189" s="243"/>
      <c r="S189" s="243"/>
      <c r="T189" s="24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45" t="s">
        <v>148</v>
      </c>
      <c r="AU189" s="245" t="s">
        <v>85</v>
      </c>
      <c r="AV189" s="14" t="s">
        <v>85</v>
      </c>
      <c r="AW189" s="14" t="s">
        <v>4</v>
      </c>
      <c r="AX189" s="14" t="s">
        <v>83</v>
      </c>
      <c r="AY189" s="245" t="s">
        <v>136</v>
      </c>
    </row>
    <row r="190" s="2" customFormat="1" ht="16.5" customHeight="1">
      <c r="A190" s="40"/>
      <c r="B190" s="41"/>
      <c r="C190" s="206" t="s">
        <v>212</v>
      </c>
      <c r="D190" s="206" t="s">
        <v>139</v>
      </c>
      <c r="E190" s="207" t="s">
        <v>427</v>
      </c>
      <c r="F190" s="208" t="s">
        <v>428</v>
      </c>
      <c r="G190" s="209" t="s">
        <v>142</v>
      </c>
      <c r="H190" s="210">
        <v>82.198999999999998</v>
      </c>
      <c r="I190" s="211"/>
      <c r="J190" s="212">
        <f>ROUND(I190*H190,2)</f>
        <v>0</v>
      </c>
      <c r="K190" s="208" t="s">
        <v>143</v>
      </c>
      <c r="L190" s="46"/>
      <c r="M190" s="213" t="s">
        <v>19</v>
      </c>
      <c r="N190" s="214" t="s">
        <v>46</v>
      </c>
      <c r="O190" s="86"/>
      <c r="P190" s="215">
        <f>O190*H190</f>
        <v>0</v>
      </c>
      <c r="Q190" s="215">
        <v>0.0030000000000000001</v>
      </c>
      <c r="R190" s="215">
        <f>Q190*H190</f>
        <v>0.24659700000000001</v>
      </c>
      <c r="S190" s="215">
        <v>0</v>
      </c>
      <c r="T190" s="216">
        <f>S190*H190</f>
        <v>0</v>
      </c>
      <c r="U190" s="40"/>
      <c r="V190" s="40"/>
      <c r="W190" s="40"/>
      <c r="X190" s="40"/>
      <c r="Y190" s="40"/>
      <c r="Z190" s="40"/>
      <c r="AA190" s="40"/>
      <c r="AB190" s="40"/>
      <c r="AC190" s="40"/>
      <c r="AD190" s="40"/>
      <c r="AE190" s="40"/>
      <c r="AR190" s="217" t="s">
        <v>144</v>
      </c>
      <c r="AT190" s="217" t="s">
        <v>139</v>
      </c>
      <c r="AU190" s="217" t="s">
        <v>85</v>
      </c>
      <c r="AY190" s="19" t="s">
        <v>136</v>
      </c>
      <c r="BE190" s="218">
        <f>IF(N190="základní",J190,0)</f>
        <v>0</v>
      </c>
      <c r="BF190" s="218">
        <f>IF(N190="snížená",J190,0)</f>
        <v>0</v>
      </c>
      <c r="BG190" s="218">
        <f>IF(N190="zákl. přenesená",J190,0)</f>
        <v>0</v>
      </c>
      <c r="BH190" s="218">
        <f>IF(N190="sníž. přenesená",J190,0)</f>
        <v>0</v>
      </c>
      <c r="BI190" s="218">
        <f>IF(N190="nulová",J190,0)</f>
        <v>0</v>
      </c>
      <c r="BJ190" s="19" t="s">
        <v>83</v>
      </c>
      <c r="BK190" s="218">
        <f>ROUND(I190*H190,2)</f>
        <v>0</v>
      </c>
      <c r="BL190" s="19" t="s">
        <v>144</v>
      </c>
      <c r="BM190" s="217" t="s">
        <v>429</v>
      </c>
    </row>
    <row r="191" s="2" customFormat="1">
      <c r="A191" s="40"/>
      <c r="B191" s="41"/>
      <c r="C191" s="42"/>
      <c r="D191" s="219" t="s">
        <v>146</v>
      </c>
      <c r="E191" s="42"/>
      <c r="F191" s="220" t="s">
        <v>430</v>
      </c>
      <c r="G191" s="42"/>
      <c r="H191" s="42"/>
      <c r="I191" s="221"/>
      <c r="J191" s="42"/>
      <c r="K191" s="42"/>
      <c r="L191" s="46"/>
      <c r="M191" s="222"/>
      <c r="N191" s="223"/>
      <c r="O191" s="86"/>
      <c r="P191" s="86"/>
      <c r="Q191" s="86"/>
      <c r="R191" s="86"/>
      <c r="S191" s="86"/>
      <c r="T191" s="87"/>
      <c r="U191" s="40"/>
      <c r="V191" s="40"/>
      <c r="W191" s="40"/>
      <c r="X191" s="40"/>
      <c r="Y191" s="40"/>
      <c r="Z191" s="40"/>
      <c r="AA191" s="40"/>
      <c r="AB191" s="40"/>
      <c r="AC191" s="40"/>
      <c r="AD191" s="40"/>
      <c r="AE191" s="40"/>
      <c r="AT191" s="19" t="s">
        <v>146</v>
      </c>
      <c r="AU191" s="19" t="s">
        <v>85</v>
      </c>
    </row>
    <row r="192" s="13" customFormat="1">
      <c r="A192" s="13"/>
      <c r="B192" s="224"/>
      <c r="C192" s="225"/>
      <c r="D192" s="226" t="s">
        <v>148</v>
      </c>
      <c r="E192" s="227" t="s">
        <v>19</v>
      </c>
      <c r="F192" s="228" t="s">
        <v>414</v>
      </c>
      <c r="G192" s="225"/>
      <c r="H192" s="227" t="s">
        <v>19</v>
      </c>
      <c r="I192" s="229"/>
      <c r="J192" s="225"/>
      <c r="K192" s="225"/>
      <c r="L192" s="230"/>
      <c r="M192" s="231"/>
      <c r="N192" s="232"/>
      <c r="O192" s="232"/>
      <c r="P192" s="232"/>
      <c r="Q192" s="232"/>
      <c r="R192" s="232"/>
      <c r="S192" s="232"/>
      <c r="T192" s="23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34" t="s">
        <v>148</v>
      </c>
      <c r="AU192" s="234" t="s">
        <v>85</v>
      </c>
      <c r="AV192" s="13" t="s">
        <v>83</v>
      </c>
      <c r="AW192" s="13" t="s">
        <v>35</v>
      </c>
      <c r="AX192" s="13" t="s">
        <v>75</v>
      </c>
      <c r="AY192" s="234" t="s">
        <v>136</v>
      </c>
    </row>
    <row r="193" s="13" customFormat="1">
      <c r="A193" s="13"/>
      <c r="B193" s="224"/>
      <c r="C193" s="225"/>
      <c r="D193" s="226" t="s">
        <v>148</v>
      </c>
      <c r="E193" s="227" t="s">
        <v>19</v>
      </c>
      <c r="F193" s="228" t="s">
        <v>363</v>
      </c>
      <c r="G193" s="225"/>
      <c r="H193" s="227" t="s">
        <v>19</v>
      </c>
      <c r="I193" s="229"/>
      <c r="J193" s="225"/>
      <c r="K193" s="225"/>
      <c r="L193" s="230"/>
      <c r="M193" s="231"/>
      <c r="N193" s="232"/>
      <c r="O193" s="232"/>
      <c r="P193" s="232"/>
      <c r="Q193" s="232"/>
      <c r="R193" s="232"/>
      <c r="S193" s="232"/>
      <c r="T193" s="23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34" t="s">
        <v>148</v>
      </c>
      <c r="AU193" s="234" t="s">
        <v>85</v>
      </c>
      <c r="AV193" s="13" t="s">
        <v>83</v>
      </c>
      <c r="AW193" s="13" t="s">
        <v>35</v>
      </c>
      <c r="AX193" s="13" t="s">
        <v>75</v>
      </c>
      <c r="AY193" s="234" t="s">
        <v>136</v>
      </c>
    </row>
    <row r="194" s="14" customFormat="1">
      <c r="A194" s="14"/>
      <c r="B194" s="235"/>
      <c r="C194" s="236"/>
      <c r="D194" s="226" t="s">
        <v>148</v>
      </c>
      <c r="E194" s="237" t="s">
        <v>19</v>
      </c>
      <c r="F194" s="238" t="s">
        <v>415</v>
      </c>
      <c r="G194" s="236"/>
      <c r="H194" s="239">
        <v>3.1499999999999999</v>
      </c>
      <c r="I194" s="240"/>
      <c r="J194" s="236"/>
      <c r="K194" s="236"/>
      <c r="L194" s="241"/>
      <c r="M194" s="242"/>
      <c r="N194" s="243"/>
      <c r="O194" s="243"/>
      <c r="P194" s="243"/>
      <c r="Q194" s="243"/>
      <c r="R194" s="243"/>
      <c r="S194" s="243"/>
      <c r="T194" s="24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45" t="s">
        <v>148</v>
      </c>
      <c r="AU194" s="245" t="s">
        <v>85</v>
      </c>
      <c r="AV194" s="14" t="s">
        <v>85</v>
      </c>
      <c r="AW194" s="14" t="s">
        <v>35</v>
      </c>
      <c r="AX194" s="14" t="s">
        <v>75</v>
      </c>
      <c r="AY194" s="245" t="s">
        <v>136</v>
      </c>
    </row>
    <row r="195" s="13" customFormat="1">
      <c r="A195" s="13"/>
      <c r="B195" s="224"/>
      <c r="C195" s="225"/>
      <c r="D195" s="226" t="s">
        <v>148</v>
      </c>
      <c r="E195" s="227" t="s">
        <v>19</v>
      </c>
      <c r="F195" s="228" t="s">
        <v>365</v>
      </c>
      <c r="G195" s="225"/>
      <c r="H195" s="227" t="s">
        <v>19</v>
      </c>
      <c r="I195" s="229"/>
      <c r="J195" s="225"/>
      <c r="K195" s="225"/>
      <c r="L195" s="230"/>
      <c r="M195" s="231"/>
      <c r="N195" s="232"/>
      <c r="O195" s="232"/>
      <c r="P195" s="232"/>
      <c r="Q195" s="232"/>
      <c r="R195" s="232"/>
      <c r="S195" s="232"/>
      <c r="T195" s="23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34" t="s">
        <v>148</v>
      </c>
      <c r="AU195" s="234" t="s">
        <v>85</v>
      </c>
      <c r="AV195" s="13" t="s">
        <v>83</v>
      </c>
      <c r="AW195" s="13" t="s">
        <v>35</v>
      </c>
      <c r="AX195" s="13" t="s">
        <v>75</v>
      </c>
      <c r="AY195" s="234" t="s">
        <v>136</v>
      </c>
    </row>
    <row r="196" s="14" customFormat="1">
      <c r="A196" s="14"/>
      <c r="B196" s="235"/>
      <c r="C196" s="236"/>
      <c r="D196" s="226" t="s">
        <v>148</v>
      </c>
      <c r="E196" s="237" t="s">
        <v>19</v>
      </c>
      <c r="F196" s="238" t="s">
        <v>416</v>
      </c>
      <c r="G196" s="236"/>
      <c r="H196" s="239">
        <v>2.7890000000000001</v>
      </c>
      <c r="I196" s="240"/>
      <c r="J196" s="236"/>
      <c r="K196" s="236"/>
      <c r="L196" s="241"/>
      <c r="M196" s="242"/>
      <c r="N196" s="243"/>
      <c r="O196" s="243"/>
      <c r="P196" s="243"/>
      <c r="Q196" s="243"/>
      <c r="R196" s="243"/>
      <c r="S196" s="243"/>
      <c r="T196" s="24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45" t="s">
        <v>148</v>
      </c>
      <c r="AU196" s="245" t="s">
        <v>85</v>
      </c>
      <c r="AV196" s="14" t="s">
        <v>85</v>
      </c>
      <c r="AW196" s="14" t="s">
        <v>35</v>
      </c>
      <c r="AX196" s="14" t="s">
        <v>75</v>
      </c>
      <c r="AY196" s="245" t="s">
        <v>136</v>
      </c>
    </row>
    <row r="197" s="13" customFormat="1">
      <c r="A197" s="13"/>
      <c r="B197" s="224"/>
      <c r="C197" s="225"/>
      <c r="D197" s="226" t="s">
        <v>148</v>
      </c>
      <c r="E197" s="227" t="s">
        <v>19</v>
      </c>
      <c r="F197" s="228" t="s">
        <v>367</v>
      </c>
      <c r="G197" s="225"/>
      <c r="H197" s="227" t="s">
        <v>19</v>
      </c>
      <c r="I197" s="229"/>
      <c r="J197" s="225"/>
      <c r="K197" s="225"/>
      <c r="L197" s="230"/>
      <c r="M197" s="231"/>
      <c r="N197" s="232"/>
      <c r="O197" s="232"/>
      <c r="P197" s="232"/>
      <c r="Q197" s="232"/>
      <c r="R197" s="232"/>
      <c r="S197" s="232"/>
      <c r="T197" s="23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34" t="s">
        <v>148</v>
      </c>
      <c r="AU197" s="234" t="s">
        <v>85</v>
      </c>
      <c r="AV197" s="13" t="s">
        <v>83</v>
      </c>
      <c r="AW197" s="13" t="s">
        <v>35</v>
      </c>
      <c r="AX197" s="13" t="s">
        <v>75</v>
      </c>
      <c r="AY197" s="234" t="s">
        <v>136</v>
      </c>
    </row>
    <row r="198" s="14" customFormat="1">
      <c r="A198" s="14"/>
      <c r="B198" s="235"/>
      <c r="C198" s="236"/>
      <c r="D198" s="226" t="s">
        <v>148</v>
      </c>
      <c r="E198" s="237" t="s">
        <v>19</v>
      </c>
      <c r="F198" s="238" t="s">
        <v>417</v>
      </c>
      <c r="G198" s="236"/>
      <c r="H198" s="239">
        <v>1.49</v>
      </c>
      <c r="I198" s="240"/>
      <c r="J198" s="236"/>
      <c r="K198" s="236"/>
      <c r="L198" s="241"/>
      <c r="M198" s="242"/>
      <c r="N198" s="243"/>
      <c r="O198" s="243"/>
      <c r="P198" s="243"/>
      <c r="Q198" s="243"/>
      <c r="R198" s="243"/>
      <c r="S198" s="243"/>
      <c r="T198" s="24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45" t="s">
        <v>148</v>
      </c>
      <c r="AU198" s="245" t="s">
        <v>85</v>
      </c>
      <c r="AV198" s="14" t="s">
        <v>85</v>
      </c>
      <c r="AW198" s="14" t="s">
        <v>35</v>
      </c>
      <c r="AX198" s="14" t="s">
        <v>75</v>
      </c>
      <c r="AY198" s="245" t="s">
        <v>136</v>
      </c>
    </row>
    <row r="199" s="13" customFormat="1">
      <c r="A199" s="13"/>
      <c r="B199" s="224"/>
      <c r="C199" s="225"/>
      <c r="D199" s="226" t="s">
        <v>148</v>
      </c>
      <c r="E199" s="227" t="s">
        <v>19</v>
      </c>
      <c r="F199" s="228" t="s">
        <v>369</v>
      </c>
      <c r="G199" s="225"/>
      <c r="H199" s="227" t="s">
        <v>19</v>
      </c>
      <c r="I199" s="229"/>
      <c r="J199" s="225"/>
      <c r="K199" s="225"/>
      <c r="L199" s="230"/>
      <c r="M199" s="231"/>
      <c r="N199" s="232"/>
      <c r="O199" s="232"/>
      <c r="P199" s="232"/>
      <c r="Q199" s="232"/>
      <c r="R199" s="232"/>
      <c r="S199" s="232"/>
      <c r="T199" s="23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34" t="s">
        <v>148</v>
      </c>
      <c r="AU199" s="234" t="s">
        <v>85</v>
      </c>
      <c r="AV199" s="13" t="s">
        <v>83</v>
      </c>
      <c r="AW199" s="13" t="s">
        <v>35</v>
      </c>
      <c r="AX199" s="13" t="s">
        <v>75</v>
      </c>
      <c r="AY199" s="234" t="s">
        <v>136</v>
      </c>
    </row>
    <row r="200" s="14" customFormat="1">
      <c r="A200" s="14"/>
      <c r="B200" s="235"/>
      <c r="C200" s="236"/>
      <c r="D200" s="226" t="s">
        <v>148</v>
      </c>
      <c r="E200" s="237" t="s">
        <v>19</v>
      </c>
      <c r="F200" s="238" t="s">
        <v>418</v>
      </c>
      <c r="G200" s="236"/>
      <c r="H200" s="239">
        <v>0.40999999999999998</v>
      </c>
      <c r="I200" s="240"/>
      <c r="J200" s="236"/>
      <c r="K200" s="236"/>
      <c r="L200" s="241"/>
      <c r="M200" s="242"/>
      <c r="N200" s="243"/>
      <c r="O200" s="243"/>
      <c r="P200" s="243"/>
      <c r="Q200" s="243"/>
      <c r="R200" s="243"/>
      <c r="S200" s="243"/>
      <c r="T200" s="24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45" t="s">
        <v>148</v>
      </c>
      <c r="AU200" s="245" t="s">
        <v>85</v>
      </c>
      <c r="AV200" s="14" t="s">
        <v>85</v>
      </c>
      <c r="AW200" s="14" t="s">
        <v>35</v>
      </c>
      <c r="AX200" s="14" t="s">
        <v>75</v>
      </c>
      <c r="AY200" s="245" t="s">
        <v>136</v>
      </c>
    </row>
    <row r="201" s="13" customFormat="1">
      <c r="A201" s="13"/>
      <c r="B201" s="224"/>
      <c r="C201" s="225"/>
      <c r="D201" s="226" t="s">
        <v>148</v>
      </c>
      <c r="E201" s="227" t="s">
        <v>19</v>
      </c>
      <c r="F201" s="228" t="s">
        <v>371</v>
      </c>
      <c r="G201" s="225"/>
      <c r="H201" s="227" t="s">
        <v>19</v>
      </c>
      <c r="I201" s="229"/>
      <c r="J201" s="225"/>
      <c r="K201" s="225"/>
      <c r="L201" s="230"/>
      <c r="M201" s="231"/>
      <c r="N201" s="232"/>
      <c r="O201" s="232"/>
      <c r="P201" s="232"/>
      <c r="Q201" s="232"/>
      <c r="R201" s="232"/>
      <c r="S201" s="232"/>
      <c r="T201" s="23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34" t="s">
        <v>148</v>
      </c>
      <c r="AU201" s="234" t="s">
        <v>85</v>
      </c>
      <c r="AV201" s="13" t="s">
        <v>83</v>
      </c>
      <c r="AW201" s="13" t="s">
        <v>35</v>
      </c>
      <c r="AX201" s="13" t="s">
        <v>75</v>
      </c>
      <c r="AY201" s="234" t="s">
        <v>136</v>
      </c>
    </row>
    <row r="202" s="14" customFormat="1">
      <c r="A202" s="14"/>
      <c r="B202" s="235"/>
      <c r="C202" s="236"/>
      <c r="D202" s="226" t="s">
        <v>148</v>
      </c>
      <c r="E202" s="237" t="s">
        <v>19</v>
      </c>
      <c r="F202" s="238" t="s">
        <v>418</v>
      </c>
      <c r="G202" s="236"/>
      <c r="H202" s="239">
        <v>0.40999999999999998</v>
      </c>
      <c r="I202" s="240"/>
      <c r="J202" s="236"/>
      <c r="K202" s="236"/>
      <c r="L202" s="241"/>
      <c r="M202" s="242"/>
      <c r="N202" s="243"/>
      <c r="O202" s="243"/>
      <c r="P202" s="243"/>
      <c r="Q202" s="243"/>
      <c r="R202" s="243"/>
      <c r="S202" s="243"/>
      <c r="T202" s="24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45" t="s">
        <v>148</v>
      </c>
      <c r="AU202" s="245" t="s">
        <v>85</v>
      </c>
      <c r="AV202" s="14" t="s">
        <v>85</v>
      </c>
      <c r="AW202" s="14" t="s">
        <v>35</v>
      </c>
      <c r="AX202" s="14" t="s">
        <v>75</v>
      </c>
      <c r="AY202" s="245" t="s">
        <v>136</v>
      </c>
    </row>
    <row r="203" s="13" customFormat="1">
      <c r="A203" s="13"/>
      <c r="B203" s="224"/>
      <c r="C203" s="225"/>
      <c r="D203" s="226" t="s">
        <v>148</v>
      </c>
      <c r="E203" s="227" t="s">
        <v>19</v>
      </c>
      <c r="F203" s="228" t="s">
        <v>372</v>
      </c>
      <c r="G203" s="225"/>
      <c r="H203" s="227" t="s">
        <v>19</v>
      </c>
      <c r="I203" s="229"/>
      <c r="J203" s="225"/>
      <c r="K203" s="225"/>
      <c r="L203" s="230"/>
      <c r="M203" s="231"/>
      <c r="N203" s="232"/>
      <c r="O203" s="232"/>
      <c r="P203" s="232"/>
      <c r="Q203" s="232"/>
      <c r="R203" s="232"/>
      <c r="S203" s="232"/>
      <c r="T203" s="23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34" t="s">
        <v>148</v>
      </c>
      <c r="AU203" s="234" t="s">
        <v>85</v>
      </c>
      <c r="AV203" s="13" t="s">
        <v>83</v>
      </c>
      <c r="AW203" s="13" t="s">
        <v>35</v>
      </c>
      <c r="AX203" s="13" t="s">
        <v>75</v>
      </c>
      <c r="AY203" s="234" t="s">
        <v>136</v>
      </c>
    </row>
    <row r="204" s="14" customFormat="1">
      <c r="A204" s="14"/>
      <c r="B204" s="235"/>
      <c r="C204" s="236"/>
      <c r="D204" s="226" t="s">
        <v>148</v>
      </c>
      <c r="E204" s="237" t="s">
        <v>19</v>
      </c>
      <c r="F204" s="238" t="s">
        <v>419</v>
      </c>
      <c r="G204" s="236"/>
      <c r="H204" s="239">
        <v>5.0220000000000002</v>
      </c>
      <c r="I204" s="240"/>
      <c r="J204" s="236"/>
      <c r="K204" s="236"/>
      <c r="L204" s="241"/>
      <c r="M204" s="242"/>
      <c r="N204" s="243"/>
      <c r="O204" s="243"/>
      <c r="P204" s="243"/>
      <c r="Q204" s="243"/>
      <c r="R204" s="243"/>
      <c r="S204" s="243"/>
      <c r="T204" s="24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45" t="s">
        <v>148</v>
      </c>
      <c r="AU204" s="245" t="s">
        <v>85</v>
      </c>
      <c r="AV204" s="14" t="s">
        <v>85</v>
      </c>
      <c r="AW204" s="14" t="s">
        <v>35</v>
      </c>
      <c r="AX204" s="14" t="s">
        <v>75</v>
      </c>
      <c r="AY204" s="245" t="s">
        <v>136</v>
      </c>
    </row>
    <row r="205" s="13" customFormat="1">
      <c r="A205" s="13"/>
      <c r="B205" s="224"/>
      <c r="C205" s="225"/>
      <c r="D205" s="226" t="s">
        <v>148</v>
      </c>
      <c r="E205" s="227" t="s">
        <v>19</v>
      </c>
      <c r="F205" s="228" t="s">
        <v>420</v>
      </c>
      <c r="G205" s="225"/>
      <c r="H205" s="227" t="s">
        <v>19</v>
      </c>
      <c r="I205" s="229"/>
      <c r="J205" s="225"/>
      <c r="K205" s="225"/>
      <c r="L205" s="230"/>
      <c r="M205" s="231"/>
      <c r="N205" s="232"/>
      <c r="O205" s="232"/>
      <c r="P205" s="232"/>
      <c r="Q205" s="232"/>
      <c r="R205" s="232"/>
      <c r="S205" s="232"/>
      <c r="T205" s="23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34" t="s">
        <v>148</v>
      </c>
      <c r="AU205" s="234" t="s">
        <v>85</v>
      </c>
      <c r="AV205" s="13" t="s">
        <v>83</v>
      </c>
      <c r="AW205" s="13" t="s">
        <v>35</v>
      </c>
      <c r="AX205" s="13" t="s">
        <v>75</v>
      </c>
      <c r="AY205" s="234" t="s">
        <v>136</v>
      </c>
    </row>
    <row r="206" s="13" customFormat="1">
      <c r="A206" s="13"/>
      <c r="B206" s="224"/>
      <c r="C206" s="225"/>
      <c r="D206" s="226" t="s">
        <v>148</v>
      </c>
      <c r="E206" s="227" t="s">
        <v>19</v>
      </c>
      <c r="F206" s="228" t="s">
        <v>378</v>
      </c>
      <c r="G206" s="225"/>
      <c r="H206" s="227" t="s">
        <v>19</v>
      </c>
      <c r="I206" s="229"/>
      <c r="J206" s="225"/>
      <c r="K206" s="225"/>
      <c r="L206" s="230"/>
      <c r="M206" s="231"/>
      <c r="N206" s="232"/>
      <c r="O206" s="232"/>
      <c r="P206" s="232"/>
      <c r="Q206" s="232"/>
      <c r="R206" s="232"/>
      <c r="S206" s="232"/>
      <c r="T206" s="23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34" t="s">
        <v>148</v>
      </c>
      <c r="AU206" s="234" t="s">
        <v>85</v>
      </c>
      <c r="AV206" s="13" t="s">
        <v>83</v>
      </c>
      <c r="AW206" s="13" t="s">
        <v>35</v>
      </c>
      <c r="AX206" s="13" t="s">
        <v>75</v>
      </c>
      <c r="AY206" s="234" t="s">
        <v>136</v>
      </c>
    </row>
    <row r="207" s="14" customFormat="1">
      <c r="A207" s="14"/>
      <c r="B207" s="235"/>
      <c r="C207" s="236"/>
      <c r="D207" s="226" t="s">
        <v>148</v>
      </c>
      <c r="E207" s="237" t="s">
        <v>19</v>
      </c>
      <c r="F207" s="238" t="s">
        <v>421</v>
      </c>
      <c r="G207" s="236"/>
      <c r="H207" s="239">
        <v>5.4139999999999997</v>
      </c>
      <c r="I207" s="240"/>
      <c r="J207" s="236"/>
      <c r="K207" s="236"/>
      <c r="L207" s="241"/>
      <c r="M207" s="242"/>
      <c r="N207" s="243"/>
      <c r="O207" s="243"/>
      <c r="P207" s="243"/>
      <c r="Q207" s="243"/>
      <c r="R207" s="243"/>
      <c r="S207" s="243"/>
      <c r="T207" s="24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45" t="s">
        <v>148</v>
      </c>
      <c r="AU207" s="245" t="s">
        <v>85</v>
      </c>
      <c r="AV207" s="14" t="s">
        <v>85</v>
      </c>
      <c r="AW207" s="14" t="s">
        <v>35</v>
      </c>
      <c r="AX207" s="14" t="s">
        <v>75</v>
      </c>
      <c r="AY207" s="245" t="s">
        <v>136</v>
      </c>
    </row>
    <row r="208" s="13" customFormat="1">
      <c r="A208" s="13"/>
      <c r="B208" s="224"/>
      <c r="C208" s="225"/>
      <c r="D208" s="226" t="s">
        <v>148</v>
      </c>
      <c r="E208" s="227" t="s">
        <v>19</v>
      </c>
      <c r="F208" s="228" t="s">
        <v>380</v>
      </c>
      <c r="G208" s="225"/>
      <c r="H208" s="227" t="s">
        <v>19</v>
      </c>
      <c r="I208" s="229"/>
      <c r="J208" s="225"/>
      <c r="K208" s="225"/>
      <c r="L208" s="230"/>
      <c r="M208" s="231"/>
      <c r="N208" s="232"/>
      <c r="O208" s="232"/>
      <c r="P208" s="232"/>
      <c r="Q208" s="232"/>
      <c r="R208" s="232"/>
      <c r="S208" s="232"/>
      <c r="T208" s="23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34" t="s">
        <v>148</v>
      </c>
      <c r="AU208" s="234" t="s">
        <v>85</v>
      </c>
      <c r="AV208" s="13" t="s">
        <v>83</v>
      </c>
      <c r="AW208" s="13" t="s">
        <v>35</v>
      </c>
      <c r="AX208" s="13" t="s">
        <v>75</v>
      </c>
      <c r="AY208" s="234" t="s">
        <v>136</v>
      </c>
    </row>
    <row r="209" s="14" customFormat="1">
      <c r="A209" s="14"/>
      <c r="B209" s="235"/>
      <c r="C209" s="236"/>
      <c r="D209" s="226" t="s">
        <v>148</v>
      </c>
      <c r="E209" s="237" t="s">
        <v>19</v>
      </c>
      <c r="F209" s="238" t="s">
        <v>422</v>
      </c>
      <c r="G209" s="236"/>
      <c r="H209" s="239">
        <v>22.541</v>
      </c>
      <c r="I209" s="240"/>
      <c r="J209" s="236"/>
      <c r="K209" s="236"/>
      <c r="L209" s="241"/>
      <c r="M209" s="242"/>
      <c r="N209" s="243"/>
      <c r="O209" s="243"/>
      <c r="P209" s="243"/>
      <c r="Q209" s="243"/>
      <c r="R209" s="243"/>
      <c r="S209" s="243"/>
      <c r="T209" s="24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45" t="s">
        <v>148</v>
      </c>
      <c r="AU209" s="245" t="s">
        <v>85</v>
      </c>
      <c r="AV209" s="14" t="s">
        <v>85</v>
      </c>
      <c r="AW209" s="14" t="s">
        <v>35</v>
      </c>
      <c r="AX209" s="14" t="s">
        <v>75</v>
      </c>
      <c r="AY209" s="245" t="s">
        <v>136</v>
      </c>
    </row>
    <row r="210" s="13" customFormat="1">
      <c r="A210" s="13"/>
      <c r="B210" s="224"/>
      <c r="C210" s="225"/>
      <c r="D210" s="226" t="s">
        <v>148</v>
      </c>
      <c r="E210" s="227" t="s">
        <v>19</v>
      </c>
      <c r="F210" s="228" t="s">
        <v>423</v>
      </c>
      <c r="G210" s="225"/>
      <c r="H210" s="227" t="s">
        <v>19</v>
      </c>
      <c r="I210" s="229"/>
      <c r="J210" s="225"/>
      <c r="K210" s="225"/>
      <c r="L210" s="230"/>
      <c r="M210" s="231"/>
      <c r="N210" s="232"/>
      <c r="O210" s="232"/>
      <c r="P210" s="232"/>
      <c r="Q210" s="232"/>
      <c r="R210" s="232"/>
      <c r="S210" s="232"/>
      <c r="T210" s="23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34" t="s">
        <v>148</v>
      </c>
      <c r="AU210" s="234" t="s">
        <v>85</v>
      </c>
      <c r="AV210" s="13" t="s">
        <v>83</v>
      </c>
      <c r="AW210" s="13" t="s">
        <v>35</v>
      </c>
      <c r="AX210" s="13" t="s">
        <v>75</v>
      </c>
      <c r="AY210" s="234" t="s">
        <v>136</v>
      </c>
    </row>
    <row r="211" s="14" customFormat="1">
      <c r="A211" s="14"/>
      <c r="B211" s="235"/>
      <c r="C211" s="236"/>
      <c r="D211" s="226" t="s">
        <v>148</v>
      </c>
      <c r="E211" s="237" t="s">
        <v>19</v>
      </c>
      <c r="F211" s="238" t="s">
        <v>424</v>
      </c>
      <c r="G211" s="236"/>
      <c r="H211" s="239">
        <v>38.609999999999999</v>
      </c>
      <c r="I211" s="240"/>
      <c r="J211" s="236"/>
      <c r="K211" s="236"/>
      <c r="L211" s="241"/>
      <c r="M211" s="242"/>
      <c r="N211" s="243"/>
      <c r="O211" s="243"/>
      <c r="P211" s="243"/>
      <c r="Q211" s="243"/>
      <c r="R211" s="243"/>
      <c r="S211" s="243"/>
      <c r="T211" s="24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45" t="s">
        <v>148</v>
      </c>
      <c r="AU211" s="245" t="s">
        <v>85</v>
      </c>
      <c r="AV211" s="14" t="s">
        <v>85</v>
      </c>
      <c r="AW211" s="14" t="s">
        <v>35</v>
      </c>
      <c r="AX211" s="14" t="s">
        <v>75</v>
      </c>
      <c r="AY211" s="245" t="s">
        <v>136</v>
      </c>
    </row>
    <row r="212" s="14" customFormat="1">
      <c r="A212" s="14"/>
      <c r="B212" s="235"/>
      <c r="C212" s="236"/>
      <c r="D212" s="226" t="s">
        <v>148</v>
      </c>
      <c r="E212" s="237" t="s">
        <v>19</v>
      </c>
      <c r="F212" s="238" t="s">
        <v>425</v>
      </c>
      <c r="G212" s="236"/>
      <c r="H212" s="239">
        <v>-5.1100000000000003</v>
      </c>
      <c r="I212" s="240"/>
      <c r="J212" s="236"/>
      <c r="K212" s="236"/>
      <c r="L212" s="241"/>
      <c r="M212" s="242"/>
      <c r="N212" s="243"/>
      <c r="O212" s="243"/>
      <c r="P212" s="243"/>
      <c r="Q212" s="243"/>
      <c r="R212" s="243"/>
      <c r="S212" s="243"/>
      <c r="T212" s="24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45" t="s">
        <v>148</v>
      </c>
      <c r="AU212" s="245" t="s">
        <v>85</v>
      </c>
      <c r="AV212" s="14" t="s">
        <v>85</v>
      </c>
      <c r="AW212" s="14" t="s">
        <v>35</v>
      </c>
      <c r="AX212" s="14" t="s">
        <v>75</v>
      </c>
      <c r="AY212" s="245" t="s">
        <v>136</v>
      </c>
    </row>
    <row r="213" s="15" customFormat="1">
      <c r="A213" s="15"/>
      <c r="B213" s="246"/>
      <c r="C213" s="247"/>
      <c r="D213" s="226" t="s">
        <v>148</v>
      </c>
      <c r="E213" s="248" t="s">
        <v>19</v>
      </c>
      <c r="F213" s="249" t="s">
        <v>155</v>
      </c>
      <c r="G213" s="247"/>
      <c r="H213" s="250">
        <v>74.725999999999999</v>
      </c>
      <c r="I213" s="251"/>
      <c r="J213" s="247"/>
      <c r="K213" s="247"/>
      <c r="L213" s="252"/>
      <c r="M213" s="253"/>
      <c r="N213" s="254"/>
      <c r="O213" s="254"/>
      <c r="P213" s="254"/>
      <c r="Q213" s="254"/>
      <c r="R213" s="254"/>
      <c r="S213" s="254"/>
      <c r="T213" s="25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T213" s="256" t="s">
        <v>148</v>
      </c>
      <c r="AU213" s="256" t="s">
        <v>85</v>
      </c>
      <c r="AV213" s="15" t="s">
        <v>144</v>
      </c>
      <c r="AW213" s="15" t="s">
        <v>35</v>
      </c>
      <c r="AX213" s="15" t="s">
        <v>83</v>
      </c>
      <c r="AY213" s="256" t="s">
        <v>136</v>
      </c>
    </row>
    <row r="214" s="14" customFormat="1">
      <c r="A214" s="14"/>
      <c r="B214" s="235"/>
      <c r="C214" s="236"/>
      <c r="D214" s="226" t="s">
        <v>148</v>
      </c>
      <c r="E214" s="236"/>
      <c r="F214" s="238" t="s">
        <v>426</v>
      </c>
      <c r="G214" s="236"/>
      <c r="H214" s="239">
        <v>82.198999999999998</v>
      </c>
      <c r="I214" s="240"/>
      <c r="J214" s="236"/>
      <c r="K214" s="236"/>
      <c r="L214" s="241"/>
      <c r="M214" s="242"/>
      <c r="N214" s="243"/>
      <c r="O214" s="243"/>
      <c r="P214" s="243"/>
      <c r="Q214" s="243"/>
      <c r="R214" s="243"/>
      <c r="S214" s="243"/>
      <c r="T214" s="24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45" t="s">
        <v>148</v>
      </c>
      <c r="AU214" s="245" t="s">
        <v>85</v>
      </c>
      <c r="AV214" s="14" t="s">
        <v>85</v>
      </c>
      <c r="AW214" s="14" t="s">
        <v>4</v>
      </c>
      <c r="AX214" s="14" t="s">
        <v>83</v>
      </c>
      <c r="AY214" s="245" t="s">
        <v>136</v>
      </c>
    </row>
    <row r="215" s="2" customFormat="1" ht="16.5" customHeight="1">
      <c r="A215" s="40"/>
      <c r="B215" s="41"/>
      <c r="C215" s="206" t="s">
        <v>218</v>
      </c>
      <c r="D215" s="206" t="s">
        <v>139</v>
      </c>
      <c r="E215" s="207" t="s">
        <v>431</v>
      </c>
      <c r="F215" s="208" t="s">
        <v>432</v>
      </c>
      <c r="G215" s="209" t="s">
        <v>189</v>
      </c>
      <c r="H215" s="210">
        <v>79.799999999999997</v>
      </c>
      <c r="I215" s="211"/>
      <c r="J215" s="212">
        <f>ROUND(I215*H215,2)</f>
        <v>0</v>
      </c>
      <c r="K215" s="208" t="s">
        <v>143</v>
      </c>
      <c r="L215" s="46"/>
      <c r="M215" s="213" t="s">
        <v>19</v>
      </c>
      <c r="N215" s="214" t="s">
        <v>46</v>
      </c>
      <c r="O215" s="86"/>
      <c r="P215" s="215">
        <f>O215*H215</f>
        <v>0</v>
      </c>
      <c r="Q215" s="215">
        <v>0.0015</v>
      </c>
      <c r="R215" s="215">
        <f>Q215*H215</f>
        <v>0.1197</v>
      </c>
      <c r="S215" s="215">
        <v>0</v>
      </c>
      <c r="T215" s="216">
        <f>S215*H215</f>
        <v>0</v>
      </c>
      <c r="U215" s="40"/>
      <c r="V215" s="40"/>
      <c r="W215" s="40"/>
      <c r="X215" s="40"/>
      <c r="Y215" s="40"/>
      <c r="Z215" s="40"/>
      <c r="AA215" s="40"/>
      <c r="AB215" s="40"/>
      <c r="AC215" s="40"/>
      <c r="AD215" s="40"/>
      <c r="AE215" s="40"/>
      <c r="AR215" s="217" t="s">
        <v>144</v>
      </c>
      <c r="AT215" s="217" t="s">
        <v>139</v>
      </c>
      <c r="AU215" s="217" t="s">
        <v>85</v>
      </c>
      <c r="AY215" s="19" t="s">
        <v>136</v>
      </c>
      <c r="BE215" s="218">
        <f>IF(N215="základní",J215,0)</f>
        <v>0</v>
      </c>
      <c r="BF215" s="218">
        <f>IF(N215="snížená",J215,0)</f>
        <v>0</v>
      </c>
      <c r="BG215" s="218">
        <f>IF(N215="zákl. přenesená",J215,0)</f>
        <v>0</v>
      </c>
      <c r="BH215" s="218">
        <f>IF(N215="sníž. přenesená",J215,0)</f>
        <v>0</v>
      </c>
      <c r="BI215" s="218">
        <f>IF(N215="nulová",J215,0)</f>
        <v>0</v>
      </c>
      <c r="BJ215" s="19" t="s">
        <v>83</v>
      </c>
      <c r="BK215" s="218">
        <f>ROUND(I215*H215,2)</f>
        <v>0</v>
      </c>
      <c r="BL215" s="19" t="s">
        <v>144</v>
      </c>
      <c r="BM215" s="217" t="s">
        <v>433</v>
      </c>
    </row>
    <row r="216" s="2" customFormat="1">
      <c r="A216" s="40"/>
      <c r="B216" s="41"/>
      <c r="C216" s="42"/>
      <c r="D216" s="219" t="s">
        <v>146</v>
      </c>
      <c r="E216" s="42"/>
      <c r="F216" s="220" t="s">
        <v>434</v>
      </c>
      <c r="G216" s="42"/>
      <c r="H216" s="42"/>
      <c r="I216" s="221"/>
      <c r="J216" s="42"/>
      <c r="K216" s="42"/>
      <c r="L216" s="46"/>
      <c r="M216" s="222"/>
      <c r="N216" s="223"/>
      <c r="O216" s="86"/>
      <c r="P216" s="86"/>
      <c r="Q216" s="86"/>
      <c r="R216" s="86"/>
      <c r="S216" s="86"/>
      <c r="T216" s="87"/>
      <c r="U216" s="40"/>
      <c r="V216" s="40"/>
      <c r="W216" s="40"/>
      <c r="X216" s="40"/>
      <c r="Y216" s="40"/>
      <c r="Z216" s="40"/>
      <c r="AA216" s="40"/>
      <c r="AB216" s="40"/>
      <c r="AC216" s="40"/>
      <c r="AD216" s="40"/>
      <c r="AE216" s="40"/>
      <c r="AT216" s="19" t="s">
        <v>146</v>
      </c>
      <c r="AU216" s="19" t="s">
        <v>85</v>
      </c>
    </row>
    <row r="217" s="13" customFormat="1">
      <c r="A217" s="13"/>
      <c r="B217" s="224"/>
      <c r="C217" s="225"/>
      <c r="D217" s="226" t="s">
        <v>148</v>
      </c>
      <c r="E217" s="227" t="s">
        <v>19</v>
      </c>
      <c r="F217" s="228" t="s">
        <v>435</v>
      </c>
      <c r="G217" s="225"/>
      <c r="H217" s="227" t="s">
        <v>19</v>
      </c>
      <c r="I217" s="229"/>
      <c r="J217" s="225"/>
      <c r="K217" s="225"/>
      <c r="L217" s="230"/>
      <c r="M217" s="231"/>
      <c r="N217" s="232"/>
      <c r="O217" s="232"/>
      <c r="P217" s="232"/>
      <c r="Q217" s="232"/>
      <c r="R217" s="232"/>
      <c r="S217" s="232"/>
      <c r="T217" s="23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34" t="s">
        <v>148</v>
      </c>
      <c r="AU217" s="234" t="s">
        <v>85</v>
      </c>
      <c r="AV217" s="13" t="s">
        <v>83</v>
      </c>
      <c r="AW217" s="13" t="s">
        <v>35</v>
      </c>
      <c r="AX217" s="13" t="s">
        <v>75</v>
      </c>
      <c r="AY217" s="234" t="s">
        <v>136</v>
      </c>
    </row>
    <row r="218" s="14" customFormat="1">
      <c r="A218" s="14"/>
      <c r="B218" s="235"/>
      <c r="C218" s="236"/>
      <c r="D218" s="226" t="s">
        <v>148</v>
      </c>
      <c r="E218" s="237" t="s">
        <v>19</v>
      </c>
      <c r="F218" s="238" t="s">
        <v>436</v>
      </c>
      <c r="G218" s="236"/>
      <c r="H218" s="239">
        <v>19.600000000000001</v>
      </c>
      <c r="I218" s="240"/>
      <c r="J218" s="236"/>
      <c r="K218" s="236"/>
      <c r="L218" s="241"/>
      <c r="M218" s="242"/>
      <c r="N218" s="243"/>
      <c r="O218" s="243"/>
      <c r="P218" s="243"/>
      <c r="Q218" s="243"/>
      <c r="R218" s="243"/>
      <c r="S218" s="243"/>
      <c r="T218" s="24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45" t="s">
        <v>148</v>
      </c>
      <c r="AU218" s="245" t="s">
        <v>85</v>
      </c>
      <c r="AV218" s="14" t="s">
        <v>85</v>
      </c>
      <c r="AW218" s="14" t="s">
        <v>35</v>
      </c>
      <c r="AX218" s="14" t="s">
        <v>75</v>
      </c>
      <c r="AY218" s="245" t="s">
        <v>136</v>
      </c>
    </row>
    <row r="219" s="14" customFormat="1">
      <c r="A219" s="14"/>
      <c r="B219" s="235"/>
      <c r="C219" s="236"/>
      <c r="D219" s="226" t="s">
        <v>148</v>
      </c>
      <c r="E219" s="237" t="s">
        <v>19</v>
      </c>
      <c r="F219" s="238" t="s">
        <v>437</v>
      </c>
      <c r="G219" s="236"/>
      <c r="H219" s="239">
        <v>50</v>
      </c>
      <c r="I219" s="240"/>
      <c r="J219" s="236"/>
      <c r="K219" s="236"/>
      <c r="L219" s="241"/>
      <c r="M219" s="242"/>
      <c r="N219" s="243"/>
      <c r="O219" s="243"/>
      <c r="P219" s="243"/>
      <c r="Q219" s="243"/>
      <c r="R219" s="243"/>
      <c r="S219" s="243"/>
      <c r="T219" s="24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45" t="s">
        <v>148</v>
      </c>
      <c r="AU219" s="245" t="s">
        <v>85</v>
      </c>
      <c r="AV219" s="14" t="s">
        <v>85</v>
      </c>
      <c r="AW219" s="14" t="s">
        <v>35</v>
      </c>
      <c r="AX219" s="14" t="s">
        <v>75</v>
      </c>
      <c r="AY219" s="245" t="s">
        <v>136</v>
      </c>
    </row>
    <row r="220" s="14" customFormat="1">
      <c r="A220" s="14"/>
      <c r="B220" s="235"/>
      <c r="C220" s="236"/>
      <c r="D220" s="226" t="s">
        <v>148</v>
      </c>
      <c r="E220" s="237" t="s">
        <v>19</v>
      </c>
      <c r="F220" s="238" t="s">
        <v>438</v>
      </c>
      <c r="G220" s="236"/>
      <c r="H220" s="239">
        <v>10.199999999999999</v>
      </c>
      <c r="I220" s="240"/>
      <c r="J220" s="236"/>
      <c r="K220" s="236"/>
      <c r="L220" s="241"/>
      <c r="M220" s="242"/>
      <c r="N220" s="243"/>
      <c r="O220" s="243"/>
      <c r="P220" s="243"/>
      <c r="Q220" s="243"/>
      <c r="R220" s="243"/>
      <c r="S220" s="243"/>
      <c r="T220" s="24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45" t="s">
        <v>148</v>
      </c>
      <c r="AU220" s="245" t="s">
        <v>85</v>
      </c>
      <c r="AV220" s="14" t="s">
        <v>85</v>
      </c>
      <c r="AW220" s="14" t="s">
        <v>35</v>
      </c>
      <c r="AX220" s="14" t="s">
        <v>75</v>
      </c>
      <c r="AY220" s="245" t="s">
        <v>136</v>
      </c>
    </row>
    <row r="221" s="15" customFormat="1">
      <c r="A221" s="15"/>
      <c r="B221" s="246"/>
      <c r="C221" s="247"/>
      <c r="D221" s="226" t="s">
        <v>148</v>
      </c>
      <c r="E221" s="248" t="s">
        <v>19</v>
      </c>
      <c r="F221" s="249" t="s">
        <v>155</v>
      </c>
      <c r="G221" s="247"/>
      <c r="H221" s="250">
        <v>79.799999999999997</v>
      </c>
      <c r="I221" s="251"/>
      <c r="J221" s="247"/>
      <c r="K221" s="247"/>
      <c r="L221" s="252"/>
      <c r="M221" s="253"/>
      <c r="N221" s="254"/>
      <c r="O221" s="254"/>
      <c r="P221" s="254"/>
      <c r="Q221" s="254"/>
      <c r="R221" s="254"/>
      <c r="S221" s="254"/>
      <c r="T221" s="25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T221" s="256" t="s">
        <v>148</v>
      </c>
      <c r="AU221" s="256" t="s">
        <v>85</v>
      </c>
      <c r="AV221" s="15" t="s">
        <v>144</v>
      </c>
      <c r="AW221" s="15" t="s">
        <v>35</v>
      </c>
      <c r="AX221" s="15" t="s">
        <v>83</v>
      </c>
      <c r="AY221" s="256" t="s">
        <v>136</v>
      </c>
    </row>
    <row r="222" s="2" customFormat="1" ht="24.15" customHeight="1">
      <c r="A222" s="40"/>
      <c r="B222" s="41"/>
      <c r="C222" s="206" t="s">
        <v>137</v>
      </c>
      <c r="D222" s="206" t="s">
        <v>139</v>
      </c>
      <c r="E222" s="207" t="s">
        <v>439</v>
      </c>
      <c r="F222" s="208" t="s">
        <v>440</v>
      </c>
      <c r="G222" s="209" t="s">
        <v>282</v>
      </c>
      <c r="H222" s="210">
        <v>8</v>
      </c>
      <c r="I222" s="211"/>
      <c r="J222" s="212">
        <f>ROUND(I222*H222,2)</f>
        <v>0</v>
      </c>
      <c r="K222" s="208" t="s">
        <v>143</v>
      </c>
      <c r="L222" s="46"/>
      <c r="M222" s="213" t="s">
        <v>19</v>
      </c>
      <c r="N222" s="214" t="s">
        <v>46</v>
      </c>
      <c r="O222" s="86"/>
      <c r="P222" s="215">
        <f>O222*H222</f>
        <v>0</v>
      </c>
      <c r="Q222" s="215">
        <v>0.017770000000000001</v>
      </c>
      <c r="R222" s="215">
        <f>Q222*H222</f>
        <v>0.14216000000000001</v>
      </c>
      <c r="S222" s="215">
        <v>0</v>
      </c>
      <c r="T222" s="216">
        <f>S222*H222</f>
        <v>0</v>
      </c>
      <c r="U222" s="40"/>
      <c r="V222" s="40"/>
      <c r="W222" s="40"/>
      <c r="X222" s="40"/>
      <c r="Y222" s="40"/>
      <c r="Z222" s="40"/>
      <c r="AA222" s="40"/>
      <c r="AB222" s="40"/>
      <c r="AC222" s="40"/>
      <c r="AD222" s="40"/>
      <c r="AE222" s="40"/>
      <c r="AR222" s="217" t="s">
        <v>144</v>
      </c>
      <c r="AT222" s="217" t="s">
        <v>139</v>
      </c>
      <c r="AU222" s="217" t="s">
        <v>85</v>
      </c>
      <c r="AY222" s="19" t="s">
        <v>136</v>
      </c>
      <c r="BE222" s="218">
        <f>IF(N222="základní",J222,0)</f>
        <v>0</v>
      </c>
      <c r="BF222" s="218">
        <f>IF(N222="snížená",J222,0)</f>
        <v>0</v>
      </c>
      <c r="BG222" s="218">
        <f>IF(N222="zákl. přenesená",J222,0)</f>
        <v>0</v>
      </c>
      <c r="BH222" s="218">
        <f>IF(N222="sníž. přenesená",J222,0)</f>
        <v>0</v>
      </c>
      <c r="BI222" s="218">
        <f>IF(N222="nulová",J222,0)</f>
        <v>0</v>
      </c>
      <c r="BJ222" s="19" t="s">
        <v>83</v>
      </c>
      <c r="BK222" s="218">
        <f>ROUND(I222*H222,2)</f>
        <v>0</v>
      </c>
      <c r="BL222" s="19" t="s">
        <v>144</v>
      </c>
      <c r="BM222" s="217" t="s">
        <v>441</v>
      </c>
    </row>
    <row r="223" s="2" customFormat="1">
      <c r="A223" s="40"/>
      <c r="B223" s="41"/>
      <c r="C223" s="42"/>
      <c r="D223" s="219" t="s">
        <v>146</v>
      </c>
      <c r="E223" s="42"/>
      <c r="F223" s="220" t="s">
        <v>442</v>
      </c>
      <c r="G223" s="42"/>
      <c r="H223" s="42"/>
      <c r="I223" s="221"/>
      <c r="J223" s="42"/>
      <c r="K223" s="42"/>
      <c r="L223" s="46"/>
      <c r="M223" s="222"/>
      <c r="N223" s="223"/>
      <c r="O223" s="86"/>
      <c r="P223" s="86"/>
      <c r="Q223" s="86"/>
      <c r="R223" s="86"/>
      <c r="S223" s="86"/>
      <c r="T223" s="87"/>
      <c r="U223" s="40"/>
      <c r="V223" s="40"/>
      <c r="W223" s="40"/>
      <c r="X223" s="40"/>
      <c r="Y223" s="40"/>
      <c r="Z223" s="40"/>
      <c r="AA223" s="40"/>
      <c r="AB223" s="40"/>
      <c r="AC223" s="40"/>
      <c r="AD223" s="40"/>
      <c r="AE223" s="40"/>
      <c r="AT223" s="19" t="s">
        <v>146</v>
      </c>
      <c r="AU223" s="19" t="s">
        <v>85</v>
      </c>
    </row>
    <row r="224" s="2" customFormat="1" ht="16.5" customHeight="1">
      <c r="A224" s="40"/>
      <c r="B224" s="41"/>
      <c r="C224" s="260" t="s">
        <v>228</v>
      </c>
      <c r="D224" s="260" t="s">
        <v>443</v>
      </c>
      <c r="E224" s="261" t="s">
        <v>444</v>
      </c>
      <c r="F224" s="262" t="s">
        <v>445</v>
      </c>
      <c r="G224" s="263" t="s">
        <v>282</v>
      </c>
      <c r="H224" s="264">
        <v>2</v>
      </c>
      <c r="I224" s="265"/>
      <c r="J224" s="266">
        <f>ROUND(I224*H224,2)</f>
        <v>0</v>
      </c>
      <c r="K224" s="262" t="s">
        <v>143</v>
      </c>
      <c r="L224" s="267"/>
      <c r="M224" s="268" t="s">
        <v>19</v>
      </c>
      <c r="N224" s="269" t="s">
        <v>46</v>
      </c>
      <c r="O224" s="86"/>
      <c r="P224" s="215">
        <f>O224*H224</f>
        <v>0</v>
      </c>
      <c r="Q224" s="215">
        <v>0.012250000000000001</v>
      </c>
      <c r="R224" s="215">
        <f>Q224*H224</f>
        <v>0.024500000000000001</v>
      </c>
      <c r="S224" s="215">
        <v>0</v>
      </c>
      <c r="T224" s="216">
        <f>S224*H224</f>
        <v>0</v>
      </c>
      <c r="U224" s="40"/>
      <c r="V224" s="40"/>
      <c r="W224" s="40"/>
      <c r="X224" s="40"/>
      <c r="Y224" s="40"/>
      <c r="Z224" s="40"/>
      <c r="AA224" s="40"/>
      <c r="AB224" s="40"/>
      <c r="AC224" s="40"/>
      <c r="AD224" s="40"/>
      <c r="AE224" s="40"/>
      <c r="AR224" s="217" t="s">
        <v>218</v>
      </c>
      <c r="AT224" s="217" t="s">
        <v>443</v>
      </c>
      <c r="AU224" s="217" t="s">
        <v>85</v>
      </c>
      <c r="AY224" s="19" t="s">
        <v>136</v>
      </c>
      <c r="BE224" s="218">
        <f>IF(N224="základní",J224,0)</f>
        <v>0</v>
      </c>
      <c r="BF224" s="218">
        <f>IF(N224="snížená",J224,0)</f>
        <v>0</v>
      </c>
      <c r="BG224" s="218">
        <f>IF(N224="zákl. přenesená",J224,0)</f>
        <v>0</v>
      </c>
      <c r="BH224" s="218">
        <f>IF(N224="sníž. přenesená",J224,0)</f>
        <v>0</v>
      </c>
      <c r="BI224" s="218">
        <f>IF(N224="nulová",J224,0)</f>
        <v>0</v>
      </c>
      <c r="BJ224" s="19" t="s">
        <v>83</v>
      </c>
      <c r="BK224" s="218">
        <f>ROUND(I224*H224,2)</f>
        <v>0</v>
      </c>
      <c r="BL224" s="19" t="s">
        <v>144</v>
      </c>
      <c r="BM224" s="217" t="s">
        <v>446</v>
      </c>
    </row>
    <row r="225" s="2" customFormat="1" ht="16.5" customHeight="1">
      <c r="A225" s="40"/>
      <c r="B225" s="41"/>
      <c r="C225" s="260" t="s">
        <v>233</v>
      </c>
      <c r="D225" s="260" t="s">
        <v>443</v>
      </c>
      <c r="E225" s="261" t="s">
        <v>447</v>
      </c>
      <c r="F225" s="262" t="s">
        <v>448</v>
      </c>
      <c r="G225" s="263" t="s">
        <v>282</v>
      </c>
      <c r="H225" s="264">
        <v>5</v>
      </c>
      <c r="I225" s="265"/>
      <c r="J225" s="266">
        <f>ROUND(I225*H225,2)</f>
        <v>0</v>
      </c>
      <c r="K225" s="262" t="s">
        <v>143</v>
      </c>
      <c r="L225" s="267"/>
      <c r="M225" s="268" t="s">
        <v>19</v>
      </c>
      <c r="N225" s="269" t="s">
        <v>46</v>
      </c>
      <c r="O225" s="86"/>
      <c r="P225" s="215">
        <f>O225*H225</f>
        <v>0</v>
      </c>
      <c r="Q225" s="215">
        <v>0.012489999999999999</v>
      </c>
      <c r="R225" s="215">
        <f>Q225*H225</f>
        <v>0.062449999999999999</v>
      </c>
      <c r="S225" s="215">
        <v>0</v>
      </c>
      <c r="T225" s="216">
        <f>S225*H225</f>
        <v>0</v>
      </c>
      <c r="U225" s="40"/>
      <c r="V225" s="40"/>
      <c r="W225" s="40"/>
      <c r="X225" s="40"/>
      <c r="Y225" s="40"/>
      <c r="Z225" s="40"/>
      <c r="AA225" s="40"/>
      <c r="AB225" s="40"/>
      <c r="AC225" s="40"/>
      <c r="AD225" s="40"/>
      <c r="AE225" s="40"/>
      <c r="AR225" s="217" t="s">
        <v>218</v>
      </c>
      <c r="AT225" s="217" t="s">
        <v>443</v>
      </c>
      <c r="AU225" s="217" t="s">
        <v>85</v>
      </c>
      <c r="AY225" s="19" t="s">
        <v>136</v>
      </c>
      <c r="BE225" s="218">
        <f>IF(N225="základní",J225,0)</f>
        <v>0</v>
      </c>
      <c r="BF225" s="218">
        <f>IF(N225="snížená",J225,0)</f>
        <v>0</v>
      </c>
      <c r="BG225" s="218">
        <f>IF(N225="zákl. přenesená",J225,0)</f>
        <v>0</v>
      </c>
      <c r="BH225" s="218">
        <f>IF(N225="sníž. přenesená",J225,0)</f>
        <v>0</v>
      </c>
      <c r="BI225" s="218">
        <f>IF(N225="nulová",J225,0)</f>
        <v>0</v>
      </c>
      <c r="BJ225" s="19" t="s">
        <v>83</v>
      </c>
      <c r="BK225" s="218">
        <f>ROUND(I225*H225,2)</f>
        <v>0</v>
      </c>
      <c r="BL225" s="19" t="s">
        <v>144</v>
      </c>
      <c r="BM225" s="217" t="s">
        <v>449</v>
      </c>
    </row>
    <row r="226" s="2" customFormat="1" ht="16.5" customHeight="1">
      <c r="A226" s="40"/>
      <c r="B226" s="41"/>
      <c r="C226" s="260" t="s">
        <v>8</v>
      </c>
      <c r="D226" s="260" t="s">
        <v>443</v>
      </c>
      <c r="E226" s="261" t="s">
        <v>450</v>
      </c>
      <c r="F226" s="262" t="s">
        <v>451</v>
      </c>
      <c r="G226" s="263" t="s">
        <v>282</v>
      </c>
      <c r="H226" s="264">
        <v>1</v>
      </c>
      <c r="I226" s="265"/>
      <c r="J226" s="266">
        <f>ROUND(I226*H226,2)</f>
        <v>0</v>
      </c>
      <c r="K226" s="262" t="s">
        <v>143</v>
      </c>
      <c r="L226" s="267"/>
      <c r="M226" s="268" t="s">
        <v>19</v>
      </c>
      <c r="N226" s="269" t="s">
        <v>46</v>
      </c>
      <c r="O226" s="86"/>
      <c r="P226" s="215">
        <f>O226*H226</f>
        <v>0</v>
      </c>
      <c r="Q226" s="215">
        <v>0.01272</v>
      </c>
      <c r="R226" s="215">
        <f>Q226*H226</f>
        <v>0.01272</v>
      </c>
      <c r="S226" s="215">
        <v>0</v>
      </c>
      <c r="T226" s="216">
        <f>S226*H226</f>
        <v>0</v>
      </c>
      <c r="U226" s="40"/>
      <c r="V226" s="40"/>
      <c r="W226" s="40"/>
      <c r="X226" s="40"/>
      <c r="Y226" s="40"/>
      <c r="Z226" s="40"/>
      <c r="AA226" s="40"/>
      <c r="AB226" s="40"/>
      <c r="AC226" s="40"/>
      <c r="AD226" s="40"/>
      <c r="AE226" s="40"/>
      <c r="AR226" s="217" t="s">
        <v>218</v>
      </c>
      <c r="AT226" s="217" t="s">
        <v>443</v>
      </c>
      <c r="AU226" s="217" t="s">
        <v>85</v>
      </c>
      <c r="AY226" s="19" t="s">
        <v>136</v>
      </c>
      <c r="BE226" s="218">
        <f>IF(N226="základní",J226,0)</f>
        <v>0</v>
      </c>
      <c r="BF226" s="218">
        <f>IF(N226="snížená",J226,0)</f>
        <v>0</v>
      </c>
      <c r="BG226" s="218">
        <f>IF(N226="zákl. přenesená",J226,0)</f>
        <v>0</v>
      </c>
      <c r="BH226" s="218">
        <f>IF(N226="sníž. přenesená",J226,0)</f>
        <v>0</v>
      </c>
      <c r="BI226" s="218">
        <f>IF(N226="nulová",J226,0)</f>
        <v>0</v>
      </c>
      <c r="BJ226" s="19" t="s">
        <v>83</v>
      </c>
      <c r="BK226" s="218">
        <f>ROUND(I226*H226,2)</f>
        <v>0</v>
      </c>
      <c r="BL226" s="19" t="s">
        <v>144</v>
      </c>
      <c r="BM226" s="217" t="s">
        <v>452</v>
      </c>
    </row>
    <row r="227" s="2" customFormat="1" ht="16.5" customHeight="1">
      <c r="A227" s="40"/>
      <c r="B227" s="41"/>
      <c r="C227" s="206" t="s">
        <v>244</v>
      </c>
      <c r="D227" s="206" t="s">
        <v>139</v>
      </c>
      <c r="E227" s="207" t="s">
        <v>453</v>
      </c>
      <c r="F227" s="208" t="s">
        <v>454</v>
      </c>
      <c r="G227" s="209" t="s">
        <v>282</v>
      </c>
      <c r="H227" s="210">
        <v>1</v>
      </c>
      <c r="I227" s="211"/>
      <c r="J227" s="212">
        <f>ROUND(I227*H227,2)</f>
        <v>0</v>
      </c>
      <c r="K227" s="208" t="s">
        <v>143</v>
      </c>
      <c r="L227" s="46"/>
      <c r="M227" s="213" t="s">
        <v>19</v>
      </c>
      <c r="N227" s="214" t="s">
        <v>46</v>
      </c>
      <c r="O227" s="86"/>
      <c r="P227" s="215">
        <f>O227*H227</f>
        <v>0</v>
      </c>
      <c r="Q227" s="215">
        <v>0</v>
      </c>
      <c r="R227" s="215">
        <f>Q227*H227</f>
        <v>0</v>
      </c>
      <c r="S227" s="215">
        <v>0</v>
      </c>
      <c r="T227" s="216">
        <f>S227*H227</f>
        <v>0</v>
      </c>
      <c r="U227" s="40"/>
      <c r="V227" s="40"/>
      <c r="W227" s="40"/>
      <c r="X227" s="40"/>
      <c r="Y227" s="40"/>
      <c r="Z227" s="40"/>
      <c r="AA227" s="40"/>
      <c r="AB227" s="40"/>
      <c r="AC227" s="40"/>
      <c r="AD227" s="40"/>
      <c r="AE227" s="40"/>
      <c r="AR227" s="217" t="s">
        <v>144</v>
      </c>
      <c r="AT227" s="217" t="s">
        <v>139</v>
      </c>
      <c r="AU227" s="217" t="s">
        <v>85</v>
      </c>
      <c r="AY227" s="19" t="s">
        <v>136</v>
      </c>
      <c r="BE227" s="218">
        <f>IF(N227="základní",J227,0)</f>
        <v>0</v>
      </c>
      <c r="BF227" s="218">
        <f>IF(N227="snížená",J227,0)</f>
        <v>0</v>
      </c>
      <c r="BG227" s="218">
        <f>IF(N227="zákl. přenesená",J227,0)</f>
        <v>0</v>
      </c>
      <c r="BH227" s="218">
        <f>IF(N227="sníž. přenesená",J227,0)</f>
        <v>0</v>
      </c>
      <c r="BI227" s="218">
        <f>IF(N227="nulová",J227,0)</f>
        <v>0</v>
      </c>
      <c r="BJ227" s="19" t="s">
        <v>83</v>
      </c>
      <c r="BK227" s="218">
        <f>ROUND(I227*H227,2)</f>
        <v>0</v>
      </c>
      <c r="BL227" s="19" t="s">
        <v>144</v>
      </c>
      <c r="BM227" s="217" t="s">
        <v>455</v>
      </c>
    </row>
    <row r="228" s="2" customFormat="1">
      <c r="A228" s="40"/>
      <c r="B228" s="41"/>
      <c r="C228" s="42"/>
      <c r="D228" s="219" t="s">
        <v>146</v>
      </c>
      <c r="E228" s="42"/>
      <c r="F228" s="220" t="s">
        <v>456</v>
      </c>
      <c r="G228" s="42"/>
      <c r="H228" s="42"/>
      <c r="I228" s="221"/>
      <c r="J228" s="42"/>
      <c r="K228" s="42"/>
      <c r="L228" s="46"/>
      <c r="M228" s="222"/>
      <c r="N228" s="223"/>
      <c r="O228" s="86"/>
      <c r="P228" s="86"/>
      <c r="Q228" s="86"/>
      <c r="R228" s="86"/>
      <c r="S228" s="86"/>
      <c r="T228" s="87"/>
      <c r="U228" s="40"/>
      <c r="V228" s="40"/>
      <c r="W228" s="40"/>
      <c r="X228" s="40"/>
      <c r="Y228" s="40"/>
      <c r="Z228" s="40"/>
      <c r="AA228" s="40"/>
      <c r="AB228" s="40"/>
      <c r="AC228" s="40"/>
      <c r="AD228" s="40"/>
      <c r="AE228" s="40"/>
      <c r="AT228" s="19" t="s">
        <v>146</v>
      </c>
      <c r="AU228" s="19" t="s">
        <v>85</v>
      </c>
    </row>
    <row r="229" s="13" customFormat="1">
      <c r="A229" s="13"/>
      <c r="B229" s="224"/>
      <c r="C229" s="225"/>
      <c r="D229" s="226" t="s">
        <v>148</v>
      </c>
      <c r="E229" s="227" t="s">
        <v>19</v>
      </c>
      <c r="F229" s="228" t="s">
        <v>99</v>
      </c>
      <c r="G229" s="225"/>
      <c r="H229" s="227" t="s">
        <v>19</v>
      </c>
      <c r="I229" s="229"/>
      <c r="J229" s="225"/>
      <c r="K229" s="225"/>
      <c r="L229" s="230"/>
      <c r="M229" s="231"/>
      <c r="N229" s="232"/>
      <c r="O229" s="232"/>
      <c r="P229" s="232"/>
      <c r="Q229" s="232"/>
      <c r="R229" s="232"/>
      <c r="S229" s="232"/>
      <c r="T229" s="23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34" t="s">
        <v>148</v>
      </c>
      <c r="AU229" s="234" t="s">
        <v>85</v>
      </c>
      <c r="AV229" s="13" t="s">
        <v>83</v>
      </c>
      <c r="AW229" s="13" t="s">
        <v>35</v>
      </c>
      <c r="AX229" s="13" t="s">
        <v>75</v>
      </c>
      <c r="AY229" s="234" t="s">
        <v>136</v>
      </c>
    </row>
    <row r="230" s="14" customFormat="1">
      <c r="A230" s="14"/>
      <c r="B230" s="235"/>
      <c r="C230" s="236"/>
      <c r="D230" s="226" t="s">
        <v>148</v>
      </c>
      <c r="E230" s="237" t="s">
        <v>19</v>
      </c>
      <c r="F230" s="238" t="s">
        <v>83</v>
      </c>
      <c r="G230" s="236"/>
      <c r="H230" s="239">
        <v>1</v>
      </c>
      <c r="I230" s="240"/>
      <c r="J230" s="236"/>
      <c r="K230" s="236"/>
      <c r="L230" s="241"/>
      <c r="M230" s="242"/>
      <c r="N230" s="243"/>
      <c r="O230" s="243"/>
      <c r="P230" s="243"/>
      <c r="Q230" s="243"/>
      <c r="R230" s="243"/>
      <c r="S230" s="243"/>
      <c r="T230" s="24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45" t="s">
        <v>148</v>
      </c>
      <c r="AU230" s="245" t="s">
        <v>85</v>
      </c>
      <c r="AV230" s="14" t="s">
        <v>85</v>
      </c>
      <c r="AW230" s="14" t="s">
        <v>35</v>
      </c>
      <c r="AX230" s="14" t="s">
        <v>75</v>
      </c>
      <c r="AY230" s="245" t="s">
        <v>136</v>
      </c>
    </row>
    <row r="231" s="15" customFormat="1">
      <c r="A231" s="15"/>
      <c r="B231" s="246"/>
      <c r="C231" s="247"/>
      <c r="D231" s="226" t="s">
        <v>148</v>
      </c>
      <c r="E231" s="248" t="s">
        <v>19</v>
      </c>
      <c r="F231" s="249" t="s">
        <v>155</v>
      </c>
      <c r="G231" s="247"/>
      <c r="H231" s="250">
        <v>1</v>
      </c>
      <c r="I231" s="251"/>
      <c r="J231" s="247"/>
      <c r="K231" s="247"/>
      <c r="L231" s="252"/>
      <c r="M231" s="253"/>
      <c r="N231" s="254"/>
      <c r="O231" s="254"/>
      <c r="P231" s="254"/>
      <c r="Q231" s="254"/>
      <c r="R231" s="254"/>
      <c r="S231" s="254"/>
      <c r="T231" s="25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T231" s="256" t="s">
        <v>148</v>
      </c>
      <c r="AU231" s="256" t="s">
        <v>85</v>
      </c>
      <c r="AV231" s="15" t="s">
        <v>144</v>
      </c>
      <c r="AW231" s="15" t="s">
        <v>35</v>
      </c>
      <c r="AX231" s="15" t="s">
        <v>83</v>
      </c>
      <c r="AY231" s="256" t="s">
        <v>136</v>
      </c>
    </row>
    <row r="232" s="2" customFormat="1" ht="16.5" customHeight="1">
      <c r="A232" s="40"/>
      <c r="B232" s="41"/>
      <c r="C232" s="260" t="s">
        <v>253</v>
      </c>
      <c r="D232" s="260" t="s">
        <v>443</v>
      </c>
      <c r="E232" s="261" t="s">
        <v>457</v>
      </c>
      <c r="F232" s="262" t="s">
        <v>458</v>
      </c>
      <c r="G232" s="263" t="s">
        <v>282</v>
      </c>
      <c r="H232" s="264">
        <v>1</v>
      </c>
      <c r="I232" s="265"/>
      <c r="J232" s="266">
        <f>ROUND(I232*H232,2)</f>
        <v>0</v>
      </c>
      <c r="K232" s="262" t="s">
        <v>143</v>
      </c>
      <c r="L232" s="267"/>
      <c r="M232" s="268" t="s">
        <v>19</v>
      </c>
      <c r="N232" s="269" t="s">
        <v>46</v>
      </c>
      <c r="O232" s="86"/>
      <c r="P232" s="215">
        <f>O232*H232</f>
        <v>0</v>
      </c>
      <c r="Q232" s="215">
        <v>0.00020000000000000001</v>
      </c>
      <c r="R232" s="215">
        <f>Q232*H232</f>
        <v>0.00020000000000000001</v>
      </c>
      <c r="S232" s="215">
        <v>0</v>
      </c>
      <c r="T232" s="216">
        <f>S232*H232</f>
        <v>0</v>
      </c>
      <c r="U232" s="40"/>
      <c r="V232" s="40"/>
      <c r="W232" s="40"/>
      <c r="X232" s="40"/>
      <c r="Y232" s="40"/>
      <c r="Z232" s="40"/>
      <c r="AA232" s="40"/>
      <c r="AB232" s="40"/>
      <c r="AC232" s="40"/>
      <c r="AD232" s="40"/>
      <c r="AE232" s="40"/>
      <c r="AR232" s="217" t="s">
        <v>218</v>
      </c>
      <c r="AT232" s="217" t="s">
        <v>443</v>
      </c>
      <c r="AU232" s="217" t="s">
        <v>85</v>
      </c>
      <c r="AY232" s="19" t="s">
        <v>136</v>
      </c>
      <c r="BE232" s="218">
        <f>IF(N232="základní",J232,0)</f>
        <v>0</v>
      </c>
      <c r="BF232" s="218">
        <f>IF(N232="snížená",J232,0)</f>
        <v>0</v>
      </c>
      <c r="BG232" s="218">
        <f>IF(N232="zákl. přenesená",J232,0)</f>
        <v>0</v>
      </c>
      <c r="BH232" s="218">
        <f>IF(N232="sníž. přenesená",J232,0)</f>
        <v>0</v>
      </c>
      <c r="BI232" s="218">
        <f>IF(N232="nulová",J232,0)</f>
        <v>0</v>
      </c>
      <c r="BJ232" s="19" t="s">
        <v>83</v>
      </c>
      <c r="BK232" s="218">
        <f>ROUND(I232*H232,2)</f>
        <v>0</v>
      </c>
      <c r="BL232" s="19" t="s">
        <v>144</v>
      </c>
      <c r="BM232" s="217" t="s">
        <v>459</v>
      </c>
    </row>
    <row r="233" s="13" customFormat="1">
      <c r="A233" s="13"/>
      <c r="B233" s="224"/>
      <c r="C233" s="225"/>
      <c r="D233" s="226" t="s">
        <v>148</v>
      </c>
      <c r="E233" s="227" t="s">
        <v>19</v>
      </c>
      <c r="F233" s="228" t="s">
        <v>99</v>
      </c>
      <c r="G233" s="225"/>
      <c r="H233" s="227" t="s">
        <v>19</v>
      </c>
      <c r="I233" s="229"/>
      <c r="J233" s="225"/>
      <c r="K233" s="225"/>
      <c r="L233" s="230"/>
      <c r="M233" s="231"/>
      <c r="N233" s="232"/>
      <c r="O233" s="232"/>
      <c r="P233" s="232"/>
      <c r="Q233" s="232"/>
      <c r="R233" s="232"/>
      <c r="S233" s="232"/>
      <c r="T233" s="23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34" t="s">
        <v>148</v>
      </c>
      <c r="AU233" s="234" t="s">
        <v>85</v>
      </c>
      <c r="AV233" s="13" t="s">
        <v>83</v>
      </c>
      <c r="AW233" s="13" t="s">
        <v>35</v>
      </c>
      <c r="AX233" s="13" t="s">
        <v>75</v>
      </c>
      <c r="AY233" s="234" t="s">
        <v>136</v>
      </c>
    </row>
    <row r="234" s="14" customFormat="1">
      <c r="A234" s="14"/>
      <c r="B234" s="235"/>
      <c r="C234" s="236"/>
      <c r="D234" s="226" t="s">
        <v>148</v>
      </c>
      <c r="E234" s="237" t="s">
        <v>19</v>
      </c>
      <c r="F234" s="238" t="s">
        <v>83</v>
      </c>
      <c r="G234" s="236"/>
      <c r="H234" s="239">
        <v>1</v>
      </c>
      <c r="I234" s="240"/>
      <c r="J234" s="236"/>
      <c r="K234" s="236"/>
      <c r="L234" s="241"/>
      <c r="M234" s="242"/>
      <c r="N234" s="243"/>
      <c r="O234" s="243"/>
      <c r="P234" s="243"/>
      <c r="Q234" s="243"/>
      <c r="R234" s="243"/>
      <c r="S234" s="243"/>
      <c r="T234" s="24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45" t="s">
        <v>148</v>
      </c>
      <c r="AU234" s="245" t="s">
        <v>85</v>
      </c>
      <c r="AV234" s="14" t="s">
        <v>85</v>
      </c>
      <c r="AW234" s="14" t="s">
        <v>35</v>
      </c>
      <c r="AX234" s="14" t="s">
        <v>75</v>
      </c>
      <c r="AY234" s="245" t="s">
        <v>136</v>
      </c>
    </row>
    <row r="235" s="15" customFormat="1">
      <c r="A235" s="15"/>
      <c r="B235" s="246"/>
      <c r="C235" s="247"/>
      <c r="D235" s="226" t="s">
        <v>148</v>
      </c>
      <c r="E235" s="248" t="s">
        <v>19</v>
      </c>
      <c r="F235" s="249" t="s">
        <v>155</v>
      </c>
      <c r="G235" s="247"/>
      <c r="H235" s="250">
        <v>1</v>
      </c>
      <c r="I235" s="251"/>
      <c r="J235" s="247"/>
      <c r="K235" s="247"/>
      <c r="L235" s="252"/>
      <c r="M235" s="253"/>
      <c r="N235" s="254"/>
      <c r="O235" s="254"/>
      <c r="P235" s="254"/>
      <c r="Q235" s="254"/>
      <c r="R235" s="254"/>
      <c r="S235" s="254"/>
      <c r="T235" s="25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T235" s="256" t="s">
        <v>148</v>
      </c>
      <c r="AU235" s="256" t="s">
        <v>85</v>
      </c>
      <c r="AV235" s="15" t="s">
        <v>144</v>
      </c>
      <c r="AW235" s="15" t="s">
        <v>35</v>
      </c>
      <c r="AX235" s="15" t="s">
        <v>83</v>
      </c>
      <c r="AY235" s="256" t="s">
        <v>136</v>
      </c>
    </row>
    <row r="236" s="12" customFormat="1" ht="22.8" customHeight="1">
      <c r="A236" s="12"/>
      <c r="B236" s="190"/>
      <c r="C236" s="191"/>
      <c r="D236" s="192" t="s">
        <v>74</v>
      </c>
      <c r="E236" s="204" t="s">
        <v>137</v>
      </c>
      <c r="F236" s="204" t="s">
        <v>138</v>
      </c>
      <c r="G236" s="191"/>
      <c r="H236" s="191"/>
      <c r="I236" s="194"/>
      <c r="J236" s="205">
        <f>BK236</f>
        <v>0</v>
      </c>
      <c r="K236" s="191"/>
      <c r="L236" s="196"/>
      <c r="M236" s="197"/>
      <c r="N236" s="198"/>
      <c r="O236" s="198"/>
      <c r="P236" s="199">
        <f>SUM(P237:P302)</f>
        <v>0</v>
      </c>
      <c r="Q236" s="198"/>
      <c r="R236" s="199">
        <f>SUM(R237:R302)</f>
        <v>0.036354999999999998</v>
      </c>
      <c r="S236" s="198"/>
      <c r="T236" s="200">
        <f>SUM(T237:T302)</f>
        <v>0</v>
      </c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R236" s="201" t="s">
        <v>83</v>
      </c>
      <c r="AT236" s="202" t="s">
        <v>74</v>
      </c>
      <c r="AU236" s="202" t="s">
        <v>83</v>
      </c>
      <c r="AY236" s="201" t="s">
        <v>136</v>
      </c>
      <c r="BK236" s="203">
        <f>SUM(BK237:BK302)</f>
        <v>0</v>
      </c>
    </row>
    <row r="237" s="2" customFormat="1" ht="24.15" customHeight="1">
      <c r="A237" s="40"/>
      <c r="B237" s="41"/>
      <c r="C237" s="206" t="s">
        <v>260</v>
      </c>
      <c r="D237" s="206" t="s">
        <v>139</v>
      </c>
      <c r="E237" s="207" t="s">
        <v>460</v>
      </c>
      <c r="F237" s="208" t="s">
        <v>461</v>
      </c>
      <c r="G237" s="209" t="s">
        <v>142</v>
      </c>
      <c r="H237" s="210">
        <v>145.41999999999999</v>
      </c>
      <c r="I237" s="211"/>
      <c r="J237" s="212">
        <f>ROUND(I237*H237,2)</f>
        <v>0</v>
      </c>
      <c r="K237" s="208" t="s">
        <v>143</v>
      </c>
      <c r="L237" s="46"/>
      <c r="M237" s="213" t="s">
        <v>19</v>
      </c>
      <c r="N237" s="214" t="s">
        <v>46</v>
      </c>
      <c r="O237" s="86"/>
      <c r="P237" s="215">
        <f>O237*H237</f>
        <v>0</v>
      </c>
      <c r="Q237" s="215">
        <v>0.00021000000000000001</v>
      </c>
      <c r="R237" s="215">
        <f>Q237*H237</f>
        <v>0.030538199999999998</v>
      </c>
      <c r="S237" s="215">
        <v>0</v>
      </c>
      <c r="T237" s="216">
        <f>S237*H237</f>
        <v>0</v>
      </c>
      <c r="U237" s="40"/>
      <c r="V237" s="40"/>
      <c r="W237" s="40"/>
      <c r="X237" s="40"/>
      <c r="Y237" s="40"/>
      <c r="Z237" s="40"/>
      <c r="AA237" s="40"/>
      <c r="AB237" s="40"/>
      <c r="AC237" s="40"/>
      <c r="AD237" s="40"/>
      <c r="AE237" s="40"/>
      <c r="AR237" s="217" t="s">
        <v>144</v>
      </c>
      <c r="AT237" s="217" t="s">
        <v>139</v>
      </c>
      <c r="AU237" s="217" t="s">
        <v>85</v>
      </c>
      <c r="AY237" s="19" t="s">
        <v>136</v>
      </c>
      <c r="BE237" s="218">
        <f>IF(N237="základní",J237,0)</f>
        <v>0</v>
      </c>
      <c r="BF237" s="218">
        <f>IF(N237="snížená",J237,0)</f>
        <v>0</v>
      </c>
      <c r="BG237" s="218">
        <f>IF(N237="zákl. přenesená",J237,0)</f>
        <v>0</v>
      </c>
      <c r="BH237" s="218">
        <f>IF(N237="sníž. přenesená",J237,0)</f>
        <v>0</v>
      </c>
      <c r="BI237" s="218">
        <f>IF(N237="nulová",J237,0)</f>
        <v>0</v>
      </c>
      <c r="BJ237" s="19" t="s">
        <v>83</v>
      </c>
      <c r="BK237" s="218">
        <f>ROUND(I237*H237,2)</f>
        <v>0</v>
      </c>
      <c r="BL237" s="19" t="s">
        <v>144</v>
      </c>
      <c r="BM237" s="217" t="s">
        <v>462</v>
      </c>
    </row>
    <row r="238" s="2" customFormat="1">
      <c r="A238" s="40"/>
      <c r="B238" s="41"/>
      <c r="C238" s="42"/>
      <c r="D238" s="219" t="s">
        <v>146</v>
      </c>
      <c r="E238" s="42"/>
      <c r="F238" s="220" t="s">
        <v>463</v>
      </c>
      <c r="G238" s="42"/>
      <c r="H238" s="42"/>
      <c r="I238" s="221"/>
      <c r="J238" s="42"/>
      <c r="K238" s="42"/>
      <c r="L238" s="46"/>
      <c r="M238" s="222"/>
      <c r="N238" s="223"/>
      <c r="O238" s="86"/>
      <c r="P238" s="86"/>
      <c r="Q238" s="86"/>
      <c r="R238" s="86"/>
      <c r="S238" s="86"/>
      <c r="T238" s="87"/>
      <c r="U238" s="40"/>
      <c r="V238" s="40"/>
      <c r="W238" s="40"/>
      <c r="X238" s="40"/>
      <c r="Y238" s="40"/>
      <c r="Z238" s="40"/>
      <c r="AA238" s="40"/>
      <c r="AB238" s="40"/>
      <c r="AC238" s="40"/>
      <c r="AD238" s="40"/>
      <c r="AE238" s="40"/>
      <c r="AT238" s="19" t="s">
        <v>146</v>
      </c>
      <c r="AU238" s="19" t="s">
        <v>85</v>
      </c>
    </row>
    <row r="239" s="13" customFormat="1">
      <c r="A239" s="13"/>
      <c r="B239" s="224"/>
      <c r="C239" s="225"/>
      <c r="D239" s="226" t="s">
        <v>148</v>
      </c>
      <c r="E239" s="227" t="s">
        <v>19</v>
      </c>
      <c r="F239" s="228" t="s">
        <v>405</v>
      </c>
      <c r="G239" s="225"/>
      <c r="H239" s="227" t="s">
        <v>19</v>
      </c>
      <c r="I239" s="229"/>
      <c r="J239" s="225"/>
      <c r="K239" s="225"/>
      <c r="L239" s="230"/>
      <c r="M239" s="231"/>
      <c r="N239" s="232"/>
      <c r="O239" s="232"/>
      <c r="P239" s="232"/>
      <c r="Q239" s="232"/>
      <c r="R239" s="232"/>
      <c r="S239" s="232"/>
      <c r="T239" s="23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34" t="s">
        <v>148</v>
      </c>
      <c r="AU239" s="234" t="s">
        <v>85</v>
      </c>
      <c r="AV239" s="13" t="s">
        <v>83</v>
      </c>
      <c r="AW239" s="13" t="s">
        <v>35</v>
      </c>
      <c r="AX239" s="13" t="s">
        <v>75</v>
      </c>
      <c r="AY239" s="234" t="s">
        <v>136</v>
      </c>
    </row>
    <row r="240" s="14" customFormat="1">
      <c r="A240" s="14"/>
      <c r="B240" s="235"/>
      <c r="C240" s="236"/>
      <c r="D240" s="226" t="s">
        <v>148</v>
      </c>
      <c r="E240" s="237" t="s">
        <v>19</v>
      </c>
      <c r="F240" s="238" t="s">
        <v>302</v>
      </c>
      <c r="G240" s="236"/>
      <c r="H240" s="239">
        <v>22</v>
      </c>
      <c r="I240" s="240"/>
      <c r="J240" s="236"/>
      <c r="K240" s="236"/>
      <c r="L240" s="241"/>
      <c r="M240" s="242"/>
      <c r="N240" s="243"/>
      <c r="O240" s="243"/>
      <c r="P240" s="243"/>
      <c r="Q240" s="243"/>
      <c r="R240" s="243"/>
      <c r="S240" s="243"/>
      <c r="T240" s="24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45" t="s">
        <v>148</v>
      </c>
      <c r="AU240" s="245" t="s">
        <v>85</v>
      </c>
      <c r="AV240" s="14" t="s">
        <v>85</v>
      </c>
      <c r="AW240" s="14" t="s">
        <v>35</v>
      </c>
      <c r="AX240" s="14" t="s">
        <v>75</v>
      </c>
      <c r="AY240" s="245" t="s">
        <v>136</v>
      </c>
    </row>
    <row r="241" s="13" customFormat="1">
      <c r="A241" s="13"/>
      <c r="B241" s="224"/>
      <c r="C241" s="225"/>
      <c r="D241" s="226" t="s">
        <v>148</v>
      </c>
      <c r="E241" s="227" t="s">
        <v>19</v>
      </c>
      <c r="F241" s="228" t="s">
        <v>406</v>
      </c>
      <c r="G241" s="225"/>
      <c r="H241" s="227" t="s">
        <v>19</v>
      </c>
      <c r="I241" s="229"/>
      <c r="J241" s="225"/>
      <c r="K241" s="225"/>
      <c r="L241" s="230"/>
      <c r="M241" s="231"/>
      <c r="N241" s="232"/>
      <c r="O241" s="232"/>
      <c r="P241" s="232"/>
      <c r="Q241" s="232"/>
      <c r="R241" s="232"/>
      <c r="S241" s="232"/>
      <c r="T241" s="23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34" t="s">
        <v>148</v>
      </c>
      <c r="AU241" s="234" t="s">
        <v>85</v>
      </c>
      <c r="AV241" s="13" t="s">
        <v>83</v>
      </c>
      <c r="AW241" s="13" t="s">
        <v>35</v>
      </c>
      <c r="AX241" s="13" t="s">
        <v>75</v>
      </c>
      <c r="AY241" s="234" t="s">
        <v>136</v>
      </c>
    </row>
    <row r="242" s="14" customFormat="1">
      <c r="A242" s="14"/>
      <c r="B242" s="235"/>
      <c r="C242" s="236"/>
      <c r="D242" s="226" t="s">
        <v>148</v>
      </c>
      <c r="E242" s="237" t="s">
        <v>19</v>
      </c>
      <c r="F242" s="238" t="s">
        <v>407</v>
      </c>
      <c r="G242" s="236"/>
      <c r="H242" s="239">
        <v>3.8399999999999999</v>
      </c>
      <c r="I242" s="240"/>
      <c r="J242" s="236"/>
      <c r="K242" s="236"/>
      <c r="L242" s="241"/>
      <c r="M242" s="242"/>
      <c r="N242" s="243"/>
      <c r="O242" s="243"/>
      <c r="P242" s="243"/>
      <c r="Q242" s="243"/>
      <c r="R242" s="243"/>
      <c r="S242" s="243"/>
      <c r="T242" s="24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T242" s="245" t="s">
        <v>148</v>
      </c>
      <c r="AU242" s="245" t="s">
        <v>85</v>
      </c>
      <c r="AV242" s="14" t="s">
        <v>85</v>
      </c>
      <c r="AW242" s="14" t="s">
        <v>35</v>
      </c>
      <c r="AX242" s="14" t="s">
        <v>75</v>
      </c>
      <c r="AY242" s="245" t="s">
        <v>136</v>
      </c>
    </row>
    <row r="243" s="13" customFormat="1">
      <c r="A243" s="13"/>
      <c r="B243" s="224"/>
      <c r="C243" s="225"/>
      <c r="D243" s="226" t="s">
        <v>148</v>
      </c>
      <c r="E243" s="227" t="s">
        <v>19</v>
      </c>
      <c r="F243" s="228" t="s">
        <v>338</v>
      </c>
      <c r="G243" s="225"/>
      <c r="H243" s="227" t="s">
        <v>19</v>
      </c>
      <c r="I243" s="229"/>
      <c r="J243" s="225"/>
      <c r="K243" s="225"/>
      <c r="L243" s="230"/>
      <c r="M243" s="231"/>
      <c r="N243" s="232"/>
      <c r="O243" s="232"/>
      <c r="P243" s="232"/>
      <c r="Q243" s="232"/>
      <c r="R243" s="232"/>
      <c r="S243" s="232"/>
      <c r="T243" s="23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34" t="s">
        <v>148</v>
      </c>
      <c r="AU243" s="234" t="s">
        <v>85</v>
      </c>
      <c r="AV243" s="13" t="s">
        <v>83</v>
      </c>
      <c r="AW243" s="13" t="s">
        <v>35</v>
      </c>
      <c r="AX243" s="13" t="s">
        <v>75</v>
      </c>
      <c r="AY243" s="234" t="s">
        <v>136</v>
      </c>
    </row>
    <row r="244" s="14" customFormat="1">
      <c r="A244" s="14"/>
      <c r="B244" s="235"/>
      <c r="C244" s="236"/>
      <c r="D244" s="226" t="s">
        <v>148</v>
      </c>
      <c r="E244" s="237" t="s">
        <v>19</v>
      </c>
      <c r="F244" s="238" t="s">
        <v>464</v>
      </c>
      <c r="G244" s="236"/>
      <c r="H244" s="239">
        <v>13.73</v>
      </c>
      <c r="I244" s="240"/>
      <c r="J244" s="236"/>
      <c r="K244" s="236"/>
      <c r="L244" s="241"/>
      <c r="M244" s="242"/>
      <c r="N244" s="243"/>
      <c r="O244" s="243"/>
      <c r="P244" s="243"/>
      <c r="Q244" s="243"/>
      <c r="R244" s="243"/>
      <c r="S244" s="243"/>
      <c r="T244" s="24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245" t="s">
        <v>148</v>
      </c>
      <c r="AU244" s="245" t="s">
        <v>85</v>
      </c>
      <c r="AV244" s="14" t="s">
        <v>85</v>
      </c>
      <c r="AW244" s="14" t="s">
        <v>35</v>
      </c>
      <c r="AX244" s="14" t="s">
        <v>75</v>
      </c>
      <c r="AY244" s="245" t="s">
        <v>136</v>
      </c>
    </row>
    <row r="245" s="13" customFormat="1">
      <c r="A245" s="13"/>
      <c r="B245" s="224"/>
      <c r="C245" s="225"/>
      <c r="D245" s="226" t="s">
        <v>148</v>
      </c>
      <c r="E245" s="227" t="s">
        <v>19</v>
      </c>
      <c r="F245" s="228" t="s">
        <v>176</v>
      </c>
      <c r="G245" s="225"/>
      <c r="H245" s="227" t="s">
        <v>19</v>
      </c>
      <c r="I245" s="229"/>
      <c r="J245" s="225"/>
      <c r="K245" s="225"/>
      <c r="L245" s="230"/>
      <c r="M245" s="231"/>
      <c r="N245" s="232"/>
      <c r="O245" s="232"/>
      <c r="P245" s="232"/>
      <c r="Q245" s="232"/>
      <c r="R245" s="232"/>
      <c r="S245" s="232"/>
      <c r="T245" s="23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34" t="s">
        <v>148</v>
      </c>
      <c r="AU245" s="234" t="s">
        <v>85</v>
      </c>
      <c r="AV245" s="13" t="s">
        <v>83</v>
      </c>
      <c r="AW245" s="13" t="s">
        <v>35</v>
      </c>
      <c r="AX245" s="13" t="s">
        <v>75</v>
      </c>
      <c r="AY245" s="234" t="s">
        <v>136</v>
      </c>
    </row>
    <row r="246" s="14" customFormat="1">
      <c r="A246" s="14"/>
      <c r="B246" s="235"/>
      <c r="C246" s="236"/>
      <c r="D246" s="226" t="s">
        <v>148</v>
      </c>
      <c r="E246" s="237" t="s">
        <v>19</v>
      </c>
      <c r="F246" s="238" t="s">
        <v>465</v>
      </c>
      <c r="G246" s="236"/>
      <c r="H246" s="239">
        <v>12.460000000000001</v>
      </c>
      <c r="I246" s="240"/>
      <c r="J246" s="236"/>
      <c r="K246" s="236"/>
      <c r="L246" s="241"/>
      <c r="M246" s="242"/>
      <c r="N246" s="243"/>
      <c r="O246" s="243"/>
      <c r="P246" s="243"/>
      <c r="Q246" s="243"/>
      <c r="R246" s="243"/>
      <c r="S246" s="243"/>
      <c r="T246" s="24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45" t="s">
        <v>148</v>
      </c>
      <c r="AU246" s="245" t="s">
        <v>85</v>
      </c>
      <c r="AV246" s="14" t="s">
        <v>85</v>
      </c>
      <c r="AW246" s="14" t="s">
        <v>35</v>
      </c>
      <c r="AX246" s="14" t="s">
        <v>75</v>
      </c>
      <c r="AY246" s="245" t="s">
        <v>136</v>
      </c>
    </row>
    <row r="247" s="13" customFormat="1">
      <c r="A247" s="13"/>
      <c r="B247" s="224"/>
      <c r="C247" s="225"/>
      <c r="D247" s="226" t="s">
        <v>148</v>
      </c>
      <c r="E247" s="227" t="s">
        <v>19</v>
      </c>
      <c r="F247" s="228" t="s">
        <v>466</v>
      </c>
      <c r="G247" s="225"/>
      <c r="H247" s="227" t="s">
        <v>19</v>
      </c>
      <c r="I247" s="229"/>
      <c r="J247" s="225"/>
      <c r="K247" s="225"/>
      <c r="L247" s="230"/>
      <c r="M247" s="231"/>
      <c r="N247" s="232"/>
      <c r="O247" s="232"/>
      <c r="P247" s="232"/>
      <c r="Q247" s="232"/>
      <c r="R247" s="232"/>
      <c r="S247" s="232"/>
      <c r="T247" s="23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34" t="s">
        <v>148</v>
      </c>
      <c r="AU247" s="234" t="s">
        <v>85</v>
      </c>
      <c r="AV247" s="13" t="s">
        <v>83</v>
      </c>
      <c r="AW247" s="13" t="s">
        <v>35</v>
      </c>
      <c r="AX247" s="13" t="s">
        <v>75</v>
      </c>
      <c r="AY247" s="234" t="s">
        <v>136</v>
      </c>
    </row>
    <row r="248" s="14" customFormat="1">
      <c r="A248" s="14"/>
      <c r="B248" s="235"/>
      <c r="C248" s="236"/>
      <c r="D248" s="226" t="s">
        <v>148</v>
      </c>
      <c r="E248" s="237" t="s">
        <v>19</v>
      </c>
      <c r="F248" s="238" t="s">
        <v>467</v>
      </c>
      <c r="G248" s="236"/>
      <c r="H248" s="239">
        <v>11.67</v>
      </c>
      <c r="I248" s="240"/>
      <c r="J248" s="236"/>
      <c r="K248" s="236"/>
      <c r="L248" s="241"/>
      <c r="M248" s="242"/>
      <c r="N248" s="243"/>
      <c r="O248" s="243"/>
      <c r="P248" s="243"/>
      <c r="Q248" s="243"/>
      <c r="R248" s="243"/>
      <c r="S248" s="243"/>
      <c r="T248" s="24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45" t="s">
        <v>148</v>
      </c>
      <c r="AU248" s="245" t="s">
        <v>85</v>
      </c>
      <c r="AV248" s="14" t="s">
        <v>85</v>
      </c>
      <c r="AW248" s="14" t="s">
        <v>35</v>
      </c>
      <c r="AX248" s="14" t="s">
        <v>75</v>
      </c>
      <c r="AY248" s="245" t="s">
        <v>136</v>
      </c>
    </row>
    <row r="249" s="13" customFormat="1">
      <c r="A249" s="13"/>
      <c r="B249" s="224"/>
      <c r="C249" s="225"/>
      <c r="D249" s="226" t="s">
        <v>148</v>
      </c>
      <c r="E249" s="227" t="s">
        <v>19</v>
      </c>
      <c r="F249" s="228" t="s">
        <v>468</v>
      </c>
      <c r="G249" s="225"/>
      <c r="H249" s="227" t="s">
        <v>19</v>
      </c>
      <c r="I249" s="229"/>
      <c r="J249" s="225"/>
      <c r="K249" s="225"/>
      <c r="L249" s="230"/>
      <c r="M249" s="231"/>
      <c r="N249" s="232"/>
      <c r="O249" s="232"/>
      <c r="P249" s="232"/>
      <c r="Q249" s="232"/>
      <c r="R249" s="232"/>
      <c r="S249" s="232"/>
      <c r="T249" s="23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34" t="s">
        <v>148</v>
      </c>
      <c r="AU249" s="234" t="s">
        <v>85</v>
      </c>
      <c r="AV249" s="13" t="s">
        <v>83</v>
      </c>
      <c r="AW249" s="13" t="s">
        <v>35</v>
      </c>
      <c r="AX249" s="13" t="s">
        <v>75</v>
      </c>
      <c r="AY249" s="234" t="s">
        <v>136</v>
      </c>
    </row>
    <row r="250" s="14" customFormat="1">
      <c r="A250" s="14"/>
      <c r="B250" s="235"/>
      <c r="C250" s="236"/>
      <c r="D250" s="226" t="s">
        <v>148</v>
      </c>
      <c r="E250" s="237" t="s">
        <v>19</v>
      </c>
      <c r="F250" s="238" t="s">
        <v>469</v>
      </c>
      <c r="G250" s="236"/>
      <c r="H250" s="239">
        <v>10.449999999999999</v>
      </c>
      <c r="I250" s="240"/>
      <c r="J250" s="236"/>
      <c r="K250" s="236"/>
      <c r="L250" s="241"/>
      <c r="M250" s="242"/>
      <c r="N250" s="243"/>
      <c r="O250" s="243"/>
      <c r="P250" s="243"/>
      <c r="Q250" s="243"/>
      <c r="R250" s="243"/>
      <c r="S250" s="243"/>
      <c r="T250" s="24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45" t="s">
        <v>148</v>
      </c>
      <c r="AU250" s="245" t="s">
        <v>85</v>
      </c>
      <c r="AV250" s="14" t="s">
        <v>85</v>
      </c>
      <c r="AW250" s="14" t="s">
        <v>35</v>
      </c>
      <c r="AX250" s="14" t="s">
        <v>75</v>
      </c>
      <c r="AY250" s="245" t="s">
        <v>136</v>
      </c>
    </row>
    <row r="251" s="13" customFormat="1">
      <c r="A251" s="13"/>
      <c r="B251" s="224"/>
      <c r="C251" s="225"/>
      <c r="D251" s="226" t="s">
        <v>148</v>
      </c>
      <c r="E251" s="227" t="s">
        <v>19</v>
      </c>
      <c r="F251" s="228" t="s">
        <v>470</v>
      </c>
      <c r="G251" s="225"/>
      <c r="H251" s="227" t="s">
        <v>19</v>
      </c>
      <c r="I251" s="229"/>
      <c r="J251" s="225"/>
      <c r="K251" s="225"/>
      <c r="L251" s="230"/>
      <c r="M251" s="231"/>
      <c r="N251" s="232"/>
      <c r="O251" s="232"/>
      <c r="P251" s="232"/>
      <c r="Q251" s="232"/>
      <c r="R251" s="232"/>
      <c r="S251" s="232"/>
      <c r="T251" s="23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34" t="s">
        <v>148</v>
      </c>
      <c r="AU251" s="234" t="s">
        <v>85</v>
      </c>
      <c r="AV251" s="13" t="s">
        <v>83</v>
      </c>
      <c r="AW251" s="13" t="s">
        <v>35</v>
      </c>
      <c r="AX251" s="13" t="s">
        <v>75</v>
      </c>
      <c r="AY251" s="234" t="s">
        <v>136</v>
      </c>
    </row>
    <row r="252" s="14" customFormat="1">
      <c r="A252" s="14"/>
      <c r="B252" s="235"/>
      <c r="C252" s="236"/>
      <c r="D252" s="226" t="s">
        <v>148</v>
      </c>
      <c r="E252" s="237" t="s">
        <v>19</v>
      </c>
      <c r="F252" s="238" t="s">
        <v>471</v>
      </c>
      <c r="G252" s="236"/>
      <c r="H252" s="239">
        <v>1</v>
      </c>
      <c r="I252" s="240"/>
      <c r="J252" s="236"/>
      <c r="K252" s="236"/>
      <c r="L252" s="241"/>
      <c r="M252" s="242"/>
      <c r="N252" s="243"/>
      <c r="O252" s="243"/>
      <c r="P252" s="243"/>
      <c r="Q252" s="243"/>
      <c r="R252" s="243"/>
      <c r="S252" s="243"/>
      <c r="T252" s="24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45" t="s">
        <v>148</v>
      </c>
      <c r="AU252" s="245" t="s">
        <v>85</v>
      </c>
      <c r="AV252" s="14" t="s">
        <v>85</v>
      </c>
      <c r="AW252" s="14" t="s">
        <v>35</v>
      </c>
      <c r="AX252" s="14" t="s">
        <v>75</v>
      </c>
      <c r="AY252" s="245" t="s">
        <v>136</v>
      </c>
    </row>
    <row r="253" s="13" customFormat="1">
      <c r="A253" s="13"/>
      <c r="B253" s="224"/>
      <c r="C253" s="225"/>
      <c r="D253" s="226" t="s">
        <v>148</v>
      </c>
      <c r="E253" s="227" t="s">
        <v>19</v>
      </c>
      <c r="F253" s="228" t="s">
        <v>472</v>
      </c>
      <c r="G253" s="225"/>
      <c r="H253" s="227" t="s">
        <v>19</v>
      </c>
      <c r="I253" s="229"/>
      <c r="J253" s="225"/>
      <c r="K253" s="225"/>
      <c r="L253" s="230"/>
      <c r="M253" s="231"/>
      <c r="N253" s="232"/>
      <c r="O253" s="232"/>
      <c r="P253" s="232"/>
      <c r="Q253" s="232"/>
      <c r="R253" s="232"/>
      <c r="S253" s="232"/>
      <c r="T253" s="23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34" t="s">
        <v>148</v>
      </c>
      <c r="AU253" s="234" t="s">
        <v>85</v>
      </c>
      <c r="AV253" s="13" t="s">
        <v>83</v>
      </c>
      <c r="AW253" s="13" t="s">
        <v>35</v>
      </c>
      <c r="AX253" s="13" t="s">
        <v>75</v>
      </c>
      <c r="AY253" s="234" t="s">
        <v>136</v>
      </c>
    </row>
    <row r="254" s="14" customFormat="1">
      <c r="A254" s="14"/>
      <c r="B254" s="235"/>
      <c r="C254" s="236"/>
      <c r="D254" s="226" t="s">
        <v>148</v>
      </c>
      <c r="E254" s="237" t="s">
        <v>19</v>
      </c>
      <c r="F254" s="238" t="s">
        <v>473</v>
      </c>
      <c r="G254" s="236"/>
      <c r="H254" s="239">
        <v>1.78</v>
      </c>
      <c r="I254" s="240"/>
      <c r="J254" s="236"/>
      <c r="K254" s="236"/>
      <c r="L254" s="241"/>
      <c r="M254" s="242"/>
      <c r="N254" s="243"/>
      <c r="O254" s="243"/>
      <c r="P254" s="243"/>
      <c r="Q254" s="243"/>
      <c r="R254" s="243"/>
      <c r="S254" s="243"/>
      <c r="T254" s="24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T254" s="245" t="s">
        <v>148</v>
      </c>
      <c r="AU254" s="245" t="s">
        <v>85</v>
      </c>
      <c r="AV254" s="14" t="s">
        <v>85</v>
      </c>
      <c r="AW254" s="14" t="s">
        <v>35</v>
      </c>
      <c r="AX254" s="14" t="s">
        <v>75</v>
      </c>
      <c r="AY254" s="245" t="s">
        <v>136</v>
      </c>
    </row>
    <row r="255" s="13" customFormat="1">
      <c r="A255" s="13"/>
      <c r="B255" s="224"/>
      <c r="C255" s="225"/>
      <c r="D255" s="226" t="s">
        <v>148</v>
      </c>
      <c r="E255" s="227" t="s">
        <v>19</v>
      </c>
      <c r="F255" s="228" t="s">
        <v>174</v>
      </c>
      <c r="G255" s="225"/>
      <c r="H255" s="227" t="s">
        <v>19</v>
      </c>
      <c r="I255" s="229"/>
      <c r="J255" s="225"/>
      <c r="K255" s="225"/>
      <c r="L255" s="230"/>
      <c r="M255" s="231"/>
      <c r="N255" s="232"/>
      <c r="O255" s="232"/>
      <c r="P255" s="232"/>
      <c r="Q255" s="232"/>
      <c r="R255" s="232"/>
      <c r="S255" s="232"/>
      <c r="T255" s="23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34" t="s">
        <v>148</v>
      </c>
      <c r="AU255" s="234" t="s">
        <v>85</v>
      </c>
      <c r="AV255" s="13" t="s">
        <v>83</v>
      </c>
      <c r="AW255" s="13" t="s">
        <v>35</v>
      </c>
      <c r="AX255" s="13" t="s">
        <v>75</v>
      </c>
      <c r="AY255" s="234" t="s">
        <v>136</v>
      </c>
    </row>
    <row r="256" s="14" customFormat="1">
      <c r="A256" s="14"/>
      <c r="B256" s="235"/>
      <c r="C256" s="236"/>
      <c r="D256" s="226" t="s">
        <v>148</v>
      </c>
      <c r="E256" s="237" t="s">
        <v>19</v>
      </c>
      <c r="F256" s="238" t="s">
        <v>341</v>
      </c>
      <c r="G256" s="236"/>
      <c r="H256" s="239">
        <v>8.4199999999999999</v>
      </c>
      <c r="I256" s="240"/>
      <c r="J256" s="236"/>
      <c r="K256" s="236"/>
      <c r="L256" s="241"/>
      <c r="M256" s="242"/>
      <c r="N256" s="243"/>
      <c r="O256" s="243"/>
      <c r="P256" s="243"/>
      <c r="Q256" s="243"/>
      <c r="R256" s="243"/>
      <c r="S256" s="243"/>
      <c r="T256" s="24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T256" s="245" t="s">
        <v>148</v>
      </c>
      <c r="AU256" s="245" t="s">
        <v>85</v>
      </c>
      <c r="AV256" s="14" t="s">
        <v>85</v>
      </c>
      <c r="AW256" s="14" t="s">
        <v>35</v>
      </c>
      <c r="AX256" s="14" t="s">
        <v>75</v>
      </c>
      <c r="AY256" s="245" t="s">
        <v>136</v>
      </c>
    </row>
    <row r="257" s="13" customFormat="1">
      <c r="A257" s="13"/>
      <c r="B257" s="224"/>
      <c r="C257" s="225"/>
      <c r="D257" s="226" t="s">
        <v>148</v>
      </c>
      <c r="E257" s="227" t="s">
        <v>19</v>
      </c>
      <c r="F257" s="228" t="s">
        <v>206</v>
      </c>
      <c r="G257" s="225"/>
      <c r="H257" s="227" t="s">
        <v>19</v>
      </c>
      <c r="I257" s="229"/>
      <c r="J257" s="225"/>
      <c r="K257" s="225"/>
      <c r="L257" s="230"/>
      <c r="M257" s="231"/>
      <c r="N257" s="232"/>
      <c r="O257" s="232"/>
      <c r="P257" s="232"/>
      <c r="Q257" s="232"/>
      <c r="R257" s="232"/>
      <c r="S257" s="232"/>
      <c r="T257" s="23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34" t="s">
        <v>148</v>
      </c>
      <c r="AU257" s="234" t="s">
        <v>85</v>
      </c>
      <c r="AV257" s="13" t="s">
        <v>83</v>
      </c>
      <c r="AW257" s="13" t="s">
        <v>35</v>
      </c>
      <c r="AX257" s="13" t="s">
        <v>75</v>
      </c>
      <c r="AY257" s="234" t="s">
        <v>136</v>
      </c>
    </row>
    <row r="258" s="14" customFormat="1">
      <c r="A258" s="14"/>
      <c r="B258" s="235"/>
      <c r="C258" s="236"/>
      <c r="D258" s="226" t="s">
        <v>148</v>
      </c>
      <c r="E258" s="237" t="s">
        <v>19</v>
      </c>
      <c r="F258" s="238" t="s">
        <v>408</v>
      </c>
      <c r="G258" s="236"/>
      <c r="H258" s="239">
        <v>16.329999999999998</v>
      </c>
      <c r="I258" s="240"/>
      <c r="J258" s="236"/>
      <c r="K258" s="236"/>
      <c r="L258" s="241"/>
      <c r="M258" s="242"/>
      <c r="N258" s="243"/>
      <c r="O258" s="243"/>
      <c r="P258" s="243"/>
      <c r="Q258" s="243"/>
      <c r="R258" s="243"/>
      <c r="S258" s="243"/>
      <c r="T258" s="24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T258" s="245" t="s">
        <v>148</v>
      </c>
      <c r="AU258" s="245" t="s">
        <v>85</v>
      </c>
      <c r="AV258" s="14" t="s">
        <v>85</v>
      </c>
      <c r="AW258" s="14" t="s">
        <v>35</v>
      </c>
      <c r="AX258" s="14" t="s">
        <v>75</v>
      </c>
      <c r="AY258" s="245" t="s">
        <v>136</v>
      </c>
    </row>
    <row r="259" s="13" customFormat="1">
      <c r="A259" s="13"/>
      <c r="B259" s="224"/>
      <c r="C259" s="225"/>
      <c r="D259" s="226" t="s">
        <v>148</v>
      </c>
      <c r="E259" s="227" t="s">
        <v>19</v>
      </c>
      <c r="F259" s="228" t="s">
        <v>208</v>
      </c>
      <c r="G259" s="225"/>
      <c r="H259" s="227" t="s">
        <v>19</v>
      </c>
      <c r="I259" s="229"/>
      <c r="J259" s="225"/>
      <c r="K259" s="225"/>
      <c r="L259" s="230"/>
      <c r="M259" s="231"/>
      <c r="N259" s="232"/>
      <c r="O259" s="232"/>
      <c r="P259" s="232"/>
      <c r="Q259" s="232"/>
      <c r="R259" s="232"/>
      <c r="S259" s="232"/>
      <c r="T259" s="23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34" t="s">
        <v>148</v>
      </c>
      <c r="AU259" s="234" t="s">
        <v>85</v>
      </c>
      <c r="AV259" s="13" t="s">
        <v>83</v>
      </c>
      <c r="AW259" s="13" t="s">
        <v>35</v>
      </c>
      <c r="AX259" s="13" t="s">
        <v>75</v>
      </c>
      <c r="AY259" s="234" t="s">
        <v>136</v>
      </c>
    </row>
    <row r="260" s="14" customFormat="1">
      <c r="A260" s="14"/>
      <c r="B260" s="235"/>
      <c r="C260" s="236"/>
      <c r="D260" s="226" t="s">
        <v>148</v>
      </c>
      <c r="E260" s="237" t="s">
        <v>19</v>
      </c>
      <c r="F260" s="238" t="s">
        <v>343</v>
      </c>
      <c r="G260" s="236"/>
      <c r="H260" s="239">
        <v>15.970000000000001</v>
      </c>
      <c r="I260" s="240"/>
      <c r="J260" s="236"/>
      <c r="K260" s="236"/>
      <c r="L260" s="241"/>
      <c r="M260" s="242"/>
      <c r="N260" s="243"/>
      <c r="O260" s="243"/>
      <c r="P260" s="243"/>
      <c r="Q260" s="243"/>
      <c r="R260" s="243"/>
      <c r="S260" s="243"/>
      <c r="T260" s="24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245" t="s">
        <v>148</v>
      </c>
      <c r="AU260" s="245" t="s">
        <v>85</v>
      </c>
      <c r="AV260" s="14" t="s">
        <v>85</v>
      </c>
      <c r="AW260" s="14" t="s">
        <v>35</v>
      </c>
      <c r="AX260" s="14" t="s">
        <v>75</v>
      </c>
      <c r="AY260" s="245" t="s">
        <v>136</v>
      </c>
    </row>
    <row r="261" s="13" customFormat="1">
      <c r="A261" s="13"/>
      <c r="B261" s="224"/>
      <c r="C261" s="225"/>
      <c r="D261" s="226" t="s">
        <v>148</v>
      </c>
      <c r="E261" s="227" t="s">
        <v>19</v>
      </c>
      <c r="F261" s="228" t="s">
        <v>344</v>
      </c>
      <c r="G261" s="225"/>
      <c r="H261" s="227" t="s">
        <v>19</v>
      </c>
      <c r="I261" s="229"/>
      <c r="J261" s="225"/>
      <c r="K261" s="225"/>
      <c r="L261" s="230"/>
      <c r="M261" s="231"/>
      <c r="N261" s="232"/>
      <c r="O261" s="232"/>
      <c r="P261" s="232"/>
      <c r="Q261" s="232"/>
      <c r="R261" s="232"/>
      <c r="S261" s="232"/>
      <c r="T261" s="23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34" t="s">
        <v>148</v>
      </c>
      <c r="AU261" s="234" t="s">
        <v>85</v>
      </c>
      <c r="AV261" s="13" t="s">
        <v>83</v>
      </c>
      <c r="AW261" s="13" t="s">
        <v>35</v>
      </c>
      <c r="AX261" s="13" t="s">
        <v>75</v>
      </c>
      <c r="AY261" s="234" t="s">
        <v>136</v>
      </c>
    </row>
    <row r="262" s="14" customFormat="1">
      <c r="A262" s="14"/>
      <c r="B262" s="235"/>
      <c r="C262" s="236"/>
      <c r="D262" s="226" t="s">
        <v>148</v>
      </c>
      <c r="E262" s="237" t="s">
        <v>19</v>
      </c>
      <c r="F262" s="238" t="s">
        <v>345</v>
      </c>
      <c r="G262" s="236"/>
      <c r="H262" s="239">
        <v>13.51</v>
      </c>
      <c r="I262" s="240"/>
      <c r="J262" s="236"/>
      <c r="K262" s="236"/>
      <c r="L262" s="241"/>
      <c r="M262" s="242"/>
      <c r="N262" s="243"/>
      <c r="O262" s="243"/>
      <c r="P262" s="243"/>
      <c r="Q262" s="243"/>
      <c r="R262" s="243"/>
      <c r="S262" s="243"/>
      <c r="T262" s="24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45" t="s">
        <v>148</v>
      </c>
      <c r="AU262" s="245" t="s">
        <v>85</v>
      </c>
      <c r="AV262" s="14" t="s">
        <v>85</v>
      </c>
      <c r="AW262" s="14" t="s">
        <v>35</v>
      </c>
      <c r="AX262" s="14" t="s">
        <v>75</v>
      </c>
      <c r="AY262" s="245" t="s">
        <v>136</v>
      </c>
    </row>
    <row r="263" s="13" customFormat="1">
      <c r="A263" s="13"/>
      <c r="B263" s="224"/>
      <c r="C263" s="225"/>
      <c r="D263" s="226" t="s">
        <v>148</v>
      </c>
      <c r="E263" s="227" t="s">
        <v>19</v>
      </c>
      <c r="F263" s="228" t="s">
        <v>315</v>
      </c>
      <c r="G263" s="225"/>
      <c r="H263" s="227" t="s">
        <v>19</v>
      </c>
      <c r="I263" s="229"/>
      <c r="J263" s="225"/>
      <c r="K263" s="225"/>
      <c r="L263" s="230"/>
      <c r="M263" s="231"/>
      <c r="N263" s="232"/>
      <c r="O263" s="232"/>
      <c r="P263" s="232"/>
      <c r="Q263" s="232"/>
      <c r="R263" s="232"/>
      <c r="S263" s="232"/>
      <c r="T263" s="23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34" t="s">
        <v>148</v>
      </c>
      <c r="AU263" s="234" t="s">
        <v>85</v>
      </c>
      <c r="AV263" s="13" t="s">
        <v>83</v>
      </c>
      <c r="AW263" s="13" t="s">
        <v>35</v>
      </c>
      <c r="AX263" s="13" t="s">
        <v>75</v>
      </c>
      <c r="AY263" s="234" t="s">
        <v>136</v>
      </c>
    </row>
    <row r="264" s="14" customFormat="1">
      <c r="A264" s="14"/>
      <c r="B264" s="235"/>
      <c r="C264" s="236"/>
      <c r="D264" s="226" t="s">
        <v>148</v>
      </c>
      <c r="E264" s="237" t="s">
        <v>19</v>
      </c>
      <c r="F264" s="238" t="s">
        <v>409</v>
      </c>
      <c r="G264" s="236"/>
      <c r="H264" s="239">
        <v>7.9299999999999997</v>
      </c>
      <c r="I264" s="240"/>
      <c r="J264" s="236"/>
      <c r="K264" s="236"/>
      <c r="L264" s="241"/>
      <c r="M264" s="242"/>
      <c r="N264" s="243"/>
      <c r="O264" s="243"/>
      <c r="P264" s="243"/>
      <c r="Q264" s="243"/>
      <c r="R264" s="243"/>
      <c r="S264" s="243"/>
      <c r="T264" s="24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245" t="s">
        <v>148</v>
      </c>
      <c r="AU264" s="245" t="s">
        <v>85</v>
      </c>
      <c r="AV264" s="14" t="s">
        <v>85</v>
      </c>
      <c r="AW264" s="14" t="s">
        <v>35</v>
      </c>
      <c r="AX264" s="14" t="s">
        <v>75</v>
      </c>
      <c r="AY264" s="245" t="s">
        <v>136</v>
      </c>
    </row>
    <row r="265" s="13" customFormat="1">
      <c r="A265" s="13"/>
      <c r="B265" s="224"/>
      <c r="C265" s="225"/>
      <c r="D265" s="226" t="s">
        <v>148</v>
      </c>
      <c r="E265" s="227" t="s">
        <v>19</v>
      </c>
      <c r="F265" s="228" t="s">
        <v>202</v>
      </c>
      <c r="G265" s="225"/>
      <c r="H265" s="227" t="s">
        <v>19</v>
      </c>
      <c r="I265" s="229"/>
      <c r="J265" s="225"/>
      <c r="K265" s="225"/>
      <c r="L265" s="230"/>
      <c r="M265" s="231"/>
      <c r="N265" s="232"/>
      <c r="O265" s="232"/>
      <c r="P265" s="232"/>
      <c r="Q265" s="232"/>
      <c r="R265" s="232"/>
      <c r="S265" s="232"/>
      <c r="T265" s="23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34" t="s">
        <v>148</v>
      </c>
      <c r="AU265" s="234" t="s">
        <v>85</v>
      </c>
      <c r="AV265" s="13" t="s">
        <v>83</v>
      </c>
      <c r="AW265" s="13" t="s">
        <v>35</v>
      </c>
      <c r="AX265" s="13" t="s">
        <v>75</v>
      </c>
      <c r="AY265" s="234" t="s">
        <v>136</v>
      </c>
    </row>
    <row r="266" s="14" customFormat="1">
      <c r="A266" s="14"/>
      <c r="B266" s="235"/>
      <c r="C266" s="236"/>
      <c r="D266" s="226" t="s">
        <v>148</v>
      </c>
      <c r="E266" s="237" t="s">
        <v>19</v>
      </c>
      <c r="F266" s="238" t="s">
        <v>474</v>
      </c>
      <c r="G266" s="236"/>
      <c r="H266" s="239">
        <v>4.4500000000000002</v>
      </c>
      <c r="I266" s="240"/>
      <c r="J266" s="236"/>
      <c r="K266" s="236"/>
      <c r="L266" s="241"/>
      <c r="M266" s="242"/>
      <c r="N266" s="243"/>
      <c r="O266" s="243"/>
      <c r="P266" s="243"/>
      <c r="Q266" s="243"/>
      <c r="R266" s="243"/>
      <c r="S266" s="243"/>
      <c r="T266" s="24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T266" s="245" t="s">
        <v>148</v>
      </c>
      <c r="AU266" s="245" t="s">
        <v>85</v>
      </c>
      <c r="AV266" s="14" t="s">
        <v>85</v>
      </c>
      <c r="AW266" s="14" t="s">
        <v>35</v>
      </c>
      <c r="AX266" s="14" t="s">
        <v>75</v>
      </c>
      <c r="AY266" s="245" t="s">
        <v>136</v>
      </c>
    </row>
    <row r="267" s="13" customFormat="1">
      <c r="A267" s="13"/>
      <c r="B267" s="224"/>
      <c r="C267" s="225"/>
      <c r="D267" s="226" t="s">
        <v>148</v>
      </c>
      <c r="E267" s="227" t="s">
        <v>19</v>
      </c>
      <c r="F267" s="228" t="s">
        <v>198</v>
      </c>
      <c r="G267" s="225"/>
      <c r="H267" s="227" t="s">
        <v>19</v>
      </c>
      <c r="I267" s="229"/>
      <c r="J267" s="225"/>
      <c r="K267" s="225"/>
      <c r="L267" s="230"/>
      <c r="M267" s="231"/>
      <c r="N267" s="232"/>
      <c r="O267" s="232"/>
      <c r="P267" s="232"/>
      <c r="Q267" s="232"/>
      <c r="R267" s="232"/>
      <c r="S267" s="232"/>
      <c r="T267" s="23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34" t="s">
        <v>148</v>
      </c>
      <c r="AU267" s="234" t="s">
        <v>85</v>
      </c>
      <c r="AV267" s="13" t="s">
        <v>83</v>
      </c>
      <c r="AW267" s="13" t="s">
        <v>35</v>
      </c>
      <c r="AX267" s="13" t="s">
        <v>75</v>
      </c>
      <c r="AY267" s="234" t="s">
        <v>136</v>
      </c>
    </row>
    <row r="268" s="14" customFormat="1">
      <c r="A268" s="14"/>
      <c r="B268" s="235"/>
      <c r="C268" s="236"/>
      <c r="D268" s="226" t="s">
        <v>148</v>
      </c>
      <c r="E268" s="237" t="s">
        <v>19</v>
      </c>
      <c r="F268" s="238" t="s">
        <v>330</v>
      </c>
      <c r="G268" s="236"/>
      <c r="H268" s="239">
        <v>1.8799999999999999</v>
      </c>
      <c r="I268" s="240"/>
      <c r="J268" s="236"/>
      <c r="K268" s="236"/>
      <c r="L268" s="241"/>
      <c r="M268" s="242"/>
      <c r="N268" s="243"/>
      <c r="O268" s="243"/>
      <c r="P268" s="243"/>
      <c r="Q268" s="243"/>
      <c r="R268" s="243"/>
      <c r="S268" s="243"/>
      <c r="T268" s="24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45" t="s">
        <v>148</v>
      </c>
      <c r="AU268" s="245" t="s">
        <v>85</v>
      </c>
      <c r="AV268" s="14" t="s">
        <v>85</v>
      </c>
      <c r="AW268" s="14" t="s">
        <v>35</v>
      </c>
      <c r="AX268" s="14" t="s">
        <v>75</v>
      </c>
      <c r="AY268" s="245" t="s">
        <v>136</v>
      </c>
    </row>
    <row r="269" s="15" customFormat="1">
      <c r="A269" s="15"/>
      <c r="B269" s="246"/>
      <c r="C269" s="247"/>
      <c r="D269" s="226" t="s">
        <v>148</v>
      </c>
      <c r="E269" s="248" t="s">
        <v>19</v>
      </c>
      <c r="F269" s="249" t="s">
        <v>155</v>
      </c>
      <c r="G269" s="247"/>
      <c r="H269" s="250">
        <v>145.41999999999999</v>
      </c>
      <c r="I269" s="251"/>
      <c r="J269" s="247"/>
      <c r="K269" s="247"/>
      <c r="L269" s="252"/>
      <c r="M269" s="253"/>
      <c r="N269" s="254"/>
      <c r="O269" s="254"/>
      <c r="P269" s="254"/>
      <c r="Q269" s="254"/>
      <c r="R269" s="254"/>
      <c r="S269" s="254"/>
      <c r="T269" s="255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T269" s="256" t="s">
        <v>148</v>
      </c>
      <c r="AU269" s="256" t="s">
        <v>85</v>
      </c>
      <c r="AV269" s="15" t="s">
        <v>144</v>
      </c>
      <c r="AW269" s="15" t="s">
        <v>35</v>
      </c>
      <c r="AX269" s="15" t="s">
        <v>83</v>
      </c>
      <c r="AY269" s="256" t="s">
        <v>136</v>
      </c>
    </row>
    <row r="270" s="2" customFormat="1" ht="24.15" customHeight="1">
      <c r="A270" s="40"/>
      <c r="B270" s="41"/>
      <c r="C270" s="206" t="s">
        <v>257</v>
      </c>
      <c r="D270" s="206" t="s">
        <v>139</v>
      </c>
      <c r="E270" s="207" t="s">
        <v>475</v>
      </c>
      <c r="F270" s="208" t="s">
        <v>476</v>
      </c>
      <c r="G270" s="209" t="s">
        <v>142</v>
      </c>
      <c r="H270" s="210">
        <v>145.41999999999999</v>
      </c>
      <c r="I270" s="211"/>
      <c r="J270" s="212">
        <f>ROUND(I270*H270,2)</f>
        <v>0</v>
      </c>
      <c r="K270" s="208" t="s">
        <v>143</v>
      </c>
      <c r="L270" s="46"/>
      <c r="M270" s="213" t="s">
        <v>19</v>
      </c>
      <c r="N270" s="214" t="s">
        <v>46</v>
      </c>
      <c r="O270" s="86"/>
      <c r="P270" s="215">
        <f>O270*H270</f>
        <v>0</v>
      </c>
      <c r="Q270" s="215">
        <v>4.0000000000000003E-05</v>
      </c>
      <c r="R270" s="215">
        <f>Q270*H270</f>
        <v>0.0058167999999999996</v>
      </c>
      <c r="S270" s="215">
        <v>0</v>
      </c>
      <c r="T270" s="216">
        <f>S270*H270</f>
        <v>0</v>
      </c>
      <c r="U270" s="40"/>
      <c r="V270" s="40"/>
      <c r="W270" s="40"/>
      <c r="X270" s="40"/>
      <c r="Y270" s="40"/>
      <c r="Z270" s="40"/>
      <c r="AA270" s="40"/>
      <c r="AB270" s="40"/>
      <c r="AC270" s="40"/>
      <c r="AD270" s="40"/>
      <c r="AE270" s="40"/>
      <c r="AR270" s="217" t="s">
        <v>144</v>
      </c>
      <c r="AT270" s="217" t="s">
        <v>139</v>
      </c>
      <c r="AU270" s="217" t="s">
        <v>85</v>
      </c>
      <c r="AY270" s="19" t="s">
        <v>136</v>
      </c>
      <c r="BE270" s="218">
        <f>IF(N270="základní",J270,0)</f>
        <v>0</v>
      </c>
      <c r="BF270" s="218">
        <f>IF(N270="snížená",J270,0)</f>
        <v>0</v>
      </c>
      <c r="BG270" s="218">
        <f>IF(N270="zákl. přenesená",J270,0)</f>
        <v>0</v>
      </c>
      <c r="BH270" s="218">
        <f>IF(N270="sníž. přenesená",J270,0)</f>
        <v>0</v>
      </c>
      <c r="BI270" s="218">
        <f>IF(N270="nulová",J270,0)</f>
        <v>0</v>
      </c>
      <c r="BJ270" s="19" t="s">
        <v>83</v>
      </c>
      <c r="BK270" s="218">
        <f>ROUND(I270*H270,2)</f>
        <v>0</v>
      </c>
      <c r="BL270" s="19" t="s">
        <v>144</v>
      </c>
      <c r="BM270" s="217" t="s">
        <v>477</v>
      </c>
    </row>
    <row r="271" s="2" customFormat="1">
      <c r="A271" s="40"/>
      <c r="B271" s="41"/>
      <c r="C271" s="42"/>
      <c r="D271" s="219" t="s">
        <v>146</v>
      </c>
      <c r="E271" s="42"/>
      <c r="F271" s="220" t="s">
        <v>478</v>
      </c>
      <c r="G271" s="42"/>
      <c r="H271" s="42"/>
      <c r="I271" s="221"/>
      <c r="J271" s="42"/>
      <c r="K271" s="42"/>
      <c r="L271" s="46"/>
      <c r="M271" s="222"/>
      <c r="N271" s="223"/>
      <c r="O271" s="86"/>
      <c r="P271" s="86"/>
      <c r="Q271" s="86"/>
      <c r="R271" s="86"/>
      <c r="S271" s="86"/>
      <c r="T271" s="87"/>
      <c r="U271" s="40"/>
      <c r="V271" s="40"/>
      <c r="W271" s="40"/>
      <c r="X271" s="40"/>
      <c r="Y271" s="40"/>
      <c r="Z271" s="40"/>
      <c r="AA271" s="40"/>
      <c r="AB271" s="40"/>
      <c r="AC271" s="40"/>
      <c r="AD271" s="40"/>
      <c r="AE271" s="40"/>
      <c r="AT271" s="19" t="s">
        <v>146</v>
      </c>
      <c r="AU271" s="19" t="s">
        <v>85</v>
      </c>
    </row>
    <row r="272" s="13" customFormat="1">
      <c r="A272" s="13"/>
      <c r="B272" s="224"/>
      <c r="C272" s="225"/>
      <c r="D272" s="226" t="s">
        <v>148</v>
      </c>
      <c r="E272" s="227" t="s">
        <v>19</v>
      </c>
      <c r="F272" s="228" t="s">
        <v>405</v>
      </c>
      <c r="G272" s="225"/>
      <c r="H272" s="227" t="s">
        <v>19</v>
      </c>
      <c r="I272" s="229"/>
      <c r="J272" s="225"/>
      <c r="K272" s="225"/>
      <c r="L272" s="230"/>
      <c r="M272" s="231"/>
      <c r="N272" s="232"/>
      <c r="O272" s="232"/>
      <c r="P272" s="232"/>
      <c r="Q272" s="232"/>
      <c r="R272" s="232"/>
      <c r="S272" s="232"/>
      <c r="T272" s="23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34" t="s">
        <v>148</v>
      </c>
      <c r="AU272" s="234" t="s">
        <v>85</v>
      </c>
      <c r="AV272" s="13" t="s">
        <v>83</v>
      </c>
      <c r="AW272" s="13" t="s">
        <v>35</v>
      </c>
      <c r="AX272" s="13" t="s">
        <v>75</v>
      </c>
      <c r="AY272" s="234" t="s">
        <v>136</v>
      </c>
    </row>
    <row r="273" s="14" customFormat="1">
      <c r="A273" s="14"/>
      <c r="B273" s="235"/>
      <c r="C273" s="236"/>
      <c r="D273" s="226" t="s">
        <v>148</v>
      </c>
      <c r="E273" s="237" t="s">
        <v>19</v>
      </c>
      <c r="F273" s="238" t="s">
        <v>302</v>
      </c>
      <c r="G273" s="236"/>
      <c r="H273" s="239">
        <v>22</v>
      </c>
      <c r="I273" s="240"/>
      <c r="J273" s="236"/>
      <c r="K273" s="236"/>
      <c r="L273" s="241"/>
      <c r="M273" s="242"/>
      <c r="N273" s="243"/>
      <c r="O273" s="243"/>
      <c r="P273" s="243"/>
      <c r="Q273" s="243"/>
      <c r="R273" s="243"/>
      <c r="S273" s="243"/>
      <c r="T273" s="24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45" t="s">
        <v>148</v>
      </c>
      <c r="AU273" s="245" t="s">
        <v>85</v>
      </c>
      <c r="AV273" s="14" t="s">
        <v>85</v>
      </c>
      <c r="AW273" s="14" t="s">
        <v>35</v>
      </c>
      <c r="AX273" s="14" t="s">
        <v>75</v>
      </c>
      <c r="AY273" s="245" t="s">
        <v>136</v>
      </c>
    </row>
    <row r="274" s="13" customFormat="1">
      <c r="A274" s="13"/>
      <c r="B274" s="224"/>
      <c r="C274" s="225"/>
      <c r="D274" s="226" t="s">
        <v>148</v>
      </c>
      <c r="E274" s="227" t="s">
        <v>19</v>
      </c>
      <c r="F274" s="228" t="s">
        <v>406</v>
      </c>
      <c r="G274" s="225"/>
      <c r="H274" s="227" t="s">
        <v>19</v>
      </c>
      <c r="I274" s="229"/>
      <c r="J274" s="225"/>
      <c r="K274" s="225"/>
      <c r="L274" s="230"/>
      <c r="M274" s="231"/>
      <c r="N274" s="232"/>
      <c r="O274" s="232"/>
      <c r="P274" s="232"/>
      <c r="Q274" s="232"/>
      <c r="R274" s="232"/>
      <c r="S274" s="232"/>
      <c r="T274" s="23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34" t="s">
        <v>148</v>
      </c>
      <c r="AU274" s="234" t="s">
        <v>85</v>
      </c>
      <c r="AV274" s="13" t="s">
        <v>83</v>
      </c>
      <c r="AW274" s="13" t="s">
        <v>35</v>
      </c>
      <c r="AX274" s="13" t="s">
        <v>75</v>
      </c>
      <c r="AY274" s="234" t="s">
        <v>136</v>
      </c>
    </row>
    <row r="275" s="14" customFormat="1">
      <c r="A275" s="14"/>
      <c r="B275" s="235"/>
      <c r="C275" s="236"/>
      <c r="D275" s="226" t="s">
        <v>148</v>
      </c>
      <c r="E275" s="237" t="s">
        <v>19</v>
      </c>
      <c r="F275" s="238" t="s">
        <v>407</v>
      </c>
      <c r="G275" s="236"/>
      <c r="H275" s="239">
        <v>3.8399999999999999</v>
      </c>
      <c r="I275" s="240"/>
      <c r="J275" s="236"/>
      <c r="K275" s="236"/>
      <c r="L275" s="241"/>
      <c r="M275" s="242"/>
      <c r="N275" s="243"/>
      <c r="O275" s="243"/>
      <c r="P275" s="243"/>
      <c r="Q275" s="243"/>
      <c r="R275" s="243"/>
      <c r="S275" s="243"/>
      <c r="T275" s="24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T275" s="245" t="s">
        <v>148</v>
      </c>
      <c r="AU275" s="245" t="s">
        <v>85</v>
      </c>
      <c r="AV275" s="14" t="s">
        <v>85</v>
      </c>
      <c r="AW275" s="14" t="s">
        <v>35</v>
      </c>
      <c r="AX275" s="14" t="s">
        <v>75</v>
      </c>
      <c r="AY275" s="245" t="s">
        <v>136</v>
      </c>
    </row>
    <row r="276" s="13" customFormat="1">
      <c r="A276" s="13"/>
      <c r="B276" s="224"/>
      <c r="C276" s="225"/>
      <c r="D276" s="226" t="s">
        <v>148</v>
      </c>
      <c r="E276" s="227" t="s">
        <v>19</v>
      </c>
      <c r="F276" s="228" t="s">
        <v>338</v>
      </c>
      <c r="G276" s="225"/>
      <c r="H276" s="227" t="s">
        <v>19</v>
      </c>
      <c r="I276" s="229"/>
      <c r="J276" s="225"/>
      <c r="K276" s="225"/>
      <c r="L276" s="230"/>
      <c r="M276" s="231"/>
      <c r="N276" s="232"/>
      <c r="O276" s="232"/>
      <c r="P276" s="232"/>
      <c r="Q276" s="232"/>
      <c r="R276" s="232"/>
      <c r="S276" s="232"/>
      <c r="T276" s="23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34" t="s">
        <v>148</v>
      </c>
      <c r="AU276" s="234" t="s">
        <v>85</v>
      </c>
      <c r="AV276" s="13" t="s">
        <v>83</v>
      </c>
      <c r="AW276" s="13" t="s">
        <v>35</v>
      </c>
      <c r="AX276" s="13" t="s">
        <v>75</v>
      </c>
      <c r="AY276" s="234" t="s">
        <v>136</v>
      </c>
    </row>
    <row r="277" s="14" customFormat="1">
      <c r="A277" s="14"/>
      <c r="B277" s="235"/>
      <c r="C277" s="236"/>
      <c r="D277" s="226" t="s">
        <v>148</v>
      </c>
      <c r="E277" s="237" t="s">
        <v>19</v>
      </c>
      <c r="F277" s="238" t="s">
        <v>464</v>
      </c>
      <c r="G277" s="236"/>
      <c r="H277" s="239">
        <v>13.73</v>
      </c>
      <c r="I277" s="240"/>
      <c r="J277" s="236"/>
      <c r="K277" s="236"/>
      <c r="L277" s="241"/>
      <c r="M277" s="242"/>
      <c r="N277" s="243"/>
      <c r="O277" s="243"/>
      <c r="P277" s="243"/>
      <c r="Q277" s="243"/>
      <c r="R277" s="243"/>
      <c r="S277" s="243"/>
      <c r="T277" s="24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T277" s="245" t="s">
        <v>148</v>
      </c>
      <c r="AU277" s="245" t="s">
        <v>85</v>
      </c>
      <c r="AV277" s="14" t="s">
        <v>85</v>
      </c>
      <c r="AW277" s="14" t="s">
        <v>35</v>
      </c>
      <c r="AX277" s="14" t="s">
        <v>75</v>
      </c>
      <c r="AY277" s="245" t="s">
        <v>136</v>
      </c>
    </row>
    <row r="278" s="13" customFormat="1">
      <c r="A278" s="13"/>
      <c r="B278" s="224"/>
      <c r="C278" s="225"/>
      <c r="D278" s="226" t="s">
        <v>148</v>
      </c>
      <c r="E278" s="227" t="s">
        <v>19</v>
      </c>
      <c r="F278" s="228" t="s">
        <v>176</v>
      </c>
      <c r="G278" s="225"/>
      <c r="H278" s="227" t="s">
        <v>19</v>
      </c>
      <c r="I278" s="229"/>
      <c r="J278" s="225"/>
      <c r="K278" s="225"/>
      <c r="L278" s="230"/>
      <c r="M278" s="231"/>
      <c r="N278" s="232"/>
      <c r="O278" s="232"/>
      <c r="P278" s="232"/>
      <c r="Q278" s="232"/>
      <c r="R278" s="232"/>
      <c r="S278" s="232"/>
      <c r="T278" s="23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34" t="s">
        <v>148</v>
      </c>
      <c r="AU278" s="234" t="s">
        <v>85</v>
      </c>
      <c r="AV278" s="13" t="s">
        <v>83</v>
      </c>
      <c r="AW278" s="13" t="s">
        <v>35</v>
      </c>
      <c r="AX278" s="13" t="s">
        <v>75</v>
      </c>
      <c r="AY278" s="234" t="s">
        <v>136</v>
      </c>
    </row>
    <row r="279" s="14" customFormat="1">
      <c r="A279" s="14"/>
      <c r="B279" s="235"/>
      <c r="C279" s="236"/>
      <c r="D279" s="226" t="s">
        <v>148</v>
      </c>
      <c r="E279" s="237" t="s">
        <v>19</v>
      </c>
      <c r="F279" s="238" t="s">
        <v>465</v>
      </c>
      <c r="G279" s="236"/>
      <c r="H279" s="239">
        <v>12.460000000000001</v>
      </c>
      <c r="I279" s="240"/>
      <c r="J279" s="236"/>
      <c r="K279" s="236"/>
      <c r="L279" s="241"/>
      <c r="M279" s="242"/>
      <c r="N279" s="243"/>
      <c r="O279" s="243"/>
      <c r="P279" s="243"/>
      <c r="Q279" s="243"/>
      <c r="R279" s="243"/>
      <c r="S279" s="243"/>
      <c r="T279" s="24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45" t="s">
        <v>148</v>
      </c>
      <c r="AU279" s="245" t="s">
        <v>85</v>
      </c>
      <c r="AV279" s="14" t="s">
        <v>85</v>
      </c>
      <c r="AW279" s="14" t="s">
        <v>35</v>
      </c>
      <c r="AX279" s="14" t="s">
        <v>75</v>
      </c>
      <c r="AY279" s="245" t="s">
        <v>136</v>
      </c>
    </row>
    <row r="280" s="13" customFormat="1">
      <c r="A280" s="13"/>
      <c r="B280" s="224"/>
      <c r="C280" s="225"/>
      <c r="D280" s="226" t="s">
        <v>148</v>
      </c>
      <c r="E280" s="227" t="s">
        <v>19</v>
      </c>
      <c r="F280" s="228" t="s">
        <v>466</v>
      </c>
      <c r="G280" s="225"/>
      <c r="H280" s="227" t="s">
        <v>19</v>
      </c>
      <c r="I280" s="229"/>
      <c r="J280" s="225"/>
      <c r="K280" s="225"/>
      <c r="L280" s="230"/>
      <c r="M280" s="231"/>
      <c r="N280" s="232"/>
      <c r="O280" s="232"/>
      <c r="P280" s="232"/>
      <c r="Q280" s="232"/>
      <c r="R280" s="232"/>
      <c r="S280" s="232"/>
      <c r="T280" s="23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34" t="s">
        <v>148</v>
      </c>
      <c r="AU280" s="234" t="s">
        <v>85</v>
      </c>
      <c r="AV280" s="13" t="s">
        <v>83</v>
      </c>
      <c r="AW280" s="13" t="s">
        <v>35</v>
      </c>
      <c r="AX280" s="13" t="s">
        <v>75</v>
      </c>
      <c r="AY280" s="234" t="s">
        <v>136</v>
      </c>
    </row>
    <row r="281" s="14" customFormat="1">
      <c r="A281" s="14"/>
      <c r="B281" s="235"/>
      <c r="C281" s="236"/>
      <c r="D281" s="226" t="s">
        <v>148</v>
      </c>
      <c r="E281" s="237" t="s">
        <v>19</v>
      </c>
      <c r="F281" s="238" t="s">
        <v>467</v>
      </c>
      <c r="G281" s="236"/>
      <c r="H281" s="239">
        <v>11.67</v>
      </c>
      <c r="I281" s="240"/>
      <c r="J281" s="236"/>
      <c r="K281" s="236"/>
      <c r="L281" s="241"/>
      <c r="M281" s="242"/>
      <c r="N281" s="243"/>
      <c r="O281" s="243"/>
      <c r="P281" s="243"/>
      <c r="Q281" s="243"/>
      <c r="R281" s="243"/>
      <c r="S281" s="243"/>
      <c r="T281" s="24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45" t="s">
        <v>148</v>
      </c>
      <c r="AU281" s="245" t="s">
        <v>85</v>
      </c>
      <c r="AV281" s="14" t="s">
        <v>85</v>
      </c>
      <c r="AW281" s="14" t="s">
        <v>35</v>
      </c>
      <c r="AX281" s="14" t="s">
        <v>75</v>
      </c>
      <c r="AY281" s="245" t="s">
        <v>136</v>
      </c>
    </row>
    <row r="282" s="13" customFormat="1">
      <c r="A282" s="13"/>
      <c r="B282" s="224"/>
      <c r="C282" s="225"/>
      <c r="D282" s="226" t="s">
        <v>148</v>
      </c>
      <c r="E282" s="227" t="s">
        <v>19</v>
      </c>
      <c r="F282" s="228" t="s">
        <v>468</v>
      </c>
      <c r="G282" s="225"/>
      <c r="H282" s="227" t="s">
        <v>19</v>
      </c>
      <c r="I282" s="229"/>
      <c r="J282" s="225"/>
      <c r="K282" s="225"/>
      <c r="L282" s="230"/>
      <c r="M282" s="231"/>
      <c r="N282" s="232"/>
      <c r="O282" s="232"/>
      <c r="P282" s="232"/>
      <c r="Q282" s="232"/>
      <c r="R282" s="232"/>
      <c r="S282" s="232"/>
      <c r="T282" s="23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34" t="s">
        <v>148</v>
      </c>
      <c r="AU282" s="234" t="s">
        <v>85</v>
      </c>
      <c r="AV282" s="13" t="s">
        <v>83</v>
      </c>
      <c r="AW282" s="13" t="s">
        <v>35</v>
      </c>
      <c r="AX282" s="13" t="s">
        <v>75</v>
      </c>
      <c r="AY282" s="234" t="s">
        <v>136</v>
      </c>
    </row>
    <row r="283" s="14" customFormat="1">
      <c r="A283" s="14"/>
      <c r="B283" s="235"/>
      <c r="C283" s="236"/>
      <c r="D283" s="226" t="s">
        <v>148</v>
      </c>
      <c r="E283" s="237" t="s">
        <v>19</v>
      </c>
      <c r="F283" s="238" t="s">
        <v>469</v>
      </c>
      <c r="G283" s="236"/>
      <c r="H283" s="239">
        <v>10.449999999999999</v>
      </c>
      <c r="I283" s="240"/>
      <c r="J283" s="236"/>
      <c r="K283" s="236"/>
      <c r="L283" s="241"/>
      <c r="M283" s="242"/>
      <c r="N283" s="243"/>
      <c r="O283" s="243"/>
      <c r="P283" s="243"/>
      <c r="Q283" s="243"/>
      <c r="R283" s="243"/>
      <c r="S283" s="243"/>
      <c r="T283" s="24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245" t="s">
        <v>148</v>
      </c>
      <c r="AU283" s="245" t="s">
        <v>85</v>
      </c>
      <c r="AV283" s="14" t="s">
        <v>85</v>
      </c>
      <c r="AW283" s="14" t="s">
        <v>35</v>
      </c>
      <c r="AX283" s="14" t="s">
        <v>75</v>
      </c>
      <c r="AY283" s="245" t="s">
        <v>136</v>
      </c>
    </row>
    <row r="284" s="13" customFormat="1">
      <c r="A284" s="13"/>
      <c r="B284" s="224"/>
      <c r="C284" s="225"/>
      <c r="D284" s="226" t="s">
        <v>148</v>
      </c>
      <c r="E284" s="227" t="s">
        <v>19</v>
      </c>
      <c r="F284" s="228" t="s">
        <v>470</v>
      </c>
      <c r="G284" s="225"/>
      <c r="H284" s="227" t="s">
        <v>19</v>
      </c>
      <c r="I284" s="229"/>
      <c r="J284" s="225"/>
      <c r="K284" s="225"/>
      <c r="L284" s="230"/>
      <c r="M284" s="231"/>
      <c r="N284" s="232"/>
      <c r="O284" s="232"/>
      <c r="P284" s="232"/>
      <c r="Q284" s="232"/>
      <c r="R284" s="232"/>
      <c r="S284" s="232"/>
      <c r="T284" s="23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34" t="s">
        <v>148</v>
      </c>
      <c r="AU284" s="234" t="s">
        <v>85</v>
      </c>
      <c r="AV284" s="13" t="s">
        <v>83</v>
      </c>
      <c r="AW284" s="13" t="s">
        <v>35</v>
      </c>
      <c r="AX284" s="13" t="s">
        <v>75</v>
      </c>
      <c r="AY284" s="234" t="s">
        <v>136</v>
      </c>
    </row>
    <row r="285" s="14" customFormat="1">
      <c r="A285" s="14"/>
      <c r="B285" s="235"/>
      <c r="C285" s="236"/>
      <c r="D285" s="226" t="s">
        <v>148</v>
      </c>
      <c r="E285" s="237" t="s">
        <v>19</v>
      </c>
      <c r="F285" s="238" t="s">
        <v>471</v>
      </c>
      <c r="G285" s="236"/>
      <c r="H285" s="239">
        <v>1</v>
      </c>
      <c r="I285" s="240"/>
      <c r="J285" s="236"/>
      <c r="K285" s="236"/>
      <c r="L285" s="241"/>
      <c r="M285" s="242"/>
      <c r="N285" s="243"/>
      <c r="O285" s="243"/>
      <c r="P285" s="243"/>
      <c r="Q285" s="243"/>
      <c r="R285" s="243"/>
      <c r="S285" s="243"/>
      <c r="T285" s="24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45" t="s">
        <v>148</v>
      </c>
      <c r="AU285" s="245" t="s">
        <v>85</v>
      </c>
      <c r="AV285" s="14" t="s">
        <v>85</v>
      </c>
      <c r="AW285" s="14" t="s">
        <v>35</v>
      </c>
      <c r="AX285" s="14" t="s">
        <v>75</v>
      </c>
      <c r="AY285" s="245" t="s">
        <v>136</v>
      </c>
    </row>
    <row r="286" s="13" customFormat="1">
      <c r="A286" s="13"/>
      <c r="B286" s="224"/>
      <c r="C286" s="225"/>
      <c r="D286" s="226" t="s">
        <v>148</v>
      </c>
      <c r="E286" s="227" t="s">
        <v>19</v>
      </c>
      <c r="F286" s="228" t="s">
        <v>472</v>
      </c>
      <c r="G286" s="225"/>
      <c r="H286" s="227" t="s">
        <v>19</v>
      </c>
      <c r="I286" s="229"/>
      <c r="J286" s="225"/>
      <c r="K286" s="225"/>
      <c r="L286" s="230"/>
      <c r="M286" s="231"/>
      <c r="N286" s="232"/>
      <c r="O286" s="232"/>
      <c r="P286" s="232"/>
      <c r="Q286" s="232"/>
      <c r="R286" s="232"/>
      <c r="S286" s="232"/>
      <c r="T286" s="23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34" t="s">
        <v>148</v>
      </c>
      <c r="AU286" s="234" t="s">
        <v>85</v>
      </c>
      <c r="AV286" s="13" t="s">
        <v>83</v>
      </c>
      <c r="AW286" s="13" t="s">
        <v>35</v>
      </c>
      <c r="AX286" s="13" t="s">
        <v>75</v>
      </c>
      <c r="AY286" s="234" t="s">
        <v>136</v>
      </c>
    </row>
    <row r="287" s="14" customFormat="1">
      <c r="A287" s="14"/>
      <c r="B287" s="235"/>
      <c r="C287" s="236"/>
      <c r="D287" s="226" t="s">
        <v>148</v>
      </c>
      <c r="E287" s="237" t="s">
        <v>19</v>
      </c>
      <c r="F287" s="238" t="s">
        <v>473</v>
      </c>
      <c r="G287" s="236"/>
      <c r="H287" s="239">
        <v>1.78</v>
      </c>
      <c r="I287" s="240"/>
      <c r="J287" s="236"/>
      <c r="K287" s="236"/>
      <c r="L287" s="241"/>
      <c r="M287" s="242"/>
      <c r="N287" s="243"/>
      <c r="O287" s="243"/>
      <c r="P287" s="243"/>
      <c r="Q287" s="243"/>
      <c r="R287" s="243"/>
      <c r="S287" s="243"/>
      <c r="T287" s="24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T287" s="245" t="s">
        <v>148</v>
      </c>
      <c r="AU287" s="245" t="s">
        <v>85</v>
      </c>
      <c r="AV287" s="14" t="s">
        <v>85</v>
      </c>
      <c r="AW287" s="14" t="s">
        <v>35</v>
      </c>
      <c r="AX287" s="14" t="s">
        <v>75</v>
      </c>
      <c r="AY287" s="245" t="s">
        <v>136</v>
      </c>
    </row>
    <row r="288" s="13" customFormat="1">
      <c r="A288" s="13"/>
      <c r="B288" s="224"/>
      <c r="C288" s="225"/>
      <c r="D288" s="226" t="s">
        <v>148</v>
      </c>
      <c r="E288" s="227" t="s">
        <v>19</v>
      </c>
      <c r="F288" s="228" t="s">
        <v>174</v>
      </c>
      <c r="G288" s="225"/>
      <c r="H288" s="227" t="s">
        <v>19</v>
      </c>
      <c r="I288" s="229"/>
      <c r="J288" s="225"/>
      <c r="K288" s="225"/>
      <c r="L288" s="230"/>
      <c r="M288" s="231"/>
      <c r="N288" s="232"/>
      <c r="O288" s="232"/>
      <c r="P288" s="232"/>
      <c r="Q288" s="232"/>
      <c r="R288" s="232"/>
      <c r="S288" s="232"/>
      <c r="T288" s="23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34" t="s">
        <v>148</v>
      </c>
      <c r="AU288" s="234" t="s">
        <v>85</v>
      </c>
      <c r="AV288" s="13" t="s">
        <v>83</v>
      </c>
      <c r="AW288" s="13" t="s">
        <v>35</v>
      </c>
      <c r="AX288" s="13" t="s">
        <v>75</v>
      </c>
      <c r="AY288" s="234" t="s">
        <v>136</v>
      </c>
    </row>
    <row r="289" s="14" customFormat="1">
      <c r="A289" s="14"/>
      <c r="B289" s="235"/>
      <c r="C289" s="236"/>
      <c r="D289" s="226" t="s">
        <v>148</v>
      </c>
      <c r="E289" s="237" t="s">
        <v>19</v>
      </c>
      <c r="F289" s="238" t="s">
        <v>341</v>
      </c>
      <c r="G289" s="236"/>
      <c r="H289" s="239">
        <v>8.4199999999999999</v>
      </c>
      <c r="I289" s="240"/>
      <c r="J289" s="236"/>
      <c r="K289" s="236"/>
      <c r="L289" s="241"/>
      <c r="M289" s="242"/>
      <c r="N289" s="243"/>
      <c r="O289" s="243"/>
      <c r="P289" s="243"/>
      <c r="Q289" s="243"/>
      <c r="R289" s="243"/>
      <c r="S289" s="243"/>
      <c r="T289" s="24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T289" s="245" t="s">
        <v>148</v>
      </c>
      <c r="AU289" s="245" t="s">
        <v>85</v>
      </c>
      <c r="AV289" s="14" t="s">
        <v>85</v>
      </c>
      <c r="AW289" s="14" t="s">
        <v>35</v>
      </c>
      <c r="AX289" s="14" t="s">
        <v>75</v>
      </c>
      <c r="AY289" s="245" t="s">
        <v>136</v>
      </c>
    </row>
    <row r="290" s="13" customFormat="1">
      <c r="A290" s="13"/>
      <c r="B290" s="224"/>
      <c r="C290" s="225"/>
      <c r="D290" s="226" t="s">
        <v>148</v>
      </c>
      <c r="E290" s="227" t="s">
        <v>19</v>
      </c>
      <c r="F290" s="228" t="s">
        <v>206</v>
      </c>
      <c r="G290" s="225"/>
      <c r="H290" s="227" t="s">
        <v>19</v>
      </c>
      <c r="I290" s="229"/>
      <c r="J290" s="225"/>
      <c r="K290" s="225"/>
      <c r="L290" s="230"/>
      <c r="M290" s="231"/>
      <c r="N290" s="232"/>
      <c r="O290" s="232"/>
      <c r="P290" s="232"/>
      <c r="Q290" s="232"/>
      <c r="R290" s="232"/>
      <c r="S290" s="232"/>
      <c r="T290" s="23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34" t="s">
        <v>148</v>
      </c>
      <c r="AU290" s="234" t="s">
        <v>85</v>
      </c>
      <c r="AV290" s="13" t="s">
        <v>83</v>
      </c>
      <c r="AW290" s="13" t="s">
        <v>35</v>
      </c>
      <c r="AX290" s="13" t="s">
        <v>75</v>
      </c>
      <c r="AY290" s="234" t="s">
        <v>136</v>
      </c>
    </row>
    <row r="291" s="14" customFormat="1">
      <c r="A291" s="14"/>
      <c r="B291" s="235"/>
      <c r="C291" s="236"/>
      <c r="D291" s="226" t="s">
        <v>148</v>
      </c>
      <c r="E291" s="237" t="s">
        <v>19</v>
      </c>
      <c r="F291" s="238" t="s">
        <v>408</v>
      </c>
      <c r="G291" s="236"/>
      <c r="H291" s="239">
        <v>16.329999999999998</v>
      </c>
      <c r="I291" s="240"/>
      <c r="J291" s="236"/>
      <c r="K291" s="236"/>
      <c r="L291" s="241"/>
      <c r="M291" s="242"/>
      <c r="N291" s="243"/>
      <c r="O291" s="243"/>
      <c r="P291" s="243"/>
      <c r="Q291" s="243"/>
      <c r="R291" s="243"/>
      <c r="S291" s="243"/>
      <c r="T291" s="24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T291" s="245" t="s">
        <v>148</v>
      </c>
      <c r="AU291" s="245" t="s">
        <v>85</v>
      </c>
      <c r="AV291" s="14" t="s">
        <v>85</v>
      </c>
      <c r="AW291" s="14" t="s">
        <v>35</v>
      </c>
      <c r="AX291" s="14" t="s">
        <v>75</v>
      </c>
      <c r="AY291" s="245" t="s">
        <v>136</v>
      </c>
    </row>
    <row r="292" s="13" customFormat="1">
      <c r="A292" s="13"/>
      <c r="B292" s="224"/>
      <c r="C292" s="225"/>
      <c r="D292" s="226" t="s">
        <v>148</v>
      </c>
      <c r="E292" s="227" t="s">
        <v>19</v>
      </c>
      <c r="F292" s="228" t="s">
        <v>208</v>
      </c>
      <c r="G292" s="225"/>
      <c r="H292" s="227" t="s">
        <v>19</v>
      </c>
      <c r="I292" s="229"/>
      <c r="J292" s="225"/>
      <c r="K292" s="225"/>
      <c r="L292" s="230"/>
      <c r="M292" s="231"/>
      <c r="N292" s="232"/>
      <c r="O292" s="232"/>
      <c r="P292" s="232"/>
      <c r="Q292" s="232"/>
      <c r="R292" s="232"/>
      <c r="S292" s="232"/>
      <c r="T292" s="23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34" t="s">
        <v>148</v>
      </c>
      <c r="AU292" s="234" t="s">
        <v>85</v>
      </c>
      <c r="AV292" s="13" t="s">
        <v>83</v>
      </c>
      <c r="AW292" s="13" t="s">
        <v>35</v>
      </c>
      <c r="AX292" s="13" t="s">
        <v>75</v>
      </c>
      <c r="AY292" s="234" t="s">
        <v>136</v>
      </c>
    </row>
    <row r="293" s="14" customFormat="1">
      <c r="A293" s="14"/>
      <c r="B293" s="235"/>
      <c r="C293" s="236"/>
      <c r="D293" s="226" t="s">
        <v>148</v>
      </c>
      <c r="E293" s="237" t="s">
        <v>19</v>
      </c>
      <c r="F293" s="238" t="s">
        <v>343</v>
      </c>
      <c r="G293" s="236"/>
      <c r="H293" s="239">
        <v>15.970000000000001</v>
      </c>
      <c r="I293" s="240"/>
      <c r="J293" s="236"/>
      <c r="K293" s="236"/>
      <c r="L293" s="241"/>
      <c r="M293" s="242"/>
      <c r="N293" s="243"/>
      <c r="O293" s="243"/>
      <c r="P293" s="243"/>
      <c r="Q293" s="243"/>
      <c r="R293" s="243"/>
      <c r="S293" s="243"/>
      <c r="T293" s="24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T293" s="245" t="s">
        <v>148</v>
      </c>
      <c r="AU293" s="245" t="s">
        <v>85</v>
      </c>
      <c r="AV293" s="14" t="s">
        <v>85</v>
      </c>
      <c r="AW293" s="14" t="s">
        <v>35</v>
      </c>
      <c r="AX293" s="14" t="s">
        <v>75</v>
      </c>
      <c r="AY293" s="245" t="s">
        <v>136</v>
      </c>
    </row>
    <row r="294" s="13" customFormat="1">
      <c r="A294" s="13"/>
      <c r="B294" s="224"/>
      <c r="C294" s="225"/>
      <c r="D294" s="226" t="s">
        <v>148</v>
      </c>
      <c r="E294" s="227" t="s">
        <v>19</v>
      </c>
      <c r="F294" s="228" t="s">
        <v>344</v>
      </c>
      <c r="G294" s="225"/>
      <c r="H294" s="227" t="s">
        <v>19</v>
      </c>
      <c r="I294" s="229"/>
      <c r="J294" s="225"/>
      <c r="K294" s="225"/>
      <c r="L294" s="230"/>
      <c r="M294" s="231"/>
      <c r="N294" s="232"/>
      <c r="O294" s="232"/>
      <c r="P294" s="232"/>
      <c r="Q294" s="232"/>
      <c r="R294" s="232"/>
      <c r="S294" s="232"/>
      <c r="T294" s="23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34" t="s">
        <v>148</v>
      </c>
      <c r="AU294" s="234" t="s">
        <v>85</v>
      </c>
      <c r="AV294" s="13" t="s">
        <v>83</v>
      </c>
      <c r="AW294" s="13" t="s">
        <v>35</v>
      </c>
      <c r="AX294" s="13" t="s">
        <v>75</v>
      </c>
      <c r="AY294" s="234" t="s">
        <v>136</v>
      </c>
    </row>
    <row r="295" s="14" customFormat="1">
      <c r="A295" s="14"/>
      <c r="B295" s="235"/>
      <c r="C295" s="236"/>
      <c r="D295" s="226" t="s">
        <v>148</v>
      </c>
      <c r="E295" s="237" t="s">
        <v>19</v>
      </c>
      <c r="F295" s="238" t="s">
        <v>345</v>
      </c>
      <c r="G295" s="236"/>
      <c r="H295" s="239">
        <v>13.51</v>
      </c>
      <c r="I295" s="240"/>
      <c r="J295" s="236"/>
      <c r="K295" s="236"/>
      <c r="L295" s="241"/>
      <c r="M295" s="242"/>
      <c r="N295" s="243"/>
      <c r="O295" s="243"/>
      <c r="P295" s="243"/>
      <c r="Q295" s="243"/>
      <c r="R295" s="243"/>
      <c r="S295" s="243"/>
      <c r="T295" s="24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T295" s="245" t="s">
        <v>148</v>
      </c>
      <c r="AU295" s="245" t="s">
        <v>85</v>
      </c>
      <c r="AV295" s="14" t="s">
        <v>85</v>
      </c>
      <c r="AW295" s="14" t="s">
        <v>35</v>
      </c>
      <c r="AX295" s="14" t="s">
        <v>75</v>
      </c>
      <c r="AY295" s="245" t="s">
        <v>136</v>
      </c>
    </row>
    <row r="296" s="13" customFormat="1">
      <c r="A296" s="13"/>
      <c r="B296" s="224"/>
      <c r="C296" s="225"/>
      <c r="D296" s="226" t="s">
        <v>148</v>
      </c>
      <c r="E296" s="227" t="s">
        <v>19</v>
      </c>
      <c r="F296" s="228" t="s">
        <v>315</v>
      </c>
      <c r="G296" s="225"/>
      <c r="H296" s="227" t="s">
        <v>19</v>
      </c>
      <c r="I296" s="229"/>
      <c r="J296" s="225"/>
      <c r="K296" s="225"/>
      <c r="L296" s="230"/>
      <c r="M296" s="231"/>
      <c r="N296" s="232"/>
      <c r="O296" s="232"/>
      <c r="P296" s="232"/>
      <c r="Q296" s="232"/>
      <c r="R296" s="232"/>
      <c r="S296" s="232"/>
      <c r="T296" s="23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34" t="s">
        <v>148</v>
      </c>
      <c r="AU296" s="234" t="s">
        <v>85</v>
      </c>
      <c r="AV296" s="13" t="s">
        <v>83</v>
      </c>
      <c r="AW296" s="13" t="s">
        <v>35</v>
      </c>
      <c r="AX296" s="13" t="s">
        <v>75</v>
      </c>
      <c r="AY296" s="234" t="s">
        <v>136</v>
      </c>
    </row>
    <row r="297" s="14" customFormat="1">
      <c r="A297" s="14"/>
      <c r="B297" s="235"/>
      <c r="C297" s="236"/>
      <c r="D297" s="226" t="s">
        <v>148</v>
      </c>
      <c r="E297" s="237" t="s">
        <v>19</v>
      </c>
      <c r="F297" s="238" t="s">
        <v>409</v>
      </c>
      <c r="G297" s="236"/>
      <c r="H297" s="239">
        <v>7.9299999999999997</v>
      </c>
      <c r="I297" s="240"/>
      <c r="J297" s="236"/>
      <c r="K297" s="236"/>
      <c r="L297" s="241"/>
      <c r="M297" s="242"/>
      <c r="N297" s="243"/>
      <c r="O297" s="243"/>
      <c r="P297" s="243"/>
      <c r="Q297" s="243"/>
      <c r="R297" s="243"/>
      <c r="S297" s="243"/>
      <c r="T297" s="24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T297" s="245" t="s">
        <v>148</v>
      </c>
      <c r="AU297" s="245" t="s">
        <v>85</v>
      </c>
      <c r="AV297" s="14" t="s">
        <v>85</v>
      </c>
      <c r="AW297" s="14" t="s">
        <v>35</v>
      </c>
      <c r="AX297" s="14" t="s">
        <v>75</v>
      </c>
      <c r="AY297" s="245" t="s">
        <v>136</v>
      </c>
    </row>
    <row r="298" s="13" customFormat="1">
      <c r="A298" s="13"/>
      <c r="B298" s="224"/>
      <c r="C298" s="225"/>
      <c r="D298" s="226" t="s">
        <v>148</v>
      </c>
      <c r="E298" s="227" t="s">
        <v>19</v>
      </c>
      <c r="F298" s="228" t="s">
        <v>202</v>
      </c>
      <c r="G298" s="225"/>
      <c r="H298" s="227" t="s">
        <v>19</v>
      </c>
      <c r="I298" s="229"/>
      <c r="J298" s="225"/>
      <c r="K298" s="225"/>
      <c r="L298" s="230"/>
      <c r="M298" s="231"/>
      <c r="N298" s="232"/>
      <c r="O298" s="232"/>
      <c r="P298" s="232"/>
      <c r="Q298" s="232"/>
      <c r="R298" s="232"/>
      <c r="S298" s="232"/>
      <c r="T298" s="23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34" t="s">
        <v>148</v>
      </c>
      <c r="AU298" s="234" t="s">
        <v>85</v>
      </c>
      <c r="AV298" s="13" t="s">
        <v>83</v>
      </c>
      <c r="AW298" s="13" t="s">
        <v>35</v>
      </c>
      <c r="AX298" s="13" t="s">
        <v>75</v>
      </c>
      <c r="AY298" s="234" t="s">
        <v>136</v>
      </c>
    </row>
    <row r="299" s="14" customFormat="1">
      <c r="A299" s="14"/>
      <c r="B299" s="235"/>
      <c r="C299" s="236"/>
      <c r="D299" s="226" t="s">
        <v>148</v>
      </c>
      <c r="E299" s="237" t="s">
        <v>19</v>
      </c>
      <c r="F299" s="238" t="s">
        <v>474</v>
      </c>
      <c r="G299" s="236"/>
      <c r="H299" s="239">
        <v>4.4500000000000002</v>
      </c>
      <c r="I299" s="240"/>
      <c r="J299" s="236"/>
      <c r="K299" s="236"/>
      <c r="L299" s="241"/>
      <c r="M299" s="242"/>
      <c r="N299" s="243"/>
      <c r="O299" s="243"/>
      <c r="P299" s="243"/>
      <c r="Q299" s="243"/>
      <c r="R299" s="243"/>
      <c r="S299" s="243"/>
      <c r="T299" s="24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T299" s="245" t="s">
        <v>148</v>
      </c>
      <c r="AU299" s="245" t="s">
        <v>85</v>
      </c>
      <c r="AV299" s="14" t="s">
        <v>85</v>
      </c>
      <c r="AW299" s="14" t="s">
        <v>35</v>
      </c>
      <c r="AX299" s="14" t="s">
        <v>75</v>
      </c>
      <c r="AY299" s="245" t="s">
        <v>136</v>
      </c>
    </row>
    <row r="300" s="13" customFormat="1">
      <c r="A300" s="13"/>
      <c r="B300" s="224"/>
      <c r="C300" s="225"/>
      <c r="D300" s="226" t="s">
        <v>148</v>
      </c>
      <c r="E300" s="227" t="s">
        <v>19</v>
      </c>
      <c r="F300" s="228" t="s">
        <v>198</v>
      </c>
      <c r="G300" s="225"/>
      <c r="H300" s="227" t="s">
        <v>19</v>
      </c>
      <c r="I300" s="229"/>
      <c r="J300" s="225"/>
      <c r="K300" s="225"/>
      <c r="L300" s="230"/>
      <c r="M300" s="231"/>
      <c r="N300" s="232"/>
      <c r="O300" s="232"/>
      <c r="P300" s="232"/>
      <c r="Q300" s="232"/>
      <c r="R300" s="232"/>
      <c r="S300" s="232"/>
      <c r="T300" s="23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34" t="s">
        <v>148</v>
      </c>
      <c r="AU300" s="234" t="s">
        <v>85</v>
      </c>
      <c r="AV300" s="13" t="s">
        <v>83</v>
      </c>
      <c r="AW300" s="13" t="s">
        <v>35</v>
      </c>
      <c r="AX300" s="13" t="s">
        <v>75</v>
      </c>
      <c r="AY300" s="234" t="s">
        <v>136</v>
      </c>
    </row>
    <row r="301" s="14" customFormat="1">
      <c r="A301" s="14"/>
      <c r="B301" s="235"/>
      <c r="C301" s="236"/>
      <c r="D301" s="226" t="s">
        <v>148</v>
      </c>
      <c r="E301" s="237" t="s">
        <v>19</v>
      </c>
      <c r="F301" s="238" t="s">
        <v>330</v>
      </c>
      <c r="G301" s="236"/>
      <c r="H301" s="239">
        <v>1.8799999999999999</v>
      </c>
      <c r="I301" s="240"/>
      <c r="J301" s="236"/>
      <c r="K301" s="236"/>
      <c r="L301" s="241"/>
      <c r="M301" s="242"/>
      <c r="N301" s="243"/>
      <c r="O301" s="243"/>
      <c r="P301" s="243"/>
      <c r="Q301" s="243"/>
      <c r="R301" s="243"/>
      <c r="S301" s="243"/>
      <c r="T301" s="24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T301" s="245" t="s">
        <v>148</v>
      </c>
      <c r="AU301" s="245" t="s">
        <v>85</v>
      </c>
      <c r="AV301" s="14" t="s">
        <v>85</v>
      </c>
      <c r="AW301" s="14" t="s">
        <v>35</v>
      </c>
      <c r="AX301" s="14" t="s">
        <v>75</v>
      </c>
      <c r="AY301" s="245" t="s">
        <v>136</v>
      </c>
    </row>
    <row r="302" s="15" customFormat="1">
      <c r="A302" s="15"/>
      <c r="B302" s="246"/>
      <c r="C302" s="247"/>
      <c r="D302" s="226" t="s">
        <v>148</v>
      </c>
      <c r="E302" s="248" t="s">
        <v>19</v>
      </c>
      <c r="F302" s="249" t="s">
        <v>155</v>
      </c>
      <c r="G302" s="247"/>
      <c r="H302" s="250">
        <v>145.41999999999999</v>
      </c>
      <c r="I302" s="251"/>
      <c r="J302" s="247"/>
      <c r="K302" s="247"/>
      <c r="L302" s="252"/>
      <c r="M302" s="253"/>
      <c r="N302" s="254"/>
      <c r="O302" s="254"/>
      <c r="P302" s="254"/>
      <c r="Q302" s="254"/>
      <c r="R302" s="254"/>
      <c r="S302" s="254"/>
      <c r="T302" s="255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  <c r="AT302" s="256" t="s">
        <v>148</v>
      </c>
      <c r="AU302" s="256" t="s">
        <v>85</v>
      </c>
      <c r="AV302" s="15" t="s">
        <v>144</v>
      </c>
      <c r="AW302" s="15" t="s">
        <v>35</v>
      </c>
      <c r="AX302" s="15" t="s">
        <v>83</v>
      </c>
      <c r="AY302" s="256" t="s">
        <v>136</v>
      </c>
    </row>
    <row r="303" s="12" customFormat="1" ht="22.8" customHeight="1">
      <c r="A303" s="12"/>
      <c r="B303" s="190"/>
      <c r="C303" s="191"/>
      <c r="D303" s="192" t="s">
        <v>74</v>
      </c>
      <c r="E303" s="204" t="s">
        <v>479</v>
      </c>
      <c r="F303" s="204" t="s">
        <v>480</v>
      </c>
      <c r="G303" s="191"/>
      <c r="H303" s="191"/>
      <c r="I303" s="194"/>
      <c r="J303" s="205">
        <f>BK303</f>
        <v>0</v>
      </c>
      <c r="K303" s="191"/>
      <c r="L303" s="196"/>
      <c r="M303" s="197"/>
      <c r="N303" s="198"/>
      <c r="O303" s="198"/>
      <c r="P303" s="199">
        <f>SUM(P304:P305)</f>
        <v>0</v>
      </c>
      <c r="Q303" s="198"/>
      <c r="R303" s="199">
        <f>SUM(R304:R305)</f>
        <v>0</v>
      </c>
      <c r="S303" s="198"/>
      <c r="T303" s="200">
        <f>SUM(T304:T305)</f>
        <v>0</v>
      </c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R303" s="201" t="s">
        <v>83</v>
      </c>
      <c r="AT303" s="202" t="s">
        <v>74</v>
      </c>
      <c r="AU303" s="202" t="s">
        <v>83</v>
      </c>
      <c r="AY303" s="201" t="s">
        <v>136</v>
      </c>
      <c r="BK303" s="203">
        <f>SUM(BK304:BK305)</f>
        <v>0</v>
      </c>
    </row>
    <row r="304" s="2" customFormat="1" ht="37.8" customHeight="1">
      <c r="A304" s="40"/>
      <c r="B304" s="41"/>
      <c r="C304" s="206" t="s">
        <v>269</v>
      </c>
      <c r="D304" s="206" t="s">
        <v>139</v>
      </c>
      <c r="E304" s="207" t="s">
        <v>481</v>
      </c>
      <c r="F304" s="208" t="s">
        <v>482</v>
      </c>
      <c r="G304" s="209" t="s">
        <v>215</v>
      </c>
      <c r="H304" s="210">
        <v>2.8969999999999998</v>
      </c>
      <c r="I304" s="211"/>
      <c r="J304" s="212">
        <f>ROUND(I304*H304,2)</f>
        <v>0</v>
      </c>
      <c r="K304" s="208" t="s">
        <v>143</v>
      </c>
      <c r="L304" s="46"/>
      <c r="M304" s="213" t="s">
        <v>19</v>
      </c>
      <c r="N304" s="214" t="s">
        <v>46</v>
      </c>
      <c r="O304" s="86"/>
      <c r="P304" s="215">
        <f>O304*H304</f>
        <v>0</v>
      </c>
      <c r="Q304" s="215">
        <v>0</v>
      </c>
      <c r="R304" s="215">
        <f>Q304*H304</f>
        <v>0</v>
      </c>
      <c r="S304" s="215">
        <v>0</v>
      </c>
      <c r="T304" s="216">
        <f>S304*H304</f>
        <v>0</v>
      </c>
      <c r="U304" s="40"/>
      <c r="V304" s="40"/>
      <c r="W304" s="40"/>
      <c r="X304" s="40"/>
      <c r="Y304" s="40"/>
      <c r="Z304" s="40"/>
      <c r="AA304" s="40"/>
      <c r="AB304" s="40"/>
      <c r="AC304" s="40"/>
      <c r="AD304" s="40"/>
      <c r="AE304" s="40"/>
      <c r="AR304" s="217" t="s">
        <v>144</v>
      </c>
      <c r="AT304" s="217" t="s">
        <v>139</v>
      </c>
      <c r="AU304" s="217" t="s">
        <v>85</v>
      </c>
      <c r="AY304" s="19" t="s">
        <v>136</v>
      </c>
      <c r="BE304" s="218">
        <f>IF(N304="základní",J304,0)</f>
        <v>0</v>
      </c>
      <c r="BF304" s="218">
        <f>IF(N304="snížená",J304,0)</f>
        <v>0</v>
      </c>
      <c r="BG304" s="218">
        <f>IF(N304="zákl. přenesená",J304,0)</f>
        <v>0</v>
      </c>
      <c r="BH304" s="218">
        <f>IF(N304="sníž. přenesená",J304,0)</f>
        <v>0</v>
      </c>
      <c r="BI304" s="218">
        <f>IF(N304="nulová",J304,0)</f>
        <v>0</v>
      </c>
      <c r="BJ304" s="19" t="s">
        <v>83</v>
      </c>
      <c r="BK304" s="218">
        <f>ROUND(I304*H304,2)</f>
        <v>0</v>
      </c>
      <c r="BL304" s="19" t="s">
        <v>144</v>
      </c>
      <c r="BM304" s="217" t="s">
        <v>483</v>
      </c>
    </row>
    <row r="305" s="2" customFormat="1">
      <c r="A305" s="40"/>
      <c r="B305" s="41"/>
      <c r="C305" s="42"/>
      <c r="D305" s="219" t="s">
        <v>146</v>
      </c>
      <c r="E305" s="42"/>
      <c r="F305" s="220" t="s">
        <v>484</v>
      </c>
      <c r="G305" s="42"/>
      <c r="H305" s="42"/>
      <c r="I305" s="221"/>
      <c r="J305" s="42"/>
      <c r="K305" s="42"/>
      <c r="L305" s="46"/>
      <c r="M305" s="222"/>
      <c r="N305" s="223"/>
      <c r="O305" s="86"/>
      <c r="P305" s="86"/>
      <c r="Q305" s="86"/>
      <c r="R305" s="86"/>
      <c r="S305" s="86"/>
      <c r="T305" s="87"/>
      <c r="U305" s="40"/>
      <c r="V305" s="40"/>
      <c r="W305" s="40"/>
      <c r="X305" s="40"/>
      <c r="Y305" s="40"/>
      <c r="Z305" s="40"/>
      <c r="AA305" s="40"/>
      <c r="AB305" s="40"/>
      <c r="AC305" s="40"/>
      <c r="AD305" s="40"/>
      <c r="AE305" s="40"/>
      <c r="AT305" s="19" t="s">
        <v>146</v>
      </c>
      <c r="AU305" s="19" t="s">
        <v>85</v>
      </c>
    </row>
    <row r="306" s="12" customFormat="1" ht="25.92" customHeight="1">
      <c r="A306" s="12"/>
      <c r="B306" s="190"/>
      <c r="C306" s="191"/>
      <c r="D306" s="192" t="s">
        <v>74</v>
      </c>
      <c r="E306" s="193" t="s">
        <v>249</v>
      </c>
      <c r="F306" s="193" t="s">
        <v>250</v>
      </c>
      <c r="G306" s="191"/>
      <c r="H306" s="191"/>
      <c r="I306" s="194"/>
      <c r="J306" s="195">
        <f>BK306</f>
        <v>0</v>
      </c>
      <c r="K306" s="191"/>
      <c r="L306" s="196"/>
      <c r="M306" s="197"/>
      <c r="N306" s="198"/>
      <c r="O306" s="198"/>
      <c r="P306" s="199">
        <f>P307+P326+P339+P468+P481+P515+P525+P717+P870+P1011+P1045</f>
        <v>0</v>
      </c>
      <c r="Q306" s="198"/>
      <c r="R306" s="199">
        <f>R307+R326+R339+R468+R481+R515+R525+R717+R870+R1011+R1045</f>
        <v>11.104033470000001</v>
      </c>
      <c r="S306" s="198"/>
      <c r="T306" s="200">
        <f>T307+T326+T339+T468+T481+T515+T525+T717+T870+T1011+T1045</f>
        <v>0.13881563999999999</v>
      </c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R306" s="201" t="s">
        <v>85</v>
      </c>
      <c r="AT306" s="202" t="s">
        <v>74</v>
      </c>
      <c r="AU306" s="202" t="s">
        <v>75</v>
      </c>
      <c r="AY306" s="201" t="s">
        <v>136</v>
      </c>
      <c r="BK306" s="203">
        <f>BK307+BK326+BK339+BK468+BK481+BK515+BK525+BK717+BK870+BK1011+BK1045</f>
        <v>0</v>
      </c>
    </row>
    <row r="307" s="12" customFormat="1" ht="22.8" customHeight="1">
      <c r="A307" s="12"/>
      <c r="B307" s="190"/>
      <c r="C307" s="191"/>
      <c r="D307" s="192" t="s">
        <v>74</v>
      </c>
      <c r="E307" s="204" t="s">
        <v>485</v>
      </c>
      <c r="F307" s="204" t="s">
        <v>486</v>
      </c>
      <c r="G307" s="191"/>
      <c r="H307" s="191"/>
      <c r="I307" s="194"/>
      <c r="J307" s="205">
        <f>BK307</f>
        <v>0</v>
      </c>
      <c r="K307" s="191"/>
      <c r="L307" s="196"/>
      <c r="M307" s="197"/>
      <c r="N307" s="198"/>
      <c r="O307" s="198"/>
      <c r="P307" s="199">
        <f>SUM(P308:P325)</f>
        <v>0</v>
      </c>
      <c r="Q307" s="198"/>
      <c r="R307" s="199">
        <f>SUM(R308:R325)</f>
        <v>0.96380639999999995</v>
      </c>
      <c r="S307" s="198"/>
      <c r="T307" s="200">
        <f>SUM(T308:T325)</f>
        <v>0</v>
      </c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R307" s="201" t="s">
        <v>85</v>
      </c>
      <c r="AT307" s="202" t="s">
        <v>74</v>
      </c>
      <c r="AU307" s="202" t="s">
        <v>83</v>
      </c>
      <c r="AY307" s="201" t="s">
        <v>136</v>
      </c>
      <c r="BK307" s="203">
        <f>SUM(BK308:BK325)</f>
        <v>0</v>
      </c>
    </row>
    <row r="308" s="2" customFormat="1" ht="21.75" customHeight="1">
      <c r="A308" s="40"/>
      <c r="B308" s="41"/>
      <c r="C308" s="206" t="s">
        <v>274</v>
      </c>
      <c r="D308" s="206" t="s">
        <v>139</v>
      </c>
      <c r="E308" s="207" t="s">
        <v>487</v>
      </c>
      <c r="F308" s="208" t="s">
        <v>488</v>
      </c>
      <c r="G308" s="209" t="s">
        <v>142</v>
      </c>
      <c r="H308" s="210">
        <v>155</v>
      </c>
      <c r="I308" s="211"/>
      <c r="J308" s="212">
        <f>ROUND(I308*H308,2)</f>
        <v>0</v>
      </c>
      <c r="K308" s="208" t="s">
        <v>143</v>
      </c>
      <c r="L308" s="46"/>
      <c r="M308" s="213" t="s">
        <v>19</v>
      </c>
      <c r="N308" s="214" t="s">
        <v>46</v>
      </c>
      <c r="O308" s="86"/>
      <c r="P308" s="215">
        <f>O308*H308</f>
        <v>0</v>
      </c>
      <c r="Q308" s="215">
        <v>0</v>
      </c>
      <c r="R308" s="215">
        <f>Q308*H308</f>
        <v>0</v>
      </c>
      <c r="S308" s="215">
        <v>0</v>
      </c>
      <c r="T308" s="216">
        <f>S308*H308</f>
        <v>0</v>
      </c>
      <c r="U308" s="40"/>
      <c r="V308" s="40"/>
      <c r="W308" s="40"/>
      <c r="X308" s="40"/>
      <c r="Y308" s="40"/>
      <c r="Z308" s="40"/>
      <c r="AA308" s="40"/>
      <c r="AB308" s="40"/>
      <c r="AC308" s="40"/>
      <c r="AD308" s="40"/>
      <c r="AE308" s="40"/>
      <c r="AR308" s="217" t="s">
        <v>257</v>
      </c>
      <c r="AT308" s="217" t="s">
        <v>139</v>
      </c>
      <c r="AU308" s="217" t="s">
        <v>85</v>
      </c>
      <c r="AY308" s="19" t="s">
        <v>136</v>
      </c>
      <c r="BE308" s="218">
        <f>IF(N308="základní",J308,0)</f>
        <v>0</v>
      </c>
      <c r="BF308" s="218">
        <f>IF(N308="snížená",J308,0)</f>
        <v>0</v>
      </c>
      <c r="BG308" s="218">
        <f>IF(N308="zákl. přenesená",J308,0)</f>
        <v>0</v>
      </c>
      <c r="BH308" s="218">
        <f>IF(N308="sníž. přenesená",J308,0)</f>
        <v>0</v>
      </c>
      <c r="BI308" s="218">
        <f>IF(N308="nulová",J308,0)</f>
        <v>0</v>
      </c>
      <c r="BJ308" s="19" t="s">
        <v>83</v>
      </c>
      <c r="BK308" s="218">
        <f>ROUND(I308*H308,2)</f>
        <v>0</v>
      </c>
      <c r="BL308" s="19" t="s">
        <v>257</v>
      </c>
      <c r="BM308" s="217" t="s">
        <v>489</v>
      </c>
    </row>
    <row r="309" s="2" customFormat="1">
      <c r="A309" s="40"/>
      <c r="B309" s="41"/>
      <c r="C309" s="42"/>
      <c r="D309" s="219" t="s">
        <v>146</v>
      </c>
      <c r="E309" s="42"/>
      <c r="F309" s="220" t="s">
        <v>490</v>
      </c>
      <c r="G309" s="42"/>
      <c r="H309" s="42"/>
      <c r="I309" s="221"/>
      <c r="J309" s="42"/>
      <c r="K309" s="42"/>
      <c r="L309" s="46"/>
      <c r="M309" s="222"/>
      <c r="N309" s="223"/>
      <c r="O309" s="86"/>
      <c r="P309" s="86"/>
      <c r="Q309" s="86"/>
      <c r="R309" s="86"/>
      <c r="S309" s="86"/>
      <c r="T309" s="87"/>
      <c r="U309" s="40"/>
      <c r="V309" s="40"/>
      <c r="W309" s="40"/>
      <c r="X309" s="40"/>
      <c r="Y309" s="40"/>
      <c r="Z309" s="40"/>
      <c r="AA309" s="40"/>
      <c r="AB309" s="40"/>
      <c r="AC309" s="40"/>
      <c r="AD309" s="40"/>
      <c r="AE309" s="40"/>
      <c r="AT309" s="19" t="s">
        <v>146</v>
      </c>
      <c r="AU309" s="19" t="s">
        <v>85</v>
      </c>
    </row>
    <row r="310" s="13" customFormat="1">
      <c r="A310" s="13"/>
      <c r="B310" s="224"/>
      <c r="C310" s="225"/>
      <c r="D310" s="226" t="s">
        <v>148</v>
      </c>
      <c r="E310" s="227" t="s">
        <v>19</v>
      </c>
      <c r="F310" s="228" t="s">
        <v>491</v>
      </c>
      <c r="G310" s="225"/>
      <c r="H310" s="227" t="s">
        <v>19</v>
      </c>
      <c r="I310" s="229"/>
      <c r="J310" s="225"/>
      <c r="K310" s="225"/>
      <c r="L310" s="230"/>
      <c r="M310" s="231"/>
      <c r="N310" s="232"/>
      <c r="O310" s="232"/>
      <c r="P310" s="232"/>
      <c r="Q310" s="232"/>
      <c r="R310" s="232"/>
      <c r="S310" s="232"/>
      <c r="T310" s="23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34" t="s">
        <v>148</v>
      </c>
      <c r="AU310" s="234" t="s">
        <v>85</v>
      </c>
      <c r="AV310" s="13" t="s">
        <v>83</v>
      </c>
      <c r="AW310" s="13" t="s">
        <v>35</v>
      </c>
      <c r="AX310" s="13" t="s">
        <v>75</v>
      </c>
      <c r="AY310" s="234" t="s">
        <v>136</v>
      </c>
    </row>
    <row r="311" s="14" customFormat="1">
      <c r="A311" s="14"/>
      <c r="B311" s="235"/>
      <c r="C311" s="236"/>
      <c r="D311" s="226" t="s">
        <v>148</v>
      </c>
      <c r="E311" s="237" t="s">
        <v>19</v>
      </c>
      <c r="F311" s="238" t="s">
        <v>492</v>
      </c>
      <c r="G311" s="236"/>
      <c r="H311" s="239">
        <v>155</v>
      </c>
      <c r="I311" s="240"/>
      <c r="J311" s="236"/>
      <c r="K311" s="236"/>
      <c r="L311" s="241"/>
      <c r="M311" s="242"/>
      <c r="N311" s="243"/>
      <c r="O311" s="243"/>
      <c r="P311" s="243"/>
      <c r="Q311" s="243"/>
      <c r="R311" s="243"/>
      <c r="S311" s="243"/>
      <c r="T311" s="24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T311" s="245" t="s">
        <v>148</v>
      </c>
      <c r="AU311" s="245" t="s">
        <v>85</v>
      </c>
      <c r="AV311" s="14" t="s">
        <v>85</v>
      </c>
      <c r="AW311" s="14" t="s">
        <v>35</v>
      </c>
      <c r="AX311" s="14" t="s">
        <v>75</v>
      </c>
      <c r="AY311" s="245" t="s">
        <v>136</v>
      </c>
    </row>
    <row r="312" s="15" customFormat="1">
      <c r="A312" s="15"/>
      <c r="B312" s="246"/>
      <c r="C312" s="247"/>
      <c r="D312" s="226" t="s">
        <v>148</v>
      </c>
      <c r="E312" s="248" t="s">
        <v>19</v>
      </c>
      <c r="F312" s="249" t="s">
        <v>155</v>
      </c>
      <c r="G312" s="247"/>
      <c r="H312" s="250">
        <v>155</v>
      </c>
      <c r="I312" s="251"/>
      <c r="J312" s="247"/>
      <c r="K312" s="247"/>
      <c r="L312" s="252"/>
      <c r="M312" s="253"/>
      <c r="N312" s="254"/>
      <c r="O312" s="254"/>
      <c r="P312" s="254"/>
      <c r="Q312" s="254"/>
      <c r="R312" s="254"/>
      <c r="S312" s="254"/>
      <c r="T312" s="255"/>
      <c r="U312" s="15"/>
      <c r="V312" s="15"/>
      <c r="W312" s="15"/>
      <c r="X312" s="15"/>
      <c r="Y312" s="15"/>
      <c r="Z312" s="15"/>
      <c r="AA312" s="15"/>
      <c r="AB312" s="15"/>
      <c r="AC312" s="15"/>
      <c r="AD312" s="15"/>
      <c r="AE312" s="15"/>
      <c r="AT312" s="256" t="s">
        <v>148</v>
      </c>
      <c r="AU312" s="256" t="s">
        <v>85</v>
      </c>
      <c r="AV312" s="15" t="s">
        <v>144</v>
      </c>
      <c r="AW312" s="15" t="s">
        <v>35</v>
      </c>
      <c r="AX312" s="15" t="s">
        <v>83</v>
      </c>
      <c r="AY312" s="256" t="s">
        <v>136</v>
      </c>
    </row>
    <row r="313" s="2" customFormat="1" ht="21.75" customHeight="1">
      <c r="A313" s="40"/>
      <c r="B313" s="41"/>
      <c r="C313" s="206" t="s">
        <v>279</v>
      </c>
      <c r="D313" s="206" t="s">
        <v>139</v>
      </c>
      <c r="E313" s="207" t="s">
        <v>493</v>
      </c>
      <c r="F313" s="208" t="s">
        <v>494</v>
      </c>
      <c r="G313" s="209" t="s">
        <v>142</v>
      </c>
      <c r="H313" s="210">
        <v>9.4499999999999993</v>
      </c>
      <c r="I313" s="211"/>
      <c r="J313" s="212">
        <f>ROUND(I313*H313,2)</f>
        <v>0</v>
      </c>
      <c r="K313" s="208" t="s">
        <v>143</v>
      </c>
      <c r="L313" s="46"/>
      <c r="M313" s="213" t="s">
        <v>19</v>
      </c>
      <c r="N313" s="214" t="s">
        <v>46</v>
      </c>
      <c r="O313" s="86"/>
      <c r="P313" s="215">
        <f>O313*H313</f>
        <v>0</v>
      </c>
      <c r="Q313" s="215">
        <v>0</v>
      </c>
      <c r="R313" s="215">
        <f>Q313*H313</f>
        <v>0</v>
      </c>
      <c r="S313" s="215">
        <v>0</v>
      </c>
      <c r="T313" s="216">
        <f>S313*H313</f>
        <v>0</v>
      </c>
      <c r="U313" s="40"/>
      <c r="V313" s="40"/>
      <c r="W313" s="40"/>
      <c r="X313" s="40"/>
      <c r="Y313" s="40"/>
      <c r="Z313" s="40"/>
      <c r="AA313" s="40"/>
      <c r="AB313" s="40"/>
      <c r="AC313" s="40"/>
      <c r="AD313" s="40"/>
      <c r="AE313" s="40"/>
      <c r="AR313" s="217" t="s">
        <v>257</v>
      </c>
      <c r="AT313" s="217" t="s">
        <v>139</v>
      </c>
      <c r="AU313" s="217" t="s">
        <v>85</v>
      </c>
      <c r="AY313" s="19" t="s">
        <v>136</v>
      </c>
      <c r="BE313" s="218">
        <f>IF(N313="základní",J313,0)</f>
        <v>0</v>
      </c>
      <c r="BF313" s="218">
        <f>IF(N313="snížená",J313,0)</f>
        <v>0</v>
      </c>
      <c r="BG313" s="218">
        <f>IF(N313="zákl. přenesená",J313,0)</f>
        <v>0</v>
      </c>
      <c r="BH313" s="218">
        <f>IF(N313="sníž. přenesená",J313,0)</f>
        <v>0</v>
      </c>
      <c r="BI313" s="218">
        <f>IF(N313="nulová",J313,0)</f>
        <v>0</v>
      </c>
      <c r="BJ313" s="19" t="s">
        <v>83</v>
      </c>
      <c r="BK313" s="218">
        <f>ROUND(I313*H313,2)</f>
        <v>0</v>
      </c>
      <c r="BL313" s="19" t="s">
        <v>257</v>
      </c>
      <c r="BM313" s="217" t="s">
        <v>495</v>
      </c>
    </row>
    <row r="314" s="2" customFormat="1">
      <c r="A314" s="40"/>
      <c r="B314" s="41"/>
      <c r="C314" s="42"/>
      <c r="D314" s="219" t="s">
        <v>146</v>
      </c>
      <c r="E314" s="42"/>
      <c r="F314" s="220" t="s">
        <v>496</v>
      </c>
      <c r="G314" s="42"/>
      <c r="H314" s="42"/>
      <c r="I314" s="221"/>
      <c r="J314" s="42"/>
      <c r="K314" s="42"/>
      <c r="L314" s="46"/>
      <c r="M314" s="222"/>
      <c r="N314" s="223"/>
      <c r="O314" s="86"/>
      <c r="P314" s="86"/>
      <c r="Q314" s="86"/>
      <c r="R314" s="86"/>
      <c r="S314" s="86"/>
      <c r="T314" s="87"/>
      <c r="U314" s="40"/>
      <c r="V314" s="40"/>
      <c r="W314" s="40"/>
      <c r="X314" s="40"/>
      <c r="Y314" s="40"/>
      <c r="Z314" s="40"/>
      <c r="AA314" s="40"/>
      <c r="AB314" s="40"/>
      <c r="AC314" s="40"/>
      <c r="AD314" s="40"/>
      <c r="AE314" s="40"/>
      <c r="AT314" s="19" t="s">
        <v>146</v>
      </c>
      <c r="AU314" s="19" t="s">
        <v>85</v>
      </c>
    </row>
    <row r="315" s="13" customFormat="1">
      <c r="A315" s="13"/>
      <c r="B315" s="224"/>
      <c r="C315" s="225"/>
      <c r="D315" s="226" t="s">
        <v>148</v>
      </c>
      <c r="E315" s="227" t="s">
        <v>19</v>
      </c>
      <c r="F315" s="228" t="s">
        <v>491</v>
      </c>
      <c r="G315" s="225"/>
      <c r="H315" s="227" t="s">
        <v>19</v>
      </c>
      <c r="I315" s="229"/>
      <c r="J315" s="225"/>
      <c r="K315" s="225"/>
      <c r="L315" s="230"/>
      <c r="M315" s="231"/>
      <c r="N315" s="232"/>
      <c r="O315" s="232"/>
      <c r="P315" s="232"/>
      <c r="Q315" s="232"/>
      <c r="R315" s="232"/>
      <c r="S315" s="232"/>
      <c r="T315" s="23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34" t="s">
        <v>148</v>
      </c>
      <c r="AU315" s="234" t="s">
        <v>85</v>
      </c>
      <c r="AV315" s="13" t="s">
        <v>83</v>
      </c>
      <c r="AW315" s="13" t="s">
        <v>35</v>
      </c>
      <c r="AX315" s="13" t="s">
        <v>75</v>
      </c>
      <c r="AY315" s="234" t="s">
        <v>136</v>
      </c>
    </row>
    <row r="316" s="14" customFormat="1">
      <c r="A316" s="14"/>
      <c r="B316" s="235"/>
      <c r="C316" s="236"/>
      <c r="D316" s="226" t="s">
        <v>148</v>
      </c>
      <c r="E316" s="237" t="s">
        <v>19</v>
      </c>
      <c r="F316" s="238" t="s">
        <v>497</v>
      </c>
      <c r="G316" s="236"/>
      <c r="H316" s="239">
        <v>9.4499999999999993</v>
      </c>
      <c r="I316" s="240"/>
      <c r="J316" s="236"/>
      <c r="K316" s="236"/>
      <c r="L316" s="241"/>
      <c r="M316" s="242"/>
      <c r="N316" s="243"/>
      <c r="O316" s="243"/>
      <c r="P316" s="243"/>
      <c r="Q316" s="243"/>
      <c r="R316" s="243"/>
      <c r="S316" s="243"/>
      <c r="T316" s="24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T316" s="245" t="s">
        <v>148</v>
      </c>
      <c r="AU316" s="245" t="s">
        <v>85</v>
      </c>
      <c r="AV316" s="14" t="s">
        <v>85</v>
      </c>
      <c r="AW316" s="14" t="s">
        <v>35</v>
      </c>
      <c r="AX316" s="14" t="s">
        <v>75</v>
      </c>
      <c r="AY316" s="245" t="s">
        <v>136</v>
      </c>
    </row>
    <row r="317" s="15" customFormat="1">
      <c r="A317" s="15"/>
      <c r="B317" s="246"/>
      <c r="C317" s="247"/>
      <c r="D317" s="226" t="s">
        <v>148</v>
      </c>
      <c r="E317" s="248" t="s">
        <v>19</v>
      </c>
      <c r="F317" s="249" t="s">
        <v>155</v>
      </c>
      <c r="G317" s="247"/>
      <c r="H317" s="250">
        <v>9.4499999999999993</v>
      </c>
      <c r="I317" s="251"/>
      <c r="J317" s="247"/>
      <c r="K317" s="247"/>
      <c r="L317" s="252"/>
      <c r="M317" s="253"/>
      <c r="N317" s="254"/>
      <c r="O317" s="254"/>
      <c r="P317" s="254"/>
      <c r="Q317" s="254"/>
      <c r="R317" s="254"/>
      <c r="S317" s="254"/>
      <c r="T317" s="255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  <c r="AE317" s="15"/>
      <c r="AT317" s="256" t="s">
        <v>148</v>
      </c>
      <c r="AU317" s="256" t="s">
        <v>85</v>
      </c>
      <c r="AV317" s="15" t="s">
        <v>144</v>
      </c>
      <c r="AW317" s="15" t="s">
        <v>35</v>
      </c>
      <c r="AX317" s="15" t="s">
        <v>83</v>
      </c>
      <c r="AY317" s="256" t="s">
        <v>136</v>
      </c>
    </row>
    <row r="318" s="2" customFormat="1" ht="24.15" customHeight="1">
      <c r="A318" s="40"/>
      <c r="B318" s="41"/>
      <c r="C318" s="260" t="s">
        <v>287</v>
      </c>
      <c r="D318" s="260" t="s">
        <v>443</v>
      </c>
      <c r="E318" s="261" t="s">
        <v>498</v>
      </c>
      <c r="F318" s="262" t="s">
        <v>499</v>
      </c>
      <c r="G318" s="263" t="s">
        <v>142</v>
      </c>
      <c r="H318" s="264">
        <v>200.79300000000001</v>
      </c>
      <c r="I318" s="265"/>
      <c r="J318" s="266">
        <f>ROUND(I318*H318,2)</f>
        <v>0</v>
      </c>
      <c r="K318" s="262" t="s">
        <v>143</v>
      </c>
      <c r="L318" s="267"/>
      <c r="M318" s="268" t="s">
        <v>19</v>
      </c>
      <c r="N318" s="269" t="s">
        <v>46</v>
      </c>
      <c r="O318" s="86"/>
      <c r="P318" s="215">
        <f>O318*H318</f>
        <v>0</v>
      </c>
      <c r="Q318" s="215">
        <v>0.0047999999999999996</v>
      </c>
      <c r="R318" s="215">
        <f>Q318*H318</f>
        <v>0.96380639999999995</v>
      </c>
      <c r="S318" s="215">
        <v>0</v>
      </c>
      <c r="T318" s="216">
        <f>S318*H318</f>
        <v>0</v>
      </c>
      <c r="U318" s="40"/>
      <c r="V318" s="40"/>
      <c r="W318" s="40"/>
      <c r="X318" s="40"/>
      <c r="Y318" s="40"/>
      <c r="Z318" s="40"/>
      <c r="AA318" s="40"/>
      <c r="AB318" s="40"/>
      <c r="AC318" s="40"/>
      <c r="AD318" s="40"/>
      <c r="AE318" s="40"/>
      <c r="AR318" s="217" t="s">
        <v>500</v>
      </c>
      <c r="AT318" s="217" t="s">
        <v>443</v>
      </c>
      <c r="AU318" s="217" t="s">
        <v>85</v>
      </c>
      <c r="AY318" s="19" t="s">
        <v>136</v>
      </c>
      <c r="BE318" s="218">
        <f>IF(N318="základní",J318,0)</f>
        <v>0</v>
      </c>
      <c r="BF318" s="218">
        <f>IF(N318="snížená",J318,0)</f>
        <v>0</v>
      </c>
      <c r="BG318" s="218">
        <f>IF(N318="zákl. přenesená",J318,0)</f>
        <v>0</v>
      </c>
      <c r="BH318" s="218">
        <f>IF(N318="sníž. přenesená",J318,0)</f>
        <v>0</v>
      </c>
      <c r="BI318" s="218">
        <f>IF(N318="nulová",J318,0)</f>
        <v>0</v>
      </c>
      <c r="BJ318" s="19" t="s">
        <v>83</v>
      </c>
      <c r="BK318" s="218">
        <f>ROUND(I318*H318,2)</f>
        <v>0</v>
      </c>
      <c r="BL318" s="19" t="s">
        <v>257</v>
      </c>
      <c r="BM318" s="217" t="s">
        <v>501</v>
      </c>
    </row>
    <row r="319" s="13" customFormat="1">
      <c r="A319" s="13"/>
      <c r="B319" s="224"/>
      <c r="C319" s="225"/>
      <c r="D319" s="226" t="s">
        <v>148</v>
      </c>
      <c r="E319" s="227" t="s">
        <v>19</v>
      </c>
      <c r="F319" s="228" t="s">
        <v>491</v>
      </c>
      <c r="G319" s="225"/>
      <c r="H319" s="227" t="s">
        <v>19</v>
      </c>
      <c r="I319" s="229"/>
      <c r="J319" s="225"/>
      <c r="K319" s="225"/>
      <c r="L319" s="230"/>
      <c r="M319" s="231"/>
      <c r="N319" s="232"/>
      <c r="O319" s="232"/>
      <c r="P319" s="232"/>
      <c r="Q319" s="232"/>
      <c r="R319" s="232"/>
      <c r="S319" s="232"/>
      <c r="T319" s="23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34" t="s">
        <v>148</v>
      </c>
      <c r="AU319" s="234" t="s">
        <v>85</v>
      </c>
      <c r="AV319" s="13" t="s">
        <v>83</v>
      </c>
      <c r="AW319" s="13" t="s">
        <v>35</v>
      </c>
      <c r="AX319" s="13" t="s">
        <v>75</v>
      </c>
      <c r="AY319" s="234" t="s">
        <v>136</v>
      </c>
    </row>
    <row r="320" s="14" customFormat="1">
      <c r="A320" s="14"/>
      <c r="B320" s="235"/>
      <c r="C320" s="236"/>
      <c r="D320" s="226" t="s">
        <v>148</v>
      </c>
      <c r="E320" s="237" t="s">
        <v>19</v>
      </c>
      <c r="F320" s="238" t="s">
        <v>492</v>
      </c>
      <c r="G320" s="236"/>
      <c r="H320" s="239">
        <v>155</v>
      </c>
      <c r="I320" s="240"/>
      <c r="J320" s="236"/>
      <c r="K320" s="236"/>
      <c r="L320" s="241"/>
      <c r="M320" s="242"/>
      <c r="N320" s="243"/>
      <c r="O320" s="243"/>
      <c r="P320" s="243"/>
      <c r="Q320" s="243"/>
      <c r="R320" s="243"/>
      <c r="S320" s="243"/>
      <c r="T320" s="24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T320" s="245" t="s">
        <v>148</v>
      </c>
      <c r="AU320" s="245" t="s">
        <v>85</v>
      </c>
      <c r="AV320" s="14" t="s">
        <v>85</v>
      </c>
      <c r="AW320" s="14" t="s">
        <v>35</v>
      </c>
      <c r="AX320" s="14" t="s">
        <v>75</v>
      </c>
      <c r="AY320" s="245" t="s">
        <v>136</v>
      </c>
    </row>
    <row r="321" s="14" customFormat="1">
      <c r="A321" s="14"/>
      <c r="B321" s="235"/>
      <c r="C321" s="236"/>
      <c r="D321" s="226" t="s">
        <v>148</v>
      </c>
      <c r="E321" s="237" t="s">
        <v>19</v>
      </c>
      <c r="F321" s="238" t="s">
        <v>497</v>
      </c>
      <c r="G321" s="236"/>
      <c r="H321" s="239">
        <v>9.4499999999999993</v>
      </c>
      <c r="I321" s="240"/>
      <c r="J321" s="236"/>
      <c r="K321" s="236"/>
      <c r="L321" s="241"/>
      <c r="M321" s="242"/>
      <c r="N321" s="243"/>
      <c r="O321" s="243"/>
      <c r="P321" s="243"/>
      <c r="Q321" s="243"/>
      <c r="R321" s="243"/>
      <c r="S321" s="243"/>
      <c r="T321" s="24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T321" s="245" t="s">
        <v>148</v>
      </c>
      <c r="AU321" s="245" t="s">
        <v>85</v>
      </c>
      <c r="AV321" s="14" t="s">
        <v>85</v>
      </c>
      <c r="AW321" s="14" t="s">
        <v>35</v>
      </c>
      <c r="AX321" s="14" t="s">
        <v>75</v>
      </c>
      <c r="AY321" s="245" t="s">
        <v>136</v>
      </c>
    </row>
    <row r="322" s="15" customFormat="1">
      <c r="A322" s="15"/>
      <c r="B322" s="246"/>
      <c r="C322" s="247"/>
      <c r="D322" s="226" t="s">
        <v>148</v>
      </c>
      <c r="E322" s="248" t="s">
        <v>19</v>
      </c>
      <c r="F322" s="249" t="s">
        <v>155</v>
      </c>
      <c r="G322" s="247"/>
      <c r="H322" s="250">
        <v>164.44999999999999</v>
      </c>
      <c r="I322" s="251"/>
      <c r="J322" s="247"/>
      <c r="K322" s="247"/>
      <c r="L322" s="252"/>
      <c r="M322" s="253"/>
      <c r="N322" s="254"/>
      <c r="O322" s="254"/>
      <c r="P322" s="254"/>
      <c r="Q322" s="254"/>
      <c r="R322" s="254"/>
      <c r="S322" s="254"/>
      <c r="T322" s="255"/>
      <c r="U322" s="15"/>
      <c r="V322" s="15"/>
      <c r="W322" s="15"/>
      <c r="X322" s="15"/>
      <c r="Y322" s="15"/>
      <c r="Z322" s="15"/>
      <c r="AA322" s="15"/>
      <c r="AB322" s="15"/>
      <c r="AC322" s="15"/>
      <c r="AD322" s="15"/>
      <c r="AE322" s="15"/>
      <c r="AT322" s="256" t="s">
        <v>148</v>
      </c>
      <c r="AU322" s="256" t="s">
        <v>85</v>
      </c>
      <c r="AV322" s="15" t="s">
        <v>144</v>
      </c>
      <c r="AW322" s="15" t="s">
        <v>35</v>
      </c>
      <c r="AX322" s="15" t="s">
        <v>83</v>
      </c>
      <c r="AY322" s="256" t="s">
        <v>136</v>
      </c>
    </row>
    <row r="323" s="14" customFormat="1">
      <c r="A323" s="14"/>
      <c r="B323" s="235"/>
      <c r="C323" s="236"/>
      <c r="D323" s="226" t="s">
        <v>148</v>
      </c>
      <c r="E323" s="236"/>
      <c r="F323" s="238" t="s">
        <v>502</v>
      </c>
      <c r="G323" s="236"/>
      <c r="H323" s="239">
        <v>200.79300000000001</v>
      </c>
      <c r="I323" s="240"/>
      <c r="J323" s="236"/>
      <c r="K323" s="236"/>
      <c r="L323" s="241"/>
      <c r="M323" s="242"/>
      <c r="N323" s="243"/>
      <c r="O323" s="243"/>
      <c r="P323" s="243"/>
      <c r="Q323" s="243"/>
      <c r="R323" s="243"/>
      <c r="S323" s="243"/>
      <c r="T323" s="24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T323" s="245" t="s">
        <v>148</v>
      </c>
      <c r="AU323" s="245" t="s">
        <v>85</v>
      </c>
      <c r="AV323" s="14" t="s">
        <v>85</v>
      </c>
      <c r="AW323" s="14" t="s">
        <v>4</v>
      </c>
      <c r="AX323" s="14" t="s">
        <v>83</v>
      </c>
      <c r="AY323" s="245" t="s">
        <v>136</v>
      </c>
    </row>
    <row r="324" s="2" customFormat="1" ht="33" customHeight="1">
      <c r="A324" s="40"/>
      <c r="B324" s="41"/>
      <c r="C324" s="206" t="s">
        <v>7</v>
      </c>
      <c r="D324" s="206" t="s">
        <v>139</v>
      </c>
      <c r="E324" s="207" t="s">
        <v>503</v>
      </c>
      <c r="F324" s="208" t="s">
        <v>504</v>
      </c>
      <c r="G324" s="209" t="s">
        <v>215</v>
      </c>
      <c r="H324" s="210">
        <v>0.96399999999999997</v>
      </c>
      <c r="I324" s="211"/>
      <c r="J324" s="212">
        <f>ROUND(I324*H324,2)</f>
        <v>0</v>
      </c>
      <c r="K324" s="208" t="s">
        <v>143</v>
      </c>
      <c r="L324" s="46"/>
      <c r="M324" s="213" t="s">
        <v>19</v>
      </c>
      <c r="N324" s="214" t="s">
        <v>46</v>
      </c>
      <c r="O324" s="86"/>
      <c r="P324" s="215">
        <f>O324*H324</f>
        <v>0</v>
      </c>
      <c r="Q324" s="215">
        <v>0</v>
      </c>
      <c r="R324" s="215">
        <f>Q324*H324</f>
        <v>0</v>
      </c>
      <c r="S324" s="215">
        <v>0</v>
      </c>
      <c r="T324" s="216">
        <f>S324*H324</f>
        <v>0</v>
      </c>
      <c r="U324" s="40"/>
      <c r="V324" s="40"/>
      <c r="W324" s="40"/>
      <c r="X324" s="40"/>
      <c r="Y324" s="40"/>
      <c r="Z324" s="40"/>
      <c r="AA324" s="40"/>
      <c r="AB324" s="40"/>
      <c r="AC324" s="40"/>
      <c r="AD324" s="40"/>
      <c r="AE324" s="40"/>
      <c r="AR324" s="217" t="s">
        <v>257</v>
      </c>
      <c r="AT324" s="217" t="s">
        <v>139</v>
      </c>
      <c r="AU324" s="217" t="s">
        <v>85</v>
      </c>
      <c r="AY324" s="19" t="s">
        <v>136</v>
      </c>
      <c r="BE324" s="218">
        <f>IF(N324="základní",J324,0)</f>
        <v>0</v>
      </c>
      <c r="BF324" s="218">
        <f>IF(N324="snížená",J324,0)</f>
        <v>0</v>
      </c>
      <c r="BG324" s="218">
        <f>IF(N324="zákl. přenesená",J324,0)</f>
        <v>0</v>
      </c>
      <c r="BH324" s="218">
        <f>IF(N324="sníž. přenesená",J324,0)</f>
        <v>0</v>
      </c>
      <c r="BI324" s="218">
        <f>IF(N324="nulová",J324,0)</f>
        <v>0</v>
      </c>
      <c r="BJ324" s="19" t="s">
        <v>83</v>
      </c>
      <c r="BK324" s="218">
        <f>ROUND(I324*H324,2)</f>
        <v>0</v>
      </c>
      <c r="BL324" s="19" t="s">
        <v>257</v>
      </c>
      <c r="BM324" s="217" t="s">
        <v>505</v>
      </c>
    </row>
    <row r="325" s="2" customFormat="1">
      <c r="A325" s="40"/>
      <c r="B325" s="41"/>
      <c r="C325" s="42"/>
      <c r="D325" s="219" t="s">
        <v>146</v>
      </c>
      <c r="E325" s="42"/>
      <c r="F325" s="220" t="s">
        <v>506</v>
      </c>
      <c r="G325" s="42"/>
      <c r="H325" s="42"/>
      <c r="I325" s="221"/>
      <c r="J325" s="42"/>
      <c r="K325" s="42"/>
      <c r="L325" s="46"/>
      <c r="M325" s="222"/>
      <c r="N325" s="223"/>
      <c r="O325" s="86"/>
      <c r="P325" s="86"/>
      <c r="Q325" s="86"/>
      <c r="R325" s="86"/>
      <c r="S325" s="86"/>
      <c r="T325" s="87"/>
      <c r="U325" s="40"/>
      <c r="V325" s="40"/>
      <c r="W325" s="40"/>
      <c r="X325" s="40"/>
      <c r="Y325" s="40"/>
      <c r="Z325" s="40"/>
      <c r="AA325" s="40"/>
      <c r="AB325" s="40"/>
      <c r="AC325" s="40"/>
      <c r="AD325" s="40"/>
      <c r="AE325" s="40"/>
      <c r="AT325" s="19" t="s">
        <v>146</v>
      </c>
      <c r="AU325" s="19" t="s">
        <v>85</v>
      </c>
    </row>
    <row r="326" s="12" customFormat="1" ht="22.8" customHeight="1">
      <c r="A326" s="12"/>
      <c r="B326" s="190"/>
      <c r="C326" s="191"/>
      <c r="D326" s="192" t="s">
        <v>74</v>
      </c>
      <c r="E326" s="204" t="s">
        <v>507</v>
      </c>
      <c r="F326" s="204" t="s">
        <v>508</v>
      </c>
      <c r="G326" s="191"/>
      <c r="H326" s="191"/>
      <c r="I326" s="194"/>
      <c r="J326" s="205">
        <f>BK326</f>
        <v>0</v>
      </c>
      <c r="K326" s="191"/>
      <c r="L326" s="196"/>
      <c r="M326" s="197"/>
      <c r="N326" s="198"/>
      <c r="O326" s="198"/>
      <c r="P326" s="199">
        <f>SUM(P327:P338)</f>
        <v>0</v>
      </c>
      <c r="Q326" s="198"/>
      <c r="R326" s="199">
        <f>SUM(R327:R338)</f>
        <v>1.8228</v>
      </c>
      <c r="S326" s="198"/>
      <c r="T326" s="200">
        <f>SUM(T327:T338)</f>
        <v>0</v>
      </c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R326" s="201" t="s">
        <v>85</v>
      </c>
      <c r="AT326" s="202" t="s">
        <v>74</v>
      </c>
      <c r="AU326" s="202" t="s">
        <v>83</v>
      </c>
      <c r="AY326" s="201" t="s">
        <v>136</v>
      </c>
      <c r="BK326" s="203">
        <f>SUM(BK327:BK338)</f>
        <v>0</v>
      </c>
    </row>
    <row r="327" s="2" customFormat="1" ht="24.15" customHeight="1">
      <c r="A327" s="40"/>
      <c r="B327" s="41"/>
      <c r="C327" s="206" t="s">
        <v>302</v>
      </c>
      <c r="D327" s="206" t="s">
        <v>139</v>
      </c>
      <c r="E327" s="207" t="s">
        <v>509</v>
      </c>
      <c r="F327" s="208" t="s">
        <v>510</v>
      </c>
      <c r="G327" s="209" t="s">
        <v>142</v>
      </c>
      <c r="H327" s="210">
        <v>155</v>
      </c>
      <c r="I327" s="211"/>
      <c r="J327" s="212">
        <f>ROUND(I327*H327,2)</f>
        <v>0</v>
      </c>
      <c r="K327" s="208" t="s">
        <v>143</v>
      </c>
      <c r="L327" s="46"/>
      <c r="M327" s="213" t="s">
        <v>19</v>
      </c>
      <c r="N327" s="214" t="s">
        <v>46</v>
      </c>
      <c r="O327" s="86"/>
      <c r="P327" s="215">
        <f>O327*H327</f>
        <v>0</v>
      </c>
      <c r="Q327" s="215">
        <v>0</v>
      </c>
      <c r="R327" s="215">
        <f>Q327*H327</f>
        <v>0</v>
      </c>
      <c r="S327" s="215">
        <v>0</v>
      </c>
      <c r="T327" s="216">
        <f>S327*H327</f>
        <v>0</v>
      </c>
      <c r="U327" s="40"/>
      <c r="V327" s="40"/>
      <c r="W327" s="40"/>
      <c r="X327" s="40"/>
      <c r="Y327" s="40"/>
      <c r="Z327" s="40"/>
      <c r="AA327" s="40"/>
      <c r="AB327" s="40"/>
      <c r="AC327" s="40"/>
      <c r="AD327" s="40"/>
      <c r="AE327" s="40"/>
      <c r="AR327" s="217" t="s">
        <v>257</v>
      </c>
      <c r="AT327" s="217" t="s">
        <v>139</v>
      </c>
      <c r="AU327" s="217" t="s">
        <v>85</v>
      </c>
      <c r="AY327" s="19" t="s">
        <v>136</v>
      </c>
      <c r="BE327" s="218">
        <f>IF(N327="základní",J327,0)</f>
        <v>0</v>
      </c>
      <c r="BF327" s="218">
        <f>IF(N327="snížená",J327,0)</f>
        <v>0</v>
      </c>
      <c r="BG327" s="218">
        <f>IF(N327="zákl. přenesená",J327,0)</f>
        <v>0</v>
      </c>
      <c r="BH327" s="218">
        <f>IF(N327="sníž. přenesená",J327,0)</f>
        <v>0</v>
      </c>
      <c r="BI327" s="218">
        <f>IF(N327="nulová",J327,0)</f>
        <v>0</v>
      </c>
      <c r="BJ327" s="19" t="s">
        <v>83</v>
      </c>
      <c r="BK327" s="218">
        <f>ROUND(I327*H327,2)</f>
        <v>0</v>
      </c>
      <c r="BL327" s="19" t="s">
        <v>257</v>
      </c>
      <c r="BM327" s="217" t="s">
        <v>511</v>
      </c>
    </row>
    <row r="328" s="2" customFormat="1">
      <c r="A328" s="40"/>
      <c r="B328" s="41"/>
      <c r="C328" s="42"/>
      <c r="D328" s="219" t="s">
        <v>146</v>
      </c>
      <c r="E328" s="42"/>
      <c r="F328" s="220" t="s">
        <v>512</v>
      </c>
      <c r="G328" s="42"/>
      <c r="H328" s="42"/>
      <c r="I328" s="221"/>
      <c r="J328" s="42"/>
      <c r="K328" s="42"/>
      <c r="L328" s="46"/>
      <c r="M328" s="222"/>
      <c r="N328" s="223"/>
      <c r="O328" s="86"/>
      <c r="P328" s="86"/>
      <c r="Q328" s="86"/>
      <c r="R328" s="86"/>
      <c r="S328" s="86"/>
      <c r="T328" s="87"/>
      <c r="U328" s="40"/>
      <c r="V328" s="40"/>
      <c r="W328" s="40"/>
      <c r="X328" s="40"/>
      <c r="Y328" s="40"/>
      <c r="Z328" s="40"/>
      <c r="AA328" s="40"/>
      <c r="AB328" s="40"/>
      <c r="AC328" s="40"/>
      <c r="AD328" s="40"/>
      <c r="AE328" s="40"/>
      <c r="AT328" s="19" t="s">
        <v>146</v>
      </c>
      <c r="AU328" s="19" t="s">
        <v>85</v>
      </c>
    </row>
    <row r="329" s="13" customFormat="1">
      <c r="A329" s="13"/>
      <c r="B329" s="224"/>
      <c r="C329" s="225"/>
      <c r="D329" s="226" t="s">
        <v>148</v>
      </c>
      <c r="E329" s="227" t="s">
        <v>19</v>
      </c>
      <c r="F329" s="228" t="s">
        <v>491</v>
      </c>
      <c r="G329" s="225"/>
      <c r="H329" s="227" t="s">
        <v>19</v>
      </c>
      <c r="I329" s="229"/>
      <c r="J329" s="225"/>
      <c r="K329" s="225"/>
      <c r="L329" s="230"/>
      <c r="M329" s="231"/>
      <c r="N329" s="232"/>
      <c r="O329" s="232"/>
      <c r="P329" s="232"/>
      <c r="Q329" s="232"/>
      <c r="R329" s="232"/>
      <c r="S329" s="232"/>
      <c r="T329" s="23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34" t="s">
        <v>148</v>
      </c>
      <c r="AU329" s="234" t="s">
        <v>85</v>
      </c>
      <c r="AV329" s="13" t="s">
        <v>83</v>
      </c>
      <c r="AW329" s="13" t="s">
        <v>35</v>
      </c>
      <c r="AX329" s="13" t="s">
        <v>75</v>
      </c>
      <c r="AY329" s="234" t="s">
        <v>136</v>
      </c>
    </row>
    <row r="330" s="14" customFormat="1">
      <c r="A330" s="14"/>
      <c r="B330" s="235"/>
      <c r="C330" s="236"/>
      <c r="D330" s="226" t="s">
        <v>148</v>
      </c>
      <c r="E330" s="237" t="s">
        <v>19</v>
      </c>
      <c r="F330" s="238" t="s">
        <v>492</v>
      </c>
      <c r="G330" s="236"/>
      <c r="H330" s="239">
        <v>155</v>
      </c>
      <c r="I330" s="240"/>
      <c r="J330" s="236"/>
      <c r="K330" s="236"/>
      <c r="L330" s="241"/>
      <c r="M330" s="242"/>
      <c r="N330" s="243"/>
      <c r="O330" s="243"/>
      <c r="P330" s="243"/>
      <c r="Q330" s="243"/>
      <c r="R330" s="243"/>
      <c r="S330" s="243"/>
      <c r="T330" s="24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T330" s="245" t="s">
        <v>148</v>
      </c>
      <c r="AU330" s="245" t="s">
        <v>85</v>
      </c>
      <c r="AV330" s="14" t="s">
        <v>85</v>
      </c>
      <c r="AW330" s="14" t="s">
        <v>35</v>
      </c>
      <c r="AX330" s="14" t="s">
        <v>75</v>
      </c>
      <c r="AY330" s="245" t="s">
        <v>136</v>
      </c>
    </row>
    <row r="331" s="15" customFormat="1">
      <c r="A331" s="15"/>
      <c r="B331" s="246"/>
      <c r="C331" s="247"/>
      <c r="D331" s="226" t="s">
        <v>148</v>
      </c>
      <c r="E331" s="248" t="s">
        <v>19</v>
      </c>
      <c r="F331" s="249" t="s">
        <v>155</v>
      </c>
      <c r="G331" s="247"/>
      <c r="H331" s="250">
        <v>155</v>
      </c>
      <c r="I331" s="251"/>
      <c r="J331" s="247"/>
      <c r="K331" s="247"/>
      <c r="L331" s="252"/>
      <c r="M331" s="253"/>
      <c r="N331" s="254"/>
      <c r="O331" s="254"/>
      <c r="P331" s="254"/>
      <c r="Q331" s="254"/>
      <c r="R331" s="254"/>
      <c r="S331" s="254"/>
      <c r="T331" s="255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T331" s="256" t="s">
        <v>148</v>
      </c>
      <c r="AU331" s="256" t="s">
        <v>85</v>
      </c>
      <c r="AV331" s="15" t="s">
        <v>144</v>
      </c>
      <c r="AW331" s="15" t="s">
        <v>35</v>
      </c>
      <c r="AX331" s="15" t="s">
        <v>83</v>
      </c>
      <c r="AY331" s="256" t="s">
        <v>136</v>
      </c>
    </row>
    <row r="332" s="2" customFormat="1" ht="16.5" customHeight="1">
      <c r="A332" s="40"/>
      <c r="B332" s="41"/>
      <c r="C332" s="260" t="s">
        <v>310</v>
      </c>
      <c r="D332" s="260" t="s">
        <v>443</v>
      </c>
      <c r="E332" s="261" t="s">
        <v>513</v>
      </c>
      <c r="F332" s="262" t="s">
        <v>514</v>
      </c>
      <c r="G332" s="263" t="s">
        <v>142</v>
      </c>
      <c r="H332" s="264">
        <v>325.5</v>
      </c>
      <c r="I332" s="265"/>
      <c r="J332" s="266">
        <f>ROUND(I332*H332,2)</f>
        <v>0</v>
      </c>
      <c r="K332" s="262" t="s">
        <v>143</v>
      </c>
      <c r="L332" s="267"/>
      <c r="M332" s="268" t="s">
        <v>19</v>
      </c>
      <c r="N332" s="269" t="s">
        <v>46</v>
      </c>
      <c r="O332" s="86"/>
      <c r="P332" s="215">
        <f>O332*H332</f>
        <v>0</v>
      </c>
      <c r="Q332" s="215">
        <v>0.0055999999999999999</v>
      </c>
      <c r="R332" s="215">
        <f>Q332*H332</f>
        <v>1.8228</v>
      </c>
      <c r="S332" s="215">
        <v>0</v>
      </c>
      <c r="T332" s="216">
        <f>S332*H332</f>
        <v>0</v>
      </c>
      <c r="U332" s="40"/>
      <c r="V332" s="40"/>
      <c r="W332" s="40"/>
      <c r="X332" s="40"/>
      <c r="Y332" s="40"/>
      <c r="Z332" s="40"/>
      <c r="AA332" s="40"/>
      <c r="AB332" s="40"/>
      <c r="AC332" s="40"/>
      <c r="AD332" s="40"/>
      <c r="AE332" s="40"/>
      <c r="AR332" s="217" t="s">
        <v>500</v>
      </c>
      <c r="AT332" s="217" t="s">
        <v>443</v>
      </c>
      <c r="AU332" s="217" t="s">
        <v>85</v>
      </c>
      <c r="AY332" s="19" t="s">
        <v>136</v>
      </c>
      <c r="BE332" s="218">
        <f>IF(N332="základní",J332,0)</f>
        <v>0</v>
      </c>
      <c r="BF332" s="218">
        <f>IF(N332="snížená",J332,0)</f>
        <v>0</v>
      </c>
      <c r="BG332" s="218">
        <f>IF(N332="zákl. přenesená",J332,0)</f>
        <v>0</v>
      </c>
      <c r="BH332" s="218">
        <f>IF(N332="sníž. přenesená",J332,0)</f>
        <v>0</v>
      </c>
      <c r="BI332" s="218">
        <f>IF(N332="nulová",J332,0)</f>
        <v>0</v>
      </c>
      <c r="BJ332" s="19" t="s">
        <v>83</v>
      </c>
      <c r="BK332" s="218">
        <f>ROUND(I332*H332,2)</f>
        <v>0</v>
      </c>
      <c r="BL332" s="19" t="s">
        <v>257</v>
      </c>
      <c r="BM332" s="217" t="s">
        <v>515</v>
      </c>
    </row>
    <row r="333" s="13" customFormat="1">
      <c r="A333" s="13"/>
      <c r="B333" s="224"/>
      <c r="C333" s="225"/>
      <c r="D333" s="226" t="s">
        <v>148</v>
      </c>
      <c r="E333" s="227" t="s">
        <v>19</v>
      </c>
      <c r="F333" s="228" t="s">
        <v>491</v>
      </c>
      <c r="G333" s="225"/>
      <c r="H333" s="227" t="s">
        <v>19</v>
      </c>
      <c r="I333" s="229"/>
      <c r="J333" s="225"/>
      <c r="K333" s="225"/>
      <c r="L333" s="230"/>
      <c r="M333" s="231"/>
      <c r="N333" s="232"/>
      <c r="O333" s="232"/>
      <c r="P333" s="232"/>
      <c r="Q333" s="232"/>
      <c r="R333" s="232"/>
      <c r="S333" s="232"/>
      <c r="T333" s="23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34" t="s">
        <v>148</v>
      </c>
      <c r="AU333" s="234" t="s">
        <v>85</v>
      </c>
      <c r="AV333" s="13" t="s">
        <v>83</v>
      </c>
      <c r="AW333" s="13" t="s">
        <v>35</v>
      </c>
      <c r="AX333" s="13" t="s">
        <v>75</v>
      </c>
      <c r="AY333" s="234" t="s">
        <v>136</v>
      </c>
    </row>
    <row r="334" s="14" customFormat="1">
      <c r="A334" s="14"/>
      <c r="B334" s="235"/>
      <c r="C334" s="236"/>
      <c r="D334" s="226" t="s">
        <v>148</v>
      </c>
      <c r="E334" s="237" t="s">
        <v>19</v>
      </c>
      <c r="F334" s="238" t="s">
        <v>492</v>
      </c>
      <c r="G334" s="236"/>
      <c r="H334" s="239">
        <v>155</v>
      </c>
      <c r="I334" s="240"/>
      <c r="J334" s="236"/>
      <c r="K334" s="236"/>
      <c r="L334" s="241"/>
      <c r="M334" s="242"/>
      <c r="N334" s="243"/>
      <c r="O334" s="243"/>
      <c r="P334" s="243"/>
      <c r="Q334" s="243"/>
      <c r="R334" s="243"/>
      <c r="S334" s="243"/>
      <c r="T334" s="24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T334" s="245" t="s">
        <v>148</v>
      </c>
      <c r="AU334" s="245" t="s">
        <v>85</v>
      </c>
      <c r="AV334" s="14" t="s">
        <v>85</v>
      </c>
      <c r="AW334" s="14" t="s">
        <v>35</v>
      </c>
      <c r="AX334" s="14" t="s">
        <v>75</v>
      </c>
      <c r="AY334" s="245" t="s">
        <v>136</v>
      </c>
    </row>
    <row r="335" s="15" customFormat="1">
      <c r="A335" s="15"/>
      <c r="B335" s="246"/>
      <c r="C335" s="247"/>
      <c r="D335" s="226" t="s">
        <v>148</v>
      </c>
      <c r="E335" s="248" t="s">
        <v>19</v>
      </c>
      <c r="F335" s="249" t="s">
        <v>155</v>
      </c>
      <c r="G335" s="247"/>
      <c r="H335" s="250">
        <v>155</v>
      </c>
      <c r="I335" s="251"/>
      <c r="J335" s="247"/>
      <c r="K335" s="247"/>
      <c r="L335" s="252"/>
      <c r="M335" s="253"/>
      <c r="N335" s="254"/>
      <c r="O335" s="254"/>
      <c r="P335" s="254"/>
      <c r="Q335" s="254"/>
      <c r="R335" s="254"/>
      <c r="S335" s="254"/>
      <c r="T335" s="255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T335" s="256" t="s">
        <v>148</v>
      </c>
      <c r="AU335" s="256" t="s">
        <v>85</v>
      </c>
      <c r="AV335" s="15" t="s">
        <v>144</v>
      </c>
      <c r="AW335" s="15" t="s">
        <v>35</v>
      </c>
      <c r="AX335" s="15" t="s">
        <v>83</v>
      </c>
      <c r="AY335" s="256" t="s">
        <v>136</v>
      </c>
    </row>
    <row r="336" s="14" customFormat="1">
      <c r="A336" s="14"/>
      <c r="B336" s="235"/>
      <c r="C336" s="236"/>
      <c r="D336" s="226" t="s">
        <v>148</v>
      </c>
      <c r="E336" s="236"/>
      <c r="F336" s="238" t="s">
        <v>516</v>
      </c>
      <c r="G336" s="236"/>
      <c r="H336" s="239">
        <v>325.5</v>
      </c>
      <c r="I336" s="240"/>
      <c r="J336" s="236"/>
      <c r="K336" s="236"/>
      <c r="L336" s="241"/>
      <c r="M336" s="242"/>
      <c r="N336" s="243"/>
      <c r="O336" s="243"/>
      <c r="P336" s="243"/>
      <c r="Q336" s="243"/>
      <c r="R336" s="243"/>
      <c r="S336" s="243"/>
      <c r="T336" s="24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T336" s="245" t="s">
        <v>148</v>
      </c>
      <c r="AU336" s="245" t="s">
        <v>85</v>
      </c>
      <c r="AV336" s="14" t="s">
        <v>85</v>
      </c>
      <c r="AW336" s="14" t="s">
        <v>4</v>
      </c>
      <c r="AX336" s="14" t="s">
        <v>83</v>
      </c>
      <c r="AY336" s="245" t="s">
        <v>136</v>
      </c>
    </row>
    <row r="337" s="2" customFormat="1" ht="24.15" customHeight="1">
      <c r="A337" s="40"/>
      <c r="B337" s="41"/>
      <c r="C337" s="206" t="s">
        <v>321</v>
      </c>
      <c r="D337" s="206" t="s">
        <v>139</v>
      </c>
      <c r="E337" s="207" t="s">
        <v>517</v>
      </c>
      <c r="F337" s="208" t="s">
        <v>518</v>
      </c>
      <c r="G337" s="209" t="s">
        <v>215</v>
      </c>
      <c r="H337" s="210">
        <v>1.823</v>
      </c>
      <c r="I337" s="211"/>
      <c r="J337" s="212">
        <f>ROUND(I337*H337,2)</f>
        <v>0</v>
      </c>
      <c r="K337" s="208" t="s">
        <v>143</v>
      </c>
      <c r="L337" s="46"/>
      <c r="M337" s="213" t="s">
        <v>19</v>
      </c>
      <c r="N337" s="214" t="s">
        <v>46</v>
      </c>
      <c r="O337" s="86"/>
      <c r="P337" s="215">
        <f>O337*H337</f>
        <v>0</v>
      </c>
      <c r="Q337" s="215">
        <v>0</v>
      </c>
      <c r="R337" s="215">
        <f>Q337*H337</f>
        <v>0</v>
      </c>
      <c r="S337" s="215">
        <v>0</v>
      </c>
      <c r="T337" s="216">
        <f>S337*H337</f>
        <v>0</v>
      </c>
      <c r="U337" s="40"/>
      <c r="V337" s="40"/>
      <c r="W337" s="40"/>
      <c r="X337" s="40"/>
      <c r="Y337" s="40"/>
      <c r="Z337" s="40"/>
      <c r="AA337" s="40"/>
      <c r="AB337" s="40"/>
      <c r="AC337" s="40"/>
      <c r="AD337" s="40"/>
      <c r="AE337" s="40"/>
      <c r="AR337" s="217" t="s">
        <v>257</v>
      </c>
      <c r="AT337" s="217" t="s">
        <v>139</v>
      </c>
      <c r="AU337" s="217" t="s">
        <v>85</v>
      </c>
      <c r="AY337" s="19" t="s">
        <v>136</v>
      </c>
      <c r="BE337" s="218">
        <f>IF(N337="základní",J337,0)</f>
        <v>0</v>
      </c>
      <c r="BF337" s="218">
        <f>IF(N337="snížená",J337,0)</f>
        <v>0</v>
      </c>
      <c r="BG337" s="218">
        <f>IF(N337="zákl. přenesená",J337,0)</f>
        <v>0</v>
      </c>
      <c r="BH337" s="218">
        <f>IF(N337="sníž. přenesená",J337,0)</f>
        <v>0</v>
      </c>
      <c r="BI337" s="218">
        <f>IF(N337="nulová",J337,0)</f>
        <v>0</v>
      </c>
      <c r="BJ337" s="19" t="s">
        <v>83</v>
      </c>
      <c r="BK337" s="218">
        <f>ROUND(I337*H337,2)</f>
        <v>0</v>
      </c>
      <c r="BL337" s="19" t="s">
        <v>257</v>
      </c>
      <c r="BM337" s="217" t="s">
        <v>519</v>
      </c>
    </row>
    <row r="338" s="2" customFormat="1">
      <c r="A338" s="40"/>
      <c r="B338" s="41"/>
      <c r="C338" s="42"/>
      <c r="D338" s="219" t="s">
        <v>146</v>
      </c>
      <c r="E338" s="42"/>
      <c r="F338" s="220" t="s">
        <v>520</v>
      </c>
      <c r="G338" s="42"/>
      <c r="H338" s="42"/>
      <c r="I338" s="221"/>
      <c r="J338" s="42"/>
      <c r="K338" s="42"/>
      <c r="L338" s="46"/>
      <c r="M338" s="222"/>
      <c r="N338" s="223"/>
      <c r="O338" s="86"/>
      <c r="P338" s="86"/>
      <c r="Q338" s="86"/>
      <c r="R338" s="86"/>
      <c r="S338" s="86"/>
      <c r="T338" s="87"/>
      <c r="U338" s="40"/>
      <c r="V338" s="40"/>
      <c r="W338" s="40"/>
      <c r="X338" s="40"/>
      <c r="Y338" s="40"/>
      <c r="Z338" s="40"/>
      <c r="AA338" s="40"/>
      <c r="AB338" s="40"/>
      <c r="AC338" s="40"/>
      <c r="AD338" s="40"/>
      <c r="AE338" s="40"/>
      <c r="AT338" s="19" t="s">
        <v>146</v>
      </c>
      <c r="AU338" s="19" t="s">
        <v>85</v>
      </c>
    </row>
    <row r="339" s="12" customFormat="1" ht="22.8" customHeight="1">
      <c r="A339" s="12"/>
      <c r="B339" s="190"/>
      <c r="C339" s="191"/>
      <c r="D339" s="192" t="s">
        <v>74</v>
      </c>
      <c r="E339" s="204" t="s">
        <v>292</v>
      </c>
      <c r="F339" s="204" t="s">
        <v>293</v>
      </c>
      <c r="G339" s="191"/>
      <c r="H339" s="191"/>
      <c r="I339" s="194"/>
      <c r="J339" s="205">
        <f>BK339</f>
        <v>0</v>
      </c>
      <c r="K339" s="191"/>
      <c r="L339" s="196"/>
      <c r="M339" s="197"/>
      <c r="N339" s="198"/>
      <c r="O339" s="198"/>
      <c r="P339" s="199">
        <f>SUM(P340:P467)</f>
        <v>0</v>
      </c>
      <c r="Q339" s="198"/>
      <c r="R339" s="199">
        <f>SUM(R340:R467)</f>
        <v>2.6745201000000001</v>
      </c>
      <c r="S339" s="198"/>
      <c r="T339" s="200">
        <f>SUM(T340:T467)</f>
        <v>0</v>
      </c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R339" s="201" t="s">
        <v>85</v>
      </c>
      <c r="AT339" s="202" t="s">
        <v>74</v>
      </c>
      <c r="AU339" s="202" t="s">
        <v>83</v>
      </c>
      <c r="AY339" s="201" t="s">
        <v>136</v>
      </c>
      <c r="BK339" s="203">
        <f>SUM(BK340:BK467)</f>
        <v>0</v>
      </c>
    </row>
    <row r="340" s="2" customFormat="1" ht="33" customHeight="1">
      <c r="A340" s="40"/>
      <c r="B340" s="41"/>
      <c r="C340" s="206" t="s">
        <v>333</v>
      </c>
      <c r="D340" s="206" t="s">
        <v>139</v>
      </c>
      <c r="E340" s="207" t="s">
        <v>521</v>
      </c>
      <c r="F340" s="208" t="s">
        <v>522</v>
      </c>
      <c r="G340" s="209" t="s">
        <v>142</v>
      </c>
      <c r="H340" s="210">
        <v>34.473999999999997</v>
      </c>
      <c r="I340" s="211"/>
      <c r="J340" s="212">
        <f>ROUND(I340*H340,2)</f>
        <v>0</v>
      </c>
      <c r="K340" s="208" t="s">
        <v>143</v>
      </c>
      <c r="L340" s="46"/>
      <c r="M340" s="213" t="s">
        <v>19</v>
      </c>
      <c r="N340" s="214" t="s">
        <v>46</v>
      </c>
      <c r="O340" s="86"/>
      <c r="P340" s="215">
        <f>O340*H340</f>
        <v>0</v>
      </c>
      <c r="Q340" s="215">
        <v>0.025510000000000001</v>
      </c>
      <c r="R340" s="215">
        <f>Q340*H340</f>
        <v>0.87943174000000002</v>
      </c>
      <c r="S340" s="215">
        <v>0</v>
      </c>
      <c r="T340" s="216">
        <f>S340*H340</f>
        <v>0</v>
      </c>
      <c r="U340" s="40"/>
      <c r="V340" s="40"/>
      <c r="W340" s="40"/>
      <c r="X340" s="40"/>
      <c r="Y340" s="40"/>
      <c r="Z340" s="40"/>
      <c r="AA340" s="40"/>
      <c r="AB340" s="40"/>
      <c r="AC340" s="40"/>
      <c r="AD340" s="40"/>
      <c r="AE340" s="40"/>
      <c r="AR340" s="217" t="s">
        <v>257</v>
      </c>
      <c r="AT340" s="217" t="s">
        <v>139</v>
      </c>
      <c r="AU340" s="217" t="s">
        <v>85</v>
      </c>
      <c r="AY340" s="19" t="s">
        <v>136</v>
      </c>
      <c r="BE340" s="218">
        <f>IF(N340="základní",J340,0)</f>
        <v>0</v>
      </c>
      <c r="BF340" s="218">
        <f>IF(N340="snížená",J340,0)</f>
        <v>0</v>
      </c>
      <c r="BG340" s="218">
        <f>IF(N340="zákl. přenesená",J340,0)</f>
        <v>0</v>
      </c>
      <c r="BH340" s="218">
        <f>IF(N340="sníž. přenesená",J340,0)</f>
        <v>0</v>
      </c>
      <c r="BI340" s="218">
        <f>IF(N340="nulová",J340,0)</f>
        <v>0</v>
      </c>
      <c r="BJ340" s="19" t="s">
        <v>83</v>
      </c>
      <c r="BK340" s="218">
        <f>ROUND(I340*H340,2)</f>
        <v>0</v>
      </c>
      <c r="BL340" s="19" t="s">
        <v>257</v>
      </c>
      <c r="BM340" s="217" t="s">
        <v>523</v>
      </c>
    </row>
    <row r="341" s="2" customFormat="1">
      <c r="A341" s="40"/>
      <c r="B341" s="41"/>
      <c r="C341" s="42"/>
      <c r="D341" s="219" t="s">
        <v>146</v>
      </c>
      <c r="E341" s="42"/>
      <c r="F341" s="220" t="s">
        <v>524</v>
      </c>
      <c r="G341" s="42"/>
      <c r="H341" s="42"/>
      <c r="I341" s="221"/>
      <c r="J341" s="42"/>
      <c r="K341" s="42"/>
      <c r="L341" s="46"/>
      <c r="M341" s="222"/>
      <c r="N341" s="223"/>
      <c r="O341" s="86"/>
      <c r="P341" s="86"/>
      <c r="Q341" s="86"/>
      <c r="R341" s="86"/>
      <c r="S341" s="86"/>
      <c r="T341" s="87"/>
      <c r="U341" s="40"/>
      <c r="V341" s="40"/>
      <c r="W341" s="40"/>
      <c r="X341" s="40"/>
      <c r="Y341" s="40"/>
      <c r="Z341" s="40"/>
      <c r="AA341" s="40"/>
      <c r="AB341" s="40"/>
      <c r="AC341" s="40"/>
      <c r="AD341" s="40"/>
      <c r="AE341" s="40"/>
      <c r="AT341" s="19" t="s">
        <v>146</v>
      </c>
      <c r="AU341" s="19" t="s">
        <v>85</v>
      </c>
    </row>
    <row r="342" s="13" customFormat="1">
      <c r="A342" s="13"/>
      <c r="B342" s="224"/>
      <c r="C342" s="225"/>
      <c r="D342" s="226" t="s">
        <v>148</v>
      </c>
      <c r="E342" s="227" t="s">
        <v>19</v>
      </c>
      <c r="F342" s="228" t="s">
        <v>525</v>
      </c>
      <c r="G342" s="225"/>
      <c r="H342" s="227" t="s">
        <v>19</v>
      </c>
      <c r="I342" s="229"/>
      <c r="J342" s="225"/>
      <c r="K342" s="225"/>
      <c r="L342" s="230"/>
      <c r="M342" s="231"/>
      <c r="N342" s="232"/>
      <c r="O342" s="232"/>
      <c r="P342" s="232"/>
      <c r="Q342" s="232"/>
      <c r="R342" s="232"/>
      <c r="S342" s="232"/>
      <c r="T342" s="23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34" t="s">
        <v>148</v>
      </c>
      <c r="AU342" s="234" t="s">
        <v>85</v>
      </c>
      <c r="AV342" s="13" t="s">
        <v>83</v>
      </c>
      <c r="AW342" s="13" t="s">
        <v>35</v>
      </c>
      <c r="AX342" s="13" t="s">
        <v>75</v>
      </c>
      <c r="AY342" s="234" t="s">
        <v>136</v>
      </c>
    </row>
    <row r="343" s="14" customFormat="1">
      <c r="A343" s="14"/>
      <c r="B343" s="235"/>
      <c r="C343" s="236"/>
      <c r="D343" s="226" t="s">
        <v>148</v>
      </c>
      <c r="E343" s="237" t="s">
        <v>19</v>
      </c>
      <c r="F343" s="238" t="s">
        <v>526</v>
      </c>
      <c r="G343" s="236"/>
      <c r="H343" s="239">
        <v>5.9320000000000004</v>
      </c>
      <c r="I343" s="240"/>
      <c r="J343" s="236"/>
      <c r="K343" s="236"/>
      <c r="L343" s="241"/>
      <c r="M343" s="242"/>
      <c r="N343" s="243"/>
      <c r="O343" s="243"/>
      <c r="P343" s="243"/>
      <c r="Q343" s="243"/>
      <c r="R343" s="243"/>
      <c r="S343" s="243"/>
      <c r="T343" s="24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T343" s="245" t="s">
        <v>148</v>
      </c>
      <c r="AU343" s="245" t="s">
        <v>85</v>
      </c>
      <c r="AV343" s="14" t="s">
        <v>85</v>
      </c>
      <c r="AW343" s="14" t="s">
        <v>35</v>
      </c>
      <c r="AX343" s="14" t="s">
        <v>75</v>
      </c>
      <c r="AY343" s="245" t="s">
        <v>136</v>
      </c>
    </row>
    <row r="344" s="13" customFormat="1">
      <c r="A344" s="13"/>
      <c r="B344" s="224"/>
      <c r="C344" s="225"/>
      <c r="D344" s="226" t="s">
        <v>148</v>
      </c>
      <c r="E344" s="227" t="s">
        <v>19</v>
      </c>
      <c r="F344" s="228" t="s">
        <v>527</v>
      </c>
      <c r="G344" s="225"/>
      <c r="H344" s="227" t="s">
        <v>19</v>
      </c>
      <c r="I344" s="229"/>
      <c r="J344" s="225"/>
      <c r="K344" s="225"/>
      <c r="L344" s="230"/>
      <c r="M344" s="231"/>
      <c r="N344" s="232"/>
      <c r="O344" s="232"/>
      <c r="P344" s="232"/>
      <c r="Q344" s="232"/>
      <c r="R344" s="232"/>
      <c r="S344" s="232"/>
      <c r="T344" s="23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34" t="s">
        <v>148</v>
      </c>
      <c r="AU344" s="234" t="s">
        <v>85</v>
      </c>
      <c r="AV344" s="13" t="s">
        <v>83</v>
      </c>
      <c r="AW344" s="13" t="s">
        <v>35</v>
      </c>
      <c r="AX344" s="13" t="s">
        <v>75</v>
      </c>
      <c r="AY344" s="234" t="s">
        <v>136</v>
      </c>
    </row>
    <row r="345" s="14" customFormat="1">
      <c r="A345" s="14"/>
      <c r="B345" s="235"/>
      <c r="C345" s="236"/>
      <c r="D345" s="226" t="s">
        <v>148</v>
      </c>
      <c r="E345" s="237" t="s">
        <v>19</v>
      </c>
      <c r="F345" s="238" t="s">
        <v>528</v>
      </c>
      <c r="G345" s="236"/>
      <c r="H345" s="239">
        <v>8.5869999999999997</v>
      </c>
      <c r="I345" s="240"/>
      <c r="J345" s="236"/>
      <c r="K345" s="236"/>
      <c r="L345" s="241"/>
      <c r="M345" s="242"/>
      <c r="N345" s="243"/>
      <c r="O345" s="243"/>
      <c r="P345" s="243"/>
      <c r="Q345" s="243"/>
      <c r="R345" s="243"/>
      <c r="S345" s="243"/>
      <c r="T345" s="24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T345" s="245" t="s">
        <v>148</v>
      </c>
      <c r="AU345" s="245" t="s">
        <v>85</v>
      </c>
      <c r="AV345" s="14" t="s">
        <v>85</v>
      </c>
      <c r="AW345" s="14" t="s">
        <v>35</v>
      </c>
      <c r="AX345" s="14" t="s">
        <v>75</v>
      </c>
      <c r="AY345" s="245" t="s">
        <v>136</v>
      </c>
    </row>
    <row r="346" s="13" customFormat="1">
      <c r="A346" s="13"/>
      <c r="B346" s="224"/>
      <c r="C346" s="225"/>
      <c r="D346" s="226" t="s">
        <v>148</v>
      </c>
      <c r="E346" s="227" t="s">
        <v>19</v>
      </c>
      <c r="F346" s="228" t="s">
        <v>529</v>
      </c>
      <c r="G346" s="225"/>
      <c r="H346" s="227" t="s">
        <v>19</v>
      </c>
      <c r="I346" s="229"/>
      <c r="J346" s="225"/>
      <c r="K346" s="225"/>
      <c r="L346" s="230"/>
      <c r="M346" s="231"/>
      <c r="N346" s="232"/>
      <c r="O346" s="232"/>
      <c r="P346" s="232"/>
      <c r="Q346" s="232"/>
      <c r="R346" s="232"/>
      <c r="S346" s="232"/>
      <c r="T346" s="23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234" t="s">
        <v>148</v>
      </c>
      <c r="AU346" s="234" t="s">
        <v>85</v>
      </c>
      <c r="AV346" s="13" t="s">
        <v>83</v>
      </c>
      <c r="AW346" s="13" t="s">
        <v>35</v>
      </c>
      <c r="AX346" s="13" t="s">
        <v>75</v>
      </c>
      <c r="AY346" s="234" t="s">
        <v>136</v>
      </c>
    </row>
    <row r="347" s="14" customFormat="1">
      <c r="A347" s="14"/>
      <c r="B347" s="235"/>
      <c r="C347" s="236"/>
      <c r="D347" s="226" t="s">
        <v>148</v>
      </c>
      <c r="E347" s="237" t="s">
        <v>19</v>
      </c>
      <c r="F347" s="238" t="s">
        <v>530</v>
      </c>
      <c r="G347" s="236"/>
      <c r="H347" s="239">
        <v>19.954999999999998</v>
      </c>
      <c r="I347" s="240"/>
      <c r="J347" s="236"/>
      <c r="K347" s="236"/>
      <c r="L347" s="241"/>
      <c r="M347" s="242"/>
      <c r="N347" s="243"/>
      <c r="O347" s="243"/>
      <c r="P347" s="243"/>
      <c r="Q347" s="243"/>
      <c r="R347" s="243"/>
      <c r="S347" s="243"/>
      <c r="T347" s="24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T347" s="245" t="s">
        <v>148</v>
      </c>
      <c r="AU347" s="245" t="s">
        <v>85</v>
      </c>
      <c r="AV347" s="14" t="s">
        <v>85</v>
      </c>
      <c r="AW347" s="14" t="s">
        <v>35</v>
      </c>
      <c r="AX347" s="14" t="s">
        <v>75</v>
      </c>
      <c r="AY347" s="245" t="s">
        <v>136</v>
      </c>
    </row>
    <row r="348" s="15" customFormat="1">
      <c r="A348" s="15"/>
      <c r="B348" s="246"/>
      <c r="C348" s="247"/>
      <c r="D348" s="226" t="s">
        <v>148</v>
      </c>
      <c r="E348" s="248" t="s">
        <v>19</v>
      </c>
      <c r="F348" s="249" t="s">
        <v>155</v>
      </c>
      <c r="G348" s="247"/>
      <c r="H348" s="250">
        <v>34.473999999999997</v>
      </c>
      <c r="I348" s="251"/>
      <c r="J348" s="247"/>
      <c r="K348" s="247"/>
      <c r="L348" s="252"/>
      <c r="M348" s="253"/>
      <c r="N348" s="254"/>
      <c r="O348" s="254"/>
      <c r="P348" s="254"/>
      <c r="Q348" s="254"/>
      <c r="R348" s="254"/>
      <c r="S348" s="254"/>
      <c r="T348" s="255"/>
      <c r="U348" s="15"/>
      <c r="V348" s="15"/>
      <c r="W348" s="15"/>
      <c r="X348" s="15"/>
      <c r="Y348" s="15"/>
      <c r="Z348" s="15"/>
      <c r="AA348" s="15"/>
      <c r="AB348" s="15"/>
      <c r="AC348" s="15"/>
      <c r="AD348" s="15"/>
      <c r="AE348" s="15"/>
      <c r="AT348" s="256" t="s">
        <v>148</v>
      </c>
      <c r="AU348" s="256" t="s">
        <v>85</v>
      </c>
      <c r="AV348" s="15" t="s">
        <v>144</v>
      </c>
      <c r="AW348" s="15" t="s">
        <v>35</v>
      </c>
      <c r="AX348" s="15" t="s">
        <v>83</v>
      </c>
      <c r="AY348" s="256" t="s">
        <v>136</v>
      </c>
    </row>
    <row r="349" s="2" customFormat="1" ht="33" customHeight="1">
      <c r="A349" s="40"/>
      <c r="B349" s="41"/>
      <c r="C349" s="206" t="s">
        <v>531</v>
      </c>
      <c r="D349" s="206" t="s">
        <v>139</v>
      </c>
      <c r="E349" s="207" t="s">
        <v>532</v>
      </c>
      <c r="F349" s="208" t="s">
        <v>533</v>
      </c>
      <c r="G349" s="209" t="s">
        <v>142</v>
      </c>
      <c r="H349" s="210">
        <v>12.000999999999999</v>
      </c>
      <c r="I349" s="211"/>
      <c r="J349" s="212">
        <f>ROUND(I349*H349,2)</f>
        <v>0</v>
      </c>
      <c r="K349" s="208" t="s">
        <v>143</v>
      </c>
      <c r="L349" s="46"/>
      <c r="M349" s="213" t="s">
        <v>19</v>
      </c>
      <c r="N349" s="214" t="s">
        <v>46</v>
      </c>
      <c r="O349" s="86"/>
      <c r="P349" s="215">
        <f>O349*H349</f>
        <v>0</v>
      </c>
      <c r="Q349" s="215">
        <v>0.02614</v>
      </c>
      <c r="R349" s="215">
        <f>Q349*H349</f>
        <v>0.31370613999999997</v>
      </c>
      <c r="S349" s="215">
        <v>0</v>
      </c>
      <c r="T349" s="216">
        <f>S349*H349</f>
        <v>0</v>
      </c>
      <c r="U349" s="40"/>
      <c r="V349" s="40"/>
      <c r="W349" s="40"/>
      <c r="X349" s="40"/>
      <c r="Y349" s="40"/>
      <c r="Z349" s="40"/>
      <c r="AA349" s="40"/>
      <c r="AB349" s="40"/>
      <c r="AC349" s="40"/>
      <c r="AD349" s="40"/>
      <c r="AE349" s="40"/>
      <c r="AR349" s="217" t="s">
        <v>257</v>
      </c>
      <c r="AT349" s="217" t="s">
        <v>139</v>
      </c>
      <c r="AU349" s="217" t="s">
        <v>85</v>
      </c>
      <c r="AY349" s="19" t="s">
        <v>136</v>
      </c>
      <c r="BE349" s="218">
        <f>IF(N349="základní",J349,0)</f>
        <v>0</v>
      </c>
      <c r="BF349" s="218">
        <f>IF(N349="snížená",J349,0)</f>
        <v>0</v>
      </c>
      <c r="BG349" s="218">
        <f>IF(N349="zákl. přenesená",J349,0)</f>
        <v>0</v>
      </c>
      <c r="BH349" s="218">
        <f>IF(N349="sníž. přenesená",J349,0)</f>
        <v>0</v>
      </c>
      <c r="BI349" s="218">
        <f>IF(N349="nulová",J349,0)</f>
        <v>0</v>
      </c>
      <c r="BJ349" s="19" t="s">
        <v>83</v>
      </c>
      <c r="BK349" s="218">
        <f>ROUND(I349*H349,2)</f>
        <v>0</v>
      </c>
      <c r="BL349" s="19" t="s">
        <v>257</v>
      </c>
      <c r="BM349" s="217" t="s">
        <v>534</v>
      </c>
    </row>
    <row r="350" s="2" customFormat="1">
      <c r="A350" s="40"/>
      <c r="B350" s="41"/>
      <c r="C350" s="42"/>
      <c r="D350" s="219" t="s">
        <v>146</v>
      </c>
      <c r="E350" s="42"/>
      <c r="F350" s="220" t="s">
        <v>535</v>
      </c>
      <c r="G350" s="42"/>
      <c r="H350" s="42"/>
      <c r="I350" s="221"/>
      <c r="J350" s="42"/>
      <c r="K350" s="42"/>
      <c r="L350" s="46"/>
      <c r="M350" s="222"/>
      <c r="N350" s="223"/>
      <c r="O350" s="86"/>
      <c r="P350" s="86"/>
      <c r="Q350" s="86"/>
      <c r="R350" s="86"/>
      <c r="S350" s="86"/>
      <c r="T350" s="87"/>
      <c r="U350" s="40"/>
      <c r="V350" s="40"/>
      <c r="W350" s="40"/>
      <c r="X350" s="40"/>
      <c r="Y350" s="40"/>
      <c r="Z350" s="40"/>
      <c r="AA350" s="40"/>
      <c r="AB350" s="40"/>
      <c r="AC350" s="40"/>
      <c r="AD350" s="40"/>
      <c r="AE350" s="40"/>
      <c r="AT350" s="19" t="s">
        <v>146</v>
      </c>
      <c r="AU350" s="19" t="s">
        <v>85</v>
      </c>
    </row>
    <row r="351" s="13" customFormat="1">
      <c r="A351" s="13"/>
      <c r="B351" s="224"/>
      <c r="C351" s="225"/>
      <c r="D351" s="226" t="s">
        <v>148</v>
      </c>
      <c r="E351" s="227" t="s">
        <v>19</v>
      </c>
      <c r="F351" s="228" t="s">
        <v>536</v>
      </c>
      <c r="G351" s="225"/>
      <c r="H351" s="227" t="s">
        <v>19</v>
      </c>
      <c r="I351" s="229"/>
      <c r="J351" s="225"/>
      <c r="K351" s="225"/>
      <c r="L351" s="230"/>
      <c r="M351" s="231"/>
      <c r="N351" s="232"/>
      <c r="O351" s="232"/>
      <c r="P351" s="232"/>
      <c r="Q351" s="232"/>
      <c r="R351" s="232"/>
      <c r="S351" s="232"/>
      <c r="T351" s="23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T351" s="234" t="s">
        <v>148</v>
      </c>
      <c r="AU351" s="234" t="s">
        <v>85</v>
      </c>
      <c r="AV351" s="13" t="s">
        <v>83</v>
      </c>
      <c r="AW351" s="13" t="s">
        <v>35</v>
      </c>
      <c r="AX351" s="13" t="s">
        <v>75</v>
      </c>
      <c r="AY351" s="234" t="s">
        <v>136</v>
      </c>
    </row>
    <row r="352" s="14" customFormat="1">
      <c r="A352" s="14"/>
      <c r="B352" s="235"/>
      <c r="C352" s="236"/>
      <c r="D352" s="226" t="s">
        <v>148</v>
      </c>
      <c r="E352" s="237" t="s">
        <v>19</v>
      </c>
      <c r="F352" s="238" t="s">
        <v>537</v>
      </c>
      <c r="G352" s="236"/>
      <c r="H352" s="239">
        <v>3.7200000000000002</v>
      </c>
      <c r="I352" s="240"/>
      <c r="J352" s="236"/>
      <c r="K352" s="236"/>
      <c r="L352" s="241"/>
      <c r="M352" s="242"/>
      <c r="N352" s="243"/>
      <c r="O352" s="243"/>
      <c r="P352" s="243"/>
      <c r="Q352" s="243"/>
      <c r="R352" s="243"/>
      <c r="S352" s="243"/>
      <c r="T352" s="24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T352" s="245" t="s">
        <v>148</v>
      </c>
      <c r="AU352" s="245" t="s">
        <v>85</v>
      </c>
      <c r="AV352" s="14" t="s">
        <v>85</v>
      </c>
      <c r="AW352" s="14" t="s">
        <v>35</v>
      </c>
      <c r="AX352" s="14" t="s">
        <v>75</v>
      </c>
      <c r="AY352" s="245" t="s">
        <v>136</v>
      </c>
    </row>
    <row r="353" s="13" customFormat="1">
      <c r="A353" s="13"/>
      <c r="B353" s="224"/>
      <c r="C353" s="225"/>
      <c r="D353" s="226" t="s">
        <v>148</v>
      </c>
      <c r="E353" s="227" t="s">
        <v>19</v>
      </c>
      <c r="F353" s="228" t="s">
        <v>538</v>
      </c>
      <c r="G353" s="225"/>
      <c r="H353" s="227" t="s">
        <v>19</v>
      </c>
      <c r="I353" s="229"/>
      <c r="J353" s="225"/>
      <c r="K353" s="225"/>
      <c r="L353" s="230"/>
      <c r="M353" s="231"/>
      <c r="N353" s="232"/>
      <c r="O353" s="232"/>
      <c r="P353" s="232"/>
      <c r="Q353" s="232"/>
      <c r="R353" s="232"/>
      <c r="S353" s="232"/>
      <c r="T353" s="23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234" t="s">
        <v>148</v>
      </c>
      <c r="AU353" s="234" t="s">
        <v>85</v>
      </c>
      <c r="AV353" s="13" t="s">
        <v>83</v>
      </c>
      <c r="AW353" s="13" t="s">
        <v>35</v>
      </c>
      <c r="AX353" s="13" t="s">
        <v>75</v>
      </c>
      <c r="AY353" s="234" t="s">
        <v>136</v>
      </c>
    </row>
    <row r="354" s="14" customFormat="1">
      <c r="A354" s="14"/>
      <c r="B354" s="235"/>
      <c r="C354" s="236"/>
      <c r="D354" s="226" t="s">
        <v>148</v>
      </c>
      <c r="E354" s="237" t="s">
        <v>19</v>
      </c>
      <c r="F354" s="238" t="s">
        <v>539</v>
      </c>
      <c r="G354" s="236"/>
      <c r="H354" s="239">
        <v>3.4100000000000001</v>
      </c>
      <c r="I354" s="240"/>
      <c r="J354" s="236"/>
      <c r="K354" s="236"/>
      <c r="L354" s="241"/>
      <c r="M354" s="242"/>
      <c r="N354" s="243"/>
      <c r="O354" s="243"/>
      <c r="P354" s="243"/>
      <c r="Q354" s="243"/>
      <c r="R354" s="243"/>
      <c r="S354" s="243"/>
      <c r="T354" s="24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T354" s="245" t="s">
        <v>148</v>
      </c>
      <c r="AU354" s="245" t="s">
        <v>85</v>
      </c>
      <c r="AV354" s="14" t="s">
        <v>85</v>
      </c>
      <c r="AW354" s="14" t="s">
        <v>35</v>
      </c>
      <c r="AX354" s="14" t="s">
        <v>75</v>
      </c>
      <c r="AY354" s="245" t="s">
        <v>136</v>
      </c>
    </row>
    <row r="355" s="13" customFormat="1">
      <c r="A355" s="13"/>
      <c r="B355" s="224"/>
      <c r="C355" s="225"/>
      <c r="D355" s="226" t="s">
        <v>148</v>
      </c>
      <c r="E355" s="227" t="s">
        <v>19</v>
      </c>
      <c r="F355" s="228" t="s">
        <v>540</v>
      </c>
      <c r="G355" s="225"/>
      <c r="H355" s="227" t="s">
        <v>19</v>
      </c>
      <c r="I355" s="229"/>
      <c r="J355" s="225"/>
      <c r="K355" s="225"/>
      <c r="L355" s="230"/>
      <c r="M355" s="231"/>
      <c r="N355" s="232"/>
      <c r="O355" s="232"/>
      <c r="P355" s="232"/>
      <c r="Q355" s="232"/>
      <c r="R355" s="232"/>
      <c r="S355" s="232"/>
      <c r="T355" s="23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T355" s="234" t="s">
        <v>148</v>
      </c>
      <c r="AU355" s="234" t="s">
        <v>85</v>
      </c>
      <c r="AV355" s="13" t="s">
        <v>83</v>
      </c>
      <c r="AW355" s="13" t="s">
        <v>35</v>
      </c>
      <c r="AX355" s="13" t="s">
        <v>75</v>
      </c>
      <c r="AY355" s="234" t="s">
        <v>136</v>
      </c>
    </row>
    <row r="356" s="14" customFormat="1">
      <c r="A356" s="14"/>
      <c r="B356" s="235"/>
      <c r="C356" s="236"/>
      <c r="D356" s="226" t="s">
        <v>148</v>
      </c>
      <c r="E356" s="237" t="s">
        <v>19</v>
      </c>
      <c r="F356" s="238" t="s">
        <v>541</v>
      </c>
      <c r="G356" s="236"/>
      <c r="H356" s="239">
        <v>4.8710000000000004</v>
      </c>
      <c r="I356" s="240"/>
      <c r="J356" s="236"/>
      <c r="K356" s="236"/>
      <c r="L356" s="241"/>
      <c r="M356" s="242"/>
      <c r="N356" s="243"/>
      <c r="O356" s="243"/>
      <c r="P356" s="243"/>
      <c r="Q356" s="243"/>
      <c r="R356" s="243"/>
      <c r="S356" s="243"/>
      <c r="T356" s="24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T356" s="245" t="s">
        <v>148</v>
      </c>
      <c r="AU356" s="245" t="s">
        <v>85</v>
      </c>
      <c r="AV356" s="14" t="s">
        <v>85</v>
      </c>
      <c r="AW356" s="14" t="s">
        <v>35</v>
      </c>
      <c r="AX356" s="14" t="s">
        <v>75</v>
      </c>
      <c r="AY356" s="245" t="s">
        <v>136</v>
      </c>
    </row>
    <row r="357" s="15" customFormat="1">
      <c r="A357" s="15"/>
      <c r="B357" s="246"/>
      <c r="C357" s="247"/>
      <c r="D357" s="226" t="s">
        <v>148</v>
      </c>
      <c r="E357" s="248" t="s">
        <v>19</v>
      </c>
      <c r="F357" s="249" t="s">
        <v>155</v>
      </c>
      <c r="G357" s="247"/>
      <c r="H357" s="250">
        <v>12.000999999999999</v>
      </c>
      <c r="I357" s="251"/>
      <c r="J357" s="247"/>
      <c r="K357" s="247"/>
      <c r="L357" s="252"/>
      <c r="M357" s="253"/>
      <c r="N357" s="254"/>
      <c r="O357" s="254"/>
      <c r="P357" s="254"/>
      <c r="Q357" s="254"/>
      <c r="R357" s="254"/>
      <c r="S357" s="254"/>
      <c r="T357" s="255"/>
      <c r="U357" s="15"/>
      <c r="V357" s="15"/>
      <c r="W357" s="15"/>
      <c r="X357" s="15"/>
      <c r="Y357" s="15"/>
      <c r="Z357" s="15"/>
      <c r="AA357" s="15"/>
      <c r="AB357" s="15"/>
      <c r="AC357" s="15"/>
      <c r="AD357" s="15"/>
      <c r="AE357" s="15"/>
      <c r="AT357" s="256" t="s">
        <v>148</v>
      </c>
      <c r="AU357" s="256" t="s">
        <v>85</v>
      </c>
      <c r="AV357" s="15" t="s">
        <v>144</v>
      </c>
      <c r="AW357" s="15" t="s">
        <v>35</v>
      </c>
      <c r="AX357" s="15" t="s">
        <v>83</v>
      </c>
      <c r="AY357" s="256" t="s">
        <v>136</v>
      </c>
    </row>
    <row r="358" s="2" customFormat="1" ht="24.15" customHeight="1">
      <c r="A358" s="40"/>
      <c r="B358" s="41"/>
      <c r="C358" s="206" t="s">
        <v>542</v>
      </c>
      <c r="D358" s="206" t="s">
        <v>139</v>
      </c>
      <c r="E358" s="207" t="s">
        <v>543</v>
      </c>
      <c r="F358" s="208" t="s">
        <v>544</v>
      </c>
      <c r="G358" s="209" t="s">
        <v>142</v>
      </c>
      <c r="H358" s="210">
        <v>15.375999999999999</v>
      </c>
      <c r="I358" s="211"/>
      <c r="J358" s="212">
        <f>ROUND(I358*H358,2)</f>
        <v>0</v>
      </c>
      <c r="K358" s="208" t="s">
        <v>143</v>
      </c>
      <c r="L358" s="46"/>
      <c r="M358" s="213" t="s">
        <v>19</v>
      </c>
      <c r="N358" s="214" t="s">
        <v>46</v>
      </c>
      <c r="O358" s="86"/>
      <c r="P358" s="215">
        <f>O358*H358</f>
        <v>0</v>
      </c>
      <c r="Q358" s="215">
        <v>0</v>
      </c>
      <c r="R358" s="215">
        <f>Q358*H358</f>
        <v>0</v>
      </c>
      <c r="S358" s="215">
        <v>0</v>
      </c>
      <c r="T358" s="216">
        <f>S358*H358</f>
        <v>0</v>
      </c>
      <c r="U358" s="40"/>
      <c r="V358" s="40"/>
      <c r="W358" s="40"/>
      <c r="X358" s="40"/>
      <c r="Y358" s="40"/>
      <c r="Z358" s="40"/>
      <c r="AA358" s="40"/>
      <c r="AB358" s="40"/>
      <c r="AC358" s="40"/>
      <c r="AD358" s="40"/>
      <c r="AE358" s="40"/>
      <c r="AR358" s="217" t="s">
        <v>257</v>
      </c>
      <c r="AT358" s="217" t="s">
        <v>139</v>
      </c>
      <c r="AU358" s="217" t="s">
        <v>85</v>
      </c>
      <c r="AY358" s="19" t="s">
        <v>136</v>
      </c>
      <c r="BE358" s="218">
        <f>IF(N358="základní",J358,0)</f>
        <v>0</v>
      </c>
      <c r="BF358" s="218">
        <f>IF(N358="snížená",J358,0)</f>
        <v>0</v>
      </c>
      <c r="BG358" s="218">
        <f>IF(N358="zákl. přenesená",J358,0)</f>
        <v>0</v>
      </c>
      <c r="BH358" s="218">
        <f>IF(N358="sníž. přenesená",J358,0)</f>
        <v>0</v>
      </c>
      <c r="BI358" s="218">
        <f>IF(N358="nulová",J358,0)</f>
        <v>0</v>
      </c>
      <c r="BJ358" s="19" t="s">
        <v>83</v>
      </c>
      <c r="BK358" s="218">
        <f>ROUND(I358*H358,2)</f>
        <v>0</v>
      </c>
      <c r="BL358" s="19" t="s">
        <v>257</v>
      </c>
      <c r="BM358" s="217" t="s">
        <v>545</v>
      </c>
    </row>
    <row r="359" s="2" customFormat="1">
      <c r="A359" s="40"/>
      <c r="B359" s="41"/>
      <c r="C359" s="42"/>
      <c r="D359" s="219" t="s">
        <v>146</v>
      </c>
      <c r="E359" s="42"/>
      <c r="F359" s="220" t="s">
        <v>546</v>
      </c>
      <c r="G359" s="42"/>
      <c r="H359" s="42"/>
      <c r="I359" s="221"/>
      <c r="J359" s="42"/>
      <c r="K359" s="42"/>
      <c r="L359" s="46"/>
      <c r="M359" s="222"/>
      <c r="N359" s="223"/>
      <c r="O359" s="86"/>
      <c r="P359" s="86"/>
      <c r="Q359" s="86"/>
      <c r="R359" s="86"/>
      <c r="S359" s="86"/>
      <c r="T359" s="87"/>
      <c r="U359" s="40"/>
      <c r="V359" s="40"/>
      <c r="W359" s="40"/>
      <c r="X359" s="40"/>
      <c r="Y359" s="40"/>
      <c r="Z359" s="40"/>
      <c r="AA359" s="40"/>
      <c r="AB359" s="40"/>
      <c r="AC359" s="40"/>
      <c r="AD359" s="40"/>
      <c r="AE359" s="40"/>
      <c r="AT359" s="19" t="s">
        <v>146</v>
      </c>
      <c r="AU359" s="19" t="s">
        <v>85</v>
      </c>
    </row>
    <row r="360" s="13" customFormat="1">
      <c r="A360" s="13"/>
      <c r="B360" s="224"/>
      <c r="C360" s="225"/>
      <c r="D360" s="226" t="s">
        <v>148</v>
      </c>
      <c r="E360" s="227" t="s">
        <v>19</v>
      </c>
      <c r="F360" s="228" t="s">
        <v>547</v>
      </c>
      <c r="G360" s="225"/>
      <c r="H360" s="227" t="s">
        <v>19</v>
      </c>
      <c r="I360" s="229"/>
      <c r="J360" s="225"/>
      <c r="K360" s="225"/>
      <c r="L360" s="230"/>
      <c r="M360" s="231"/>
      <c r="N360" s="232"/>
      <c r="O360" s="232"/>
      <c r="P360" s="232"/>
      <c r="Q360" s="232"/>
      <c r="R360" s="232"/>
      <c r="S360" s="232"/>
      <c r="T360" s="23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T360" s="234" t="s">
        <v>148</v>
      </c>
      <c r="AU360" s="234" t="s">
        <v>85</v>
      </c>
      <c r="AV360" s="13" t="s">
        <v>83</v>
      </c>
      <c r="AW360" s="13" t="s">
        <v>35</v>
      </c>
      <c r="AX360" s="13" t="s">
        <v>75</v>
      </c>
      <c r="AY360" s="234" t="s">
        <v>136</v>
      </c>
    </row>
    <row r="361" s="14" customFormat="1">
      <c r="A361" s="14"/>
      <c r="B361" s="235"/>
      <c r="C361" s="236"/>
      <c r="D361" s="226" t="s">
        <v>148</v>
      </c>
      <c r="E361" s="237" t="s">
        <v>19</v>
      </c>
      <c r="F361" s="238" t="s">
        <v>548</v>
      </c>
      <c r="G361" s="236"/>
      <c r="H361" s="239">
        <v>15.375999999999999</v>
      </c>
      <c r="I361" s="240"/>
      <c r="J361" s="236"/>
      <c r="K361" s="236"/>
      <c r="L361" s="241"/>
      <c r="M361" s="242"/>
      <c r="N361" s="243"/>
      <c r="O361" s="243"/>
      <c r="P361" s="243"/>
      <c r="Q361" s="243"/>
      <c r="R361" s="243"/>
      <c r="S361" s="243"/>
      <c r="T361" s="24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T361" s="245" t="s">
        <v>148</v>
      </c>
      <c r="AU361" s="245" t="s">
        <v>85</v>
      </c>
      <c r="AV361" s="14" t="s">
        <v>85</v>
      </c>
      <c r="AW361" s="14" t="s">
        <v>35</v>
      </c>
      <c r="AX361" s="14" t="s">
        <v>75</v>
      </c>
      <c r="AY361" s="245" t="s">
        <v>136</v>
      </c>
    </row>
    <row r="362" s="15" customFormat="1">
      <c r="A362" s="15"/>
      <c r="B362" s="246"/>
      <c r="C362" s="247"/>
      <c r="D362" s="226" t="s">
        <v>148</v>
      </c>
      <c r="E362" s="248" t="s">
        <v>19</v>
      </c>
      <c r="F362" s="249" t="s">
        <v>155</v>
      </c>
      <c r="G362" s="247"/>
      <c r="H362" s="250">
        <v>15.375999999999999</v>
      </c>
      <c r="I362" s="251"/>
      <c r="J362" s="247"/>
      <c r="K362" s="247"/>
      <c r="L362" s="252"/>
      <c r="M362" s="253"/>
      <c r="N362" s="254"/>
      <c r="O362" s="254"/>
      <c r="P362" s="254"/>
      <c r="Q362" s="254"/>
      <c r="R362" s="254"/>
      <c r="S362" s="254"/>
      <c r="T362" s="255"/>
      <c r="U362" s="15"/>
      <c r="V362" s="15"/>
      <c r="W362" s="15"/>
      <c r="X362" s="15"/>
      <c r="Y362" s="15"/>
      <c r="Z362" s="15"/>
      <c r="AA362" s="15"/>
      <c r="AB362" s="15"/>
      <c r="AC362" s="15"/>
      <c r="AD362" s="15"/>
      <c r="AE362" s="15"/>
      <c r="AT362" s="256" t="s">
        <v>148</v>
      </c>
      <c r="AU362" s="256" t="s">
        <v>85</v>
      </c>
      <c r="AV362" s="15" t="s">
        <v>144</v>
      </c>
      <c r="AW362" s="15" t="s">
        <v>35</v>
      </c>
      <c r="AX362" s="15" t="s">
        <v>83</v>
      </c>
      <c r="AY362" s="256" t="s">
        <v>136</v>
      </c>
    </row>
    <row r="363" s="2" customFormat="1" ht="16.5" customHeight="1">
      <c r="A363" s="40"/>
      <c r="B363" s="41"/>
      <c r="C363" s="260" t="s">
        <v>549</v>
      </c>
      <c r="D363" s="260" t="s">
        <v>443</v>
      </c>
      <c r="E363" s="261" t="s">
        <v>550</v>
      </c>
      <c r="F363" s="262" t="s">
        <v>551</v>
      </c>
      <c r="G363" s="263" t="s">
        <v>142</v>
      </c>
      <c r="H363" s="264">
        <v>17.274999999999999</v>
      </c>
      <c r="I363" s="265"/>
      <c r="J363" s="266">
        <f>ROUND(I363*H363,2)</f>
        <v>0</v>
      </c>
      <c r="K363" s="262" t="s">
        <v>143</v>
      </c>
      <c r="L363" s="267"/>
      <c r="M363" s="268" t="s">
        <v>19</v>
      </c>
      <c r="N363" s="269" t="s">
        <v>46</v>
      </c>
      <c r="O363" s="86"/>
      <c r="P363" s="215">
        <f>O363*H363</f>
        <v>0</v>
      </c>
      <c r="Q363" s="215">
        <v>0.00013999999999999999</v>
      </c>
      <c r="R363" s="215">
        <f>Q363*H363</f>
        <v>0.0024184999999999996</v>
      </c>
      <c r="S363" s="215">
        <v>0</v>
      </c>
      <c r="T363" s="216">
        <f>S363*H363</f>
        <v>0</v>
      </c>
      <c r="U363" s="40"/>
      <c r="V363" s="40"/>
      <c r="W363" s="40"/>
      <c r="X363" s="40"/>
      <c r="Y363" s="40"/>
      <c r="Z363" s="40"/>
      <c r="AA363" s="40"/>
      <c r="AB363" s="40"/>
      <c r="AC363" s="40"/>
      <c r="AD363" s="40"/>
      <c r="AE363" s="40"/>
      <c r="AR363" s="217" t="s">
        <v>500</v>
      </c>
      <c r="AT363" s="217" t="s">
        <v>443</v>
      </c>
      <c r="AU363" s="217" t="s">
        <v>85</v>
      </c>
      <c r="AY363" s="19" t="s">
        <v>136</v>
      </c>
      <c r="BE363" s="218">
        <f>IF(N363="základní",J363,0)</f>
        <v>0</v>
      </c>
      <c r="BF363" s="218">
        <f>IF(N363="snížená",J363,0)</f>
        <v>0</v>
      </c>
      <c r="BG363" s="218">
        <f>IF(N363="zákl. přenesená",J363,0)</f>
        <v>0</v>
      </c>
      <c r="BH363" s="218">
        <f>IF(N363="sníž. přenesená",J363,0)</f>
        <v>0</v>
      </c>
      <c r="BI363" s="218">
        <f>IF(N363="nulová",J363,0)</f>
        <v>0</v>
      </c>
      <c r="BJ363" s="19" t="s">
        <v>83</v>
      </c>
      <c r="BK363" s="218">
        <f>ROUND(I363*H363,2)</f>
        <v>0</v>
      </c>
      <c r="BL363" s="19" t="s">
        <v>257</v>
      </c>
      <c r="BM363" s="217" t="s">
        <v>552</v>
      </c>
    </row>
    <row r="364" s="13" customFormat="1">
      <c r="A364" s="13"/>
      <c r="B364" s="224"/>
      <c r="C364" s="225"/>
      <c r="D364" s="226" t="s">
        <v>148</v>
      </c>
      <c r="E364" s="227" t="s">
        <v>19</v>
      </c>
      <c r="F364" s="228" t="s">
        <v>547</v>
      </c>
      <c r="G364" s="225"/>
      <c r="H364" s="227" t="s">
        <v>19</v>
      </c>
      <c r="I364" s="229"/>
      <c r="J364" s="225"/>
      <c r="K364" s="225"/>
      <c r="L364" s="230"/>
      <c r="M364" s="231"/>
      <c r="N364" s="232"/>
      <c r="O364" s="232"/>
      <c r="P364" s="232"/>
      <c r="Q364" s="232"/>
      <c r="R364" s="232"/>
      <c r="S364" s="232"/>
      <c r="T364" s="23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234" t="s">
        <v>148</v>
      </c>
      <c r="AU364" s="234" t="s">
        <v>85</v>
      </c>
      <c r="AV364" s="13" t="s">
        <v>83</v>
      </c>
      <c r="AW364" s="13" t="s">
        <v>35</v>
      </c>
      <c r="AX364" s="13" t="s">
        <v>75</v>
      </c>
      <c r="AY364" s="234" t="s">
        <v>136</v>
      </c>
    </row>
    <row r="365" s="14" customFormat="1">
      <c r="A365" s="14"/>
      <c r="B365" s="235"/>
      <c r="C365" s="236"/>
      <c r="D365" s="226" t="s">
        <v>148</v>
      </c>
      <c r="E365" s="237" t="s">
        <v>19</v>
      </c>
      <c r="F365" s="238" t="s">
        <v>548</v>
      </c>
      <c r="G365" s="236"/>
      <c r="H365" s="239">
        <v>15.375999999999999</v>
      </c>
      <c r="I365" s="240"/>
      <c r="J365" s="236"/>
      <c r="K365" s="236"/>
      <c r="L365" s="241"/>
      <c r="M365" s="242"/>
      <c r="N365" s="243"/>
      <c r="O365" s="243"/>
      <c r="P365" s="243"/>
      <c r="Q365" s="243"/>
      <c r="R365" s="243"/>
      <c r="S365" s="243"/>
      <c r="T365" s="24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T365" s="245" t="s">
        <v>148</v>
      </c>
      <c r="AU365" s="245" t="s">
        <v>85</v>
      </c>
      <c r="AV365" s="14" t="s">
        <v>85</v>
      </c>
      <c r="AW365" s="14" t="s">
        <v>35</v>
      </c>
      <c r="AX365" s="14" t="s">
        <v>75</v>
      </c>
      <c r="AY365" s="245" t="s">
        <v>136</v>
      </c>
    </row>
    <row r="366" s="15" customFormat="1">
      <c r="A366" s="15"/>
      <c r="B366" s="246"/>
      <c r="C366" s="247"/>
      <c r="D366" s="226" t="s">
        <v>148</v>
      </c>
      <c r="E366" s="248" t="s">
        <v>19</v>
      </c>
      <c r="F366" s="249" t="s">
        <v>155</v>
      </c>
      <c r="G366" s="247"/>
      <c r="H366" s="250">
        <v>15.375999999999999</v>
      </c>
      <c r="I366" s="251"/>
      <c r="J366" s="247"/>
      <c r="K366" s="247"/>
      <c r="L366" s="252"/>
      <c r="M366" s="253"/>
      <c r="N366" s="254"/>
      <c r="O366" s="254"/>
      <c r="P366" s="254"/>
      <c r="Q366" s="254"/>
      <c r="R366" s="254"/>
      <c r="S366" s="254"/>
      <c r="T366" s="255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  <c r="AT366" s="256" t="s">
        <v>148</v>
      </c>
      <c r="AU366" s="256" t="s">
        <v>85</v>
      </c>
      <c r="AV366" s="15" t="s">
        <v>144</v>
      </c>
      <c r="AW366" s="15" t="s">
        <v>35</v>
      </c>
      <c r="AX366" s="15" t="s">
        <v>83</v>
      </c>
      <c r="AY366" s="256" t="s">
        <v>136</v>
      </c>
    </row>
    <row r="367" s="14" customFormat="1">
      <c r="A367" s="14"/>
      <c r="B367" s="235"/>
      <c r="C367" s="236"/>
      <c r="D367" s="226" t="s">
        <v>148</v>
      </c>
      <c r="E367" s="236"/>
      <c r="F367" s="238" t="s">
        <v>553</v>
      </c>
      <c r="G367" s="236"/>
      <c r="H367" s="239">
        <v>17.274999999999999</v>
      </c>
      <c r="I367" s="240"/>
      <c r="J367" s="236"/>
      <c r="K367" s="236"/>
      <c r="L367" s="241"/>
      <c r="M367" s="242"/>
      <c r="N367" s="243"/>
      <c r="O367" s="243"/>
      <c r="P367" s="243"/>
      <c r="Q367" s="243"/>
      <c r="R367" s="243"/>
      <c r="S367" s="243"/>
      <c r="T367" s="24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T367" s="245" t="s">
        <v>148</v>
      </c>
      <c r="AU367" s="245" t="s">
        <v>85</v>
      </c>
      <c r="AV367" s="14" t="s">
        <v>85</v>
      </c>
      <c r="AW367" s="14" t="s">
        <v>4</v>
      </c>
      <c r="AX367" s="14" t="s">
        <v>83</v>
      </c>
      <c r="AY367" s="245" t="s">
        <v>136</v>
      </c>
    </row>
    <row r="368" s="2" customFormat="1" ht="24.15" customHeight="1">
      <c r="A368" s="40"/>
      <c r="B368" s="41"/>
      <c r="C368" s="206" t="s">
        <v>554</v>
      </c>
      <c r="D368" s="206" t="s">
        <v>139</v>
      </c>
      <c r="E368" s="207" t="s">
        <v>555</v>
      </c>
      <c r="F368" s="208" t="s">
        <v>556</v>
      </c>
      <c r="G368" s="209" t="s">
        <v>142</v>
      </c>
      <c r="H368" s="210">
        <v>15.375999999999999</v>
      </c>
      <c r="I368" s="211"/>
      <c r="J368" s="212">
        <f>ROUND(I368*H368,2)</f>
        <v>0</v>
      </c>
      <c r="K368" s="208" t="s">
        <v>143</v>
      </c>
      <c r="L368" s="46"/>
      <c r="M368" s="213" t="s">
        <v>19</v>
      </c>
      <c r="N368" s="214" t="s">
        <v>46</v>
      </c>
      <c r="O368" s="86"/>
      <c r="P368" s="215">
        <f>O368*H368</f>
        <v>0</v>
      </c>
      <c r="Q368" s="215">
        <v>0</v>
      </c>
      <c r="R368" s="215">
        <f>Q368*H368</f>
        <v>0</v>
      </c>
      <c r="S368" s="215">
        <v>0</v>
      </c>
      <c r="T368" s="216">
        <f>S368*H368</f>
        <v>0</v>
      </c>
      <c r="U368" s="40"/>
      <c r="V368" s="40"/>
      <c r="W368" s="40"/>
      <c r="X368" s="40"/>
      <c r="Y368" s="40"/>
      <c r="Z368" s="40"/>
      <c r="AA368" s="40"/>
      <c r="AB368" s="40"/>
      <c r="AC368" s="40"/>
      <c r="AD368" s="40"/>
      <c r="AE368" s="40"/>
      <c r="AR368" s="217" t="s">
        <v>257</v>
      </c>
      <c r="AT368" s="217" t="s">
        <v>139</v>
      </c>
      <c r="AU368" s="217" t="s">
        <v>85</v>
      </c>
      <c r="AY368" s="19" t="s">
        <v>136</v>
      </c>
      <c r="BE368" s="218">
        <f>IF(N368="základní",J368,0)</f>
        <v>0</v>
      </c>
      <c r="BF368" s="218">
        <f>IF(N368="snížená",J368,0)</f>
        <v>0</v>
      </c>
      <c r="BG368" s="218">
        <f>IF(N368="zákl. přenesená",J368,0)</f>
        <v>0</v>
      </c>
      <c r="BH368" s="218">
        <f>IF(N368="sníž. přenesená",J368,0)</f>
        <v>0</v>
      </c>
      <c r="BI368" s="218">
        <f>IF(N368="nulová",J368,0)</f>
        <v>0</v>
      </c>
      <c r="BJ368" s="19" t="s">
        <v>83</v>
      </c>
      <c r="BK368" s="218">
        <f>ROUND(I368*H368,2)</f>
        <v>0</v>
      </c>
      <c r="BL368" s="19" t="s">
        <v>257</v>
      </c>
      <c r="BM368" s="217" t="s">
        <v>557</v>
      </c>
    </row>
    <row r="369" s="2" customFormat="1">
      <c r="A369" s="40"/>
      <c r="B369" s="41"/>
      <c r="C369" s="42"/>
      <c r="D369" s="219" t="s">
        <v>146</v>
      </c>
      <c r="E369" s="42"/>
      <c r="F369" s="220" t="s">
        <v>558</v>
      </c>
      <c r="G369" s="42"/>
      <c r="H369" s="42"/>
      <c r="I369" s="221"/>
      <c r="J369" s="42"/>
      <c r="K369" s="42"/>
      <c r="L369" s="46"/>
      <c r="M369" s="222"/>
      <c r="N369" s="223"/>
      <c r="O369" s="86"/>
      <c r="P369" s="86"/>
      <c r="Q369" s="86"/>
      <c r="R369" s="86"/>
      <c r="S369" s="86"/>
      <c r="T369" s="87"/>
      <c r="U369" s="40"/>
      <c r="V369" s="40"/>
      <c r="W369" s="40"/>
      <c r="X369" s="40"/>
      <c r="Y369" s="40"/>
      <c r="Z369" s="40"/>
      <c r="AA369" s="40"/>
      <c r="AB369" s="40"/>
      <c r="AC369" s="40"/>
      <c r="AD369" s="40"/>
      <c r="AE369" s="40"/>
      <c r="AT369" s="19" t="s">
        <v>146</v>
      </c>
      <c r="AU369" s="19" t="s">
        <v>85</v>
      </c>
    </row>
    <row r="370" s="13" customFormat="1">
      <c r="A370" s="13"/>
      <c r="B370" s="224"/>
      <c r="C370" s="225"/>
      <c r="D370" s="226" t="s">
        <v>148</v>
      </c>
      <c r="E370" s="227" t="s">
        <v>19</v>
      </c>
      <c r="F370" s="228" t="s">
        <v>547</v>
      </c>
      <c r="G370" s="225"/>
      <c r="H370" s="227" t="s">
        <v>19</v>
      </c>
      <c r="I370" s="229"/>
      <c r="J370" s="225"/>
      <c r="K370" s="225"/>
      <c r="L370" s="230"/>
      <c r="M370" s="231"/>
      <c r="N370" s="232"/>
      <c r="O370" s="232"/>
      <c r="P370" s="232"/>
      <c r="Q370" s="232"/>
      <c r="R370" s="232"/>
      <c r="S370" s="232"/>
      <c r="T370" s="23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34" t="s">
        <v>148</v>
      </c>
      <c r="AU370" s="234" t="s">
        <v>85</v>
      </c>
      <c r="AV370" s="13" t="s">
        <v>83</v>
      </c>
      <c r="AW370" s="13" t="s">
        <v>35</v>
      </c>
      <c r="AX370" s="13" t="s">
        <v>75</v>
      </c>
      <c r="AY370" s="234" t="s">
        <v>136</v>
      </c>
    </row>
    <row r="371" s="14" customFormat="1">
      <c r="A371" s="14"/>
      <c r="B371" s="235"/>
      <c r="C371" s="236"/>
      <c r="D371" s="226" t="s">
        <v>148</v>
      </c>
      <c r="E371" s="237" t="s">
        <v>19</v>
      </c>
      <c r="F371" s="238" t="s">
        <v>548</v>
      </c>
      <c r="G371" s="236"/>
      <c r="H371" s="239">
        <v>15.375999999999999</v>
      </c>
      <c r="I371" s="240"/>
      <c r="J371" s="236"/>
      <c r="K371" s="236"/>
      <c r="L371" s="241"/>
      <c r="M371" s="242"/>
      <c r="N371" s="243"/>
      <c r="O371" s="243"/>
      <c r="P371" s="243"/>
      <c r="Q371" s="243"/>
      <c r="R371" s="243"/>
      <c r="S371" s="243"/>
      <c r="T371" s="24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T371" s="245" t="s">
        <v>148</v>
      </c>
      <c r="AU371" s="245" t="s">
        <v>85</v>
      </c>
      <c r="AV371" s="14" t="s">
        <v>85</v>
      </c>
      <c r="AW371" s="14" t="s">
        <v>35</v>
      </c>
      <c r="AX371" s="14" t="s">
        <v>75</v>
      </c>
      <c r="AY371" s="245" t="s">
        <v>136</v>
      </c>
    </row>
    <row r="372" s="15" customFormat="1">
      <c r="A372" s="15"/>
      <c r="B372" s="246"/>
      <c r="C372" s="247"/>
      <c r="D372" s="226" t="s">
        <v>148</v>
      </c>
      <c r="E372" s="248" t="s">
        <v>19</v>
      </c>
      <c r="F372" s="249" t="s">
        <v>155</v>
      </c>
      <c r="G372" s="247"/>
      <c r="H372" s="250">
        <v>15.375999999999999</v>
      </c>
      <c r="I372" s="251"/>
      <c r="J372" s="247"/>
      <c r="K372" s="247"/>
      <c r="L372" s="252"/>
      <c r="M372" s="253"/>
      <c r="N372" s="254"/>
      <c r="O372" s="254"/>
      <c r="P372" s="254"/>
      <c r="Q372" s="254"/>
      <c r="R372" s="254"/>
      <c r="S372" s="254"/>
      <c r="T372" s="255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  <c r="AT372" s="256" t="s">
        <v>148</v>
      </c>
      <c r="AU372" s="256" t="s">
        <v>85</v>
      </c>
      <c r="AV372" s="15" t="s">
        <v>144</v>
      </c>
      <c r="AW372" s="15" t="s">
        <v>35</v>
      </c>
      <c r="AX372" s="15" t="s">
        <v>83</v>
      </c>
      <c r="AY372" s="256" t="s">
        <v>136</v>
      </c>
    </row>
    <row r="373" s="2" customFormat="1" ht="16.5" customHeight="1">
      <c r="A373" s="40"/>
      <c r="B373" s="41"/>
      <c r="C373" s="260" t="s">
        <v>559</v>
      </c>
      <c r="D373" s="260" t="s">
        <v>443</v>
      </c>
      <c r="E373" s="261" t="s">
        <v>560</v>
      </c>
      <c r="F373" s="262" t="s">
        <v>561</v>
      </c>
      <c r="G373" s="263" t="s">
        <v>142</v>
      </c>
      <c r="H373" s="264">
        <v>15.683999999999999</v>
      </c>
      <c r="I373" s="265"/>
      <c r="J373" s="266">
        <f>ROUND(I373*H373,2)</f>
        <v>0</v>
      </c>
      <c r="K373" s="262" t="s">
        <v>143</v>
      </c>
      <c r="L373" s="267"/>
      <c r="M373" s="268" t="s">
        <v>19</v>
      </c>
      <c r="N373" s="269" t="s">
        <v>46</v>
      </c>
      <c r="O373" s="86"/>
      <c r="P373" s="215">
        <f>O373*H373</f>
        <v>0</v>
      </c>
      <c r="Q373" s="215">
        <v>0.0048999999999999998</v>
      </c>
      <c r="R373" s="215">
        <f>Q373*H373</f>
        <v>0.076851599999999992</v>
      </c>
      <c r="S373" s="215">
        <v>0</v>
      </c>
      <c r="T373" s="216">
        <f>S373*H373</f>
        <v>0</v>
      </c>
      <c r="U373" s="40"/>
      <c r="V373" s="40"/>
      <c r="W373" s="40"/>
      <c r="X373" s="40"/>
      <c r="Y373" s="40"/>
      <c r="Z373" s="40"/>
      <c r="AA373" s="40"/>
      <c r="AB373" s="40"/>
      <c r="AC373" s="40"/>
      <c r="AD373" s="40"/>
      <c r="AE373" s="40"/>
      <c r="AR373" s="217" t="s">
        <v>500</v>
      </c>
      <c r="AT373" s="217" t="s">
        <v>443</v>
      </c>
      <c r="AU373" s="217" t="s">
        <v>85</v>
      </c>
      <c r="AY373" s="19" t="s">
        <v>136</v>
      </c>
      <c r="BE373" s="218">
        <f>IF(N373="základní",J373,0)</f>
        <v>0</v>
      </c>
      <c r="BF373" s="218">
        <f>IF(N373="snížená",J373,0)</f>
        <v>0</v>
      </c>
      <c r="BG373" s="218">
        <f>IF(N373="zákl. přenesená",J373,0)</f>
        <v>0</v>
      </c>
      <c r="BH373" s="218">
        <f>IF(N373="sníž. přenesená",J373,0)</f>
        <v>0</v>
      </c>
      <c r="BI373" s="218">
        <f>IF(N373="nulová",J373,0)</f>
        <v>0</v>
      </c>
      <c r="BJ373" s="19" t="s">
        <v>83</v>
      </c>
      <c r="BK373" s="218">
        <f>ROUND(I373*H373,2)</f>
        <v>0</v>
      </c>
      <c r="BL373" s="19" t="s">
        <v>257</v>
      </c>
      <c r="BM373" s="217" t="s">
        <v>562</v>
      </c>
    </row>
    <row r="374" s="13" customFormat="1">
      <c r="A374" s="13"/>
      <c r="B374" s="224"/>
      <c r="C374" s="225"/>
      <c r="D374" s="226" t="s">
        <v>148</v>
      </c>
      <c r="E374" s="227" t="s">
        <v>19</v>
      </c>
      <c r="F374" s="228" t="s">
        <v>547</v>
      </c>
      <c r="G374" s="225"/>
      <c r="H374" s="227" t="s">
        <v>19</v>
      </c>
      <c r="I374" s="229"/>
      <c r="J374" s="225"/>
      <c r="K374" s="225"/>
      <c r="L374" s="230"/>
      <c r="M374" s="231"/>
      <c r="N374" s="232"/>
      <c r="O374" s="232"/>
      <c r="P374" s="232"/>
      <c r="Q374" s="232"/>
      <c r="R374" s="232"/>
      <c r="S374" s="232"/>
      <c r="T374" s="23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34" t="s">
        <v>148</v>
      </c>
      <c r="AU374" s="234" t="s">
        <v>85</v>
      </c>
      <c r="AV374" s="13" t="s">
        <v>83</v>
      </c>
      <c r="AW374" s="13" t="s">
        <v>35</v>
      </c>
      <c r="AX374" s="13" t="s">
        <v>75</v>
      </c>
      <c r="AY374" s="234" t="s">
        <v>136</v>
      </c>
    </row>
    <row r="375" s="14" customFormat="1">
      <c r="A375" s="14"/>
      <c r="B375" s="235"/>
      <c r="C375" s="236"/>
      <c r="D375" s="226" t="s">
        <v>148</v>
      </c>
      <c r="E375" s="237" t="s">
        <v>19</v>
      </c>
      <c r="F375" s="238" t="s">
        <v>548</v>
      </c>
      <c r="G375" s="236"/>
      <c r="H375" s="239">
        <v>15.375999999999999</v>
      </c>
      <c r="I375" s="240"/>
      <c r="J375" s="236"/>
      <c r="K375" s="236"/>
      <c r="L375" s="241"/>
      <c r="M375" s="242"/>
      <c r="N375" s="243"/>
      <c r="O375" s="243"/>
      <c r="P375" s="243"/>
      <c r="Q375" s="243"/>
      <c r="R375" s="243"/>
      <c r="S375" s="243"/>
      <c r="T375" s="24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T375" s="245" t="s">
        <v>148</v>
      </c>
      <c r="AU375" s="245" t="s">
        <v>85</v>
      </c>
      <c r="AV375" s="14" t="s">
        <v>85</v>
      </c>
      <c r="AW375" s="14" t="s">
        <v>35</v>
      </c>
      <c r="AX375" s="14" t="s">
        <v>75</v>
      </c>
      <c r="AY375" s="245" t="s">
        <v>136</v>
      </c>
    </row>
    <row r="376" s="15" customFormat="1">
      <c r="A376" s="15"/>
      <c r="B376" s="246"/>
      <c r="C376" s="247"/>
      <c r="D376" s="226" t="s">
        <v>148</v>
      </c>
      <c r="E376" s="248" t="s">
        <v>19</v>
      </c>
      <c r="F376" s="249" t="s">
        <v>155</v>
      </c>
      <c r="G376" s="247"/>
      <c r="H376" s="250">
        <v>15.375999999999999</v>
      </c>
      <c r="I376" s="251"/>
      <c r="J376" s="247"/>
      <c r="K376" s="247"/>
      <c r="L376" s="252"/>
      <c r="M376" s="253"/>
      <c r="N376" s="254"/>
      <c r="O376" s="254"/>
      <c r="P376" s="254"/>
      <c r="Q376" s="254"/>
      <c r="R376" s="254"/>
      <c r="S376" s="254"/>
      <c r="T376" s="255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  <c r="AT376" s="256" t="s">
        <v>148</v>
      </c>
      <c r="AU376" s="256" t="s">
        <v>85</v>
      </c>
      <c r="AV376" s="15" t="s">
        <v>144</v>
      </c>
      <c r="AW376" s="15" t="s">
        <v>35</v>
      </c>
      <c r="AX376" s="15" t="s">
        <v>83</v>
      </c>
      <c r="AY376" s="256" t="s">
        <v>136</v>
      </c>
    </row>
    <row r="377" s="14" customFormat="1">
      <c r="A377" s="14"/>
      <c r="B377" s="235"/>
      <c r="C377" s="236"/>
      <c r="D377" s="226" t="s">
        <v>148</v>
      </c>
      <c r="E377" s="236"/>
      <c r="F377" s="238" t="s">
        <v>563</v>
      </c>
      <c r="G377" s="236"/>
      <c r="H377" s="239">
        <v>15.683999999999999</v>
      </c>
      <c r="I377" s="240"/>
      <c r="J377" s="236"/>
      <c r="K377" s="236"/>
      <c r="L377" s="241"/>
      <c r="M377" s="242"/>
      <c r="N377" s="243"/>
      <c r="O377" s="243"/>
      <c r="P377" s="243"/>
      <c r="Q377" s="243"/>
      <c r="R377" s="243"/>
      <c r="S377" s="243"/>
      <c r="T377" s="24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T377" s="245" t="s">
        <v>148</v>
      </c>
      <c r="AU377" s="245" t="s">
        <v>85</v>
      </c>
      <c r="AV377" s="14" t="s">
        <v>85</v>
      </c>
      <c r="AW377" s="14" t="s">
        <v>4</v>
      </c>
      <c r="AX377" s="14" t="s">
        <v>83</v>
      </c>
      <c r="AY377" s="245" t="s">
        <v>136</v>
      </c>
    </row>
    <row r="378" s="2" customFormat="1" ht="16.5" customHeight="1">
      <c r="A378" s="40"/>
      <c r="B378" s="41"/>
      <c r="C378" s="206" t="s">
        <v>564</v>
      </c>
      <c r="D378" s="206" t="s">
        <v>139</v>
      </c>
      <c r="E378" s="207" t="s">
        <v>565</v>
      </c>
      <c r="F378" s="208" t="s">
        <v>566</v>
      </c>
      <c r="G378" s="209" t="s">
        <v>142</v>
      </c>
      <c r="H378" s="210">
        <v>46.475000000000001</v>
      </c>
      <c r="I378" s="211"/>
      <c r="J378" s="212">
        <f>ROUND(I378*H378,2)</f>
        <v>0</v>
      </c>
      <c r="K378" s="208" t="s">
        <v>143</v>
      </c>
      <c r="L378" s="46"/>
      <c r="M378" s="213" t="s">
        <v>19</v>
      </c>
      <c r="N378" s="214" t="s">
        <v>46</v>
      </c>
      <c r="O378" s="86"/>
      <c r="P378" s="215">
        <f>O378*H378</f>
        <v>0</v>
      </c>
      <c r="Q378" s="215">
        <v>0.0014</v>
      </c>
      <c r="R378" s="215">
        <f>Q378*H378</f>
        <v>0.065064999999999998</v>
      </c>
      <c r="S378" s="215">
        <v>0</v>
      </c>
      <c r="T378" s="216">
        <f>S378*H378</f>
        <v>0</v>
      </c>
      <c r="U378" s="40"/>
      <c r="V378" s="40"/>
      <c r="W378" s="40"/>
      <c r="X378" s="40"/>
      <c r="Y378" s="40"/>
      <c r="Z378" s="40"/>
      <c r="AA378" s="40"/>
      <c r="AB378" s="40"/>
      <c r="AC378" s="40"/>
      <c r="AD378" s="40"/>
      <c r="AE378" s="40"/>
      <c r="AR378" s="217" t="s">
        <v>257</v>
      </c>
      <c r="AT378" s="217" t="s">
        <v>139</v>
      </c>
      <c r="AU378" s="217" t="s">
        <v>85</v>
      </c>
      <c r="AY378" s="19" t="s">
        <v>136</v>
      </c>
      <c r="BE378" s="218">
        <f>IF(N378="základní",J378,0)</f>
        <v>0</v>
      </c>
      <c r="BF378" s="218">
        <f>IF(N378="snížená",J378,0)</f>
        <v>0</v>
      </c>
      <c r="BG378" s="218">
        <f>IF(N378="zákl. přenesená",J378,0)</f>
        <v>0</v>
      </c>
      <c r="BH378" s="218">
        <f>IF(N378="sníž. přenesená",J378,0)</f>
        <v>0</v>
      </c>
      <c r="BI378" s="218">
        <f>IF(N378="nulová",J378,0)</f>
        <v>0</v>
      </c>
      <c r="BJ378" s="19" t="s">
        <v>83</v>
      </c>
      <c r="BK378" s="218">
        <f>ROUND(I378*H378,2)</f>
        <v>0</v>
      </c>
      <c r="BL378" s="19" t="s">
        <v>257</v>
      </c>
      <c r="BM378" s="217" t="s">
        <v>567</v>
      </c>
    </row>
    <row r="379" s="2" customFormat="1">
      <c r="A379" s="40"/>
      <c r="B379" s="41"/>
      <c r="C379" s="42"/>
      <c r="D379" s="219" t="s">
        <v>146</v>
      </c>
      <c r="E379" s="42"/>
      <c r="F379" s="220" t="s">
        <v>568</v>
      </c>
      <c r="G379" s="42"/>
      <c r="H379" s="42"/>
      <c r="I379" s="221"/>
      <c r="J379" s="42"/>
      <c r="K379" s="42"/>
      <c r="L379" s="46"/>
      <c r="M379" s="222"/>
      <c r="N379" s="223"/>
      <c r="O379" s="86"/>
      <c r="P379" s="86"/>
      <c r="Q379" s="86"/>
      <c r="R379" s="86"/>
      <c r="S379" s="86"/>
      <c r="T379" s="87"/>
      <c r="U379" s="40"/>
      <c r="V379" s="40"/>
      <c r="W379" s="40"/>
      <c r="X379" s="40"/>
      <c r="Y379" s="40"/>
      <c r="Z379" s="40"/>
      <c r="AA379" s="40"/>
      <c r="AB379" s="40"/>
      <c r="AC379" s="40"/>
      <c r="AD379" s="40"/>
      <c r="AE379" s="40"/>
      <c r="AT379" s="19" t="s">
        <v>146</v>
      </c>
      <c r="AU379" s="19" t="s">
        <v>85</v>
      </c>
    </row>
    <row r="380" s="13" customFormat="1">
      <c r="A380" s="13"/>
      <c r="B380" s="224"/>
      <c r="C380" s="225"/>
      <c r="D380" s="226" t="s">
        <v>148</v>
      </c>
      <c r="E380" s="227" t="s">
        <v>19</v>
      </c>
      <c r="F380" s="228" t="s">
        <v>525</v>
      </c>
      <c r="G380" s="225"/>
      <c r="H380" s="227" t="s">
        <v>19</v>
      </c>
      <c r="I380" s="229"/>
      <c r="J380" s="225"/>
      <c r="K380" s="225"/>
      <c r="L380" s="230"/>
      <c r="M380" s="231"/>
      <c r="N380" s="232"/>
      <c r="O380" s="232"/>
      <c r="P380" s="232"/>
      <c r="Q380" s="232"/>
      <c r="R380" s="232"/>
      <c r="S380" s="232"/>
      <c r="T380" s="23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T380" s="234" t="s">
        <v>148</v>
      </c>
      <c r="AU380" s="234" t="s">
        <v>85</v>
      </c>
      <c r="AV380" s="13" t="s">
        <v>83</v>
      </c>
      <c r="AW380" s="13" t="s">
        <v>35</v>
      </c>
      <c r="AX380" s="13" t="s">
        <v>75</v>
      </c>
      <c r="AY380" s="234" t="s">
        <v>136</v>
      </c>
    </row>
    <row r="381" s="14" customFormat="1">
      <c r="A381" s="14"/>
      <c r="B381" s="235"/>
      <c r="C381" s="236"/>
      <c r="D381" s="226" t="s">
        <v>148</v>
      </c>
      <c r="E381" s="237" t="s">
        <v>19</v>
      </c>
      <c r="F381" s="238" t="s">
        <v>526</v>
      </c>
      <c r="G381" s="236"/>
      <c r="H381" s="239">
        <v>5.9320000000000004</v>
      </c>
      <c r="I381" s="240"/>
      <c r="J381" s="236"/>
      <c r="K381" s="236"/>
      <c r="L381" s="241"/>
      <c r="M381" s="242"/>
      <c r="N381" s="243"/>
      <c r="O381" s="243"/>
      <c r="P381" s="243"/>
      <c r="Q381" s="243"/>
      <c r="R381" s="243"/>
      <c r="S381" s="243"/>
      <c r="T381" s="24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T381" s="245" t="s">
        <v>148</v>
      </c>
      <c r="AU381" s="245" t="s">
        <v>85</v>
      </c>
      <c r="AV381" s="14" t="s">
        <v>85</v>
      </c>
      <c r="AW381" s="14" t="s">
        <v>35</v>
      </c>
      <c r="AX381" s="14" t="s">
        <v>75</v>
      </c>
      <c r="AY381" s="245" t="s">
        <v>136</v>
      </c>
    </row>
    <row r="382" s="13" customFormat="1">
      <c r="A382" s="13"/>
      <c r="B382" s="224"/>
      <c r="C382" s="225"/>
      <c r="D382" s="226" t="s">
        <v>148</v>
      </c>
      <c r="E382" s="227" t="s">
        <v>19</v>
      </c>
      <c r="F382" s="228" t="s">
        <v>527</v>
      </c>
      <c r="G382" s="225"/>
      <c r="H382" s="227" t="s">
        <v>19</v>
      </c>
      <c r="I382" s="229"/>
      <c r="J382" s="225"/>
      <c r="K382" s="225"/>
      <c r="L382" s="230"/>
      <c r="M382" s="231"/>
      <c r="N382" s="232"/>
      <c r="O382" s="232"/>
      <c r="P382" s="232"/>
      <c r="Q382" s="232"/>
      <c r="R382" s="232"/>
      <c r="S382" s="232"/>
      <c r="T382" s="23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T382" s="234" t="s">
        <v>148</v>
      </c>
      <c r="AU382" s="234" t="s">
        <v>85</v>
      </c>
      <c r="AV382" s="13" t="s">
        <v>83</v>
      </c>
      <c r="AW382" s="13" t="s">
        <v>35</v>
      </c>
      <c r="AX382" s="13" t="s">
        <v>75</v>
      </c>
      <c r="AY382" s="234" t="s">
        <v>136</v>
      </c>
    </row>
    <row r="383" s="14" customFormat="1">
      <c r="A383" s="14"/>
      <c r="B383" s="235"/>
      <c r="C383" s="236"/>
      <c r="D383" s="226" t="s">
        <v>148</v>
      </c>
      <c r="E383" s="237" t="s">
        <v>19</v>
      </c>
      <c r="F383" s="238" t="s">
        <v>528</v>
      </c>
      <c r="G383" s="236"/>
      <c r="H383" s="239">
        <v>8.5869999999999997</v>
      </c>
      <c r="I383" s="240"/>
      <c r="J383" s="236"/>
      <c r="K383" s="236"/>
      <c r="L383" s="241"/>
      <c r="M383" s="242"/>
      <c r="N383" s="243"/>
      <c r="O383" s="243"/>
      <c r="P383" s="243"/>
      <c r="Q383" s="243"/>
      <c r="R383" s="243"/>
      <c r="S383" s="243"/>
      <c r="T383" s="24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T383" s="245" t="s">
        <v>148</v>
      </c>
      <c r="AU383" s="245" t="s">
        <v>85</v>
      </c>
      <c r="AV383" s="14" t="s">
        <v>85</v>
      </c>
      <c r="AW383" s="14" t="s">
        <v>35</v>
      </c>
      <c r="AX383" s="14" t="s">
        <v>75</v>
      </c>
      <c r="AY383" s="245" t="s">
        <v>136</v>
      </c>
    </row>
    <row r="384" s="13" customFormat="1">
      <c r="A384" s="13"/>
      <c r="B384" s="224"/>
      <c r="C384" s="225"/>
      <c r="D384" s="226" t="s">
        <v>148</v>
      </c>
      <c r="E384" s="227" t="s">
        <v>19</v>
      </c>
      <c r="F384" s="228" t="s">
        <v>529</v>
      </c>
      <c r="G384" s="225"/>
      <c r="H384" s="227" t="s">
        <v>19</v>
      </c>
      <c r="I384" s="229"/>
      <c r="J384" s="225"/>
      <c r="K384" s="225"/>
      <c r="L384" s="230"/>
      <c r="M384" s="231"/>
      <c r="N384" s="232"/>
      <c r="O384" s="232"/>
      <c r="P384" s="232"/>
      <c r="Q384" s="232"/>
      <c r="R384" s="232"/>
      <c r="S384" s="232"/>
      <c r="T384" s="23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T384" s="234" t="s">
        <v>148</v>
      </c>
      <c r="AU384" s="234" t="s">
        <v>85</v>
      </c>
      <c r="AV384" s="13" t="s">
        <v>83</v>
      </c>
      <c r="AW384" s="13" t="s">
        <v>35</v>
      </c>
      <c r="AX384" s="13" t="s">
        <v>75</v>
      </c>
      <c r="AY384" s="234" t="s">
        <v>136</v>
      </c>
    </row>
    <row r="385" s="14" customFormat="1">
      <c r="A385" s="14"/>
      <c r="B385" s="235"/>
      <c r="C385" s="236"/>
      <c r="D385" s="226" t="s">
        <v>148</v>
      </c>
      <c r="E385" s="237" t="s">
        <v>19</v>
      </c>
      <c r="F385" s="238" t="s">
        <v>530</v>
      </c>
      <c r="G385" s="236"/>
      <c r="H385" s="239">
        <v>19.954999999999998</v>
      </c>
      <c r="I385" s="240"/>
      <c r="J385" s="236"/>
      <c r="K385" s="236"/>
      <c r="L385" s="241"/>
      <c r="M385" s="242"/>
      <c r="N385" s="243"/>
      <c r="O385" s="243"/>
      <c r="P385" s="243"/>
      <c r="Q385" s="243"/>
      <c r="R385" s="243"/>
      <c r="S385" s="243"/>
      <c r="T385" s="24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T385" s="245" t="s">
        <v>148</v>
      </c>
      <c r="AU385" s="245" t="s">
        <v>85</v>
      </c>
      <c r="AV385" s="14" t="s">
        <v>85</v>
      </c>
      <c r="AW385" s="14" t="s">
        <v>35</v>
      </c>
      <c r="AX385" s="14" t="s">
        <v>75</v>
      </c>
      <c r="AY385" s="245" t="s">
        <v>136</v>
      </c>
    </row>
    <row r="386" s="13" customFormat="1">
      <c r="A386" s="13"/>
      <c r="B386" s="224"/>
      <c r="C386" s="225"/>
      <c r="D386" s="226" t="s">
        <v>148</v>
      </c>
      <c r="E386" s="227" t="s">
        <v>19</v>
      </c>
      <c r="F386" s="228" t="s">
        <v>536</v>
      </c>
      <c r="G386" s="225"/>
      <c r="H386" s="227" t="s">
        <v>19</v>
      </c>
      <c r="I386" s="229"/>
      <c r="J386" s="225"/>
      <c r="K386" s="225"/>
      <c r="L386" s="230"/>
      <c r="M386" s="231"/>
      <c r="N386" s="232"/>
      <c r="O386" s="232"/>
      <c r="P386" s="232"/>
      <c r="Q386" s="232"/>
      <c r="R386" s="232"/>
      <c r="S386" s="232"/>
      <c r="T386" s="23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T386" s="234" t="s">
        <v>148</v>
      </c>
      <c r="AU386" s="234" t="s">
        <v>85</v>
      </c>
      <c r="AV386" s="13" t="s">
        <v>83</v>
      </c>
      <c r="AW386" s="13" t="s">
        <v>35</v>
      </c>
      <c r="AX386" s="13" t="s">
        <v>75</v>
      </c>
      <c r="AY386" s="234" t="s">
        <v>136</v>
      </c>
    </row>
    <row r="387" s="14" customFormat="1">
      <c r="A387" s="14"/>
      <c r="B387" s="235"/>
      <c r="C387" s="236"/>
      <c r="D387" s="226" t="s">
        <v>148</v>
      </c>
      <c r="E387" s="237" t="s">
        <v>19</v>
      </c>
      <c r="F387" s="238" t="s">
        <v>537</v>
      </c>
      <c r="G387" s="236"/>
      <c r="H387" s="239">
        <v>3.7200000000000002</v>
      </c>
      <c r="I387" s="240"/>
      <c r="J387" s="236"/>
      <c r="K387" s="236"/>
      <c r="L387" s="241"/>
      <c r="M387" s="242"/>
      <c r="N387" s="243"/>
      <c r="O387" s="243"/>
      <c r="P387" s="243"/>
      <c r="Q387" s="243"/>
      <c r="R387" s="243"/>
      <c r="S387" s="243"/>
      <c r="T387" s="24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T387" s="245" t="s">
        <v>148</v>
      </c>
      <c r="AU387" s="245" t="s">
        <v>85</v>
      </c>
      <c r="AV387" s="14" t="s">
        <v>85</v>
      </c>
      <c r="AW387" s="14" t="s">
        <v>35</v>
      </c>
      <c r="AX387" s="14" t="s">
        <v>75</v>
      </c>
      <c r="AY387" s="245" t="s">
        <v>136</v>
      </c>
    </row>
    <row r="388" s="13" customFormat="1">
      <c r="A388" s="13"/>
      <c r="B388" s="224"/>
      <c r="C388" s="225"/>
      <c r="D388" s="226" t="s">
        <v>148</v>
      </c>
      <c r="E388" s="227" t="s">
        <v>19</v>
      </c>
      <c r="F388" s="228" t="s">
        <v>538</v>
      </c>
      <c r="G388" s="225"/>
      <c r="H388" s="227" t="s">
        <v>19</v>
      </c>
      <c r="I388" s="229"/>
      <c r="J388" s="225"/>
      <c r="K388" s="225"/>
      <c r="L388" s="230"/>
      <c r="M388" s="231"/>
      <c r="N388" s="232"/>
      <c r="O388" s="232"/>
      <c r="P388" s="232"/>
      <c r="Q388" s="232"/>
      <c r="R388" s="232"/>
      <c r="S388" s="232"/>
      <c r="T388" s="233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T388" s="234" t="s">
        <v>148</v>
      </c>
      <c r="AU388" s="234" t="s">
        <v>85</v>
      </c>
      <c r="AV388" s="13" t="s">
        <v>83</v>
      </c>
      <c r="AW388" s="13" t="s">
        <v>35</v>
      </c>
      <c r="AX388" s="13" t="s">
        <v>75</v>
      </c>
      <c r="AY388" s="234" t="s">
        <v>136</v>
      </c>
    </row>
    <row r="389" s="14" customFormat="1">
      <c r="A389" s="14"/>
      <c r="B389" s="235"/>
      <c r="C389" s="236"/>
      <c r="D389" s="226" t="s">
        <v>148</v>
      </c>
      <c r="E389" s="237" t="s">
        <v>19</v>
      </c>
      <c r="F389" s="238" t="s">
        <v>539</v>
      </c>
      <c r="G389" s="236"/>
      <c r="H389" s="239">
        <v>3.4100000000000001</v>
      </c>
      <c r="I389" s="240"/>
      <c r="J389" s="236"/>
      <c r="K389" s="236"/>
      <c r="L389" s="241"/>
      <c r="M389" s="242"/>
      <c r="N389" s="243"/>
      <c r="O389" s="243"/>
      <c r="P389" s="243"/>
      <c r="Q389" s="243"/>
      <c r="R389" s="243"/>
      <c r="S389" s="243"/>
      <c r="T389" s="24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T389" s="245" t="s">
        <v>148</v>
      </c>
      <c r="AU389" s="245" t="s">
        <v>85</v>
      </c>
      <c r="AV389" s="14" t="s">
        <v>85</v>
      </c>
      <c r="AW389" s="14" t="s">
        <v>35</v>
      </c>
      <c r="AX389" s="14" t="s">
        <v>75</v>
      </c>
      <c r="AY389" s="245" t="s">
        <v>136</v>
      </c>
    </row>
    <row r="390" s="13" customFormat="1">
      <c r="A390" s="13"/>
      <c r="B390" s="224"/>
      <c r="C390" s="225"/>
      <c r="D390" s="226" t="s">
        <v>148</v>
      </c>
      <c r="E390" s="227" t="s">
        <v>19</v>
      </c>
      <c r="F390" s="228" t="s">
        <v>540</v>
      </c>
      <c r="G390" s="225"/>
      <c r="H390" s="227" t="s">
        <v>19</v>
      </c>
      <c r="I390" s="229"/>
      <c r="J390" s="225"/>
      <c r="K390" s="225"/>
      <c r="L390" s="230"/>
      <c r="M390" s="231"/>
      <c r="N390" s="232"/>
      <c r="O390" s="232"/>
      <c r="P390" s="232"/>
      <c r="Q390" s="232"/>
      <c r="R390" s="232"/>
      <c r="S390" s="232"/>
      <c r="T390" s="233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T390" s="234" t="s">
        <v>148</v>
      </c>
      <c r="AU390" s="234" t="s">
        <v>85</v>
      </c>
      <c r="AV390" s="13" t="s">
        <v>83</v>
      </c>
      <c r="AW390" s="13" t="s">
        <v>35</v>
      </c>
      <c r="AX390" s="13" t="s">
        <v>75</v>
      </c>
      <c r="AY390" s="234" t="s">
        <v>136</v>
      </c>
    </row>
    <row r="391" s="14" customFormat="1">
      <c r="A391" s="14"/>
      <c r="B391" s="235"/>
      <c r="C391" s="236"/>
      <c r="D391" s="226" t="s">
        <v>148</v>
      </c>
      <c r="E391" s="237" t="s">
        <v>19</v>
      </c>
      <c r="F391" s="238" t="s">
        <v>541</v>
      </c>
      <c r="G391" s="236"/>
      <c r="H391" s="239">
        <v>4.8710000000000004</v>
      </c>
      <c r="I391" s="240"/>
      <c r="J391" s="236"/>
      <c r="K391" s="236"/>
      <c r="L391" s="241"/>
      <c r="M391" s="242"/>
      <c r="N391" s="243"/>
      <c r="O391" s="243"/>
      <c r="P391" s="243"/>
      <c r="Q391" s="243"/>
      <c r="R391" s="243"/>
      <c r="S391" s="243"/>
      <c r="T391" s="24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T391" s="245" t="s">
        <v>148</v>
      </c>
      <c r="AU391" s="245" t="s">
        <v>85</v>
      </c>
      <c r="AV391" s="14" t="s">
        <v>85</v>
      </c>
      <c r="AW391" s="14" t="s">
        <v>35</v>
      </c>
      <c r="AX391" s="14" t="s">
        <v>75</v>
      </c>
      <c r="AY391" s="245" t="s">
        <v>136</v>
      </c>
    </row>
    <row r="392" s="15" customFormat="1">
      <c r="A392" s="15"/>
      <c r="B392" s="246"/>
      <c r="C392" s="247"/>
      <c r="D392" s="226" t="s">
        <v>148</v>
      </c>
      <c r="E392" s="248" t="s">
        <v>19</v>
      </c>
      <c r="F392" s="249" t="s">
        <v>155</v>
      </c>
      <c r="G392" s="247"/>
      <c r="H392" s="250">
        <v>46.475000000000001</v>
      </c>
      <c r="I392" s="251"/>
      <c r="J392" s="247"/>
      <c r="K392" s="247"/>
      <c r="L392" s="252"/>
      <c r="M392" s="253"/>
      <c r="N392" s="254"/>
      <c r="O392" s="254"/>
      <c r="P392" s="254"/>
      <c r="Q392" s="254"/>
      <c r="R392" s="254"/>
      <c r="S392" s="254"/>
      <c r="T392" s="255"/>
      <c r="U392" s="15"/>
      <c r="V392" s="15"/>
      <c r="W392" s="15"/>
      <c r="X392" s="15"/>
      <c r="Y392" s="15"/>
      <c r="Z392" s="15"/>
      <c r="AA392" s="15"/>
      <c r="AB392" s="15"/>
      <c r="AC392" s="15"/>
      <c r="AD392" s="15"/>
      <c r="AE392" s="15"/>
      <c r="AT392" s="256" t="s">
        <v>148</v>
      </c>
      <c r="AU392" s="256" t="s">
        <v>85</v>
      </c>
      <c r="AV392" s="15" t="s">
        <v>144</v>
      </c>
      <c r="AW392" s="15" t="s">
        <v>35</v>
      </c>
      <c r="AX392" s="15" t="s">
        <v>83</v>
      </c>
      <c r="AY392" s="256" t="s">
        <v>136</v>
      </c>
    </row>
    <row r="393" s="2" customFormat="1" ht="33" customHeight="1">
      <c r="A393" s="40"/>
      <c r="B393" s="41"/>
      <c r="C393" s="206" t="s">
        <v>500</v>
      </c>
      <c r="D393" s="206" t="s">
        <v>139</v>
      </c>
      <c r="E393" s="207" t="s">
        <v>569</v>
      </c>
      <c r="F393" s="208" t="s">
        <v>570</v>
      </c>
      <c r="G393" s="209" t="s">
        <v>142</v>
      </c>
      <c r="H393" s="210">
        <v>15.375999999999999</v>
      </c>
      <c r="I393" s="211"/>
      <c r="J393" s="212">
        <f>ROUND(I393*H393,2)</f>
        <v>0</v>
      </c>
      <c r="K393" s="208" t="s">
        <v>143</v>
      </c>
      <c r="L393" s="46"/>
      <c r="M393" s="213" t="s">
        <v>19</v>
      </c>
      <c r="N393" s="214" t="s">
        <v>46</v>
      </c>
      <c r="O393" s="86"/>
      <c r="P393" s="215">
        <f>O393*H393</f>
        <v>0</v>
      </c>
      <c r="Q393" s="215">
        <v>0.017819999999999999</v>
      </c>
      <c r="R393" s="215">
        <f>Q393*H393</f>
        <v>0.27400031999999996</v>
      </c>
      <c r="S393" s="215">
        <v>0</v>
      </c>
      <c r="T393" s="216">
        <f>S393*H393</f>
        <v>0</v>
      </c>
      <c r="U393" s="40"/>
      <c r="V393" s="40"/>
      <c r="W393" s="40"/>
      <c r="X393" s="40"/>
      <c r="Y393" s="40"/>
      <c r="Z393" s="40"/>
      <c r="AA393" s="40"/>
      <c r="AB393" s="40"/>
      <c r="AC393" s="40"/>
      <c r="AD393" s="40"/>
      <c r="AE393" s="40"/>
      <c r="AR393" s="217" t="s">
        <v>257</v>
      </c>
      <c r="AT393" s="217" t="s">
        <v>139</v>
      </c>
      <c r="AU393" s="217" t="s">
        <v>85</v>
      </c>
      <c r="AY393" s="19" t="s">
        <v>136</v>
      </c>
      <c r="BE393" s="218">
        <f>IF(N393="základní",J393,0)</f>
        <v>0</v>
      </c>
      <c r="BF393" s="218">
        <f>IF(N393="snížená",J393,0)</f>
        <v>0</v>
      </c>
      <c r="BG393" s="218">
        <f>IF(N393="zákl. přenesená",J393,0)</f>
        <v>0</v>
      </c>
      <c r="BH393" s="218">
        <f>IF(N393="sníž. přenesená",J393,0)</f>
        <v>0</v>
      </c>
      <c r="BI393" s="218">
        <f>IF(N393="nulová",J393,0)</f>
        <v>0</v>
      </c>
      <c r="BJ393" s="19" t="s">
        <v>83</v>
      </c>
      <c r="BK393" s="218">
        <f>ROUND(I393*H393,2)</f>
        <v>0</v>
      </c>
      <c r="BL393" s="19" t="s">
        <v>257</v>
      </c>
      <c r="BM393" s="217" t="s">
        <v>571</v>
      </c>
    </row>
    <row r="394" s="2" customFormat="1">
      <c r="A394" s="40"/>
      <c r="B394" s="41"/>
      <c r="C394" s="42"/>
      <c r="D394" s="219" t="s">
        <v>146</v>
      </c>
      <c r="E394" s="42"/>
      <c r="F394" s="220" t="s">
        <v>572</v>
      </c>
      <c r="G394" s="42"/>
      <c r="H394" s="42"/>
      <c r="I394" s="221"/>
      <c r="J394" s="42"/>
      <c r="K394" s="42"/>
      <c r="L394" s="46"/>
      <c r="M394" s="222"/>
      <c r="N394" s="223"/>
      <c r="O394" s="86"/>
      <c r="P394" s="86"/>
      <c r="Q394" s="86"/>
      <c r="R394" s="86"/>
      <c r="S394" s="86"/>
      <c r="T394" s="87"/>
      <c r="U394" s="40"/>
      <c r="V394" s="40"/>
      <c r="W394" s="40"/>
      <c r="X394" s="40"/>
      <c r="Y394" s="40"/>
      <c r="Z394" s="40"/>
      <c r="AA394" s="40"/>
      <c r="AB394" s="40"/>
      <c r="AC394" s="40"/>
      <c r="AD394" s="40"/>
      <c r="AE394" s="40"/>
      <c r="AT394" s="19" t="s">
        <v>146</v>
      </c>
      <c r="AU394" s="19" t="s">
        <v>85</v>
      </c>
    </row>
    <row r="395" s="13" customFormat="1">
      <c r="A395" s="13"/>
      <c r="B395" s="224"/>
      <c r="C395" s="225"/>
      <c r="D395" s="226" t="s">
        <v>148</v>
      </c>
      <c r="E395" s="227" t="s">
        <v>19</v>
      </c>
      <c r="F395" s="228" t="s">
        <v>547</v>
      </c>
      <c r="G395" s="225"/>
      <c r="H395" s="227" t="s">
        <v>19</v>
      </c>
      <c r="I395" s="229"/>
      <c r="J395" s="225"/>
      <c r="K395" s="225"/>
      <c r="L395" s="230"/>
      <c r="M395" s="231"/>
      <c r="N395" s="232"/>
      <c r="O395" s="232"/>
      <c r="P395" s="232"/>
      <c r="Q395" s="232"/>
      <c r="R395" s="232"/>
      <c r="S395" s="232"/>
      <c r="T395" s="233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T395" s="234" t="s">
        <v>148</v>
      </c>
      <c r="AU395" s="234" t="s">
        <v>85</v>
      </c>
      <c r="AV395" s="13" t="s">
        <v>83</v>
      </c>
      <c r="AW395" s="13" t="s">
        <v>35</v>
      </c>
      <c r="AX395" s="13" t="s">
        <v>75</v>
      </c>
      <c r="AY395" s="234" t="s">
        <v>136</v>
      </c>
    </row>
    <row r="396" s="14" customFormat="1">
      <c r="A396" s="14"/>
      <c r="B396" s="235"/>
      <c r="C396" s="236"/>
      <c r="D396" s="226" t="s">
        <v>148</v>
      </c>
      <c r="E396" s="237" t="s">
        <v>19</v>
      </c>
      <c r="F396" s="238" t="s">
        <v>548</v>
      </c>
      <c r="G396" s="236"/>
      <c r="H396" s="239">
        <v>15.375999999999999</v>
      </c>
      <c r="I396" s="240"/>
      <c r="J396" s="236"/>
      <c r="K396" s="236"/>
      <c r="L396" s="241"/>
      <c r="M396" s="242"/>
      <c r="N396" s="243"/>
      <c r="O396" s="243"/>
      <c r="P396" s="243"/>
      <c r="Q396" s="243"/>
      <c r="R396" s="243"/>
      <c r="S396" s="243"/>
      <c r="T396" s="24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T396" s="245" t="s">
        <v>148</v>
      </c>
      <c r="AU396" s="245" t="s">
        <v>85</v>
      </c>
      <c r="AV396" s="14" t="s">
        <v>85</v>
      </c>
      <c r="AW396" s="14" t="s">
        <v>35</v>
      </c>
      <c r="AX396" s="14" t="s">
        <v>75</v>
      </c>
      <c r="AY396" s="245" t="s">
        <v>136</v>
      </c>
    </row>
    <row r="397" s="15" customFormat="1">
      <c r="A397" s="15"/>
      <c r="B397" s="246"/>
      <c r="C397" s="247"/>
      <c r="D397" s="226" t="s">
        <v>148</v>
      </c>
      <c r="E397" s="248" t="s">
        <v>19</v>
      </c>
      <c r="F397" s="249" t="s">
        <v>155</v>
      </c>
      <c r="G397" s="247"/>
      <c r="H397" s="250">
        <v>15.375999999999999</v>
      </c>
      <c r="I397" s="251"/>
      <c r="J397" s="247"/>
      <c r="K397" s="247"/>
      <c r="L397" s="252"/>
      <c r="M397" s="253"/>
      <c r="N397" s="254"/>
      <c r="O397" s="254"/>
      <c r="P397" s="254"/>
      <c r="Q397" s="254"/>
      <c r="R397" s="254"/>
      <c r="S397" s="254"/>
      <c r="T397" s="255"/>
      <c r="U397" s="15"/>
      <c r="V397" s="15"/>
      <c r="W397" s="15"/>
      <c r="X397" s="15"/>
      <c r="Y397" s="15"/>
      <c r="Z397" s="15"/>
      <c r="AA397" s="15"/>
      <c r="AB397" s="15"/>
      <c r="AC397" s="15"/>
      <c r="AD397" s="15"/>
      <c r="AE397" s="15"/>
      <c r="AT397" s="256" t="s">
        <v>148</v>
      </c>
      <c r="AU397" s="256" t="s">
        <v>85</v>
      </c>
      <c r="AV397" s="15" t="s">
        <v>144</v>
      </c>
      <c r="AW397" s="15" t="s">
        <v>35</v>
      </c>
      <c r="AX397" s="15" t="s">
        <v>83</v>
      </c>
      <c r="AY397" s="256" t="s">
        <v>136</v>
      </c>
    </row>
    <row r="398" s="2" customFormat="1" ht="24.15" customHeight="1">
      <c r="A398" s="40"/>
      <c r="B398" s="41"/>
      <c r="C398" s="206" t="s">
        <v>573</v>
      </c>
      <c r="D398" s="206" t="s">
        <v>139</v>
      </c>
      <c r="E398" s="207" t="s">
        <v>574</v>
      </c>
      <c r="F398" s="208" t="s">
        <v>575</v>
      </c>
      <c r="G398" s="209" t="s">
        <v>142</v>
      </c>
      <c r="H398" s="210">
        <v>15.375999999999999</v>
      </c>
      <c r="I398" s="211"/>
      <c r="J398" s="212">
        <f>ROUND(I398*H398,2)</f>
        <v>0</v>
      </c>
      <c r="K398" s="208" t="s">
        <v>143</v>
      </c>
      <c r="L398" s="46"/>
      <c r="M398" s="213" t="s">
        <v>19</v>
      </c>
      <c r="N398" s="214" t="s">
        <v>46</v>
      </c>
      <c r="O398" s="86"/>
      <c r="P398" s="215">
        <f>O398*H398</f>
        <v>0</v>
      </c>
      <c r="Q398" s="215">
        <v>0.00069999999999999999</v>
      </c>
      <c r="R398" s="215">
        <f>Q398*H398</f>
        <v>0.010763199999999999</v>
      </c>
      <c r="S398" s="215">
        <v>0</v>
      </c>
      <c r="T398" s="216">
        <f>S398*H398</f>
        <v>0</v>
      </c>
      <c r="U398" s="40"/>
      <c r="V398" s="40"/>
      <c r="W398" s="40"/>
      <c r="X398" s="40"/>
      <c r="Y398" s="40"/>
      <c r="Z398" s="40"/>
      <c r="AA398" s="40"/>
      <c r="AB398" s="40"/>
      <c r="AC398" s="40"/>
      <c r="AD398" s="40"/>
      <c r="AE398" s="40"/>
      <c r="AR398" s="217" t="s">
        <v>257</v>
      </c>
      <c r="AT398" s="217" t="s">
        <v>139</v>
      </c>
      <c r="AU398" s="217" t="s">
        <v>85</v>
      </c>
      <c r="AY398" s="19" t="s">
        <v>136</v>
      </c>
      <c r="BE398" s="218">
        <f>IF(N398="základní",J398,0)</f>
        <v>0</v>
      </c>
      <c r="BF398" s="218">
        <f>IF(N398="snížená",J398,0)</f>
        <v>0</v>
      </c>
      <c r="BG398" s="218">
        <f>IF(N398="zákl. přenesená",J398,0)</f>
        <v>0</v>
      </c>
      <c r="BH398" s="218">
        <f>IF(N398="sníž. přenesená",J398,0)</f>
        <v>0</v>
      </c>
      <c r="BI398" s="218">
        <f>IF(N398="nulová",J398,0)</f>
        <v>0</v>
      </c>
      <c r="BJ398" s="19" t="s">
        <v>83</v>
      </c>
      <c r="BK398" s="218">
        <f>ROUND(I398*H398,2)</f>
        <v>0</v>
      </c>
      <c r="BL398" s="19" t="s">
        <v>257</v>
      </c>
      <c r="BM398" s="217" t="s">
        <v>576</v>
      </c>
    </row>
    <row r="399" s="2" customFormat="1">
      <c r="A399" s="40"/>
      <c r="B399" s="41"/>
      <c r="C399" s="42"/>
      <c r="D399" s="219" t="s">
        <v>146</v>
      </c>
      <c r="E399" s="42"/>
      <c r="F399" s="220" t="s">
        <v>577</v>
      </c>
      <c r="G399" s="42"/>
      <c r="H399" s="42"/>
      <c r="I399" s="221"/>
      <c r="J399" s="42"/>
      <c r="K399" s="42"/>
      <c r="L399" s="46"/>
      <c r="M399" s="222"/>
      <c r="N399" s="223"/>
      <c r="O399" s="86"/>
      <c r="P399" s="86"/>
      <c r="Q399" s="86"/>
      <c r="R399" s="86"/>
      <c r="S399" s="86"/>
      <c r="T399" s="87"/>
      <c r="U399" s="40"/>
      <c r="V399" s="40"/>
      <c r="W399" s="40"/>
      <c r="X399" s="40"/>
      <c r="Y399" s="40"/>
      <c r="Z399" s="40"/>
      <c r="AA399" s="40"/>
      <c r="AB399" s="40"/>
      <c r="AC399" s="40"/>
      <c r="AD399" s="40"/>
      <c r="AE399" s="40"/>
      <c r="AT399" s="19" t="s">
        <v>146</v>
      </c>
      <c r="AU399" s="19" t="s">
        <v>85</v>
      </c>
    </row>
    <row r="400" s="13" customFormat="1">
      <c r="A400" s="13"/>
      <c r="B400" s="224"/>
      <c r="C400" s="225"/>
      <c r="D400" s="226" t="s">
        <v>148</v>
      </c>
      <c r="E400" s="227" t="s">
        <v>19</v>
      </c>
      <c r="F400" s="228" t="s">
        <v>547</v>
      </c>
      <c r="G400" s="225"/>
      <c r="H400" s="227" t="s">
        <v>19</v>
      </c>
      <c r="I400" s="229"/>
      <c r="J400" s="225"/>
      <c r="K400" s="225"/>
      <c r="L400" s="230"/>
      <c r="M400" s="231"/>
      <c r="N400" s="232"/>
      <c r="O400" s="232"/>
      <c r="P400" s="232"/>
      <c r="Q400" s="232"/>
      <c r="R400" s="232"/>
      <c r="S400" s="232"/>
      <c r="T400" s="233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T400" s="234" t="s">
        <v>148</v>
      </c>
      <c r="AU400" s="234" t="s">
        <v>85</v>
      </c>
      <c r="AV400" s="13" t="s">
        <v>83</v>
      </c>
      <c r="AW400" s="13" t="s">
        <v>35</v>
      </c>
      <c r="AX400" s="13" t="s">
        <v>75</v>
      </c>
      <c r="AY400" s="234" t="s">
        <v>136</v>
      </c>
    </row>
    <row r="401" s="14" customFormat="1">
      <c r="A401" s="14"/>
      <c r="B401" s="235"/>
      <c r="C401" s="236"/>
      <c r="D401" s="226" t="s">
        <v>148</v>
      </c>
      <c r="E401" s="237" t="s">
        <v>19</v>
      </c>
      <c r="F401" s="238" t="s">
        <v>548</v>
      </c>
      <c r="G401" s="236"/>
      <c r="H401" s="239">
        <v>15.375999999999999</v>
      </c>
      <c r="I401" s="240"/>
      <c r="J401" s="236"/>
      <c r="K401" s="236"/>
      <c r="L401" s="241"/>
      <c r="M401" s="242"/>
      <c r="N401" s="243"/>
      <c r="O401" s="243"/>
      <c r="P401" s="243"/>
      <c r="Q401" s="243"/>
      <c r="R401" s="243"/>
      <c r="S401" s="243"/>
      <c r="T401" s="24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T401" s="245" t="s">
        <v>148</v>
      </c>
      <c r="AU401" s="245" t="s">
        <v>85</v>
      </c>
      <c r="AV401" s="14" t="s">
        <v>85</v>
      </c>
      <c r="AW401" s="14" t="s">
        <v>35</v>
      </c>
      <c r="AX401" s="14" t="s">
        <v>75</v>
      </c>
      <c r="AY401" s="245" t="s">
        <v>136</v>
      </c>
    </row>
    <row r="402" s="15" customFormat="1">
      <c r="A402" s="15"/>
      <c r="B402" s="246"/>
      <c r="C402" s="247"/>
      <c r="D402" s="226" t="s">
        <v>148</v>
      </c>
      <c r="E402" s="248" t="s">
        <v>19</v>
      </c>
      <c r="F402" s="249" t="s">
        <v>155</v>
      </c>
      <c r="G402" s="247"/>
      <c r="H402" s="250">
        <v>15.375999999999999</v>
      </c>
      <c r="I402" s="251"/>
      <c r="J402" s="247"/>
      <c r="K402" s="247"/>
      <c r="L402" s="252"/>
      <c r="M402" s="253"/>
      <c r="N402" s="254"/>
      <c r="O402" s="254"/>
      <c r="P402" s="254"/>
      <c r="Q402" s="254"/>
      <c r="R402" s="254"/>
      <c r="S402" s="254"/>
      <c r="T402" s="255"/>
      <c r="U402" s="15"/>
      <c r="V402" s="15"/>
      <c r="W402" s="15"/>
      <c r="X402" s="15"/>
      <c r="Y402" s="15"/>
      <c r="Z402" s="15"/>
      <c r="AA402" s="15"/>
      <c r="AB402" s="15"/>
      <c r="AC402" s="15"/>
      <c r="AD402" s="15"/>
      <c r="AE402" s="15"/>
      <c r="AT402" s="256" t="s">
        <v>148</v>
      </c>
      <c r="AU402" s="256" t="s">
        <v>85</v>
      </c>
      <c r="AV402" s="15" t="s">
        <v>144</v>
      </c>
      <c r="AW402" s="15" t="s">
        <v>35</v>
      </c>
      <c r="AX402" s="15" t="s">
        <v>83</v>
      </c>
      <c r="AY402" s="256" t="s">
        <v>136</v>
      </c>
    </row>
    <row r="403" s="2" customFormat="1" ht="24.15" customHeight="1">
      <c r="A403" s="40"/>
      <c r="B403" s="41"/>
      <c r="C403" s="206" t="s">
        <v>578</v>
      </c>
      <c r="D403" s="206" t="s">
        <v>139</v>
      </c>
      <c r="E403" s="207" t="s">
        <v>579</v>
      </c>
      <c r="F403" s="208" t="s">
        <v>580</v>
      </c>
      <c r="G403" s="209" t="s">
        <v>142</v>
      </c>
      <c r="H403" s="210">
        <v>48.310000000000002</v>
      </c>
      <c r="I403" s="211"/>
      <c r="J403" s="212">
        <f>ROUND(I403*H403,2)</f>
        <v>0</v>
      </c>
      <c r="K403" s="208" t="s">
        <v>143</v>
      </c>
      <c r="L403" s="46"/>
      <c r="M403" s="213" t="s">
        <v>19</v>
      </c>
      <c r="N403" s="214" t="s">
        <v>46</v>
      </c>
      <c r="O403" s="86"/>
      <c r="P403" s="215">
        <f>O403*H403</f>
        <v>0</v>
      </c>
      <c r="Q403" s="215">
        <v>0.015769999999999999</v>
      </c>
      <c r="R403" s="215">
        <f>Q403*H403</f>
        <v>0.76184870000000005</v>
      </c>
      <c r="S403" s="215">
        <v>0</v>
      </c>
      <c r="T403" s="216">
        <f>S403*H403</f>
        <v>0</v>
      </c>
      <c r="U403" s="40"/>
      <c r="V403" s="40"/>
      <c r="W403" s="40"/>
      <c r="X403" s="40"/>
      <c r="Y403" s="40"/>
      <c r="Z403" s="40"/>
      <c r="AA403" s="40"/>
      <c r="AB403" s="40"/>
      <c r="AC403" s="40"/>
      <c r="AD403" s="40"/>
      <c r="AE403" s="40"/>
      <c r="AR403" s="217" t="s">
        <v>257</v>
      </c>
      <c r="AT403" s="217" t="s">
        <v>139</v>
      </c>
      <c r="AU403" s="217" t="s">
        <v>85</v>
      </c>
      <c r="AY403" s="19" t="s">
        <v>136</v>
      </c>
      <c r="BE403" s="218">
        <f>IF(N403="základní",J403,0)</f>
        <v>0</v>
      </c>
      <c r="BF403" s="218">
        <f>IF(N403="snížená",J403,0)</f>
        <v>0</v>
      </c>
      <c r="BG403" s="218">
        <f>IF(N403="zákl. přenesená",J403,0)</f>
        <v>0</v>
      </c>
      <c r="BH403" s="218">
        <f>IF(N403="sníž. přenesená",J403,0)</f>
        <v>0</v>
      </c>
      <c r="BI403" s="218">
        <f>IF(N403="nulová",J403,0)</f>
        <v>0</v>
      </c>
      <c r="BJ403" s="19" t="s">
        <v>83</v>
      </c>
      <c r="BK403" s="218">
        <f>ROUND(I403*H403,2)</f>
        <v>0</v>
      </c>
      <c r="BL403" s="19" t="s">
        <v>257</v>
      </c>
      <c r="BM403" s="217" t="s">
        <v>581</v>
      </c>
    </row>
    <row r="404" s="2" customFormat="1">
      <c r="A404" s="40"/>
      <c r="B404" s="41"/>
      <c r="C404" s="42"/>
      <c r="D404" s="219" t="s">
        <v>146</v>
      </c>
      <c r="E404" s="42"/>
      <c r="F404" s="220" t="s">
        <v>582</v>
      </c>
      <c r="G404" s="42"/>
      <c r="H404" s="42"/>
      <c r="I404" s="221"/>
      <c r="J404" s="42"/>
      <c r="K404" s="42"/>
      <c r="L404" s="46"/>
      <c r="M404" s="222"/>
      <c r="N404" s="223"/>
      <c r="O404" s="86"/>
      <c r="P404" s="86"/>
      <c r="Q404" s="86"/>
      <c r="R404" s="86"/>
      <c r="S404" s="86"/>
      <c r="T404" s="87"/>
      <c r="U404" s="40"/>
      <c r="V404" s="40"/>
      <c r="W404" s="40"/>
      <c r="X404" s="40"/>
      <c r="Y404" s="40"/>
      <c r="Z404" s="40"/>
      <c r="AA404" s="40"/>
      <c r="AB404" s="40"/>
      <c r="AC404" s="40"/>
      <c r="AD404" s="40"/>
      <c r="AE404" s="40"/>
      <c r="AT404" s="19" t="s">
        <v>146</v>
      </c>
      <c r="AU404" s="19" t="s">
        <v>85</v>
      </c>
    </row>
    <row r="405" s="13" customFormat="1">
      <c r="A405" s="13"/>
      <c r="B405" s="224"/>
      <c r="C405" s="225"/>
      <c r="D405" s="226" t="s">
        <v>148</v>
      </c>
      <c r="E405" s="227" t="s">
        <v>19</v>
      </c>
      <c r="F405" s="228" t="s">
        <v>583</v>
      </c>
      <c r="G405" s="225"/>
      <c r="H405" s="227" t="s">
        <v>19</v>
      </c>
      <c r="I405" s="229"/>
      <c r="J405" s="225"/>
      <c r="K405" s="225"/>
      <c r="L405" s="230"/>
      <c r="M405" s="231"/>
      <c r="N405" s="232"/>
      <c r="O405" s="232"/>
      <c r="P405" s="232"/>
      <c r="Q405" s="232"/>
      <c r="R405" s="232"/>
      <c r="S405" s="232"/>
      <c r="T405" s="233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T405" s="234" t="s">
        <v>148</v>
      </c>
      <c r="AU405" s="234" t="s">
        <v>85</v>
      </c>
      <c r="AV405" s="13" t="s">
        <v>83</v>
      </c>
      <c r="AW405" s="13" t="s">
        <v>35</v>
      </c>
      <c r="AX405" s="13" t="s">
        <v>75</v>
      </c>
      <c r="AY405" s="234" t="s">
        <v>136</v>
      </c>
    </row>
    <row r="406" s="14" customFormat="1">
      <c r="A406" s="14"/>
      <c r="B406" s="235"/>
      <c r="C406" s="236"/>
      <c r="D406" s="226" t="s">
        <v>148</v>
      </c>
      <c r="E406" s="237" t="s">
        <v>19</v>
      </c>
      <c r="F406" s="238" t="s">
        <v>464</v>
      </c>
      <c r="G406" s="236"/>
      <c r="H406" s="239">
        <v>13.73</v>
      </c>
      <c r="I406" s="240"/>
      <c r="J406" s="236"/>
      <c r="K406" s="236"/>
      <c r="L406" s="241"/>
      <c r="M406" s="242"/>
      <c r="N406" s="243"/>
      <c r="O406" s="243"/>
      <c r="P406" s="243"/>
      <c r="Q406" s="243"/>
      <c r="R406" s="243"/>
      <c r="S406" s="243"/>
      <c r="T406" s="24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T406" s="245" t="s">
        <v>148</v>
      </c>
      <c r="AU406" s="245" t="s">
        <v>85</v>
      </c>
      <c r="AV406" s="14" t="s">
        <v>85</v>
      </c>
      <c r="AW406" s="14" t="s">
        <v>35</v>
      </c>
      <c r="AX406" s="14" t="s">
        <v>75</v>
      </c>
      <c r="AY406" s="245" t="s">
        <v>136</v>
      </c>
    </row>
    <row r="407" s="13" customFormat="1">
      <c r="A407" s="13"/>
      <c r="B407" s="224"/>
      <c r="C407" s="225"/>
      <c r="D407" s="226" t="s">
        <v>148</v>
      </c>
      <c r="E407" s="227" t="s">
        <v>19</v>
      </c>
      <c r="F407" s="228" t="s">
        <v>584</v>
      </c>
      <c r="G407" s="225"/>
      <c r="H407" s="227" t="s">
        <v>19</v>
      </c>
      <c r="I407" s="229"/>
      <c r="J407" s="225"/>
      <c r="K407" s="225"/>
      <c r="L407" s="230"/>
      <c r="M407" s="231"/>
      <c r="N407" s="232"/>
      <c r="O407" s="232"/>
      <c r="P407" s="232"/>
      <c r="Q407" s="232"/>
      <c r="R407" s="232"/>
      <c r="S407" s="232"/>
      <c r="T407" s="233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T407" s="234" t="s">
        <v>148</v>
      </c>
      <c r="AU407" s="234" t="s">
        <v>85</v>
      </c>
      <c r="AV407" s="13" t="s">
        <v>83</v>
      </c>
      <c r="AW407" s="13" t="s">
        <v>35</v>
      </c>
      <c r="AX407" s="13" t="s">
        <v>75</v>
      </c>
      <c r="AY407" s="234" t="s">
        <v>136</v>
      </c>
    </row>
    <row r="408" s="14" customFormat="1">
      <c r="A408" s="14"/>
      <c r="B408" s="235"/>
      <c r="C408" s="236"/>
      <c r="D408" s="226" t="s">
        <v>148</v>
      </c>
      <c r="E408" s="237" t="s">
        <v>19</v>
      </c>
      <c r="F408" s="238" t="s">
        <v>465</v>
      </c>
      <c r="G408" s="236"/>
      <c r="H408" s="239">
        <v>12.460000000000001</v>
      </c>
      <c r="I408" s="240"/>
      <c r="J408" s="236"/>
      <c r="K408" s="236"/>
      <c r="L408" s="241"/>
      <c r="M408" s="242"/>
      <c r="N408" s="243"/>
      <c r="O408" s="243"/>
      <c r="P408" s="243"/>
      <c r="Q408" s="243"/>
      <c r="R408" s="243"/>
      <c r="S408" s="243"/>
      <c r="T408" s="24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T408" s="245" t="s">
        <v>148</v>
      </c>
      <c r="AU408" s="245" t="s">
        <v>85</v>
      </c>
      <c r="AV408" s="14" t="s">
        <v>85</v>
      </c>
      <c r="AW408" s="14" t="s">
        <v>35</v>
      </c>
      <c r="AX408" s="14" t="s">
        <v>75</v>
      </c>
      <c r="AY408" s="245" t="s">
        <v>136</v>
      </c>
    </row>
    <row r="409" s="13" customFormat="1">
      <c r="A409" s="13"/>
      <c r="B409" s="224"/>
      <c r="C409" s="225"/>
      <c r="D409" s="226" t="s">
        <v>148</v>
      </c>
      <c r="E409" s="227" t="s">
        <v>19</v>
      </c>
      <c r="F409" s="228" t="s">
        <v>585</v>
      </c>
      <c r="G409" s="225"/>
      <c r="H409" s="227" t="s">
        <v>19</v>
      </c>
      <c r="I409" s="229"/>
      <c r="J409" s="225"/>
      <c r="K409" s="225"/>
      <c r="L409" s="230"/>
      <c r="M409" s="231"/>
      <c r="N409" s="232"/>
      <c r="O409" s="232"/>
      <c r="P409" s="232"/>
      <c r="Q409" s="232"/>
      <c r="R409" s="232"/>
      <c r="S409" s="232"/>
      <c r="T409" s="233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T409" s="234" t="s">
        <v>148</v>
      </c>
      <c r="AU409" s="234" t="s">
        <v>85</v>
      </c>
      <c r="AV409" s="13" t="s">
        <v>83</v>
      </c>
      <c r="AW409" s="13" t="s">
        <v>35</v>
      </c>
      <c r="AX409" s="13" t="s">
        <v>75</v>
      </c>
      <c r="AY409" s="234" t="s">
        <v>136</v>
      </c>
    </row>
    <row r="410" s="14" customFormat="1">
      <c r="A410" s="14"/>
      <c r="B410" s="235"/>
      <c r="C410" s="236"/>
      <c r="D410" s="226" t="s">
        <v>148</v>
      </c>
      <c r="E410" s="237" t="s">
        <v>19</v>
      </c>
      <c r="F410" s="238" t="s">
        <v>467</v>
      </c>
      <c r="G410" s="236"/>
      <c r="H410" s="239">
        <v>11.67</v>
      </c>
      <c r="I410" s="240"/>
      <c r="J410" s="236"/>
      <c r="K410" s="236"/>
      <c r="L410" s="241"/>
      <c r="M410" s="242"/>
      <c r="N410" s="243"/>
      <c r="O410" s="243"/>
      <c r="P410" s="243"/>
      <c r="Q410" s="243"/>
      <c r="R410" s="243"/>
      <c r="S410" s="243"/>
      <c r="T410" s="24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T410" s="245" t="s">
        <v>148</v>
      </c>
      <c r="AU410" s="245" t="s">
        <v>85</v>
      </c>
      <c r="AV410" s="14" t="s">
        <v>85</v>
      </c>
      <c r="AW410" s="14" t="s">
        <v>35</v>
      </c>
      <c r="AX410" s="14" t="s">
        <v>75</v>
      </c>
      <c r="AY410" s="245" t="s">
        <v>136</v>
      </c>
    </row>
    <row r="411" s="13" customFormat="1">
      <c r="A411" s="13"/>
      <c r="B411" s="224"/>
      <c r="C411" s="225"/>
      <c r="D411" s="226" t="s">
        <v>148</v>
      </c>
      <c r="E411" s="227" t="s">
        <v>19</v>
      </c>
      <c r="F411" s="228" t="s">
        <v>586</v>
      </c>
      <c r="G411" s="225"/>
      <c r="H411" s="227" t="s">
        <v>19</v>
      </c>
      <c r="I411" s="229"/>
      <c r="J411" s="225"/>
      <c r="K411" s="225"/>
      <c r="L411" s="230"/>
      <c r="M411" s="231"/>
      <c r="N411" s="232"/>
      <c r="O411" s="232"/>
      <c r="P411" s="232"/>
      <c r="Q411" s="232"/>
      <c r="R411" s="232"/>
      <c r="S411" s="232"/>
      <c r="T411" s="233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T411" s="234" t="s">
        <v>148</v>
      </c>
      <c r="AU411" s="234" t="s">
        <v>85</v>
      </c>
      <c r="AV411" s="13" t="s">
        <v>83</v>
      </c>
      <c r="AW411" s="13" t="s">
        <v>35</v>
      </c>
      <c r="AX411" s="13" t="s">
        <v>75</v>
      </c>
      <c r="AY411" s="234" t="s">
        <v>136</v>
      </c>
    </row>
    <row r="412" s="14" customFormat="1">
      <c r="A412" s="14"/>
      <c r="B412" s="235"/>
      <c r="C412" s="236"/>
      <c r="D412" s="226" t="s">
        <v>148</v>
      </c>
      <c r="E412" s="237" t="s">
        <v>19</v>
      </c>
      <c r="F412" s="238" t="s">
        <v>469</v>
      </c>
      <c r="G412" s="236"/>
      <c r="H412" s="239">
        <v>10.449999999999999</v>
      </c>
      <c r="I412" s="240"/>
      <c r="J412" s="236"/>
      <c r="K412" s="236"/>
      <c r="L412" s="241"/>
      <c r="M412" s="242"/>
      <c r="N412" s="243"/>
      <c r="O412" s="243"/>
      <c r="P412" s="243"/>
      <c r="Q412" s="243"/>
      <c r="R412" s="243"/>
      <c r="S412" s="243"/>
      <c r="T412" s="24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T412" s="245" t="s">
        <v>148</v>
      </c>
      <c r="AU412" s="245" t="s">
        <v>85</v>
      </c>
      <c r="AV412" s="14" t="s">
        <v>85</v>
      </c>
      <c r="AW412" s="14" t="s">
        <v>35</v>
      </c>
      <c r="AX412" s="14" t="s">
        <v>75</v>
      </c>
      <c r="AY412" s="245" t="s">
        <v>136</v>
      </c>
    </row>
    <row r="413" s="15" customFormat="1">
      <c r="A413" s="15"/>
      <c r="B413" s="246"/>
      <c r="C413" s="247"/>
      <c r="D413" s="226" t="s">
        <v>148</v>
      </c>
      <c r="E413" s="248" t="s">
        <v>19</v>
      </c>
      <c r="F413" s="249" t="s">
        <v>155</v>
      </c>
      <c r="G413" s="247"/>
      <c r="H413" s="250">
        <v>48.310000000000002</v>
      </c>
      <c r="I413" s="251"/>
      <c r="J413" s="247"/>
      <c r="K413" s="247"/>
      <c r="L413" s="252"/>
      <c r="M413" s="253"/>
      <c r="N413" s="254"/>
      <c r="O413" s="254"/>
      <c r="P413" s="254"/>
      <c r="Q413" s="254"/>
      <c r="R413" s="254"/>
      <c r="S413" s="254"/>
      <c r="T413" s="255"/>
      <c r="U413" s="15"/>
      <c r="V413" s="15"/>
      <c r="W413" s="15"/>
      <c r="X413" s="15"/>
      <c r="Y413" s="15"/>
      <c r="Z413" s="15"/>
      <c r="AA413" s="15"/>
      <c r="AB413" s="15"/>
      <c r="AC413" s="15"/>
      <c r="AD413" s="15"/>
      <c r="AE413" s="15"/>
      <c r="AT413" s="256" t="s">
        <v>148</v>
      </c>
      <c r="AU413" s="256" t="s">
        <v>85</v>
      </c>
      <c r="AV413" s="15" t="s">
        <v>144</v>
      </c>
      <c r="AW413" s="15" t="s">
        <v>35</v>
      </c>
      <c r="AX413" s="15" t="s">
        <v>83</v>
      </c>
      <c r="AY413" s="256" t="s">
        <v>136</v>
      </c>
    </row>
    <row r="414" s="2" customFormat="1" ht="24.15" customHeight="1">
      <c r="A414" s="40"/>
      <c r="B414" s="41"/>
      <c r="C414" s="206" t="s">
        <v>587</v>
      </c>
      <c r="D414" s="206" t="s">
        <v>139</v>
      </c>
      <c r="E414" s="207" t="s">
        <v>588</v>
      </c>
      <c r="F414" s="208" t="s">
        <v>589</v>
      </c>
      <c r="G414" s="209" t="s">
        <v>142</v>
      </c>
      <c r="H414" s="210">
        <v>9.1099999999999994</v>
      </c>
      <c r="I414" s="211"/>
      <c r="J414" s="212">
        <f>ROUND(I414*H414,2)</f>
        <v>0</v>
      </c>
      <c r="K414" s="208" t="s">
        <v>143</v>
      </c>
      <c r="L414" s="46"/>
      <c r="M414" s="213" t="s">
        <v>19</v>
      </c>
      <c r="N414" s="214" t="s">
        <v>46</v>
      </c>
      <c r="O414" s="86"/>
      <c r="P414" s="215">
        <f>O414*H414</f>
        <v>0</v>
      </c>
      <c r="Q414" s="215">
        <v>0.01609</v>
      </c>
      <c r="R414" s="215">
        <f>Q414*H414</f>
        <v>0.14657989999999999</v>
      </c>
      <c r="S414" s="215">
        <v>0</v>
      </c>
      <c r="T414" s="216">
        <f>S414*H414</f>
        <v>0</v>
      </c>
      <c r="U414" s="40"/>
      <c r="V414" s="40"/>
      <c r="W414" s="40"/>
      <c r="X414" s="40"/>
      <c r="Y414" s="40"/>
      <c r="Z414" s="40"/>
      <c r="AA414" s="40"/>
      <c r="AB414" s="40"/>
      <c r="AC414" s="40"/>
      <c r="AD414" s="40"/>
      <c r="AE414" s="40"/>
      <c r="AR414" s="217" t="s">
        <v>257</v>
      </c>
      <c r="AT414" s="217" t="s">
        <v>139</v>
      </c>
      <c r="AU414" s="217" t="s">
        <v>85</v>
      </c>
      <c r="AY414" s="19" t="s">
        <v>136</v>
      </c>
      <c r="BE414" s="218">
        <f>IF(N414="základní",J414,0)</f>
        <v>0</v>
      </c>
      <c r="BF414" s="218">
        <f>IF(N414="snížená",J414,0)</f>
        <v>0</v>
      </c>
      <c r="BG414" s="218">
        <f>IF(N414="zákl. přenesená",J414,0)</f>
        <v>0</v>
      </c>
      <c r="BH414" s="218">
        <f>IF(N414="sníž. přenesená",J414,0)</f>
        <v>0</v>
      </c>
      <c r="BI414" s="218">
        <f>IF(N414="nulová",J414,0)</f>
        <v>0</v>
      </c>
      <c r="BJ414" s="19" t="s">
        <v>83</v>
      </c>
      <c r="BK414" s="218">
        <f>ROUND(I414*H414,2)</f>
        <v>0</v>
      </c>
      <c r="BL414" s="19" t="s">
        <v>257</v>
      </c>
      <c r="BM414" s="217" t="s">
        <v>590</v>
      </c>
    </row>
    <row r="415" s="2" customFormat="1">
      <c r="A415" s="40"/>
      <c r="B415" s="41"/>
      <c r="C415" s="42"/>
      <c r="D415" s="219" t="s">
        <v>146</v>
      </c>
      <c r="E415" s="42"/>
      <c r="F415" s="220" t="s">
        <v>591</v>
      </c>
      <c r="G415" s="42"/>
      <c r="H415" s="42"/>
      <c r="I415" s="221"/>
      <c r="J415" s="42"/>
      <c r="K415" s="42"/>
      <c r="L415" s="46"/>
      <c r="M415" s="222"/>
      <c r="N415" s="223"/>
      <c r="O415" s="86"/>
      <c r="P415" s="86"/>
      <c r="Q415" s="86"/>
      <c r="R415" s="86"/>
      <c r="S415" s="86"/>
      <c r="T415" s="87"/>
      <c r="U415" s="40"/>
      <c r="V415" s="40"/>
      <c r="W415" s="40"/>
      <c r="X415" s="40"/>
      <c r="Y415" s="40"/>
      <c r="Z415" s="40"/>
      <c r="AA415" s="40"/>
      <c r="AB415" s="40"/>
      <c r="AC415" s="40"/>
      <c r="AD415" s="40"/>
      <c r="AE415" s="40"/>
      <c r="AT415" s="19" t="s">
        <v>146</v>
      </c>
      <c r="AU415" s="19" t="s">
        <v>85</v>
      </c>
    </row>
    <row r="416" s="13" customFormat="1">
      <c r="A416" s="13"/>
      <c r="B416" s="224"/>
      <c r="C416" s="225"/>
      <c r="D416" s="226" t="s">
        <v>148</v>
      </c>
      <c r="E416" s="227" t="s">
        <v>19</v>
      </c>
      <c r="F416" s="228" t="s">
        <v>592</v>
      </c>
      <c r="G416" s="225"/>
      <c r="H416" s="227" t="s">
        <v>19</v>
      </c>
      <c r="I416" s="229"/>
      <c r="J416" s="225"/>
      <c r="K416" s="225"/>
      <c r="L416" s="230"/>
      <c r="M416" s="231"/>
      <c r="N416" s="232"/>
      <c r="O416" s="232"/>
      <c r="P416" s="232"/>
      <c r="Q416" s="232"/>
      <c r="R416" s="232"/>
      <c r="S416" s="232"/>
      <c r="T416" s="233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T416" s="234" t="s">
        <v>148</v>
      </c>
      <c r="AU416" s="234" t="s">
        <v>85</v>
      </c>
      <c r="AV416" s="13" t="s">
        <v>83</v>
      </c>
      <c r="AW416" s="13" t="s">
        <v>35</v>
      </c>
      <c r="AX416" s="13" t="s">
        <v>75</v>
      </c>
      <c r="AY416" s="234" t="s">
        <v>136</v>
      </c>
    </row>
    <row r="417" s="14" customFormat="1">
      <c r="A417" s="14"/>
      <c r="B417" s="235"/>
      <c r="C417" s="236"/>
      <c r="D417" s="226" t="s">
        <v>148</v>
      </c>
      <c r="E417" s="237" t="s">
        <v>19</v>
      </c>
      <c r="F417" s="238" t="s">
        <v>471</v>
      </c>
      <c r="G417" s="236"/>
      <c r="H417" s="239">
        <v>1</v>
      </c>
      <c r="I417" s="240"/>
      <c r="J417" s="236"/>
      <c r="K417" s="236"/>
      <c r="L417" s="241"/>
      <c r="M417" s="242"/>
      <c r="N417" s="243"/>
      <c r="O417" s="243"/>
      <c r="P417" s="243"/>
      <c r="Q417" s="243"/>
      <c r="R417" s="243"/>
      <c r="S417" s="243"/>
      <c r="T417" s="24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T417" s="245" t="s">
        <v>148</v>
      </c>
      <c r="AU417" s="245" t="s">
        <v>85</v>
      </c>
      <c r="AV417" s="14" t="s">
        <v>85</v>
      </c>
      <c r="AW417" s="14" t="s">
        <v>35</v>
      </c>
      <c r="AX417" s="14" t="s">
        <v>75</v>
      </c>
      <c r="AY417" s="245" t="s">
        <v>136</v>
      </c>
    </row>
    <row r="418" s="13" customFormat="1">
      <c r="A418" s="13"/>
      <c r="B418" s="224"/>
      <c r="C418" s="225"/>
      <c r="D418" s="226" t="s">
        <v>148</v>
      </c>
      <c r="E418" s="227" t="s">
        <v>19</v>
      </c>
      <c r="F418" s="228" t="s">
        <v>593</v>
      </c>
      <c r="G418" s="225"/>
      <c r="H418" s="227" t="s">
        <v>19</v>
      </c>
      <c r="I418" s="229"/>
      <c r="J418" s="225"/>
      <c r="K418" s="225"/>
      <c r="L418" s="230"/>
      <c r="M418" s="231"/>
      <c r="N418" s="232"/>
      <c r="O418" s="232"/>
      <c r="P418" s="232"/>
      <c r="Q418" s="232"/>
      <c r="R418" s="232"/>
      <c r="S418" s="232"/>
      <c r="T418" s="233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T418" s="234" t="s">
        <v>148</v>
      </c>
      <c r="AU418" s="234" t="s">
        <v>85</v>
      </c>
      <c r="AV418" s="13" t="s">
        <v>83</v>
      </c>
      <c r="AW418" s="13" t="s">
        <v>35</v>
      </c>
      <c r="AX418" s="13" t="s">
        <v>75</v>
      </c>
      <c r="AY418" s="234" t="s">
        <v>136</v>
      </c>
    </row>
    <row r="419" s="14" customFormat="1">
      <c r="A419" s="14"/>
      <c r="B419" s="235"/>
      <c r="C419" s="236"/>
      <c r="D419" s="226" t="s">
        <v>148</v>
      </c>
      <c r="E419" s="237" t="s">
        <v>19</v>
      </c>
      <c r="F419" s="238" t="s">
        <v>473</v>
      </c>
      <c r="G419" s="236"/>
      <c r="H419" s="239">
        <v>1.78</v>
      </c>
      <c r="I419" s="240"/>
      <c r="J419" s="236"/>
      <c r="K419" s="236"/>
      <c r="L419" s="241"/>
      <c r="M419" s="242"/>
      <c r="N419" s="243"/>
      <c r="O419" s="243"/>
      <c r="P419" s="243"/>
      <c r="Q419" s="243"/>
      <c r="R419" s="243"/>
      <c r="S419" s="243"/>
      <c r="T419" s="24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T419" s="245" t="s">
        <v>148</v>
      </c>
      <c r="AU419" s="245" t="s">
        <v>85</v>
      </c>
      <c r="AV419" s="14" t="s">
        <v>85</v>
      </c>
      <c r="AW419" s="14" t="s">
        <v>35</v>
      </c>
      <c r="AX419" s="14" t="s">
        <v>75</v>
      </c>
      <c r="AY419" s="245" t="s">
        <v>136</v>
      </c>
    </row>
    <row r="420" s="13" customFormat="1">
      <c r="A420" s="13"/>
      <c r="B420" s="224"/>
      <c r="C420" s="225"/>
      <c r="D420" s="226" t="s">
        <v>148</v>
      </c>
      <c r="E420" s="227" t="s">
        <v>19</v>
      </c>
      <c r="F420" s="228" t="s">
        <v>594</v>
      </c>
      <c r="G420" s="225"/>
      <c r="H420" s="227" t="s">
        <v>19</v>
      </c>
      <c r="I420" s="229"/>
      <c r="J420" s="225"/>
      <c r="K420" s="225"/>
      <c r="L420" s="230"/>
      <c r="M420" s="231"/>
      <c r="N420" s="232"/>
      <c r="O420" s="232"/>
      <c r="P420" s="232"/>
      <c r="Q420" s="232"/>
      <c r="R420" s="232"/>
      <c r="S420" s="232"/>
      <c r="T420" s="233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T420" s="234" t="s">
        <v>148</v>
      </c>
      <c r="AU420" s="234" t="s">
        <v>85</v>
      </c>
      <c r="AV420" s="13" t="s">
        <v>83</v>
      </c>
      <c r="AW420" s="13" t="s">
        <v>35</v>
      </c>
      <c r="AX420" s="13" t="s">
        <v>75</v>
      </c>
      <c r="AY420" s="234" t="s">
        <v>136</v>
      </c>
    </row>
    <row r="421" s="14" customFormat="1">
      <c r="A421" s="14"/>
      <c r="B421" s="235"/>
      <c r="C421" s="236"/>
      <c r="D421" s="226" t="s">
        <v>148</v>
      </c>
      <c r="E421" s="237" t="s">
        <v>19</v>
      </c>
      <c r="F421" s="238" t="s">
        <v>474</v>
      </c>
      <c r="G421" s="236"/>
      <c r="H421" s="239">
        <v>4.4500000000000002</v>
      </c>
      <c r="I421" s="240"/>
      <c r="J421" s="236"/>
      <c r="K421" s="236"/>
      <c r="L421" s="241"/>
      <c r="M421" s="242"/>
      <c r="N421" s="243"/>
      <c r="O421" s="243"/>
      <c r="P421" s="243"/>
      <c r="Q421" s="243"/>
      <c r="R421" s="243"/>
      <c r="S421" s="243"/>
      <c r="T421" s="24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T421" s="245" t="s">
        <v>148</v>
      </c>
      <c r="AU421" s="245" t="s">
        <v>85</v>
      </c>
      <c r="AV421" s="14" t="s">
        <v>85</v>
      </c>
      <c r="AW421" s="14" t="s">
        <v>35</v>
      </c>
      <c r="AX421" s="14" t="s">
        <v>75</v>
      </c>
      <c r="AY421" s="245" t="s">
        <v>136</v>
      </c>
    </row>
    <row r="422" s="13" customFormat="1">
      <c r="A422" s="13"/>
      <c r="B422" s="224"/>
      <c r="C422" s="225"/>
      <c r="D422" s="226" t="s">
        <v>148</v>
      </c>
      <c r="E422" s="227" t="s">
        <v>19</v>
      </c>
      <c r="F422" s="228" t="s">
        <v>595</v>
      </c>
      <c r="G422" s="225"/>
      <c r="H422" s="227" t="s">
        <v>19</v>
      </c>
      <c r="I422" s="229"/>
      <c r="J422" s="225"/>
      <c r="K422" s="225"/>
      <c r="L422" s="230"/>
      <c r="M422" s="231"/>
      <c r="N422" s="232"/>
      <c r="O422" s="232"/>
      <c r="P422" s="232"/>
      <c r="Q422" s="232"/>
      <c r="R422" s="232"/>
      <c r="S422" s="232"/>
      <c r="T422" s="233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T422" s="234" t="s">
        <v>148</v>
      </c>
      <c r="AU422" s="234" t="s">
        <v>85</v>
      </c>
      <c r="AV422" s="13" t="s">
        <v>83</v>
      </c>
      <c r="AW422" s="13" t="s">
        <v>35</v>
      </c>
      <c r="AX422" s="13" t="s">
        <v>75</v>
      </c>
      <c r="AY422" s="234" t="s">
        <v>136</v>
      </c>
    </row>
    <row r="423" s="14" customFormat="1">
      <c r="A423" s="14"/>
      <c r="B423" s="235"/>
      <c r="C423" s="236"/>
      <c r="D423" s="226" t="s">
        <v>148</v>
      </c>
      <c r="E423" s="237" t="s">
        <v>19</v>
      </c>
      <c r="F423" s="238" t="s">
        <v>330</v>
      </c>
      <c r="G423" s="236"/>
      <c r="H423" s="239">
        <v>1.8799999999999999</v>
      </c>
      <c r="I423" s="240"/>
      <c r="J423" s="236"/>
      <c r="K423" s="236"/>
      <c r="L423" s="241"/>
      <c r="M423" s="242"/>
      <c r="N423" s="243"/>
      <c r="O423" s="243"/>
      <c r="P423" s="243"/>
      <c r="Q423" s="243"/>
      <c r="R423" s="243"/>
      <c r="S423" s="243"/>
      <c r="T423" s="24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T423" s="245" t="s">
        <v>148</v>
      </c>
      <c r="AU423" s="245" t="s">
        <v>85</v>
      </c>
      <c r="AV423" s="14" t="s">
        <v>85</v>
      </c>
      <c r="AW423" s="14" t="s">
        <v>35</v>
      </c>
      <c r="AX423" s="14" t="s">
        <v>75</v>
      </c>
      <c r="AY423" s="245" t="s">
        <v>136</v>
      </c>
    </row>
    <row r="424" s="15" customFormat="1">
      <c r="A424" s="15"/>
      <c r="B424" s="246"/>
      <c r="C424" s="247"/>
      <c r="D424" s="226" t="s">
        <v>148</v>
      </c>
      <c r="E424" s="248" t="s">
        <v>19</v>
      </c>
      <c r="F424" s="249" t="s">
        <v>155</v>
      </c>
      <c r="G424" s="247"/>
      <c r="H424" s="250">
        <v>9.1099999999999994</v>
      </c>
      <c r="I424" s="251"/>
      <c r="J424" s="247"/>
      <c r="K424" s="247"/>
      <c r="L424" s="252"/>
      <c r="M424" s="253"/>
      <c r="N424" s="254"/>
      <c r="O424" s="254"/>
      <c r="P424" s="254"/>
      <c r="Q424" s="254"/>
      <c r="R424" s="254"/>
      <c r="S424" s="254"/>
      <c r="T424" s="255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T424" s="256" t="s">
        <v>148</v>
      </c>
      <c r="AU424" s="256" t="s">
        <v>85</v>
      </c>
      <c r="AV424" s="15" t="s">
        <v>144</v>
      </c>
      <c r="AW424" s="15" t="s">
        <v>35</v>
      </c>
      <c r="AX424" s="15" t="s">
        <v>83</v>
      </c>
      <c r="AY424" s="256" t="s">
        <v>136</v>
      </c>
    </row>
    <row r="425" s="2" customFormat="1" ht="21.75" customHeight="1">
      <c r="A425" s="40"/>
      <c r="B425" s="41"/>
      <c r="C425" s="206" t="s">
        <v>596</v>
      </c>
      <c r="D425" s="206" t="s">
        <v>139</v>
      </c>
      <c r="E425" s="207" t="s">
        <v>597</v>
      </c>
      <c r="F425" s="208" t="s">
        <v>598</v>
      </c>
      <c r="G425" s="209" t="s">
        <v>142</v>
      </c>
      <c r="H425" s="210">
        <v>57.420000000000002</v>
      </c>
      <c r="I425" s="211"/>
      <c r="J425" s="212">
        <f>ROUND(I425*H425,2)</f>
        <v>0</v>
      </c>
      <c r="K425" s="208" t="s">
        <v>143</v>
      </c>
      <c r="L425" s="46"/>
      <c r="M425" s="213" t="s">
        <v>19</v>
      </c>
      <c r="N425" s="214" t="s">
        <v>46</v>
      </c>
      <c r="O425" s="86"/>
      <c r="P425" s="215">
        <f>O425*H425</f>
        <v>0</v>
      </c>
      <c r="Q425" s="215">
        <v>0.00069999999999999999</v>
      </c>
      <c r="R425" s="215">
        <f>Q425*H425</f>
        <v>0.040194000000000001</v>
      </c>
      <c r="S425" s="215">
        <v>0</v>
      </c>
      <c r="T425" s="216">
        <f>S425*H425</f>
        <v>0</v>
      </c>
      <c r="U425" s="40"/>
      <c r="V425" s="40"/>
      <c r="W425" s="40"/>
      <c r="X425" s="40"/>
      <c r="Y425" s="40"/>
      <c r="Z425" s="40"/>
      <c r="AA425" s="40"/>
      <c r="AB425" s="40"/>
      <c r="AC425" s="40"/>
      <c r="AD425" s="40"/>
      <c r="AE425" s="40"/>
      <c r="AR425" s="217" t="s">
        <v>257</v>
      </c>
      <c r="AT425" s="217" t="s">
        <v>139</v>
      </c>
      <c r="AU425" s="217" t="s">
        <v>85</v>
      </c>
      <c r="AY425" s="19" t="s">
        <v>136</v>
      </c>
      <c r="BE425" s="218">
        <f>IF(N425="základní",J425,0)</f>
        <v>0</v>
      </c>
      <c r="BF425" s="218">
        <f>IF(N425="snížená",J425,0)</f>
        <v>0</v>
      </c>
      <c r="BG425" s="218">
        <f>IF(N425="zákl. přenesená",J425,0)</f>
        <v>0</v>
      </c>
      <c r="BH425" s="218">
        <f>IF(N425="sníž. přenesená",J425,0)</f>
        <v>0</v>
      </c>
      <c r="BI425" s="218">
        <f>IF(N425="nulová",J425,0)</f>
        <v>0</v>
      </c>
      <c r="BJ425" s="19" t="s">
        <v>83</v>
      </c>
      <c r="BK425" s="218">
        <f>ROUND(I425*H425,2)</f>
        <v>0</v>
      </c>
      <c r="BL425" s="19" t="s">
        <v>257</v>
      </c>
      <c r="BM425" s="217" t="s">
        <v>599</v>
      </c>
    </row>
    <row r="426" s="2" customFormat="1">
      <c r="A426" s="40"/>
      <c r="B426" s="41"/>
      <c r="C426" s="42"/>
      <c r="D426" s="219" t="s">
        <v>146</v>
      </c>
      <c r="E426" s="42"/>
      <c r="F426" s="220" t="s">
        <v>600</v>
      </c>
      <c r="G426" s="42"/>
      <c r="H426" s="42"/>
      <c r="I426" s="221"/>
      <c r="J426" s="42"/>
      <c r="K426" s="42"/>
      <c r="L426" s="46"/>
      <c r="M426" s="222"/>
      <c r="N426" s="223"/>
      <c r="O426" s="86"/>
      <c r="P426" s="86"/>
      <c r="Q426" s="86"/>
      <c r="R426" s="86"/>
      <c r="S426" s="86"/>
      <c r="T426" s="87"/>
      <c r="U426" s="40"/>
      <c r="V426" s="40"/>
      <c r="W426" s="40"/>
      <c r="X426" s="40"/>
      <c r="Y426" s="40"/>
      <c r="Z426" s="40"/>
      <c r="AA426" s="40"/>
      <c r="AB426" s="40"/>
      <c r="AC426" s="40"/>
      <c r="AD426" s="40"/>
      <c r="AE426" s="40"/>
      <c r="AT426" s="19" t="s">
        <v>146</v>
      </c>
      <c r="AU426" s="19" t="s">
        <v>85</v>
      </c>
    </row>
    <row r="427" s="13" customFormat="1">
      <c r="A427" s="13"/>
      <c r="B427" s="224"/>
      <c r="C427" s="225"/>
      <c r="D427" s="226" t="s">
        <v>148</v>
      </c>
      <c r="E427" s="227" t="s">
        <v>19</v>
      </c>
      <c r="F427" s="228" t="s">
        <v>583</v>
      </c>
      <c r="G427" s="225"/>
      <c r="H427" s="227" t="s">
        <v>19</v>
      </c>
      <c r="I427" s="229"/>
      <c r="J427" s="225"/>
      <c r="K427" s="225"/>
      <c r="L427" s="230"/>
      <c r="M427" s="231"/>
      <c r="N427" s="232"/>
      <c r="O427" s="232"/>
      <c r="P427" s="232"/>
      <c r="Q427" s="232"/>
      <c r="R427" s="232"/>
      <c r="S427" s="232"/>
      <c r="T427" s="233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T427" s="234" t="s">
        <v>148</v>
      </c>
      <c r="AU427" s="234" t="s">
        <v>85</v>
      </c>
      <c r="AV427" s="13" t="s">
        <v>83</v>
      </c>
      <c r="AW427" s="13" t="s">
        <v>35</v>
      </c>
      <c r="AX427" s="13" t="s">
        <v>75</v>
      </c>
      <c r="AY427" s="234" t="s">
        <v>136</v>
      </c>
    </row>
    <row r="428" s="14" customFormat="1">
      <c r="A428" s="14"/>
      <c r="B428" s="235"/>
      <c r="C428" s="236"/>
      <c r="D428" s="226" t="s">
        <v>148</v>
      </c>
      <c r="E428" s="237" t="s">
        <v>19</v>
      </c>
      <c r="F428" s="238" t="s">
        <v>464</v>
      </c>
      <c r="G428" s="236"/>
      <c r="H428" s="239">
        <v>13.73</v>
      </c>
      <c r="I428" s="240"/>
      <c r="J428" s="236"/>
      <c r="K428" s="236"/>
      <c r="L428" s="241"/>
      <c r="M428" s="242"/>
      <c r="N428" s="243"/>
      <c r="O428" s="243"/>
      <c r="P428" s="243"/>
      <c r="Q428" s="243"/>
      <c r="R428" s="243"/>
      <c r="S428" s="243"/>
      <c r="T428" s="24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T428" s="245" t="s">
        <v>148</v>
      </c>
      <c r="AU428" s="245" t="s">
        <v>85</v>
      </c>
      <c r="AV428" s="14" t="s">
        <v>85</v>
      </c>
      <c r="AW428" s="14" t="s">
        <v>35</v>
      </c>
      <c r="AX428" s="14" t="s">
        <v>75</v>
      </c>
      <c r="AY428" s="245" t="s">
        <v>136</v>
      </c>
    </row>
    <row r="429" s="13" customFormat="1">
      <c r="A429" s="13"/>
      <c r="B429" s="224"/>
      <c r="C429" s="225"/>
      <c r="D429" s="226" t="s">
        <v>148</v>
      </c>
      <c r="E429" s="227" t="s">
        <v>19</v>
      </c>
      <c r="F429" s="228" t="s">
        <v>584</v>
      </c>
      <c r="G429" s="225"/>
      <c r="H429" s="227" t="s">
        <v>19</v>
      </c>
      <c r="I429" s="229"/>
      <c r="J429" s="225"/>
      <c r="K429" s="225"/>
      <c r="L429" s="230"/>
      <c r="M429" s="231"/>
      <c r="N429" s="232"/>
      <c r="O429" s="232"/>
      <c r="P429" s="232"/>
      <c r="Q429" s="232"/>
      <c r="R429" s="232"/>
      <c r="S429" s="232"/>
      <c r="T429" s="233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T429" s="234" t="s">
        <v>148</v>
      </c>
      <c r="AU429" s="234" t="s">
        <v>85</v>
      </c>
      <c r="AV429" s="13" t="s">
        <v>83</v>
      </c>
      <c r="AW429" s="13" t="s">
        <v>35</v>
      </c>
      <c r="AX429" s="13" t="s">
        <v>75</v>
      </c>
      <c r="AY429" s="234" t="s">
        <v>136</v>
      </c>
    </row>
    <row r="430" s="14" customFormat="1">
      <c r="A430" s="14"/>
      <c r="B430" s="235"/>
      <c r="C430" s="236"/>
      <c r="D430" s="226" t="s">
        <v>148</v>
      </c>
      <c r="E430" s="237" t="s">
        <v>19</v>
      </c>
      <c r="F430" s="238" t="s">
        <v>465</v>
      </c>
      <c r="G430" s="236"/>
      <c r="H430" s="239">
        <v>12.460000000000001</v>
      </c>
      <c r="I430" s="240"/>
      <c r="J430" s="236"/>
      <c r="K430" s="236"/>
      <c r="L430" s="241"/>
      <c r="M430" s="242"/>
      <c r="N430" s="243"/>
      <c r="O430" s="243"/>
      <c r="P430" s="243"/>
      <c r="Q430" s="243"/>
      <c r="R430" s="243"/>
      <c r="S430" s="243"/>
      <c r="T430" s="24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T430" s="245" t="s">
        <v>148</v>
      </c>
      <c r="AU430" s="245" t="s">
        <v>85</v>
      </c>
      <c r="AV430" s="14" t="s">
        <v>85</v>
      </c>
      <c r="AW430" s="14" t="s">
        <v>35</v>
      </c>
      <c r="AX430" s="14" t="s">
        <v>75</v>
      </c>
      <c r="AY430" s="245" t="s">
        <v>136</v>
      </c>
    </row>
    <row r="431" s="13" customFormat="1">
      <c r="A431" s="13"/>
      <c r="B431" s="224"/>
      <c r="C431" s="225"/>
      <c r="D431" s="226" t="s">
        <v>148</v>
      </c>
      <c r="E431" s="227" t="s">
        <v>19</v>
      </c>
      <c r="F431" s="228" t="s">
        <v>585</v>
      </c>
      <c r="G431" s="225"/>
      <c r="H431" s="227" t="s">
        <v>19</v>
      </c>
      <c r="I431" s="229"/>
      <c r="J431" s="225"/>
      <c r="K431" s="225"/>
      <c r="L431" s="230"/>
      <c r="M431" s="231"/>
      <c r="N431" s="232"/>
      <c r="O431" s="232"/>
      <c r="P431" s="232"/>
      <c r="Q431" s="232"/>
      <c r="R431" s="232"/>
      <c r="S431" s="232"/>
      <c r="T431" s="233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T431" s="234" t="s">
        <v>148</v>
      </c>
      <c r="AU431" s="234" t="s">
        <v>85</v>
      </c>
      <c r="AV431" s="13" t="s">
        <v>83</v>
      </c>
      <c r="AW431" s="13" t="s">
        <v>35</v>
      </c>
      <c r="AX431" s="13" t="s">
        <v>75</v>
      </c>
      <c r="AY431" s="234" t="s">
        <v>136</v>
      </c>
    </row>
    <row r="432" s="14" customFormat="1">
      <c r="A432" s="14"/>
      <c r="B432" s="235"/>
      <c r="C432" s="236"/>
      <c r="D432" s="226" t="s">
        <v>148</v>
      </c>
      <c r="E432" s="237" t="s">
        <v>19</v>
      </c>
      <c r="F432" s="238" t="s">
        <v>467</v>
      </c>
      <c r="G432" s="236"/>
      <c r="H432" s="239">
        <v>11.67</v>
      </c>
      <c r="I432" s="240"/>
      <c r="J432" s="236"/>
      <c r="K432" s="236"/>
      <c r="L432" s="241"/>
      <c r="M432" s="242"/>
      <c r="N432" s="243"/>
      <c r="O432" s="243"/>
      <c r="P432" s="243"/>
      <c r="Q432" s="243"/>
      <c r="R432" s="243"/>
      <c r="S432" s="243"/>
      <c r="T432" s="244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T432" s="245" t="s">
        <v>148</v>
      </c>
      <c r="AU432" s="245" t="s">
        <v>85</v>
      </c>
      <c r="AV432" s="14" t="s">
        <v>85</v>
      </c>
      <c r="AW432" s="14" t="s">
        <v>35</v>
      </c>
      <c r="AX432" s="14" t="s">
        <v>75</v>
      </c>
      <c r="AY432" s="245" t="s">
        <v>136</v>
      </c>
    </row>
    <row r="433" s="13" customFormat="1">
      <c r="A433" s="13"/>
      <c r="B433" s="224"/>
      <c r="C433" s="225"/>
      <c r="D433" s="226" t="s">
        <v>148</v>
      </c>
      <c r="E433" s="227" t="s">
        <v>19</v>
      </c>
      <c r="F433" s="228" t="s">
        <v>586</v>
      </c>
      <c r="G433" s="225"/>
      <c r="H433" s="227" t="s">
        <v>19</v>
      </c>
      <c r="I433" s="229"/>
      <c r="J433" s="225"/>
      <c r="K433" s="225"/>
      <c r="L433" s="230"/>
      <c r="M433" s="231"/>
      <c r="N433" s="232"/>
      <c r="O433" s="232"/>
      <c r="P433" s="232"/>
      <c r="Q433" s="232"/>
      <c r="R433" s="232"/>
      <c r="S433" s="232"/>
      <c r="T433" s="233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T433" s="234" t="s">
        <v>148</v>
      </c>
      <c r="AU433" s="234" t="s">
        <v>85</v>
      </c>
      <c r="AV433" s="13" t="s">
        <v>83</v>
      </c>
      <c r="AW433" s="13" t="s">
        <v>35</v>
      </c>
      <c r="AX433" s="13" t="s">
        <v>75</v>
      </c>
      <c r="AY433" s="234" t="s">
        <v>136</v>
      </c>
    </row>
    <row r="434" s="14" customFormat="1">
      <c r="A434" s="14"/>
      <c r="B434" s="235"/>
      <c r="C434" s="236"/>
      <c r="D434" s="226" t="s">
        <v>148</v>
      </c>
      <c r="E434" s="237" t="s">
        <v>19</v>
      </c>
      <c r="F434" s="238" t="s">
        <v>469</v>
      </c>
      <c r="G434" s="236"/>
      <c r="H434" s="239">
        <v>10.449999999999999</v>
      </c>
      <c r="I434" s="240"/>
      <c r="J434" s="236"/>
      <c r="K434" s="236"/>
      <c r="L434" s="241"/>
      <c r="M434" s="242"/>
      <c r="N434" s="243"/>
      <c r="O434" s="243"/>
      <c r="P434" s="243"/>
      <c r="Q434" s="243"/>
      <c r="R434" s="243"/>
      <c r="S434" s="243"/>
      <c r="T434" s="24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T434" s="245" t="s">
        <v>148</v>
      </c>
      <c r="AU434" s="245" t="s">
        <v>85</v>
      </c>
      <c r="AV434" s="14" t="s">
        <v>85</v>
      </c>
      <c r="AW434" s="14" t="s">
        <v>35</v>
      </c>
      <c r="AX434" s="14" t="s">
        <v>75</v>
      </c>
      <c r="AY434" s="245" t="s">
        <v>136</v>
      </c>
    </row>
    <row r="435" s="13" customFormat="1">
      <c r="A435" s="13"/>
      <c r="B435" s="224"/>
      <c r="C435" s="225"/>
      <c r="D435" s="226" t="s">
        <v>148</v>
      </c>
      <c r="E435" s="227" t="s">
        <v>19</v>
      </c>
      <c r="F435" s="228" t="s">
        <v>592</v>
      </c>
      <c r="G435" s="225"/>
      <c r="H435" s="227" t="s">
        <v>19</v>
      </c>
      <c r="I435" s="229"/>
      <c r="J435" s="225"/>
      <c r="K435" s="225"/>
      <c r="L435" s="230"/>
      <c r="M435" s="231"/>
      <c r="N435" s="232"/>
      <c r="O435" s="232"/>
      <c r="P435" s="232"/>
      <c r="Q435" s="232"/>
      <c r="R435" s="232"/>
      <c r="S435" s="232"/>
      <c r="T435" s="233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T435" s="234" t="s">
        <v>148</v>
      </c>
      <c r="AU435" s="234" t="s">
        <v>85</v>
      </c>
      <c r="AV435" s="13" t="s">
        <v>83</v>
      </c>
      <c r="AW435" s="13" t="s">
        <v>35</v>
      </c>
      <c r="AX435" s="13" t="s">
        <v>75</v>
      </c>
      <c r="AY435" s="234" t="s">
        <v>136</v>
      </c>
    </row>
    <row r="436" s="14" customFormat="1">
      <c r="A436" s="14"/>
      <c r="B436" s="235"/>
      <c r="C436" s="236"/>
      <c r="D436" s="226" t="s">
        <v>148</v>
      </c>
      <c r="E436" s="237" t="s">
        <v>19</v>
      </c>
      <c r="F436" s="238" t="s">
        <v>471</v>
      </c>
      <c r="G436" s="236"/>
      <c r="H436" s="239">
        <v>1</v>
      </c>
      <c r="I436" s="240"/>
      <c r="J436" s="236"/>
      <c r="K436" s="236"/>
      <c r="L436" s="241"/>
      <c r="M436" s="242"/>
      <c r="N436" s="243"/>
      <c r="O436" s="243"/>
      <c r="P436" s="243"/>
      <c r="Q436" s="243"/>
      <c r="R436" s="243"/>
      <c r="S436" s="243"/>
      <c r="T436" s="24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T436" s="245" t="s">
        <v>148</v>
      </c>
      <c r="AU436" s="245" t="s">
        <v>85</v>
      </c>
      <c r="AV436" s="14" t="s">
        <v>85</v>
      </c>
      <c r="AW436" s="14" t="s">
        <v>35</v>
      </c>
      <c r="AX436" s="14" t="s">
        <v>75</v>
      </c>
      <c r="AY436" s="245" t="s">
        <v>136</v>
      </c>
    </row>
    <row r="437" s="13" customFormat="1">
      <c r="A437" s="13"/>
      <c r="B437" s="224"/>
      <c r="C437" s="225"/>
      <c r="D437" s="226" t="s">
        <v>148</v>
      </c>
      <c r="E437" s="227" t="s">
        <v>19</v>
      </c>
      <c r="F437" s="228" t="s">
        <v>593</v>
      </c>
      <c r="G437" s="225"/>
      <c r="H437" s="227" t="s">
        <v>19</v>
      </c>
      <c r="I437" s="229"/>
      <c r="J437" s="225"/>
      <c r="K437" s="225"/>
      <c r="L437" s="230"/>
      <c r="M437" s="231"/>
      <c r="N437" s="232"/>
      <c r="O437" s="232"/>
      <c r="P437" s="232"/>
      <c r="Q437" s="232"/>
      <c r="R437" s="232"/>
      <c r="S437" s="232"/>
      <c r="T437" s="233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T437" s="234" t="s">
        <v>148</v>
      </c>
      <c r="AU437" s="234" t="s">
        <v>85</v>
      </c>
      <c r="AV437" s="13" t="s">
        <v>83</v>
      </c>
      <c r="AW437" s="13" t="s">
        <v>35</v>
      </c>
      <c r="AX437" s="13" t="s">
        <v>75</v>
      </c>
      <c r="AY437" s="234" t="s">
        <v>136</v>
      </c>
    </row>
    <row r="438" s="14" customFormat="1">
      <c r="A438" s="14"/>
      <c r="B438" s="235"/>
      <c r="C438" s="236"/>
      <c r="D438" s="226" t="s">
        <v>148</v>
      </c>
      <c r="E438" s="237" t="s">
        <v>19</v>
      </c>
      <c r="F438" s="238" t="s">
        <v>473</v>
      </c>
      <c r="G438" s="236"/>
      <c r="H438" s="239">
        <v>1.78</v>
      </c>
      <c r="I438" s="240"/>
      <c r="J438" s="236"/>
      <c r="K438" s="236"/>
      <c r="L438" s="241"/>
      <c r="M438" s="242"/>
      <c r="N438" s="243"/>
      <c r="O438" s="243"/>
      <c r="P438" s="243"/>
      <c r="Q438" s="243"/>
      <c r="R438" s="243"/>
      <c r="S438" s="243"/>
      <c r="T438" s="244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T438" s="245" t="s">
        <v>148</v>
      </c>
      <c r="AU438" s="245" t="s">
        <v>85</v>
      </c>
      <c r="AV438" s="14" t="s">
        <v>85</v>
      </c>
      <c r="AW438" s="14" t="s">
        <v>35</v>
      </c>
      <c r="AX438" s="14" t="s">
        <v>75</v>
      </c>
      <c r="AY438" s="245" t="s">
        <v>136</v>
      </c>
    </row>
    <row r="439" s="13" customFormat="1">
      <c r="A439" s="13"/>
      <c r="B439" s="224"/>
      <c r="C439" s="225"/>
      <c r="D439" s="226" t="s">
        <v>148</v>
      </c>
      <c r="E439" s="227" t="s">
        <v>19</v>
      </c>
      <c r="F439" s="228" t="s">
        <v>594</v>
      </c>
      <c r="G439" s="225"/>
      <c r="H439" s="227" t="s">
        <v>19</v>
      </c>
      <c r="I439" s="229"/>
      <c r="J439" s="225"/>
      <c r="K439" s="225"/>
      <c r="L439" s="230"/>
      <c r="M439" s="231"/>
      <c r="N439" s="232"/>
      <c r="O439" s="232"/>
      <c r="P439" s="232"/>
      <c r="Q439" s="232"/>
      <c r="R439" s="232"/>
      <c r="S439" s="232"/>
      <c r="T439" s="233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T439" s="234" t="s">
        <v>148</v>
      </c>
      <c r="AU439" s="234" t="s">
        <v>85</v>
      </c>
      <c r="AV439" s="13" t="s">
        <v>83</v>
      </c>
      <c r="AW439" s="13" t="s">
        <v>35</v>
      </c>
      <c r="AX439" s="13" t="s">
        <v>75</v>
      </c>
      <c r="AY439" s="234" t="s">
        <v>136</v>
      </c>
    </row>
    <row r="440" s="14" customFormat="1">
      <c r="A440" s="14"/>
      <c r="B440" s="235"/>
      <c r="C440" s="236"/>
      <c r="D440" s="226" t="s">
        <v>148</v>
      </c>
      <c r="E440" s="237" t="s">
        <v>19</v>
      </c>
      <c r="F440" s="238" t="s">
        <v>474</v>
      </c>
      <c r="G440" s="236"/>
      <c r="H440" s="239">
        <v>4.4500000000000002</v>
      </c>
      <c r="I440" s="240"/>
      <c r="J440" s="236"/>
      <c r="K440" s="236"/>
      <c r="L440" s="241"/>
      <c r="M440" s="242"/>
      <c r="N440" s="243"/>
      <c r="O440" s="243"/>
      <c r="P440" s="243"/>
      <c r="Q440" s="243"/>
      <c r="R440" s="243"/>
      <c r="S440" s="243"/>
      <c r="T440" s="24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T440" s="245" t="s">
        <v>148</v>
      </c>
      <c r="AU440" s="245" t="s">
        <v>85</v>
      </c>
      <c r="AV440" s="14" t="s">
        <v>85</v>
      </c>
      <c r="AW440" s="14" t="s">
        <v>35</v>
      </c>
      <c r="AX440" s="14" t="s">
        <v>75</v>
      </c>
      <c r="AY440" s="245" t="s">
        <v>136</v>
      </c>
    </row>
    <row r="441" s="13" customFormat="1">
      <c r="A441" s="13"/>
      <c r="B441" s="224"/>
      <c r="C441" s="225"/>
      <c r="D441" s="226" t="s">
        <v>148</v>
      </c>
      <c r="E441" s="227" t="s">
        <v>19</v>
      </c>
      <c r="F441" s="228" t="s">
        <v>595</v>
      </c>
      <c r="G441" s="225"/>
      <c r="H441" s="227" t="s">
        <v>19</v>
      </c>
      <c r="I441" s="229"/>
      <c r="J441" s="225"/>
      <c r="K441" s="225"/>
      <c r="L441" s="230"/>
      <c r="M441" s="231"/>
      <c r="N441" s="232"/>
      <c r="O441" s="232"/>
      <c r="P441" s="232"/>
      <c r="Q441" s="232"/>
      <c r="R441" s="232"/>
      <c r="S441" s="232"/>
      <c r="T441" s="233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T441" s="234" t="s">
        <v>148</v>
      </c>
      <c r="AU441" s="234" t="s">
        <v>85</v>
      </c>
      <c r="AV441" s="13" t="s">
        <v>83</v>
      </c>
      <c r="AW441" s="13" t="s">
        <v>35</v>
      </c>
      <c r="AX441" s="13" t="s">
        <v>75</v>
      </c>
      <c r="AY441" s="234" t="s">
        <v>136</v>
      </c>
    </row>
    <row r="442" s="14" customFormat="1">
      <c r="A442" s="14"/>
      <c r="B442" s="235"/>
      <c r="C442" s="236"/>
      <c r="D442" s="226" t="s">
        <v>148</v>
      </c>
      <c r="E442" s="237" t="s">
        <v>19</v>
      </c>
      <c r="F442" s="238" t="s">
        <v>330</v>
      </c>
      <c r="G442" s="236"/>
      <c r="H442" s="239">
        <v>1.8799999999999999</v>
      </c>
      <c r="I442" s="240"/>
      <c r="J442" s="236"/>
      <c r="K442" s="236"/>
      <c r="L442" s="241"/>
      <c r="M442" s="242"/>
      <c r="N442" s="243"/>
      <c r="O442" s="243"/>
      <c r="P442" s="243"/>
      <c r="Q442" s="243"/>
      <c r="R442" s="243"/>
      <c r="S442" s="243"/>
      <c r="T442" s="24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T442" s="245" t="s">
        <v>148</v>
      </c>
      <c r="AU442" s="245" t="s">
        <v>85</v>
      </c>
      <c r="AV442" s="14" t="s">
        <v>85</v>
      </c>
      <c r="AW442" s="14" t="s">
        <v>35</v>
      </c>
      <c r="AX442" s="14" t="s">
        <v>75</v>
      </c>
      <c r="AY442" s="245" t="s">
        <v>136</v>
      </c>
    </row>
    <row r="443" s="15" customFormat="1">
      <c r="A443" s="15"/>
      <c r="B443" s="246"/>
      <c r="C443" s="247"/>
      <c r="D443" s="226" t="s">
        <v>148</v>
      </c>
      <c r="E443" s="248" t="s">
        <v>19</v>
      </c>
      <c r="F443" s="249" t="s">
        <v>155</v>
      </c>
      <c r="G443" s="247"/>
      <c r="H443" s="250">
        <v>57.420000000000002</v>
      </c>
      <c r="I443" s="251"/>
      <c r="J443" s="247"/>
      <c r="K443" s="247"/>
      <c r="L443" s="252"/>
      <c r="M443" s="253"/>
      <c r="N443" s="254"/>
      <c r="O443" s="254"/>
      <c r="P443" s="254"/>
      <c r="Q443" s="254"/>
      <c r="R443" s="254"/>
      <c r="S443" s="254"/>
      <c r="T443" s="255"/>
      <c r="U443" s="15"/>
      <c r="V443" s="15"/>
      <c r="W443" s="15"/>
      <c r="X443" s="15"/>
      <c r="Y443" s="15"/>
      <c r="Z443" s="15"/>
      <c r="AA443" s="15"/>
      <c r="AB443" s="15"/>
      <c r="AC443" s="15"/>
      <c r="AD443" s="15"/>
      <c r="AE443" s="15"/>
      <c r="AT443" s="256" t="s">
        <v>148</v>
      </c>
      <c r="AU443" s="256" t="s">
        <v>85</v>
      </c>
      <c r="AV443" s="15" t="s">
        <v>144</v>
      </c>
      <c r="AW443" s="15" t="s">
        <v>35</v>
      </c>
      <c r="AX443" s="15" t="s">
        <v>83</v>
      </c>
      <c r="AY443" s="256" t="s">
        <v>136</v>
      </c>
    </row>
    <row r="444" s="2" customFormat="1" ht="24.15" customHeight="1">
      <c r="A444" s="40"/>
      <c r="B444" s="41"/>
      <c r="C444" s="206" t="s">
        <v>601</v>
      </c>
      <c r="D444" s="206" t="s">
        <v>139</v>
      </c>
      <c r="E444" s="207" t="s">
        <v>602</v>
      </c>
      <c r="F444" s="208" t="s">
        <v>603</v>
      </c>
      <c r="G444" s="209" t="s">
        <v>189</v>
      </c>
      <c r="H444" s="210">
        <v>7.7000000000000002</v>
      </c>
      <c r="I444" s="211"/>
      <c r="J444" s="212">
        <f>ROUND(I444*H444,2)</f>
        <v>0</v>
      </c>
      <c r="K444" s="208" t="s">
        <v>143</v>
      </c>
      <c r="L444" s="46"/>
      <c r="M444" s="213" t="s">
        <v>19</v>
      </c>
      <c r="N444" s="214" t="s">
        <v>46</v>
      </c>
      <c r="O444" s="86"/>
      <c r="P444" s="215">
        <f>O444*H444</f>
        <v>0</v>
      </c>
      <c r="Q444" s="215">
        <v>0.0050299999999999997</v>
      </c>
      <c r="R444" s="215">
        <f>Q444*H444</f>
        <v>0.038731000000000002</v>
      </c>
      <c r="S444" s="215">
        <v>0</v>
      </c>
      <c r="T444" s="216">
        <f>S444*H444</f>
        <v>0</v>
      </c>
      <c r="U444" s="40"/>
      <c r="V444" s="40"/>
      <c r="W444" s="40"/>
      <c r="X444" s="40"/>
      <c r="Y444" s="40"/>
      <c r="Z444" s="40"/>
      <c r="AA444" s="40"/>
      <c r="AB444" s="40"/>
      <c r="AC444" s="40"/>
      <c r="AD444" s="40"/>
      <c r="AE444" s="40"/>
      <c r="AR444" s="217" t="s">
        <v>257</v>
      </c>
      <c r="AT444" s="217" t="s">
        <v>139</v>
      </c>
      <c r="AU444" s="217" t="s">
        <v>85</v>
      </c>
      <c r="AY444" s="19" t="s">
        <v>136</v>
      </c>
      <c r="BE444" s="218">
        <f>IF(N444="základní",J444,0)</f>
        <v>0</v>
      </c>
      <c r="BF444" s="218">
        <f>IF(N444="snížená",J444,0)</f>
        <v>0</v>
      </c>
      <c r="BG444" s="218">
        <f>IF(N444="zákl. přenesená",J444,0)</f>
        <v>0</v>
      </c>
      <c r="BH444" s="218">
        <f>IF(N444="sníž. přenesená",J444,0)</f>
        <v>0</v>
      </c>
      <c r="BI444" s="218">
        <f>IF(N444="nulová",J444,0)</f>
        <v>0</v>
      </c>
      <c r="BJ444" s="19" t="s">
        <v>83</v>
      </c>
      <c r="BK444" s="218">
        <f>ROUND(I444*H444,2)</f>
        <v>0</v>
      </c>
      <c r="BL444" s="19" t="s">
        <v>257</v>
      </c>
      <c r="BM444" s="217" t="s">
        <v>604</v>
      </c>
    </row>
    <row r="445" s="2" customFormat="1">
      <c r="A445" s="40"/>
      <c r="B445" s="41"/>
      <c r="C445" s="42"/>
      <c r="D445" s="219" t="s">
        <v>146</v>
      </c>
      <c r="E445" s="42"/>
      <c r="F445" s="220" t="s">
        <v>605</v>
      </c>
      <c r="G445" s="42"/>
      <c r="H445" s="42"/>
      <c r="I445" s="221"/>
      <c r="J445" s="42"/>
      <c r="K445" s="42"/>
      <c r="L445" s="46"/>
      <c r="M445" s="222"/>
      <c r="N445" s="223"/>
      <c r="O445" s="86"/>
      <c r="P445" s="86"/>
      <c r="Q445" s="86"/>
      <c r="R445" s="86"/>
      <c r="S445" s="86"/>
      <c r="T445" s="87"/>
      <c r="U445" s="40"/>
      <c r="V445" s="40"/>
      <c r="W445" s="40"/>
      <c r="X445" s="40"/>
      <c r="Y445" s="40"/>
      <c r="Z445" s="40"/>
      <c r="AA445" s="40"/>
      <c r="AB445" s="40"/>
      <c r="AC445" s="40"/>
      <c r="AD445" s="40"/>
      <c r="AE445" s="40"/>
      <c r="AT445" s="19" t="s">
        <v>146</v>
      </c>
      <c r="AU445" s="19" t="s">
        <v>85</v>
      </c>
    </row>
    <row r="446" s="13" customFormat="1">
      <c r="A446" s="13"/>
      <c r="B446" s="224"/>
      <c r="C446" s="225"/>
      <c r="D446" s="226" t="s">
        <v>148</v>
      </c>
      <c r="E446" s="227" t="s">
        <v>19</v>
      </c>
      <c r="F446" s="228" t="s">
        <v>99</v>
      </c>
      <c r="G446" s="225"/>
      <c r="H446" s="227" t="s">
        <v>19</v>
      </c>
      <c r="I446" s="229"/>
      <c r="J446" s="225"/>
      <c r="K446" s="225"/>
      <c r="L446" s="230"/>
      <c r="M446" s="231"/>
      <c r="N446" s="232"/>
      <c r="O446" s="232"/>
      <c r="P446" s="232"/>
      <c r="Q446" s="232"/>
      <c r="R446" s="232"/>
      <c r="S446" s="232"/>
      <c r="T446" s="233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T446" s="234" t="s">
        <v>148</v>
      </c>
      <c r="AU446" s="234" t="s">
        <v>85</v>
      </c>
      <c r="AV446" s="13" t="s">
        <v>83</v>
      </c>
      <c r="AW446" s="13" t="s">
        <v>35</v>
      </c>
      <c r="AX446" s="13" t="s">
        <v>75</v>
      </c>
      <c r="AY446" s="234" t="s">
        <v>136</v>
      </c>
    </row>
    <row r="447" s="14" customFormat="1">
      <c r="A447" s="14"/>
      <c r="B447" s="235"/>
      <c r="C447" s="236"/>
      <c r="D447" s="226" t="s">
        <v>148</v>
      </c>
      <c r="E447" s="237" t="s">
        <v>19</v>
      </c>
      <c r="F447" s="238" t="s">
        <v>606</v>
      </c>
      <c r="G447" s="236"/>
      <c r="H447" s="239">
        <v>7.7000000000000002</v>
      </c>
      <c r="I447" s="240"/>
      <c r="J447" s="236"/>
      <c r="K447" s="236"/>
      <c r="L447" s="241"/>
      <c r="M447" s="242"/>
      <c r="N447" s="243"/>
      <c r="O447" s="243"/>
      <c r="P447" s="243"/>
      <c r="Q447" s="243"/>
      <c r="R447" s="243"/>
      <c r="S447" s="243"/>
      <c r="T447" s="24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T447" s="245" t="s">
        <v>148</v>
      </c>
      <c r="AU447" s="245" t="s">
        <v>85</v>
      </c>
      <c r="AV447" s="14" t="s">
        <v>85</v>
      </c>
      <c r="AW447" s="14" t="s">
        <v>35</v>
      </c>
      <c r="AX447" s="14" t="s">
        <v>75</v>
      </c>
      <c r="AY447" s="245" t="s">
        <v>136</v>
      </c>
    </row>
    <row r="448" s="15" customFormat="1">
      <c r="A448" s="15"/>
      <c r="B448" s="246"/>
      <c r="C448" s="247"/>
      <c r="D448" s="226" t="s">
        <v>148</v>
      </c>
      <c r="E448" s="248" t="s">
        <v>19</v>
      </c>
      <c r="F448" s="249" t="s">
        <v>155</v>
      </c>
      <c r="G448" s="247"/>
      <c r="H448" s="250">
        <v>7.7000000000000002</v>
      </c>
      <c r="I448" s="251"/>
      <c r="J448" s="247"/>
      <c r="K448" s="247"/>
      <c r="L448" s="252"/>
      <c r="M448" s="253"/>
      <c r="N448" s="254"/>
      <c r="O448" s="254"/>
      <c r="P448" s="254"/>
      <c r="Q448" s="254"/>
      <c r="R448" s="254"/>
      <c r="S448" s="254"/>
      <c r="T448" s="255"/>
      <c r="U448" s="15"/>
      <c r="V448" s="15"/>
      <c r="W448" s="15"/>
      <c r="X448" s="15"/>
      <c r="Y448" s="15"/>
      <c r="Z448" s="15"/>
      <c r="AA448" s="15"/>
      <c r="AB448" s="15"/>
      <c r="AC448" s="15"/>
      <c r="AD448" s="15"/>
      <c r="AE448" s="15"/>
      <c r="AT448" s="256" t="s">
        <v>148</v>
      </c>
      <c r="AU448" s="256" t="s">
        <v>85</v>
      </c>
      <c r="AV448" s="15" t="s">
        <v>144</v>
      </c>
      <c r="AW448" s="15" t="s">
        <v>35</v>
      </c>
      <c r="AX448" s="15" t="s">
        <v>83</v>
      </c>
      <c r="AY448" s="256" t="s">
        <v>136</v>
      </c>
    </row>
    <row r="449" s="2" customFormat="1" ht="24.15" customHeight="1">
      <c r="A449" s="40"/>
      <c r="B449" s="41"/>
      <c r="C449" s="206" t="s">
        <v>607</v>
      </c>
      <c r="D449" s="206" t="s">
        <v>139</v>
      </c>
      <c r="E449" s="207" t="s">
        <v>608</v>
      </c>
      <c r="F449" s="208" t="s">
        <v>609</v>
      </c>
      <c r="G449" s="209" t="s">
        <v>282</v>
      </c>
      <c r="H449" s="210">
        <v>2</v>
      </c>
      <c r="I449" s="211"/>
      <c r="J449" s="212">
        <f>ROUND(I449*H449,2)</f>
        <v>0</v>
      </c>
      <c r="K449" s="208" t="s">
        <v>143</v>
      </c>
      <c r="L449" s="46"/>
      <c r="M449" s="213" t="s">
        <v>19</v>
      </c>
      <c r="N449" s="214" t="s">
        <v>46</v>
      </c>
      <c r="O449" s="86"/>
      <c r="P449" s="215">
        <f>O449*H449</f>
        <v>0</v>
      </c>
      <c r="Q449" s="215">
        <v>3.0000000000000001E-05</v>
      </c>
      <c r="R449" s="215">
        <f>Q449*H449</f>
        <v>6.0000000000000002E-05</v>
      </c>
      <c r="S449" s="215">
        <v>0</v>
      </c>
      <c r="T449" s="216">
        <f>S449*H449</f>
        <v>0</v>
      </c>
      <c r="U449" s="40"/>
      <c r="V449" s="40"/>
      <c r="W449" s="40"/>
      <c r="X449" s="40"/>
      <c r="Y449" s="40"/>
      <c r="Z449" s="40"/>
      <c r="AA449" s="40"/>
      <c r="AB449" s="40"/>
      <c r="AC449" s="40"/>
      <c r="AD449" s="40"/>
      <c r="AE449" s="40"/>
      <c r="AR449" s="217" t="s">
        <v>257</v>
      </c>
      <c r="AT449" s="217" t="s">
        <v>139</v>
      </c>
      <c r="AU449" s="217" t="s">
        <v>85</v>
      </c>
      <c r="AY449" s="19" t="s">
        <v>136</v>
      </c>
      <c r="BE449" s="218">
        <f>IF(N449="základní",J449,0)</f>
        <v>0</v>
      </c>
      <c r="BF449" s="218">
        <f>IF(N449="snížená",J449,0)</f>
        <v>0</v>
      </c>
      <c r="BG449" s="218">
        <f>IF(N449="zákl. přenesená",J449,0)</f>
        <v>0</v>
      </c>
      <c r="BH449" s="218">
        <f>IF(N449="sníž. přenesená",J449,0)</f>
        <v>0</v>
      </c>
      <c r="BI449" s="218">
        <f>IF(N449="nulová",J449,0)</f>
        <v>0</v>
      </c>
      <c r="BJ449" s="19" t="s">
        <v>83</v>
      </c>
      <c r="BK449" s="218">
        <f>ROUND(I449*H449,2)</f>
        <v>0</v>
      </c>
      <c r="BL449" s="19" t="s">
        <v>257</v>
      </c>
      <c r="BM449" s="217" t="s">
        <v>610</v>
      </c>
    </row>
    <row r="450" s="2" customFormat="1">
      <c r="A450" s="40"/>
      <c r="B450" s="41"/>
      <c r="C450" s="42"/>
      <c r="D450" s="219" t="s">
        <v>146</v>
      </c>
      <c r="E450" s="42"/>
      <c r="F450" s="220" t="s">
        <v>611</v>
      </c>
      <c r="G450" s="42"/>
      <c r="H450" s="42"/>
      <c r="I450" s="221"/>
      <c r="J450" s="42"/>
      <c r="K450" s="42"/>
      <c r="L450" s="46"/>
      <c r="M450" s="222"/>
      <c r="N450" s="223"/>
      <c r="O450" s="86"/>
      <c r="P450" s="86"/>
      <c r="Q450" s="86"/>
      <c r="R450" s="86"/>
      <c r="S450" s="86"/>
      <c r="T450" s="87"/>
      <c r="U450" s="40"/>
      <c r="V450" s="40"/>
      <c r="W450" s="40"/>
      <c r="X450" s="40"/>
      <c r="Y450" s="40"/>
      <c r="Z450" s="40"/>
      <c r="AA450" s="40"/>
      <c r="AB450" s="40"/>
      <c r="AC450" s="40"/>
      <c r="AD450" s="40"/>
      <c r="AE450" s="40"/>
      <c r="AT450" s="19" t="s">
        <v>146</v>
      </c>
      <c r="AU450" s="19" t="s">
        <v>85</v>
      </c>
    </row>
    <row r="451" s="13" customFormat="1">
      <c r="A451" s="13"/>
      <c r="B451" s="224"/>
      <c r="C451" s="225"/>
      <c r="D451" s="226" t="s">
        <v>148</v>
      </c>
      <c r="E451" s="227" t="s">
        <v>19</v>
      </c>
      <c r="F451" s="228" t="s">
        <v>396</v>
      </c>
      <c r="G451" s="225"/>
      <c r="H451" s="227" t="s">
        <v>19</v>
      </c>
      <c r="I451" s="229"/>
      <c r="J451" s="225"/>
      <c r="K451" s="225"/>
      <c r="L451" s="230"/>
      <c r="M451" s="231"/>
      <c r="N451" s="232"/>
      <c r="O451" s="232"/>
      <c r="P451" s="232"/>
      <c r="Q451" s="232"/>
      <c r="R451" s="232"/>
      <c r="S451" s="232"/>
      <c r="T451" s="233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T451" s="234" t="s">
        <v>148</v>
      </c>
      <c r="AU451" s="234" t="s">
        <v>85</v>
      </c>
      <c r="AV451" s="13" t="s">
        <v>83</v>
      </c>
      <c r="AW451" s="13" t="s">
        <v>35</v>
      </c>
      <c r="AX451" s="13" t="s">
        <v>75</v>
      </c>
      <c r="AY451" s="234" t="s">
        <v>136</v>
      </c>
    </row>
    <row r="452" s="14" customFormat="1">
      <c r="A452" s="14"/>
      <c r="B452" s="235"/>
      <c r="C452" s="236"/>
      <c r="D452" s="226" t="s">
        <v>148</v>
      </c>
      <c r="E452" s="237" t="s">
        <v>19</v>
      </c>
      <c r="F452" s="238" t="s">
        <v>83</v>
      </c>
      <c r="G452" s="236"/>
      <c r="H452" s="239">
        <v>1</v>
      </c>
      <c r="I452" s="240"/>
      <c r="J452" s="236"/>
      <c r="K452" s="236"/>
      <c r="L452" s="241"/>
      <c r="M452" s="242"/>
      <c r="N452" s="243"/>
      <c r="O452" s="243"/>
      <c r="P452" s="243"/>
      <c r="Q452" s="243"/>
      <c r="R452" s="243"/>
      <c r="S452" s="243"/>
      <c r="T452" s="24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T452" s="245" t="s">
        <v>148</v>
      </c>
      <c r="AU452" s="245" t="s">
        <v>85</v>
      </c>
      <c r="AV452" s="14" t="s">
        <v>85</v>
      </c>
      <c r="AW452" s="14" t="s">
        <v>35</v>
      </c>
      <c r="AX452" s="14" t="s">
        <v>75</v>
      </c>
      <c r="AY452" s="245" t="s">
        <v>136</v>
      </c>
    </row>
    <row r="453" s="13" customFormat="1">
      <c r="A453" s="13"/>
      <c r="B453" s="224"/>
      <c r="C453" s="225"/>
      <c r="D453" s="226" t="s">
        <v>148</v>
      </c>
      <c r="E453" s="227" t="s">
        <v>19</v>
      </c>
      <c r="F453" s="228" t="s">
        <v>394</v>
      </c>
      <c r="G453" s="225"/>
      <c r="H453" s="227" t="s">
        <v>19</v>
      </c>
      <c r="I453" s="229"/>
      <c r="J453" s="225"/>
      <c r="K453" s="225"/>
      <c r="L453" s="230"/>
      <c r="M453" s="231"/>
      <c r="N453" s="232"/>
      <c r="O453" s="232"/>
      <c r="P453" s="232"/>
      <c r="Q453" s="232"/>
      <c r="R453" s="232"/>
      <c r="S453" s="232"/>
      <c r="T453" s="233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T453" s="234" t="s">
        <v>148</v>
      </c>
      <c r="AU453" s="234" t="s">
        <v>85</v>
      </c>
      <c r="AV453" s="13" t="s">
        <v>83</v>
      </c>
      <c r="AW453" s="13" t="s">
        <v>35</v>
      </c>
      <c r="AX453" s="13" t="s">
        <v>75</v>
      </c>
      <c r="AY453" s="234" t="s">
        <v>136</v>
      </c>
    </row>
    <row r="454" s="14" customFormat="1">
      <c r="A454" s="14"/>
      <c r="B454" s="235"/>
      <c r="C454" s="236"/>
      <c r="D454" s="226" t="s">
        <v>148</v>
      </c>
      <c r="E454" s="237" t="s">
        <v>19</v>
      </c>
      <c r="F454" s="238" t="s">
        <v>83</v>
      </c>
      <c r="G454" s="236"/>
      <c r="H454" s="239">
        <v>1</v>
      </c>
      <c r="I454" s="240"/>
      <c r="J454" s="236"/>
      <c r="K454" s="236"/>
      <c r="L454" s="241"/>
      <c r="M454" s="242"/>
      <c r="N454" s="243"/>
      <c r="O454" s="243"/>
      <c r="P454" s="243"/>
      <c r="Q454" s="243"/>
      <c r="R454" s="243"/>
      <c r="S454" s="243"/>
      <c r="T454" s="244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T454" s="245" t="s">
        <v>148</v>
      </c>
      <c r="AU454" s="245" t="s">
        <v>85</v>
      </c>
      <c r="AV454" s="14" t="s">
        <v>85</v>
      </c>
      <c r="AW454" s="14" t="s">
        <v>35</v>
      </c>
      <c r="AX454" s="14" t="s">
        <v>75</v>
      </c>
      <c r="AY454" s="245" t="s">
        <v>136</v>
      </c>
    </row>
    <row r="455" s="15" customFormat="1">
      <c r="A455" s="15"/>
      <c r="B455" s="246"/>
      <c r="C455" s="247"/>
      <c r="D455" s="226" t="s">
        <v>148</v>
      </c>
      <c r="E455" s="248" t="s">
        <v>19</v>
      </c>
      <c r="F455" s="249" t="s">
        <v>155</v>
      </c>
      <c r="G455" s="247"/>
      <c r="H455" s="250">
        <v>2</v>
      </c>
      <c r="I455" s="251"/>
      <c r="J455" s="247"/>
      <c r="K455" s="247"/>
      <c r="L455" s="252"/>
      <c r="M455" s="253"/>
      <c r="N455" s="254"/>
      <c r="O455" s="254"/>
      <c r="P455" s="254"/>
      <c r="Q455" s="254"/>
      <c r="R455" s="254"/>
      <c r="S455" s="254"/>
      <c r="T455" s="255"/>
      <c r="U455" s="15"/>
      <c r="V455" s="15"/>
      <c r="W455" s="15"/>
      <c r="X455" s="15"/>
      <c r="Y455" s="15"/>
      <c r="Z455" s="15"/>
      <c r="AA455" s="15"/>
      <c r="AB455" s="15"/>
      <c r="AC455" s="15"/>
      <c r="AD455" s="15"/>
      <c r="AE455" s="15"/>
      <c r="AT455" s="256" t="s">
        <v>148</v>
      </c>
      <c r="AU455" s="256" t="s">
        <v>85</v>
      </c>
      <c r="AV455" s="15" t="s">
        <v>144</v>
      </c>
      <c r="AW455" s="15" t="s">
        <v>35</v>
      </c>
      <c r="AX455" s="15" t="s">
        <v>83</v>
      </c>
      <c r="AY455" s="256" t="s">
        <v>136</v>
      </c>
    </row>
    <row r="456" s="2" customFormat="1" ht="16.5" customHeight="1">
      <c r="A456" s="40"/>
      <c r="B456" s="41"/>
      <c r="C456" s="260" t="s">
        <v>612</v>
      </c>
      <c r="D456" s="260" t="s">
        <v>443</v>
      </c>
      <c r="E456" s="261" t="s">
        <v>613</v>
      </c>
      <c r="F456" s="262" t="s">
        <v>614</v>
      </c>
      <c r="G456" s="263" t="s">
        <v>282</v>
      </c>
      <c r="H456" s="264">
        <v>2</v>
      </c>
      <c r="I456" s="265"/>
      <c r="J456" s="266">
        <f>ROUND(I456*H456,2)</f>
        <v>0</v>
      </c>
      <c r="K456" s="262" t="s">
        <v>143</v>
      </c>
      <c r="L456" s="267"/>
      <c r="M456" s="268" t="s">
        <v>19</v>
      </c>
      <c r="N456" s="269" t="s">
        <v>46</v>
      </c>
      <c r="O456" s="86"/>
      <c r="P456" s="215">
        <f>O456*H456</f>
        <v>0</v>
      </c>
      <c r="Q456" s="215">
        <v>0.00089999999999999998</v>
      </c>
      <c r="R456" s="215">
        <f>Q456*H456</f>
        <v>0.0018</v>
      </c>
      <c r="S456" s="215">
        <v>0</v>
      </c>
      <c r="T456" s="216">
        <f>S456*H456</f>
        <v>0</v>
      </c>
      <c r="U456" s="40"/>
      <c r="V456" s="40"/>
      <c r="W456" s="40"/>
      <c r="X456" s="40"/>
      <c r="Y456" s="40"/>
      <c r="Z456" s="40"/>
      <c r="AA456" s="40"/>
      <c r="AB456" s="40"/>
      <c r="AC456" s="40"/>
      <c r="AD456" s="40"/>
      <c r="AE456" s="40"/>
      <c r="AR456" s="217" t="s">
        <v>500</v>
      </c>
      <c r="AT456" s="217" t="s">
        <v>443</v>
      </c>
      <c r="AU456" s="217" t="s">
        <v>85</v>
      </c>
      <c r="AY456" s="19" t="s">
        <v>136</v>
      </c>
      <c r="BE456" s="218">
        <f>IF(N456="základní",J456,0)</f>
        <v>0</v>
      </c>
      <c r="BF456" s="218">
        <f>IF(N456="snížená",J456,0)</f>
        <v>0</v>
      </c>
      <c r="BG456" s="218">
        <f>IF(N456="zákl. přenesená",J456,0)</f>
        <v>0</v>
      </c>
      <c r="BH456" s="218">
        <f>IF(N456="sníž. přenesená",J456,0)</f>
        <v>0</v>
      </c>
      <c r="BI456" s="218">
        <f>IF(N456="nulová",J456,0)</f>
        <v>0</v>
      </c>
      <c r="BJ456" s="19" t="s">
        <v>83</v>
      </c>
      <c r="BK456" s="218">
        <f>ROUND(I456*H456,2)</f>
        <v>0</v>
      </c>
      <c r="BL456" s="19" t="s">
        <v>257</v>
      </c>
      <c r="BM456" s="217" t="s">
        <v>615</v>
      </c>
    </row>
    <row r="457" s="13" customFormat="1">
      <c r="A457" s="13"/>
      <c r="B457" s="224"/>
      <c r="C457" s="225"/>
      <c r="D457" s="226" t="s">
        <v>148</v>
      </c>
      <c r="E457" s="227" t="s">
        <v>19</v>
      </c>
      <c r="F457" s="228" t="s">
        <v>396</v>
      </c>
      <c r="G457" s="225"/>
      <c r="H457" s="227" t="s">
        <v>19</v>
      </c>
      <c r="I457" s="229"/>
      <c r="J457" s="225"/>
      <c r="K457" s="225"/>
      <c r="L457" s="230"/>
      <c r="M457" s="231"/>
      <c r="N457" s="232"/>
      <c r="O457" s="232"/>
      <c r="P457" s="232"/>
      <c r="Q457" s="232"/>
      <c r="R457" s="232"/>
      <c r="S457" s="232"/>
      <c r="T457" s="233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T457" s="234" t="s">
        <v>148</v>
      </c>
      <c r="AU457" s="234" t="s">
        <v>85</v>
      </c>
      <c r="AV457" s="13" t="s">
        <v>83</v>
      </c>
      <c r="AW457" s="13" t="s">
        <v>35</v>
      </c>
      <c r="AX457" s="13" t="s">
        <v>75</v>
      </c>
      <c r="AY457" s="234" t="s">
        <v>136</v>
      </c>
    </row>
    <row r="458" s="14" customFormat="1">
      <c r="A458" s="14"/>
      <c r="B458" s="235"/>
      <c r="C458" s="236"/>
      <c r="D458" s="226" t="s">
        <v>148</v>
      </c>
      <c r="E458" s="237" t="s">
        <v>19</v>
      </c>
      <c r="F458" s="238" t="s">
        <v>83</v>
      </c>
      <c r="G458" s="236"/>
      <c r="H458" s="239">
        <v>1</v>
      </c>
      <c r="I458" s="240"/>
      <c r="J458" s="236"/>
      <c r="K458" s="236"/>
      <c r="L458" s="241"/>
      <c r="M458" s="242"/>
      <c r="N458" s="243"/>
      <c r="O458" s="243"/>
      <c r="P458" s="243"/>
      <c r="Q458" s="243"/>
      <c r="R458" s="243"/>
      <c r="S458" s="243"/>
      <c r="T458" s="24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T458" s="245" t="s">
        <v>148</v>
      </c>
      <c r="AU458" s="245" t="s">
        <v>85</v>
      </c>
      <c r="AV458" s="14" t="s">
        <v>85</v>
      </c>
      <c r="AW458" s="14" t="s">
        <v>35</v>
      </c>
      <c r="AX458" s="14" t="s">
        <v>75</v>
      </c>
      <c r="AY458" s="245" t="s">
        <v>136</v>
      </c>
    </row>
    <row r="459" s="13" customFormat="1">
      <c r="A459" s="13"/>
      <c r="B459" s="224"/>
      <c r="C459" s="225"/>
      <c r="D459" s="226" t="s">
        <v>148</v>
      </c>
      <c r="E459" s="227" t="s">
        <v>19</v>
      </c>
      <c r="F459" s="228" t="s">
        <v>394</v>
      </c>
      <c r="G459" s="225"/>
      <c r="H459" s="227" t="s">
        <v>19</v>
      </c>
      <c r="I459" s="229"/>
      <c r="J459" s="225"/>
      <c r="K459" s="225"/>
      <c r="L459" s="230"/>
      <c r="M459" s="231"/>
      <c r="N459" s="232"/>
      <c r="O459" s="232"/>
      <c r="P459" s="232"/>
      <c r="Q459" s="232"/>
      <c r="R459" s="232"/>
      <c r="S459" s="232"/>
      <c r="T459" s="233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T459" s="234" t="s">
        <v>148</v>
      </c>
      <c r="AU459" s="234" t="s">
        <v>85</v>
      </c>
      <c r="AV459" s="13" t="s">
        <v>83</v>
      </c>
      <c r="AW459" s="13" t="s">
        <v>35</v>
      </c>
      <c r="AX459" s="13" t="s">
        <v>75</v>
      </c>
      <c r="AY459" s="234" t="s">
        <v>136</v>
      </c>
    </row>
    <row r="460" s="14" customFormat="1">
      <c r="A460" s="14"/>
      <c r="B460" s="235"/>
      <c r="C460" s="236"/>
      <c r="D460" s="226" t="s">
        <v>148</v>
      </c>
      <c r="E460" s="237" t="s">
        <v>19</v>
      </c>
      <c r="F460" s="238" t="s">
        <v>83</v>
      </c>
      <c r="G460" s="236"/>
      <c r="H460" s="239">
        <v>1</v>
      </c>
      <c r="I460" s="240"/>
      <c r="J460" s="236"/>
      <c r="K460" s="236"/>
      <c r="L460" s="241"/>
      <c r="M460" s="242"/>
      <c r="N460" s="243"/>
      <c r="O460" s="243"/>
      <c r="P460" s="243"/>
      <c r="Q460" s="243"/>
      <c r="R460" s="243"/>
      <c r="S460" s="243"/>
      <c r="T460" s="24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T460" s="245" t="s">
        <v>148</v>
      </c>
      <c r="AU460" s="245" t="s">
        <v>85</v>
      </c>
      <c r="AV460" s="14" t="s">
        <v>85</v>
      </c>
      <c r="AW460" s="14" t="s">
        <v>35</v>
      </c>
      <c r="AX460" s="14" t="s">
        <v>75</v>
      </c>
      <c r="AY460" s="245" t="s">
        <v>136</v>
      </c>
    </row>
    <row r="461" s="15" customFormat="1">
      <c r="A461" s="15"/>
      <c r="B461" s="246"/>
      <c r="C461" s="247"/>
      <c r="D461" s="226" t="s">
        <v>148</v>
      </c>
      <c r="E461" s="248" t="s">
        <v>19</v>
      </c>
      <c r="F461" s="249" t="s">
        <v>155</v>
      </c>
      <c r="G461" s="247"/>
      <c r="H461" s="250">
        <v>2</v>
      </c>
      <c r="I461" s="251"/>
      <c r="J461" s="247"/>
      <c r="K461" s="247"/>
      <c r="L461" s="252"/>
      <c r="M461" s="253"/>
      <c r="N461" s="254"/>
      <c r="O461" s="254"/>
      <c r="P461" s="254"/>
      <c r="Q461" s="254"/>
      <c r="R461" s="254"/>
      <c r="S461" s="254"/>
      <c r="T461" s="255"/>
      <c r="U461" s="15"/>
      <c r="V461" s="15"/>
      <c r="W461" s="15"/>
      <c r="X461" s="15"/>
      <c r="Y461" s="15"/>
      <c r="Z461" s="15"/>
      <c r="AA461" s="15"/>
      <c r="AB461" s="15"/>
      <c r="AC461" s="15"/>
      <c r="AD461" s="15"/>
      <c r="AE461" s="15"/>
      <c r="AT461" s="256" t="s">
        <v>148</v>
      </c>
      <c r="AU461" s="256" t="s">
        <v>85</v>
      </c>
      <c r="AV461" s="15" t="s">
        <v>144</v>
      </c>
      <c r="AW461" s="15" t="s">
        <v>35</v>
      </c>
      <c r="AX461" s="15" t="s">
        <v>83</v>
      </c>
      <c r="AY461" s="256" t="s">
        <v>136</v>
      </c>
    </row>
    <row r="462" s="2" customFormat="1" ht="21.75" customHeight="1">
      <c r="A462" s="40"/>
      <c r="B462" s="41"/>
      <c r="C462" s="206" t="s">
        <v>616</v>
      </c>
      <c r="D462" s="206" t="s">
        <v>139</v>
      </c>
      <c r="E462" s="207" t="s">
        <v>617</v>
      </c>
      <c r="F462" s="208" t="s">
        <v>618</v>
      </c>
      <c r="G462" s="209" t="s">
        <v>282</v>
      </c>
      <c r="H462" s="210">
        <v>5</v>
      </c>
      <c r="I462" s="211"/>
      <c r="J462" s="212">
        <f>ROUND(I462*H462,2)</f>
        <v>0</v>
      </c>
      <c r="K462" s="208" t="s">
        <v>143</v>
      </c>
      <c r="L462" s="46"/>
      <c r="M462" s="213" t="s">
        <v>19</v>
      </c>
      <c r="N462" s="214" t="s">
        <v>46</v>
      </c>
      <c r="O462" s="86"/>
      <c r="P462" s="215">
        <f>O462*H462</f>
        <v>0</v>
      </c>
      <c r="Q462" s="215">
        <v>0.00022000000000000001</v>
      </c>
      <c r="R462" s="215">
        <f>Q462*H462</f>
        <v>0.0011000000000000001</v>
      </c>
      <c r="S462" s="215">
        <v>0</v>
      </c>
      <c r="T462" s="216">
        <f>S462*H462</f>
        <v>0</v>
      </c>
      <c r="U462" s="40"/>
      <c r="V462" s="40"/>
      <c r="W462" s="40"/>
      <c r="X462" s="40"/>
      <c r="Y462" s="40"/>
      <c r="Z462" s="40"/>
      <c r="AA462" s="40"/>
      <c r="AB462" s="40"/>
      <c r="AC462" s="40"/>
      <c r="AD462" s="40"/>
      <c r="AE462" s="40"/>
      <c r="AR462" s="217" t="s">
        <v>257</v>
      </c>
      <c r="AT462" s="217" t="s">
        <v>139</v>
      </c>
      <c r="AU462" s="217" t="s">
        <v>85</v>
      </c>
      <c r="AY462" s="19" t="s">
        <v>136</v>
      </c>
      <c r="BE462" s="218">
        <f>IF(N462="základní",J462,0)</f>
        <v>0</v>
      </c>
      <c r="BF462" s="218">
        <f>IF(N462="snížená",J462,0)</f>
        <v>0</v>
      </c>
      <c r="BG462" s="218">
        <f>IF(N462="zákl. přenesená",J462,0)</f>
        <v>0</v>
      </c>
      <c r="BH462" s="218">
        <f>IF(N462="sníž. přenesená",J462,0)</f>
        <v>0</v>
      </c>
      <c r="BI462" s="218">
        <f>IF(N462="nulová",J462,0)</f>
        <v>0</v>
      </c>
      <c r="BJ462" s="19" t="s">
        <v>83</v>
      </c>
      <c r="BK462" s="218">
        <f>ROUND(I462*H462,2)</f>
        <v>0</v>
      </c>
      <c r="BL462" s="19" t="s">
        <v>257</v>
      </c>
      <c r="BM462" s="217" t="s">
        <v>619</v>
      </c>
    </row>
    <row r="463" s="2" customFormat="1">
      <c r="A463" s="40"/>
      <c r="B463" s="41"/>
      <c r="C463" s="42"/>
      <c r="D463" s="219" t="s">
        <v>146</v>
      </c>
      <c r="E463" s="42"/>
      <c r="F463" s="220" t="s">
        <v>620</v>
      </c>
      <c r="G463" s="42"/>
      <c r="H463" s="42"/>
      <c r="I463" s="221"/>
      <c r="J463" s="42"/>
      <c r="K463" s="42"/>
      <c r="L463" s="46"/>
      <c r="M463" s="222"/>
      <c r="N463" s="223"/>
      <c r="O463" s="86"/>
      <c r="P463" s="86"/>
      <c r="Q463" s="86"/>
      <c r="R463" s="86"/>
      <c r="S463" s="86"/>
      <c r="T463" s="87"/>
      <c r="U463" s="40"/>
      <c r="V463" s="40"/>
      <c r="W463" s="40"/>
      <c r="X463" s="40"/>
      <c r="Y463" s="40"/>
      <c r="Z463" s="40"/>
      <c r="AA463" s="40"/>
      <c r="AB463" s="40"/>
      <c r="AC463" s="40"/>
      <c r="AD463" s="40"/>
      <c r="AE463" s="40"/>
      <c r="AT463" s="19" t="s">
        <v>146</v>
      </c>
      <c r="AU463" s="19" t="s">
        <v>85</v>
      </c>
    </row>
    <row r="464" s="2" customFormat="1" ht="21.75" customHeight="1">
      <c r="A464" s="40"/>
      <c r="B464" s="41"/>
      <c r="C464" s="260" t="s">
        <v>621</v>
      </c>
      <c r="D464" s="260" t="s">
        <v>443</v>
      </c>
      <c r="E464" s="261" t="s">
        <v>622</v>
      </c>
      <c r="F464" s="262" t="s">
        <v>623</v>
      </c>
      <c r="G464" s="263" t="s">
        <v>282</v>
      </c>
      <c r="H464" s="264">
        <v>2</v>
      </c>
      <c r="I464" s="265"/>
      <c r="J464" s="266">
        <f>ROUND(I464*H464,2)</f>
        <v>0</v>
      </c>
      <c r="K464" s="262" t="s">
        <v>143</v>
      </c>
      <c r="L464" s="267"/>
      <c r="M464" s="268" t="s">
        <v>19</v>
      </c>
      <c r="N464" s="269" t="s">
        <v>46</v>
      </c>
      <c r="O464" s="86"/>
      <c r="P464" s="215">
        <f>O464*H464</f>
        <v>0</v>
      </c>
      <c r="Q464" s="215">
        <v>0.012250000000000001</v>
      </c>
      <c r="R464" s="215">
        <f>Q464*H464</f>
        <v>0.024500000000000001</v>
      </c>
      <c r="S464" s="215">
        <v>0</v>
      </c>
      <c r="T464" s="216">
        <f>S464*H464</f>
        <v>0</v>
      </c>
      <c r="U464" s="40"/>
      <c r="V464" s="40"/>
      <c r="W464" s="40"/>
      <c r="X464" s="40"/>
      <c r="Y464" s="40"/>
      <c r="Z464" s="40"/>
      <c r="AA464" s="40"/>
      <c r="AB464" s="40"/>
      <c r="AC464" s="40"/>
      <c r="AD464" s="40"/>
      <c r="AE464" s="40"/>
      <c r="AR464" s="217" t="s">
        <v>500</v>
      </c>
      <c r="AT464" s="217" t="s">
        <v>443</v>
      </c>
      <c r="AU464" s="217" t="s">
        <v>85</v>
      </c>
      <c r="AY464" s="19" t="s">
        <v>136</v>
      </c>
      <c r="BE464" s="218">
        <f>IF(N464="základní",J464,0)</f>
        <v>0</v>
      </c>
      <c r="BF464" s="218">
        <f>IF(N464="snížená",J464,0)</f>
        <v>0</v>
      </c>
      <c r="BG464" s="218">
        <f>IF(N464="zákl. přenesená",J464,0)</f>
        <v>0</v>
      </c>
      <c r="BH464" s="218">
        <f>IF(N464="sníž. přenesená",J464,0)</f>
        <v>0</v>
      </c>
      <c r="BI464" s="218">
        <f>IF(N464="nulová",J464,0)</f>
        <v>0</v>
      </c>
      <c r="BJ464" s="19" t="s">
        <v>83</v>
      </c>
      <c r="BK464" s="218">
        <f>ROUND(I464*H464,2)</f>
        <v>0</v>
      </c>
      <c r="BL464" s="19" t="s">
        <v>257</v>
      </c>
      <c r="BM464" s="217" t="s">
        <v>624</v>
      </c>
    </row>
    <row r="465" s="2" customFormat="1" ht="21.75" customHeight="1">
      <c r="A465" s="40"/>
      <c r="B465" s="41"/>
      <c r="C465" s="260" t="s">
        <v>625</v>
      </c>
      <c r="D465" s="260" t="s">
        <v>443</v>
      </c>
      <c r="E465" s="261" t="s">
        <v>626</v>
      </c>
      <c r="F465" s="262" t="s">
        <v>627</v>
      </c>
      <c r="G465" s="263" t="s">
        <v>282</v>
      </c>
      <c r="H465" s="264">
        <v>3</v>
      </c>
      <c r="I465" s="265"/>
      <c r="J465" s="266">
        <f>ROUND(I465*H465,2)</f>
        <v>0</v>
      </c>
      <c r="K465" s="262" t="s">
        <v>143</v>
      </c>
      <c r="L465" s="267"/>
      <c r="M465" s="268" t="s">
        <v>19</v>
      </c>
      <c r="N465" s="269" t="s">
        <v>46</v>
      </c>
      <c r="O465" s="86"/>
      <c r="P465" s="215">
        <f>O465*H465</f>
        <v>0</v>
      </c>
      <c r="Q465" s="215">
        <v>0.012489999999999999</v>
      </c>
      <c r="R465" s="215">
        <f>Q465*H465</f>
        <v>0.037469999999999996</v>
      </c>
      <c r="S465" s="215">
        <v>0</v>
      </c>
      <c r="T465" s="216">
        <f>S465*H465</f>
        <v>0</v>
      </c>
      <c r="U465" s="40"/>
      <c r="V465" s="40"/>
      <c r="W465" s="40"/>
      <c r="X465" s="40"/>
      <c r="Y465" s="40"/>
      <c r="Z465" s="40"/>
      <c r="AA465" s="40"/>
      <c r="AB465" s="40"/>
      <c r="AC465" s="40"/>
      <c r="AD465" s="40"/>
      <c r="AE465" s="40"/>
      <c r="AR465" s="217" t="s">
        <v>500</v>
      </c>
      <c r="AT465" s="217" t="s">
        <v>443</v>
      </c>
      <c r="AU465" s="217" t="s">
        <v>85</v>
      </c>
      <c r="AY465" s="19" t="s">
        <v>136</v>
      </c>
      <c r="BE465" s="218">
        <f>IF(N465="základní",J465,0)</f>
        <v>0</v>
      </c>
      <c r="BF465" s="218">
        <f>IF(N465="snížená",J465,0)</f>
        <v>0</v>
      </c>
      <c r="BG465" s="218">
        <f>IF(N465="zákl. přenesená",J465,0)</f>
        <v>0</v>
      </c>
      <c r="BH465" s="218">
        <f>IF(N465="sníž. přenesená",J465,0)</f>
        <v>0</v>
      </c>
      <c r="BI465" s="218">
        <f>IF(N465="nulová",J465,0)</f>
        <v>0</v>
      </c>
      <c r="BJ465" s="19" t="s">
        <v>83</v>
      </c>
      <c r="BK465" s="218">
        <f>ROUND(I465*H465,2)</f>
        <v>0</v>
      </c>
      <c r="BL465" s="19" t="s">
        <v>257</v>
      </c>
      <c r="BM465" s="217" t="s">
        <v>628</v>
      </c>
    </row>
    <row r="466" s="2" customFormat="1" ht="37.8" customHeight="1">
      <c r="A466" s="40"/>
      <c r="B466" s="41"/>
      <c r="C466" s="206" t="s">
        <v>629</v>
      </c>
      <c r="D466" s="206" t="s">
        <v>139</v>
      </c>
      <c r="E466" s="207" t="s">
        <v>630</v>
      </c>
      <c r="F466" s="208" t="s">
        <v>631</v>
      </c>
      <c r="G466" s="209" t="s">
        <v>215</v>
      </c>
      <c r="H466" s="210">
        <v>2.6749999999999998</v>
      </c>
      <c r="I466" s="211"/>
      <c r="J466" s="212">
        <f>ROUND(I466*H466,2)</f>
        <v>0</v>
      </c>
      <c r="K466" s="208" t="s">
        <v>143</v>
      </c>
      <c r="L466" s="46"/>
      <c r="M466" s="213" t="s">
        <v>19</v>
      </c>
      <c r="N466" s="214" t="s">
        <v>46</v>
      </c>
      <c r="O466" s="86"/>
      <c r="P466" s="215">
        <f>O466*H466</f>
        <v>0</v>
      </c>
      <c r="Q466" s="215">
        <v>0</v>
      </c>
      <c r="R466" s="215">
        <f>Q466*H466</f>
        <v>0</v>
      </c>
      <c r="S466" s="215">
        <v>0</v>
      </c>
      <c r="T466" s="216">
        <f>S466*H466</f>
        <v>0</v>
      </c>
      <c r="U466" s="40"/>
      <c r="V466" s="40"/>
      <c r="W466" s="40"/>
      <c r="X466" s="40"/>
      <c r="Y466" s="40"/>
      <c r="Z466" s="40"/>
      <c r="AA466" s="40"/>
      <c r="AB466" s="40"/>
      <c r="AC466" s="40"/>
      <c r="AD466" s="40"/>
      <c r="AE466" s="40"/>
      <c r="AR466" s="217" t="s">
        <v>257</v>
      </c>
      <c r="AT466" s="217" t="s">
        <v>139</v>
      </c>
      <c r="AU466" s="217" t="s">
        <v>85</v>
      </c>
      <c r="AY466" s="19" t="s">
        <v>136</v>
      </c>
      <c r="BE466" s="218">
        <f>IF(N466="základní",J466,0)</f>
        <v>0</v>
      </c>
      <c r="BF466" s="218">
        <f>IF(N466="snížená",J466,0)</f>
        <v>0</v>
      </c>
      <c r="BG466" s="218">
        <f>IF(N466="zákl. přenesená",J466,0)</f>
        <v>0</v>
      </c>
      <c r="BH466" s="218">
        <f>IF(N466="sníž. přenesená",J466,0)</f>
        <v>0</v>
      </c>
      <c r="BI466" s="218">
        <f>IF(N466="nulová",J466,0)</f>
        <v>0</v>
      </c>
      <c r="BJ466" s="19" t="s">
        <v>83</v>
      </c>
      <c r="BK466" s="218">
        <f>ROUND(I466*H466,2)</f>
        <v>0</v>
      </c>
      <c r="BL466" s="19" t="s">
        <v>257</v>
      </c>
      <c r="BM466" s="217" t="s">
        <v>632</v>
      </c>
    </row>
    <row r="467" s="2" customFormat="1">
      <c r="A467" s="40"/>
      <c r="B467" s="41"/>
      <c r="C467" s="42"/>
      <c r="D467" s="219" t="s">
        <v>146</v>
      </c>
      <c r="E467" s="42"/>
      <c r="F467" s="220" t="s">
        <v>633</v>
      </c>
      <c r="G467" s="42"/>
      <c r="H467" s="42"/>
      <c r="I467" s="221"/>
      <c r="J467" s="42"/>
      <c r="K467" s="42"/>
      <c r="L467" s="46"/>
      <c r="M467" s="222"/>
      <c r="N467" s="223"/>
      <c r="O467" s="86"/>
      <c r="P467" s="86"/>
      <c r="Q467" s="86"/>
      <c r="R467" s="86"/>
      <c r="S467" s="86"/>
      <c r="T467" s="87"/>
      <c r="U467" s="40"/>
      <c r="V467" s="40"/>
      <c r="W467" s="40"/>
      <c r="X467" s="40"/>
      <c r="Y467" s="40"/>
      <c r="Z467" s="40"/>
      <c r="AA467" s="40"/>
      <c r="AB467" s="40"/>
      <c r="AC467" s="40"/>
      <c r="AD467" s="40"/>
      <c r="AE467" s="40"/>
      <c r="AT467" s="19" t="s">
        <v>146</v>
      </c>
      <c r="AU467" s="19" t="s">
        <v>85</v>
      </c>
    </row>
    <row r="468" s="12" customFormat="1" ht="22.8" customHeight="1">
      <c r="A468" s="12"/>
      <c r="B468" s="190"/>
      <c r="C468" s="191"/>
      <c r="D468" s="192" t="s">
        <v>74</v>
      </c>
      <c r="E468" s="204" t="s">
        <v>634</v>
      </c>
      <c r="F468" s="204" t="s">
        <v>635</v>
      </c>
      <c r="G468" s="191"/>
      <c r="H468" s="191"/>
      <c r="I468" s="194"/>
      <c r="J468" s="205">
        <f>BK468</f>
        <v>0</v>
      </c>
      <c r="K468" s="191"/>
      <c r="L468" s="196"/>
      <c r="M468" s="197"/>
      <c r="N468" s="198"/>
      <c r="O468" s="198"/>
      <c r="P468" s="199">
        <f>SUM(P469:P480)</f>
        <v>0</v>
      </c>
      <c r="Q468" s="198"/>
      <c r="R468" s="199">
        <f>SUM(R469:R480)</f>
        <v>0.025419999999999998</v>
      </c>
      <c r="S468" s="198"/>
      <c r="T468" s="200">
        <f>SUM(T469:T480)</f>
        <v>0</v>
      </c>
      <c r="U468" s="12"/>
      <c r="V468" s="12"/>
      <c r="W468" s="12"/>
      <c r="X468" s="12"/>
      <c r="Y468" s="12"/>
      <c r="Z468" s="12"/>
      <c r="AA468" s="12"/>
      <c r="AB468" s="12"/>
      <c r="AC468" s="12"/>
      <c r="AD468" s="12"/>
      <c r="AE468" s="12"/>
      <c r="AR468" s="201" t="s">
        <v>85</v>
      </c>
      <c r="AT468" s="202" t="s">
        <v>74</v>
      </c>
      <c r="AU468" s="202" t="s">
        <v>83</v>
      </c>
      <c r="AY468" s="201" t="s">
        <v>136</v>
      </c>
      <c r="BK468" s="203">
        <f>SUM(BK469:BK480)</f>
        <v>0</v>
      </c>
    </row>
    <row r="469" s="2" customFormat="1" ht="24.15" customHeight="1">
      <c r="A469" s="40"/>
      <c r="B469" s="41"/>
      <c r="C469" s="206" t="s">
        <v>636</v>
      </c>
      <c r="D469" s="206" t="s">
        <v>139</v>
      </c>
      <c r="E469" s="207" t="s">
        <v>637</v>
      </c>
      <c r="F469" s="208" t="s">
        <v>638</v>
      </c>
      <c r="G469" s="209" t="s">
        <v>142</v>
      </c>
      <c r="H469" s="210">
        <v>155</v>
      </c>
      <c r="I469" s="211"/>
      <c r="J469" s="212">
        <f>ROUND(I469*H469,2)</f>
        <v>0</v>
      </c>
      <c r="K469" s="208" t="s">
        <v>143</v>
      </c>
      <c r="L469" s="46"/>
      <c r="M469" s="213" t="s">
        <v>19</v>
      </c>
      <c r="N469" s="214" t="s">
        <v>46</v>
      </c>
      <c r="O469" s="86"/>
      <c r="P469" s="215">
        <f>O469*H469</f>
        <v>0</v>
      </c>
      <c r="Q469" s="215">
        <v>1.0000000000000001E-05</v>
      </c>
      <c r="R469" s="215">
        <f>Q469*H469</f>
        <v>0.0015500000000000002</v>
      </c>
      <c r="S469" s="215">
        <v>0</v>
      </c>
      <c r="T469" s="216">
        <f>S469*H469</f>
        <v>0</v>
      </c>
      <c r="U469" s="40"/>
      <c r="V469" s="40"/>
      <c r="W469" s="40"/>
      <c r="X469" s="40"/>
      <c r="Y469" s="40"/>
      <c r="Z469" s="40"/>
      <c r="AA469" s="40"/>
      <c r="AB469" s="40"/>
      <c r="AC469" s="40"/>
      <c r="AD469" s="40"/>
      <c r="AE469" s="40"/>
      <c r="AR469" s="217" t="s">
        <v>257</v>
      </c>
      <c r="AT469" s="217" t="s">
        <v>139</v>
      </c>
      <c r="AU469" s="217" t="s">
        <v>85</v>
      </c>
      <c r="AY469" s="19" t="s">
        <v>136</v>
      </c>
      <c r="BE469" s="218">
        <f>IF(N469="základní",J469,0)</f>
        <v>0</v>
      </c>
      <c r="BF469" s="218">
        <f>IF(N469="snížená",J469,0)</f>
        <v>0</v>
      </c>
      <c r="BG469" s="218">
        <f>IF(N469="zákl. přenesená",J469,0)</f>
        <v>0</v>
      </c>
      <c r="BH469" s="218">
        <f>IF(N469="sníž. přenesená",J469,0)</f>
        <v>0</v>
      </c>
      <c r="BI469" s="218">
        <f>IF(N469="nulová",J469,0)</f>
        <v>0</v>
      </c>
      <c r="BJ469" s="19" t="s">
        <v>83</v>
      </c>
      <c r="BK469" s="218">
        <f>ROUND(I469*H469,2)</f>
        <v>0</v>
      </c>
      <c r="BL469" s="19" t="s">
        <v>257</v>
      </c>
      <c r="BM469" s="217" t="s">
        <v>639</v>
      </c>
    </row>
    <row r="470" s="2" customFormat="1">
      <c r="A470" s="40"/>
      <c r="B470" s="41"/>
      <c r="C470" s="42"/>
      <c r="D470" s="219" t="s">
        <v>146</v>
      </c>
      <c r="E470" s="42"/>
      <c r="F470" s="220" t="s">
        <v>640</v>
      </c>
      <c r="G470" s="42"/>
      <c r="H470" s="42"/>
      <c r="I470" s="221"/>
      <c r="J470" s="42"/>
      <c r="K470" s="42"/>
      <c r="L470" s="46"/>
      <c r="M470" s="222"/>
      <c r="N470" s="223"/>
      <c r="O470" s="86"/>
      <c r="P470" s="86"/>
      <c r="Q470" s="86"/>
      <c r="R470" s="86"/>
      <c r="S470" s="86"/>
      <c r="T470" s="87"/>
      <c r="U470" s="40"/>
      <c r="V470" s="40"/>
      <c r="W470" s="40"/>
      <c r="X470" s="40"/>
      <c r="Y470" s="40"/>
      <c r="Z470" s="40"/>
      <c r="AA470" s="40"/>
      <c r="AB470" s="40"/>
      <c r="AC470" s="40"/>
      <c r="AD470" s="40"/>
      <c r="AE470" s="40"/>
      <c r="AT470" s="19" t="s">
        <v>146</v>
      </c>
      <c r="AU470" s="19" t="s">
        <v>85</v>
      </c>
    </row>
    <row r="471" s="13" customFormat="1">
      <c r="A471" s="13"/>
      <c r="B471" s="224"/>
      <c r="C471" s="225"/>
      <c r="D471" s="226" t="s">
        <v>148</v>
      </c>
      <c r="E471" s="227" t="s">
        <v>19</v>
      </c>
      <c r="F471" s="228" t="s">
        <v>491</v>
      </c>
      <c r="G471" s="225"/>
      <c r="H471" s="227" t="s">
        <v>19</v>
      </c>
      <c r="I471" s="229"/>
      <c r="J471" s="225"/>
      <c r="K471" s="225"/>
      <c r="L471" s="230"/>
      <c r="M471" s="231"/>
      <c r="N471" s="232"/>
      <c r="O471" s="232"/>
      <c r="P471" s="232"/>
      <c r="Q471" s="232"/>
      <c r="R471" s="232"/>
      <c r="S471" s="232"/>
      <c r="T471" s="233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T471" s="234" t="s">
        <v>148</v>
      </c>
      <c r="AU471" s="234" t="s">
        <v>85</v>
      </c>
      <c r="AV471" s="13" t="s">
        <v>83</v>
      </c>
      <c r="AW471" s="13" t="s">
        <v>35</v>
      </c>
      <c r="AX471" s="13" t="s">
        <v>75</v>
      </c>
      <c r="AY471" s="234" t="s">
        <v>136</v>
      </c>
    </row>
    <row r="472" s="14" customFormat="1">
      <c r="A472" s="14"/>
      <c r="B472" s="235"/>
      <c r="C472" s="236"/>
      <c r="D472" s="226" t="s">
        <v>148</v>
      </c>
      <c r="E472" s="237" t="s">
        <v>19</v>
      </c>
      <c r="F472" s="238" t="s">
        <v>492</v>
      </c>
      <c r="G472" s="236"/>
      <c r="H472" s="239">
        <v>155</v>
      </c>
      <c r="I472" s="240"/>
      <c r="J472" s="236"/>
      <c r="K472" s="236"/>
      <c r="L472" s="241"/>
      <c r="M472" s="242"/>
      <c r="N472" s="243"/>
      <c r="O472" s="243"/>
      <c r="P472" s="243"/>
      <c r="Q472" s="243"/>
      <c r="R472" s="243"/>
      <c r="S472" s="243"/>
      <c r="T472" s="244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T472" s="245" t="s">
        <v>148</v>
      </c>
      <c r="AU472" s="245" t="s">
        <v>85</v>
      </c>
      <c r="AV472" s="14" t="s">
        <v>85</v>
      </c>
      <c r="AW472" s="14" t="s">
        <v>35</v>
      </c>
      <c r="AX472" s="14" t="s">
        <v>75</v>
      </c>
      <c r="AY472" s="245" t="s">
        <v>136</v>
      </c>
    </row>
    <row r="473" s="15" customFormat="1">
      <c r="A473" s="15"/>
      <c r="B473" s="246"/>
      <c r="C473" s="247"/>
      <c r="D473" s="226" t="s">
        <v>148</v>
      </c>
      <c r="E473" s="248" t="s">
        <v>19</v>
      </c>
      <c r="F473" s="249" t="s">
        <v>155</v>
      </c>
      <c r="G473" s="247"/>
      <c r="H473" s="250">
        <v>155</v>
      </c>
      <c r="I473" s="251"/>
      <c r="J473" s="247"/>
      <c r="K473" s="247"/>
      <c r="L473" s="252"/>
      <c r="M473" s="253"/>
      <c r="N473" s="254"/>
      <c r="O473" s="254"/>
      <c r="P473" s="254"/>
      <c r="Q473" s="254"/>
      <c r="R473" s="254"/>
      <c r="S473" s="254"/>
      <c r="T473" s="255"/>
      <c r="U473" s="15"/>
      <c r="V473" s="15"/>
      <c r="W473" s="15"/>
      <c r="X473" s="15"/>
      <c r="Y473" s="15"/>
      <c r="Z473" s="15"/>
      <c r="AA473" s="15"/>
      <c r="AB473" s="15"/>
      <c r="AC473" s="15"/>
      <c r="AD473" s="15"/>
      <c r="AE473" s="15"/>
      <c r="AT473" s="256" t="s">
        <v>148</v>
      </c>
      <c r="AU473" s="256" t="s">
        <v>85</v>
      </c>
      <c r="AV473" s="15" t="s">
        <v>144</v>
      </c>
      <c r="AW473" s="15" t="s">
        <v>35</v>
      </c>
      <c r="AX473" s="15" t="s">
        <v>83</v>
      </c>
      <c r="AY473" s="256" t="s">
        <v>136</v>
      </c>
    </row>
    <row r="474" s="2" customFormat="1" ht="24.15" customHeight="1">
      <c r="A474" s="40"/>
      <c r="B474" s="41"/>
      <c r="C474" s="260" t="s">
        <v>641</v>
      </c>
      <c r="D474" s="260" t="s">
        <v>443</v>
      </c>
      <c r="E474" s="261" t="s">
        <v>642</v>
      </c>
      <c r="F474" s="262" t="s">
        <v>643</v>
      </c>
      <c r="G474" s="263" t="s">
        <v>142</v>
      </c>
      <c r="H474" s="264">
        <v>170.5</v>
      </c>
      <c r="I474" s="265"/>
      <c r="J474" s="266">
        <f>ROUND(I474*H474,2)</f>
        <v>0</v>
      </c>
      <c r="K474" s="262" t="s">
        <v>143</v>
      </c>
      <c r="L474" s="267"/>
      <c r="M474" s="268" t="s">
        <v>19</v>
      </c>
      <c r="N474" s="269" t="s">
        <v>46</v>
      </c>
      <c r="O474" s="86"/>
      <c r="P474" s="215">
        <f>O474*H474</f>
        <v>0</v>
      </c>
      <c r="Q474" s="215">
        <v>0.00013999999999999999</v>
      </c>
      <c r="R474" s="215">
        <f>Q474*H474</f>
        <v>0.023869999999999999</v>
      </c>
      <c r="S474" s="215">
        <v>0</v>
      </c>
      <c r="T474" s="216">
        <f>S474*H474</f>
        <v>0</v>
      </c>
      <c r="U474" s="40"/>
      <c r="V474" s="40"/>
      <c r="W474" s="40"/>
      <c r="X474" s="40"/>
      <c r="Y474" s="40"/>
      <c r="Z474" s="40"/>
      <c r="AA474" s="40"/>
      <c r="AB474" s="40"/>
      <c r="AC474" s="40"/>
      <c r="AD474" s="40"/>
      <c r="AE474" s="40"/>
      <c r="AR474" s="217" t="s">
        <v>500</v>
      </c>
      <c r="AT474" s="217" t="s">
        <v>443</v>
      </c>
      <c r="AU474" s="217" t="s">
        <v>85</v>
      </c>
      <c r="AY474" s="19" t="s">
        <v>136</v>
      </c>
      <c r="BE474" s="218">
        <f>IF(N474="základní",J474,0)</f>
        <v>0</v>
      </c>
      <c r="BF474" s="218">
        <f>IF(N474="snížená",J474,0)</f>
        <v>0</v>
      </c>
      <c r="BG474" s="218">
        <f>IF(N474="zákl. přenesená",J474,0)</f>
        <v>0</v>
      </c>
      <c r="BH474" s="218">
        <f>IF(N474="sníž. přenesená",J474,0)</f>
        <v>0</v>
      </c>
      <c r="BI474" s="218">
        <f>IF(N474="nulová",J474,0)</f>
        <v>0</v>
      </c>
      <c r="BJ474" s="19" t="s">
        <v>83</v>
      </c>
      <c r="BK474" s="218">
        <f>ROUND(I474*H474,2)</f>
        <v>0</v>
      </c>
      <c r="BL474" s="19" t="s">
        <v>257</v>
      </c>
      <c r="BM474" s="217" t="s">
        <v>644</v>
      </c>
    </row>
    <row r="475" s="13" customFormat="1">
      <c r="A475" s="13"/>
      <c r="B475" s="224"/>
      <c r="C475" s="225"/>
      <c r="D475" s="226" t="s">
        <v>148</v>
      </c>
      <c r="E475" s="227" t="s">
        <v>19</v>
      </c>
      <c r="F475" s="228" t="s">
        <v>491</v>
      </c>
      <c r="G475" s="225"/>
      <c r="H475" s="227" t="s">
        <v>19</v>
      </c>
      <c r="I475" s="229"/>
      <c r="J475" s="225"/>
      <c r="K475" s="225"/>
      <c r="L475" s="230"/>
      <c r="M475" s="231"/>
      <c r="N475" s="232"/>
      <c r="O475" s="232"/>
      <c r="P475" s="232"/>
      <c r="Q475" s="232"/>
      <c r="R475" s="232"/>
      <c r="S475" s="232"/>
      <c r="T475" s="233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T475" s="234" t="s">
        <v>148</v>
      </c>
      <c r="AU475" s="234" t="s">
        <v>85</v>
      </c>
      <c r="AV475" s="13" t="s">
        <v>83</v>
      </c>
      <c r="AW475" s="13" t="s">
        <v>35</v>
      </c>
      <c r="AX475" s="13" t="s">
        <v>75</v>
      </c>
      <c r="AY475" s="234" t="s">
        <v>136</v>
      </c>
    </row>
    <row r="476" s="14" customFormat="1">
      <c r="A476" s="14"/>
      <c r="B476" s="235"/>
      <c r="C476" s="236"/>
      <c r="D476" s="226" t="s">
        <v>148</v>
      </c>
      <c r="E476" s="237" t="s">
        <v>19</v>
      </c>
      <c r="F476" s="238" t="s">
        <v>492</v>
      </c>
      <c r="G476" s="236"/>
      <c r="H476" s="239">
        <v>155</v>
      </c>
      <c r="I476" s="240"/>
      <c r="J476" s="236"/>
      <c r="K476" s="236"/>
      <c r="L476" s="241"/>
      <c r="M476" s="242"/>
      <c r="N476" s="243"/>
      <c r="O476" s="243"/>
      <c r="P476" s="243"/>
      <c r="Q476" s="243"/>
      <c r="R476" s="243"/>
      <c r="S476" s="243"/>
      <c r="T476" s="244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T476" s="245" t="s">
        <v>148</v>
      </c>
      <c r="AU476" s="245" t="s">
        <v>85</v>
      </c>
      <c r="AV476" s="14" t="s">
        <v>85</v>
      </c>
      <c r="AW476" s="14" t="s">
        <v>35</v>
      </c>
      <c r="AX476" s="14" t="s">
        <v>75</v>
      </c>
      <c r="AY476" s="245" t="s">
        <v>136</v>
      </c>
    </row>
    <row r="477" s="15" customFormat="1">
      <c r="A477" s="15"/>
      <c r="B477" s="246"/>
      <c r="C477" s="247"/>
      <c r="D477" s="226" t="s">
        <v>148</v>
      </c>
      <c r="E477" s="248" t="s">
        <v>19</v>
      </c>
      <c r="F477" s="249" t="s">
        <v>155</v>
      </c>
      <c r="G477" s="247"/>
      <c r="H477" s="250">
        <v>155</v>
      </c>
      <c r="I477" s="251"/>
      <c r="J477" s="247"/>
      <c r="K477" s="247"/>
      <c r="L477" s="252"/>
      <c r="M477" s="253"/>
      <c r="N477" s="254"/>
      <c r="O477" s="254"/>
      <c r="P477" s="254"/>
      <c r="Q477" s="254"/>
      <c r="R477" s="254"/>
      <c r="S477" s="254"/>
      <c r="T477" s="255"/>
      <c r="U477" s="15"/>
      <c r="V477" s="15"/>
      <c r="W477" s="15"/>
      <c r="X477" s="15"/>
      <c r="Y477" s="15"/>
      <c r="Z477" s="15"/>
      <c r="AA477" s="15"/>
      <c r="AB477" s="15"/>
      <c r="AC477" s="15"/>
      <c r="AD477" s="15"/>
      <c r="AE477" s="15"/>
      <c r="AT477" s="256" t="s">
        <v>148</v>
      </c>
      <c r="AU477" s="256" t="s">
        <v>85</v>
      </c>
      <c r="AV477" s="15" t="s">
        <v>144</v>
      </c>
      <c r="AW477" s="15" t="s">
        <v>35</v>
      </c>
      <c r="AX477" s="15" t="s">
        <v>83</v>
      </c>
      <c r="AY477" s="256" t="s">
        <v>136</v>
      </c>
    </row>
    <row r="478" s="14" customFormat="1">
      <c r="A478" s="14"/>
      <c r="B478" s="235"/>
      <c r="C478" s="236"/>
      <c r="D478" s="226" t="s">
        <v>148</v>
      </c>
      <c r="E478" s="236"/>
      <c r="F478" s="238" t="s">
        <v>645</v>
      </c>
      <c r="G478" s="236"/>
      <c r="H478" s="239">
        <v>170.5</v>
      </c>
      <c r="I478" s="240"/>
      <c r="J478" s="236"/>
      <c r="K478" s="236"/>
      <c r="L478" s="241"/>
      <c r="M478" s="242"/>
      <c r="N478" s="243"/>
      <c r="O478" s="243"/>
      <c r="P478" s="243"/>
      <c r="Q478" s="243"/>
      <c r="R478" s="243"/>
      <c r="S478" s="243"/>
      <c r="T478" s="244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  <c r="AT478" s="245" t="s">
        <v>148</v>
      </c>
      <c r="AU478" s="245" t="s">
        <v>85</v>
      </c>
      <c r="AV478" s="14" t="s">
        <v>85</v>
      </c>
      <c r="AW478" s="14" t="s">
        <v>4</v>
      </c>
      <c r="AX478" s="14" t="s">
        <v>83</v>
      </c>
      <c r="AY478" s="245" t="s">
        <v>136</v>
      </c>
    </row>
    <row r="479" s="2" customFormat="1" ht="24.15" customHeight="1">
      <c r="A479" s="40"/>
      <c r="B479" s="41"/>
      <c r="C479" s="206" t="s">
        <v>646</v>
      </c>
      <c r="D479" s="206" t="s">
        <v>139</v>
      </c>
      <c r="E479" s="207" t="s">
        <v>647</v>
      </c>
      <c r="F479" s="208" t="s">
        <v>648</v>
      </c>
      <c r="G479" s="209" t="s">
        <v>215</v>
      </c>
      <c r="H479" s="210">
        <v>0.025000000000000001</v>
      </c>
      <c r="I479" s="211"/>
      <c r="J479" s="212">
        <f>ROUND(I479*H479,2)</f>
        <v>0</v>
      </c>
      <c r="K479" s="208" t="s">
        <v>143</v>
      </c>
      <c r="L479" s="46"/>
      <c r="M479" s="213" t="s">
        <v>19</v>
      </c>
      <c r="N479" s="214" t="s">
        <v>46</v>
      </c>
      <c r="O479" s="86"/>
      <c r="P479" s="215">
        <f>O479*H479</f>
        <v>0</v>
      </c>
      <c r="Q479" s="215">
        <v>0</v>
      </c>
      <c r="R479" s="215">
        <f>Q479*H479</f>
        <v>0</v>
      </c>
      <c r="S479" s="215">
        <v>0</v>
      </c>
      <c r="T479" s="216">
        <f>S479*H479</f>
        <v>0</v>
      </c>
      <c r="U479" s="40"/>
      <c r="V479" s="40"/>
      <c r="W479" s="40"/>
      <c r="X479" s="40"/>
      <c r="Y479" s="40"/>
      <c r="Z479" s="40"/>
      <c r="AA479" s="40"/>
      <c r="AB479" s="40"/>
      <c r="AC479" s="40"/>
      <c r="AD479" s="40"/>
      <c r="AE479" s="40"/>
      <c r="AR479" s="217" t="s">
        <v>257</v>
      </c>
      <c r="AT479" s="217" t="s">
        <v>139</v>
      </c>
      <c r="AU479" s="217" t="s">
        <v>85</v>
      </c>
      <c r="AY479" s="19" t="s">
        <v>136</v>
      </c>
      <c r="BE479" s="218">
        <f>IF(N479="základní",J479,0)</f>
        <v>0</v>
      </c>
      <c r="BF479" s="218">
        <f>IF(N479="snížená",J479,0)</f>
        <v>0</v>
      </c>
      <c r="BG479" s="218">
        <f>IF(N479="zákl. přenesená",J479,0)</f>
        <v>0</v>
      </c>
      <c r="BH479" s="218">
        <f>IF(N479="sníž. přenesená",J479,0)</f>
        <v>0</v>
      </c>
      <c r="BI479" s="218">
        <f>IF(N479="nulová",J479,0)</f>
        <v>0</v>
      </c>
      <c r="BJ479" s="19" t="s">
        <v>83</v>
      </c>
      <c r="BK479" s="218">
        <f>ROUND(I479*H479,2)</f>
        <v>0</v>
      </c>
      <c r="BL479" s="19" t="s">
        <v>257</v>
      </c>
      <c r="BM479" s="217" t="s">
        <v>649</v>
      </c>
    </row>
    <row r="480" s="2" customFormat="1">
      <c r="A480" s="40"/>
      <c r="B480" s="41"/>
      <c r="C480" s="42"/>
      <c r="D480" s="219" t="s">
        <v>146</v>
      </c>
      <c r="E480" s="42"/>
      <c r="F480" s="220" t="s">
        <v>650</v>
      </c>
      <c r="G480" s="42"/>
      <c r="H480" s="42"/>
      <c r="I480" s="221"/>
      <c r="J480" s="42"/>
      <c r="K480" s="42"/>
      <c r="L480" s="46"/>
      <c r="M480" s="222"/>
      <c r="N480" s="223"/>
      <c r="O480" s="86"/>
      <c r="P480" s="86"/>
      <c r="Q480" s="86"/>
      <c r="R480" s="86"/>
      <c r="S480" s="86"/>
      <c r="T480" s="87"/>
      <c r="U480" s="40"/>
      <c r="V480" s="40"/>
      <c r="W480" s="40"/>
      <c r="X480" s="40"/>
      <c r="Y480" s="40"/>
      <c r="Z480" s="40"/>
      <c r="AA480" s="40"/>
      <c r="AB480" s="40"/>
      <c r="AC480" s="40"/>
      <c r="AD480" s="40"/>
      <c r="AE480" s="40"/>
      <c r="AT480" s="19" t="s">
        <v>146</v>
      </c>
      <c r="AU480" s="19" t="s">
        <v>85</v>
      </c>
    </row>
    <row r="481" s="12" customFormat="1" ht="22.8" customHeight="1">
      <c r="A481" s="12"/>
      <c r="B481" s="190"/>
      <c r="C481" s="191"/>
      <c r="D481" s="192" t="s">
        <v>74</v>
      </c>
      <c r="E481" s="204" t="s">
        <v>300</v>
      </c>
      <c r="F481" s="204" t="s">
        <v>301</v>
      </c>
      <c r="G481" s="191"/>
      <c r="H481" s="191"/>
      <c r="I481" s="194"/>
      <c r="J481" s="205">
        <f>BK481</f>
        <v>0</v>
      </c>
      <c r="K481" s="191"/>
      <c r="L481" s="196"/>
      <c r="M481" s="197"/>
      <c r="N481" s="198"/>
      <c r="O481" s="198"/>
      <c r="P481" s="199">
        <f>SUM(P482:P514)</f>
        <v>0</v>
      </c>
      <c r="Q481" s="198"/>
      <c r="R481" s="199">
        <f>SUM(R482:R514)</f>
        <v>0.40583999999999998</v>
      </c>
      <c r="S481" s="198"/>
      <c r="T481" s="200">
        <f>SUM(T482:T514)</f>
        <v>0</v>
      </c>
      <c r="U481" s="12"/>
      <c r="V481" s="12"/>
      <c r="W481" s="12"/>
      <c r="X481" s="12"/>
      <c r="Y481" s="12"/>
      <c r="Z481" s="12"/>
      <c r="AA481" s="12"/>
      <c r="AB481" s="12"/>
      <c r="AC481" s="12"/>
      <c r="AD481" s="12"/>
      <c r="AE481" s="12"/>
      <c r="AR481" s="201" t="s">
        <v>85</v>
      </c>
      <c r="AT481" s="202" t="s">
        <v>74</v>
      </c>
      <c r="AU481" s="202" t="s">
        <v>83</v>
      </c>
      <c r="AY481" s="201" t="s">
        <v>136</v>
      </c>
      <c r="BK481" s="203">
        <f>SUM(BK482:BK514)</f>
        <v>0</v>
      </c>
    </row>
    <row r="482" s="2" customFormat="1" ht="24.15" customHeight="1">
      <c r="A482" s="40"/>
      <c r="B482" s="41"/>
      <c r="C482" s="206" t="s">
        <v>651</v>
      </c>
      <c r="D482" s="206" t="s">
        <v>139</v>
      </c>
      <c r="E482" s="207" t="s">
        <v>652</v>
      </c>
      <c r="F482" s="208" t="s">
        <v>653</v>
      </c>
      <c r="G482" s="209" t="s">
        <v>282</v>
      </c>
      <c r="H482" s="210">
        <v>13</v>
      </c>
      <c r="I482" s="211"/>
      <c r="J482" s="212">
        <f>ROUND(I482*H482,2)</f>
        <v>0</v>
      </c>
      <c r="K482" s="208" t="s">
        <v>143</v>
      </c>
      <c r="L482" s="46"/>
      <c r="M482" s="213" t="s">
        <v>19</v>
      </c>
      <c r="N482" s="214" t="s">
        <v>46</v>
      </c>
      <c r="O482" s="86"/>
      <c r="P482" s="215">
        <f>O482*H482</f>
        <v>0</v>
      </c>
      <c r="Q482" s="215">
        <v>0</v>
      </c>
      <c r="R482" s="215">
        <f>Q482*H482</f>
        <v>0</v>
      </c>
      <c r="S482" s="215">
        <v>0</v>
      </c>
      <c r="T482" s="216">
        <f>S482*H482</f>
        <v>0</v>
      </c>
      <c r="U482" s="40"/>
      <c r="V482" s="40"/>
      <c r="W482" s="40"/>
      <c r="X482" s="40"/>
      <c r="Y482" s="40"/>
      <c r="Z482" s="40"/>
      <c r="AA482" s="40"/>
      <c r="AB482" s="40"/>
      <c r="AC482" s="40"/>
      <c r="AD482" s="40"/>
      <c r="AE482" s="40"/>
      <c r="AR482" s="217" t="s">
        <v>257</v>
      </c>
      <c r="AT482" s="217" t="s">
        <v>139</v>
      </c>
      <c r="AU482" s="217" t="s">
        <v>85</v>
      </c>
      <c r="AY482" s="19" t="s">
        <v>136</v>
      </c>
      <c r="BE482" s="218">
        <f>IF(N482="základní",J482,0)</f>
        <v>0</v>
      </c>
      <c r="BF482" s="218">
        <f>IF(N482="snížená",J482,0)</f>
        <v>0</v>
      </c>
      <c r="BG482" s="218">
        <f>IF(N482="zákl. přenesená",J482,0)</f>
        <v>0</v>
      </c>
      <c r="BH482" s="218">
        <f>IF(N482="sníž. přenesená",J482,0)</f>
        <v>0</v>
      </c>
      <c r="BI482" s="218">
        <f>IF(N482="nulová",J482,0)</f>
        <v>0</v>
      </c>
      <c r="BJ482" s="19" t="s">
        <v>83</v>
      </c>
      <c r="BK482" s="218">
        <f>ROUND(I482*H482,2)</f>
        <v>0</v>
      </c>
      <c r="BL482" s="19" t="s">
        <v>257</v>
      </c>
      <c r="BM482" s="217" t="s">
        <v>654</v>
      </c>
    </row>
    <row r="483" s="2" customFormat="1">
      <c r="A483" s="40"/>
      <c r="B483" s="41"/>
      <c r="C483" s="42"/>
      <c r="D483" s="219" t="s">
        <v>146</v>
      </c>
      <c r="E483" s="42"/>
      <c r="F483" s="220" t="s">
        <v>655</v>
      </c>
      <c r="G483" s="42"/>
      <c r="H483" s="42"/>
      <c r="I483" s="221"/>
      <c r="J483" s="42"/>
      <c r="K483" s="42"/>
      <c r="L483" s="46"/>
      <c r="M483" s="222"/>
      <c r="N483" s="223"/>
      <c r="O483" s="86"/>
      <c r="P483" s="86"/>
      <c r="Q483" s="86"/>
      <c r="R483" s="86"/>
      <c r="S483" s="86"/>
      <c r="T483" s="87"/>
      <c r="U483" s="40"/>
      <c r="V483" s="40"/>
      <c r="W483" s="40"/>
      <c r="X483" s="40"/>
      <c r="Y483" s="40"/>
      <c r="Z483" s="40"/>
      <c r="AA483" s="40"/>
      <c r="AB483" s="40"/>
      <c r="AC483" s="40"/>
      <c r="AD483" s="40"/>
      <c r="AE483" s="40"/>
      <c r="AT483" s="19" t="s">
        <v>146</v>
      </c>
      <c r="AU483" s="19" t="s">
        <v>85</v>
      </c>
    </row>
    <row r="484" s="2" customFormat="1" ht="16.5" customHeight="1">
      <c r="A484" s="40"/>
      <c r="B484" s="41"/>
      <c r="C484" s="260" t="s">
        <v>656</v>
      </c>
      <c r="D484" s="260" t="s">
        <v>443</v>
      </c>
      <c r="E484" s="261" t="s">
        <v>657</v>
      </c>
      <c r="F484" s="262" t="s">
        <v>658</v>
      </c>
      <c r="G484" s="263" t="s">
        <v>282</v>
      </c>
      <c r="H484" s="264">
        <v>4</v>
      </c>
      <c r="I484" s="265"/>
      <c r="J484" s="266">
        <f>ROUND(I484*H484,2)</f>
        <v>0</v>
      </c>
      <c r="K484" s="262" t="s">
        <v>143</v>
      </c>
      <c r="L484" s="267"/>
      <c r="M484" s="268" t="s">
        <v>19</v>
      </c>
      <c r="N484" s="269" t="s">
        <v>46</v>
      </c>
      <c r="O484" s="86"/>
      <c r="P484" s="215">
        <f>O484*H484</f>
        <v>0</v>
      </c>
      <c r="Q484" s="215">
        <v>0.014500000000000001</v>
      </c>
      <c r="R484" s="215">
        <f>Q484*H484</f>
        <v>0.058000000000000003</v>
      </c>
      <c r="S484" s="215">
        <v>0</v>
      </c>
      <c r="T484" s="216">
        <f>S484*H484</f>
        <v>0</v>
      </c>
      <c r="U484" s="40"/>
      <c r="V484" s="40"/>
      <c r="W484" s="40"/>
      <c r="X484" s="40"/>
      <c r="Y484" s="40"/>
      <c r="Z484" s="40"/>
      <c r="AA484" s="40"/>
      <c r="AB484" s="40"/>
      <c r="AC484" s="40"/>
      <c r="AD484" s="40"/>
      <c r="AE484" s="40"/>
      <c r="AR484" s="217" t="s">
        <v>500</v>
      </c>
      <c r="AT484" s="217" t="s">
        <v>443</v>
      </c>
      <c r="AU484" s="217" t="s">
        <v>85</v>
      </c>
      <c r="AY484" s="19" t="s">
        <v>136</v>
      </c>
      <c r="BE484" s="218">
        <f>IF(N484="základní",J484,0)</f>
        <v>0</v>
      </c>
      <c r="BF484" s="218">
        <f>IF(N484="snížená",J484,0)</f>
        <v>0</v>
      </c>
      <c r="BG484" s="218">
        <f>IF(N484="zákl. přenesená",J484,0)</f>
        <v>0</v>
      </c>
      <c r="BH484" s="218">
        <f>IF(N484="sníž. přenesená",J484,0)</f>
        <v>0</v>
      </c>
      <c r="BI484" s="218">
        <f>IF(N484="nulová",J484,0)</f>
        <v>0</v>
      </c>
      <c r="BJ484" s="19" t="s">
        <v>83</v>
      </c>
      <c r="BK484" s="218">
        <f>ROUND(I484*H484,2)</f>
        <v>0</v>
      </c>
      <c r="BL484" s="19" t="s">
        <v>257</v>
      </c>
      <c r="BM484" s="217" t="s">
        <v>659</v>
      </c>
    </row>
    <row r="485" s="2" customFormat="1" ht="16.5" customHeight="1">
      <c r="A485" s="40"/>
      <c r="B485" s="41"/>
      <c r="C485" s="260" t="s">
        <v>660</v>
      </c>
      <c r="D485" s="260" t="s">
        <v>443</v>
      </c>
      <c r="E485" s="261" t="s">
        <v>661</v>
      </c>
      <c r="F485" s="262" t="s">
        <v>662</v>
      </c>
      <c r="G485" s="263" t="s">
        <v>282</v>
      </c>
      <c r="H485" s="264">
        <v>9</v>
      </c>
      <c r="I485" s="265"/>
      <c r="J485" s="266">
        <f>ROUND(I485*H485,2)</f>
        <v>0</v>
      </c>
      <c r="K485" s="262" t="s">
        <v>143</v>
      </c>
      <c r="L485" s="267"/>
      <c r="M485" s="268" t="s">
        <v>19</v>
      </c>
      <c r="N485" s="269" t="s">
        <v>46</v>
      </c>
      <c r="O485" s="86"/>
      <c r="P485" s="215">
        <f>O485*H485</f>
        <v>0</v>
      </c>
      <c r="Q485" s="215">
        <v>0.016</v>
      </c>
      <c r="R485" s="215">
        <f>Q485*H485</f>
        <v>0.14400000000000002</v>
      </c>
      <c r="S485" s="215">
        <v>0</v>
      </c>
      <c r="T485" s="216">
        <f>S485*H485</f>
        <v>0</v>
      </c>
      <c r="U485" s="40"/>
      <c r="V485" s="40"/>
      <c r="W485" s="40"/>
      <c r="X485" s="40"/>
      <c r="Y485" s="40"/>
      <c r="Z485" s="40"/>
      <c r="AA485" s="40"/>
      <c r="AB485" s="40"/>
      <c r="AC485" s="40"/>
      <c r="AD485" s="40"/>
      <c r="AE485" s="40"/>
      <c r="AR485" s="217" t="s">
        <v>500</v>
      </c>
      <c r="AT485" s="217" t="s">
        <v>443</v>
      </c>
      <c r="AU485" s="217" t="s">
        <v>85</v>
      </c>
      <c r="AY485" s="19" t="s">
        <v>136</v>
      </c>
      <c r="BE485" s="218">
        <f>IF(N485="základní",J485,0)</f>
        <v>0</v>
      </c>
      <c r="BF485" s="218">
        <f>IF(N485="snížená",J485,0)</f>
        <v>0</v>
      </c>
      <c r="BG485" s="218">
        <f>IF(N485="zákl. přenesená",J485,0)</f>
        <v>0</v>
      </c>
      <c r="BH485" s="218">
        <f>IF(N485="sníž. přenesená",J485,0)</f>
        <v>0</v>
      </c>
      <c r="BI485" s="218">
        <f>IF(N485="nulová",J485,0)</f>
        <v>0</v>
      </c>
      <c r="BJ485" s="19" t="s">
        <v>83</v>
      </c>
      <c r="BK485" s="218">
        <f>ROUND(I485*H485,2)</f>
        <v>0</v>
      </c>
      <c r="BL485" s="19" t="s">
        <v>257</v>
      </c>
      <c r="BM485" s="217" t="s">
        <v>663</v>
      </c>
    </row>
    <row r="486" s="2" customFormat="1" ht="24.15" customHeight="1">
      <c r="A486" s="40"/>
      <c r="B486" s="41"/>
      <c r="C486" s="206" t="s">
        <v>664</v>
      </c>
      <c r="D486" s="206" t="s">
        <v>139</v>
      </c>
      <c r="E486" s="207" t="s">
        <v>665</v>
      </c>
      <c r="F486" s="208" t="s">
        <v>666</v>
      </c>
      <c r="G486" s="209" t="s">
        <v>282</v>
      </c>
      <c r="H486" s="210">
        <v>1</v>
      </c>
      <c r="I486" s="211"/>
      <c r="J486" s="212">
        <f>ROUND(I486*H486,2)</f>
        <v>0</v>
      </c>
      <c r="K486" s="208" t="s">
        <v>143</v>
      </c>
      <c r="L486" s="46"/>
      <c r="M486" s="213" t="s">
        <v>19</v>
      </c>
      <c r="N486" s="214" t="s">
        <v>46</v>
      </c>
      <c r="O486" s="86"/>
      <c r="P486" s="215">
        <f>O486*H486</f>
        <v>0</v>
      </c>
      <c r="Q486" s="215">
        <v>0</v>
      </c>
      <c r="R486" s="215">
        <f>Q486*H486</f>
        <v>0</v>
      </c>
      <c r="S486" s="215">
        <v>0</v>
      </c>
      <c r="T486" s="216">
        <f>S486*H486</f>
        <v>0</v>
      </c>
      <c r="U486" s="40"/>
      <c r="V486" s="40"/>
      <c r="W486" s="40"/>
      <c r="X486" s="40"/>
      <c r="Y486" s="40"/>
      <c r="Z486" s="40"/>
      <c r="AA486" s="40"/>
      <c r="AB486" s="40"/>
      <c r="AC486" s="40"/>
      <c r="AD486" s="40"/>
      <c r="AE486" s="40"/>
      <c r="AR486" s="217" t="s">
        <v>257</v>
      </c>
      <c r="AT486" s="217" t="s">
        <v>139</v>
      </c>
      <c r="AU486" s="217" t="s">
        <v>85</v>
      </c>
      <c r="AY486" s="19" t="s">
        <v>136</v>
      </c>
      <c r="BE486" s="218">
        <f>IF(N486="základní",J486,0)</f>
        <v>0</v>
      </c>
      <c r="BF486" s="218">
        <f>IF(N486="snížená",J486,0)</f>
        <v>0</v>
      </c>
      <c r="BG486" s="218">
        <f>IF(N486="zákl. přenesená",J486,0)</f>
        <v>0</v>
      </c>
      <c r="BH486" s="218">
        <f>IF(N486="sníž. přenesená",J486,0)</f>
        <v>0</v>
      </c>
      <c r="BI486" s="218">
        <f>IF(N486="nulová",J486,0)</f>
        <v>0</v>
      </c>
      <c r="BJ486" s="19" t="s">
        <v>83</v>
      </c>
      <c r="BK486" s="218">
        <f>ROUND(I486*H486,2)</f>
        <v>0</v>
      </c>
      <c r="BL486" s="19" t="s">
        <v>257</v>
      </c>
      <c r="BM486" s="217" t="s">
        <v>667</v>
      </c>
    </row>
    <row r="487" s="2" customFormat="1">
      <c r="A487" s="40"/>
      <c r="B487" s="41"/>
      <c r="C487" s="42"/>
      <c r="D487" s="219" t="s">
        <v>146</v>
      </c>
      <c r="E487" s="42"/>
      <c r="F487" s="220" t="s">
        <v>668</v>
      </c>
      <c r="G487" s="42"/>
      <c r="H487" s="42"/>
      <c r="I487" s="221"/>
      <c r="J487" s="42"/>
      <c r="K487" s="42"/>
      <c r="L487" s="46"/>
      <c r="M487" s="222"/>
      <c r="N487" s="223"/>
      <c r="O487" s="86"/>
      <c r="P487" s="86"/>
      <c r="Q487" s="86"/>
      <c r="R487" s="86"/>
      <c r="S487" s="86"/>
      <c r="T487" s="87"/>
      <c r="U487" s="40"/>
      <c r="V487" s="40"/>
      <c r="W487" s="40"/>
      <c r="X487" s="40"/>
      <c r="Y487" s="40"/>
      <c r="Z487" s="40"/>
      <c r="AA487" s="40"/>
      <c r="AB487" s="40"/>
      <c r="AC487" s="40"/>
      <c r="AD487" s="40"/>
      <c r="AE487" s="40"/>
      <c r="AT487" s="19" t="s">
        <v>146</v>
      </c>
      <c r="AU487" s="19" t="s">
        <v>85</v>
      </c>
    </row>
    <row r="488" s="2" customFormat="1" ht="16.5" customHeight="1">
      <c r="A488" s="40"/>
      <c r="B488" s="41"/>
      <c r="C488" s="260" t="s">
        <v>669</v>
      </c>
      <c r="D488" s="260" t="s">
        <v>443</v>
      </c>
      <c r="E488" s="261" t="s">
        <v>670</v>
      </c>
      <c r="F488" s="262" t="s">
        <v>671</v>
      </c>
      <c r="G488" s="263" t="s">
        <v>282</v>
      </c>
      <c r="H488" s="264">
        <v>1</v>
      </c>
      <c r="I488" s="265"/>
      <c r="J488" s="266">
        <f>ROUND(I488*H488,2)</f>
        <v>0</v>
      </c>
      <c r="K488" s="262" t="s">
        <v>143</v>
      </c>
      <c r="L488" s="267"/>
      <c r="M488" s="268" t="s">
        <v>19</v>
      </c>
      <c r="N488" s="269" t="s">
        <v>46</v>
      </c>
      <c r="O488" s="86"/>
      <c r="P488" s="215">
        <f>O488*H488</f>
        <v>0</v>
      </c>
      <c r="Q488" s="215">
        <v>0.017000000000000001</v>
      </c>
      <c r="R488" s="215">
        <f>Q488*H488</f>
        <v>0.017000000000000001</v>
      </c>
      <c r="S488" s="215">
        <v>0</v>
      </c>
      <c r="T488" s="216">
        <f>S488*H488</f>
        <v>0</v>
      </c>
      <c r="U488" s="40"/>
      <c r="V488" s="40"/>
      <c r="W488" s="40"/>
      <c r="X488" s="40"/>
      <c r="Y488" s="40"/>
      <c r="Z488" s="40"/>
      <c r="AA488" s="40"/>
      <c r="AB488" s="40"/>
      <c r="AC488" s="40"/>
      <c r="AD488" s="40"/>
      <c r="AE488" s="40"/>
      <c r="AR488" s="217" t="s">
        <v>500</v>
      </c>
      <c r="AT488" s="217" t="s">
        <v>443</v>
      </c>
      <c r="AU488" s="217" t="s">
        <v>85</v>
      </c>
      <c r="AY488" s="19" t="s">
        <v>136</v>
      </c>
      <c r="BE488" s="218">
        <f>IF(N488="základní",J488,0)</f>
        <v>0</v>
      </c>
      <c r="BF488" s="218">
        <f>IF(N488="snížená",J488,0)</f>
        <v>0</v>
      </c>
      <c r="BG488" s="218">
        <f>IF(N488="zákl. přenesená",J488,0)</f>
        <v>0</v>
      </c>
      <c r="BH488" s="218">
        <f>IF(N488="sníž. přenesená",J488,0)</f>
        <v>0</v>
      </c>
      <c r="BI488" s="218">
        <f>IF(N488="nulová",J488,0)</f>
        <v>0</v>
      </c>
      <c r="BJ488" s="19" t="s">
        <v>83</v>
      </c>
      <c r="BK488" s="218">
        <f>ROUND(I488*H488,2)</f>
        <v>0</v>
      </c>
      <c r="BL488" s="19" t="s">
        <v>257</v>
      </c>
      <c r="BM488" s="217" t="s">
        <v>672</v>
      </c>
    </row>
    <row r="489" s="2" customFormat="1" ht="16.5" customHeight="1">
      <c r="A489" s="40"/>
      <c r="B489" s="41"/>
      <c r="C489" s="206" t="s">
        <v>673</v>
      </c>
      <c r="D489" s="206" t="s">
        <v>139</v>
      </c>
      <c r="E489" s="207" t="s">
        <v>674</v>
      </c>
      <c r="F489" s="208" t="s">
        <v>675</v>
      </c>
      <c r="G489" s="209" t="s">
        <v>282</v>
      </c>
      <c r="H489" s="210">
        <v>2</v>
      </c>
      <c r="I489" s="211"/>
      <c r="J489" s="212">
        <f>ROUND(I489*H489,2)</f>
        <v>0</v>
      </c>
      <c r="K489" s="208" t="s">
        <v>143</v>
      </c>
      <c r="L489" s="46"/>
      <c r="M489" s="213" t="s">
        <v>19</v>
      </c>
      <c r="N489" s="214" t="s">
        <v>46</v>
      </c>
      <c r="O489" s="86"/>
      <c r="P489" s="215">
        <f>O489*H489</f>
        <v>0</v>
      </c>
      <c r="Q489" s="215">
        <v>0</v>
      </c>
      <c r="R489" s="215">
        <f>Q489*H489</f>
        <v>0</v>
      </c>
      <c r="S489" s="215">
        <v>0</v>
      </c>
      <c r="T489" s="216">
        <f>S489*H489</f>
        <v>0</v>
      </c>
      <c r="U489" s="40"/>
      <c r="V489" s="40"/>
      <c r="W489" s="40"/>
      <c r="X489" s="40"/>
      <c r="Y489" s="40"/>
      <c r="Z489" s="40"/>
      <c r="AA489" s="40"/>
      <c r="AB489" s="40"/>
      <c r="AC489" s="40"/>
      <c r="AD489" s="40"/>
      <c r="AE489" s="40"/>
      <c r="AR489" s="217" t="s">
        <v>257</v>
      </c>
      <c r="AT489" s="217" t="s">
        <v>139</v>
      </c>
      <c r="AU489" s="217" t="s">
        <v>85</v>
      </c>
      <c r="AY489" s="19" t="s">
        <v>136</v>
      </c>
      <c r="BE489" s="218">
        <f>IF(N489="základní",J489,0)</f>
        <v>0</v>
      </c>
      <c r="BF489" s="218">
        <f>IF(N489="snížená",J489,0)</f>
        <v>0</v>
      </c>
      <c r="BG489" s="218">
        <f>IF(N489="zákl. přenesená",J489,0)</f>
        <v>0</v>
      </c>
      <c r="BH489" s="218">
        <f>IF(N489="sníž. přenesená",J489,0)</f>
        <v>0</v>
      </c>
      <c r="BI489" s="218">
        <f>IF(N489="nulová",J489,0)</f>
        <v>0</v>
      </c>
      <c r="BJ489" s="19" t="s">
        <v>83</v>
      </c>
      <c r="BK489" s="218">
        <f>ROUND(I489*H489,2)</f>
        <v>0</v>
      </c>
      <c r="BL489" s="19" t="s">
        <v>257</v>
      </c>
      <c r="BM489" s="217" t="s">
        <v>676</v>
      </c>
    </row>
    <row r="490" s="2" customFormat="1">
      <c r="A490" s="40"/>
      <c r="B490" s="41"/>
      <c r="C490" s="42"/>
      <c r="D490" s="219" t="s">
        <v>146</v>
      </c>
      <c r="E490" s="42"/>
      <c r="F490" s="220" t="s">
        <v>677</v>
      </c>
      <c r="G490" s="42"/>
      <c r="H490" s="42"/>
      <c r="I490" s="221"/>
      <c r="J490" s="42"/>
      <c r="K490" s="42"/>
      <c r="L490" s="46"/>
      <c r="M490" s="222"/>
      <c r="N490" s="223"/>
      <c r="O490" s="86"/>
      <c r="P490" s="86"/>
      <c r="Q490" s="86"/>
      <c r="R490" s="86"/>
      <c r="S490" s="86"/>
      <c r="T490" s="87"/>
      <c r="U490" s="40"/>
      <c r="V490" s="40"/>
      <c r="W490" s="40"/>
      <c r="X490" s="40"/>
      <c r="Y490" s="40"/>
      <c r="Z490" s="40"/>
      <c r="AA490" s="40"/>
      <c r="AB490" s="40"/>
      <c r="AC490" s="40"/>
      <c r="AD490" s="40"/>
      <c r="AE490" s="40"/>
      <c r="AT490" s="19" t="s">
        <v>146</v>
      </c>
      <c r="AU490" s="19" t="s">
        <v>85</v>
      </c>
    </row>
    <row r="491" s="13" customFormat="1">
      <c r="A491" s="13"/>
      <c r="B491" s="224"/>
      <c r="C491" s="225"/>
      <c r="D491" s="226" t="s">
        <v>148</v>
      </c>
      <c r="E491" s="227" t="s">
        <v>19</v>
      </c>
      <c r="F491" s="228" t="s">
        <v>678</v>
      </c>
      <c r="G491" s="225"/>
      <c r="H491" s="227" t="s">
        <v>19</v>
      </c>
      <c r="I491" s="229"/>
      <c r="J491" s="225"/>
      <c r="K491" s="225"/>
      <c r="L491" s="230"/>
      <c r="M491" s="231"/>
      <c r="N491" s="232"/>
      <c r="O491" s="232"/>
      <c r="P491" s="232"/>
      <c r="Q491" s="232"/>
      <c r="R491" s="232"/>
      <c r="S491" s="232"/>
      <c r="T491" s="233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T491" s="234" t="s">
        <v>148</v>
      </c>
      <c r="AU491" s="234" t="s">
        <v>85</v>
      </c>
      <c r="AV491" s="13" t="s">
        <v>83</v>
      </c>
      <c r="AW491" s="13" t="s">
        <v>35</v>
      </c>
      <c r="AX491" s="13" t="s">
        <v>75</v>
      </c>
      <c r="AY491" s="234" t="s">
        <v>136</v>
      </c>
    </row>
    <row r="492" s="14" customFormat="1">
      <c r="A492" s="14"/>
      <c r="B492" s="235"/>
      <c r="C492" s="236"/>
      <c r="D492" s="226" t="s">
        <v>148</v>
      </c>
      <c r="E492" s="237" t="s">
        <v>19</v>
      </c>
      <c r="F492" s="238" t="s">
        <v>85</v>
      </c>
      <c r="G492" s="236"/>
      <c r="H492" s="239">
        <v>2</v>
      </c>
      <c r="I492" s="240"/>
      <c r="J492" s="236"/>
      <c r="K492" s="236"/>
      <c r="L492" s="241"/>
      <c r="M492" s="242"/>
      <c r="N492" s="243"/>
      <c r="O492" s="243"/>
      <c r="P492" s="243"/>
      <c r="Q492" s="243"/>
      <c r="R492" s="243"/>
      <c r="S492" s="243"/>
      <c r="T492" s="244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T492" s="245" t="s">
        <v>148</v>
      </c>
      <c r="AU492" s="245" t="s">
        <v>85</v>
      </c>
      <c r="AV492" s="14" t="s">
        <v>85</v>
      </c>
      <c r="AW492" s="14" t="s">
        <v>35</v>
      </c>
      <c r="AX492" s="14" t="s">
        <v>75</v>
      </c>
      <c r="AY492" s="245" t="s">
        <v>136</v>
      </c>
    </row>
    <row r="493" s="15" customFormat="1">
      <c r="A493" s="15"/>
      <c r="B493" s="246"/>
      <c r="C493" s="247"/>
      <c r="D493" s="226" t="s">
        <v>148</v>
      </c>
      <c r="E493" s="248" t="s">
        <v>19</v>
      </c>
      <c r="F493" s="249" t="s">
        <v>155</v>
      </c>
      <c r="G493" s="247"/>
      <c r="H493" s="250">
        <v>2</v>
      </c>
      <c r="I493" s="251"/>
      <c r="J493" s="247"/>
      <c r="K493" s="247"/>
      <c r="L493" s="252"/>
      <c r="M493" s="253"/>
      <c r="N493" s="254"/>
      <c r="O493" s="254"/>
      <c r="P493" s="254"/>
      <c r="Q493" s="254"/>
      <c r="R493" s="254"/>
      <c r="S493" s="254"/>
      <c r="T493" s="255"/>
      <c r="U493" s="15"/>
      <c r="V493" s="15"/>
      <c r="W493" s="15"/>
      <c r="X493" s="15"/>
      <c r="Y493" s="15"/>
      <c r="Z493" s="15"/>
      <c r="AA493" s="15"/>
      <c r="AB493" s="15"/>
      <c r="AC493" s="15"/>
      <c r="AD493" s="15"/>
      <c r="AE493" s="15"/>
      <c r="AT493" s="256" t="s">
        <v>148</v>
      </c>
      <c r="AU493" s="256" t="s">
        <v>85</v>
      </c>
      <c r="AV493" s="15" t="s">
        <v>144</v>
      </c>
      <c r="AW493" s="15" t="s">
        <v>35</v>
      </c>
      <c r="AX493" s="15" t="s">
        <v>83</v>
      </c>
      <c r="AY493" s="256" t="s">
        <v>136</v>
      </c>
    </row>
    <row r="494" s="2" customFormat="1" ht="16.5" customHeight="1">
      <c r="A494" s="40"/>
      <c r="B494" s="41"/>
      <c r="C494" s="260" t="s">
        <v>679</v>
      </c>
      <c r="D494" s="260" t="s">
        <v>443</v>
      </c>
      <c r="E494" s="261" t="s">
        <v>680</v>
      </c>
      <c r="F494" s="262" t="s">
        <v>681</v>
      </c>
      <c r="G494" s="263" t="s">
        <v>282</v>
      </c>
      <c r="H494" s="264">
        <v>4</v>
      </c>
      <c r="I494" s="265"/>
      <c r="J494" s="266">
        <f>ROUND(I494*H494,2)</f>
        <v>0</v>
      </c>
      <c r="K494" s="262" t="s">
        <v>19</v>
      </c>
      <c r="L494" s="267"/>
      <c r="M494" s="268" t="s">
        <v>19</v>
      </c>
      <c r="N494" s="269" t="s">
        <v>46</v>
      </c>
      <c r="O494" s="86"/>
      <c r="P494" s="215">
        <f>O494*H494</f>
        <v>0</v>
      </c>
      <c r="Q494" s="215">
        <v>0.0025999999999999999</v>
      </c>
      <c r="R494" s="215">
        <f>Q494*H494</f>
        <v>0.0104</v>
      </c>
      <c r="S494" s="215">
        <v>0</v>
      </c>
      <c r="T494" s="216">
        <f>S494*H494</f>
        <v>0</v>
      </c>
      <c r="U494" s="40"/>
      <c r="V494" s="40"/>
      <c r="W494" s="40"/>
      <c r="X494" s="40"/>
      <c r="Y494" s="40"/>
      <c r="Z494" s="40"/>
      <c r="AA494" s="40"/>
      <c r="AB494" s="40"/>
      <c r="AC494" s="40"/>
      <c r="AD494" s="40"/>
      <c r="AE494" s="40"/>
      <c r="AR494" s="217" t="s">
        <v>500</v>
      </c>
      <c r="AT494" s="217" t="s">
        <v>443</v>
      </c>
      <c r="AU494" s="217" t="s">
        <v>85</v>
      </c>
      <c r="AY494" s="19" t="s">
        <v>136</v>
      </c>
      <c r="BE494" s="218">
        <f>IF(N494="základní",J494,0)</f>
        <v>0</v>
      </c>
      <c r="BF494" s="218">
        <f>IF(N494="snížená",J494,0)</f>
        <v>0</v>
      </c>
      <c r="BG494" s="218">
        <f>IF(N494="zákl. přenesená",J494,0)</f>
        <v>0</v>
      </c>
      <c r="BH494" s="218">
        <f>IF(N494="sníž. přenesená",J494,0)</f>
        <v>0</v>
      </c>
      <c r="BI494" s="218">
        <f>IF(N494="nulová",J494,0)</f>
        <v>0</v>
      </c>
      <c r="BJ494" s="19" t="s">
        <v>83</v>
      </c>
      <c r="BK494" s="218">
        <f>ROUND(I494*H494,2)</f>
        <v>0</v>
      </c>
      <c r="BL494" s="19" t="s">
        <v>257</v>
      </c>
      <c r="BM494" s="217" t="s">
        <v>682</v>
      </c>
    </row>
    <row r="495" s="13" customFormat="1">
      <c r="A495" s="13"/>
      <c r="B495" s="224"/>
      <c r="C495" s="225"/>
      <c r="D495" s="226" t="s">
        <v>148</v>
      </c>
      <c r="E495" s="227" t="s">
        <v>19</v>
      </c>
      <c r="F495" s="228" t="s">
        <v>678</v>
      </c>
      <c r="G495" s="225"/>
      <c r="H495" s="227" t="s">
        <v>19</v>
      </c>
      <c r="I495" s="229"/>
      <c r="J495" s="225"/>
      <c r="K495" s="225"/>
      <c r="L495" s="230"/>
      <c r="M495" s="231"/>
      <c r="N495" s="232"/>
      <c r="O495" s="232"/>
      <c r="P495" s="232"/>
      <c r="Q495" s="232"/>
      <c r="R495" s="232"/>
      <c r="S495" s="232"/>
      <c r="T495" s="233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T495" s="234" t="s">
        <v>148</v>
      </c>
      <c r="AU495" s="234" t="s">
        <v>85</v>
      </c>
      <c r="AV495" s="13" t="s">
        <v>83</v>
      </c>
      <c r="AW495" s="13" t="s">
        <v>35</v>
      </c>
      <c r="AX495" s="13" t="s">
        <v>75</v>
      </c>
      <c r="AY495" s="234" t="s">
        <v>136</v>
      </c>
    </row>
    <row r="496" s="14" customFormat="1">
      <c r="A496" s="14"/>
      <c r="B496" s="235"/>
      <c r="C496" s="236"/>
      <c r="D496" s="226" t="s">
        <v>148</v>
      </c>
      <c r="E496" s="237" t="s">
        <v>19</v>
      </c>
      <c r="F496" s="238" t="s">
        <v>683</v>
      </c>
      <c r="G496" s="236"/>
      <c r="H496" s="239">
        <v>4</v>
      </c>
      <c r="I496" s="240"/>
      <c r="J496" s="236"/>
      <c r="K496" s="236"/>
      <c r="L496" s="241"/>
      <c r="M496" s="242"/>
      <c r="N496" s="243"/>
      <c r="O496" s="243"/>
      <c r="P496" s="243"/>
      <c r="Q496" s="243"/>
      <c r="R496" s="243"/>
      <c r="S496" s="243"/>
      <c r="T496" s="244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T496" s="245" t="s">
        <v>148</v>
      </c>
      <c r="AU496" s="245" t="s">
        <v>85</v>
      </c>
      <c r="AV496" s="14" t="s">
        <v>85</v>
      </c>
      <c r="AW496" s="14" t="s">
        <v>35</v>
      </c>
      <c r="AX496" s="14" t="s">
        <v>75</v>
      </c>
      <c r="AY496" s="245" t="s">
        <v>136</v>
      </c>
    </row>
    <row r="497" s="15" customFormat="1">
      <c r="A497" s="15"/>
      <c r="B497" s="246"/>
      <c r="C497" s="247"/>
      <c r="D497" s="226" t="s">
        <v>148</v>
      </c>
      <c r="E497" s="248" t="s">
        <v>19</v>
      </c>
      <c r="F497" s="249" t="s">
        <v>155</v>
      </c>
      <c r="G497" s="247"/>
      <c r="H497" s="250">
        <v>4</v>
      </c>
      <c r="I497" s="251"/>
      <c r="J497" s="247"/>
      <c r="K497" s="247"/>
      <c r="L497" s="252"/>
      <c r="M497" s="253"/>
      <c r="N497" s="254"/>
      <c r="O497" s="254"/>
      <c r="P497" s="254"/>
      <c r="Q497" s="254"/>
      <c r="R497" s="254"/>
      <c r="S497" s="254"/>
      <c r="T497" s="255"/>
      <c r="U497" s="15"/>
      <c r="V497" s="15"/>
      <c r="W497" s="15"/>
      <c r="X497" s="15"/>
      <c r="Y497" s="15"/>
      <c r="Z497" s="15"/>
      <c r="AA497" s="15"/>
      <c r="AB497" s="15"/>
      <c r="AC497" s="15"/>
      <c r="AD497" s="15"/>
      <c r="AE497" s="15"/>
      <c r="AT497" s="256" t="s">
        <v>148</v>
      </c>
      <c r="AU497" s="256" t="s">
        <v>85</v>
      </c>
      <c r="AV497" s="15" t="s">
        <v>144</v>
      </c>
      <c r="AW497" s="15" t="s">
        <v>35</v>
      </c>
      <c r="AX497" s="15" t="s">
        <v>83</v>
      </c>
      <c r="AY497" s="256" t="s">
        <v>136</v>
      </c>
    </row>
    <row r="498" s="2" customFormat="1" ht="16.5" customHeight="1">
      <c r="A498" s="40"/>
      <c r="B498" s="41"/>
      <c r="C498" s="206" t="s">
        <v>684</v>
      </c>
      <c r="D498" s="206" t="s">
        <v>139</v>
      </c>
      <c r="E498" s="207" t="s">
        <v>685</v>
      </c>
      <c r="F498" s="208" t="s">
        <v>686</v>
      </c>
      <c r="G498" s="209" t="s">
        <v>282</v>
      </c>
      <c r="H498" s="210">
        <v>9</v>
      </c>
      <c r="I498" s="211"/>
      <c r="J498" s="212">
        <f>ROUND(I498*H498,2)</f>
        <v>0</v>
      </c>
      <c r="K498" s="208" t="s">
        <v>143</v>
      </c>
      <c r="L498" s="46"/>
      <c r="M498" s="213" t="s">
        <v>19</v>
      </c>
      <c r="N498" s="214" t="s">
        <v>46</v>
      </c>
      <c r="O498" s="86"/>
      <c r="P498" s="215">
        <f>O498*H498</f>
        <v>0</v>
      </c>
      <c r="Q498" s="215">
        <v>0</v>
      </c>
      <c r="R498" s="215">
        <f>Q498*H498</f>
        <v>0</v>
      </c>
      <c r="S498" s="215">
        <v>0</v>
      </c>
      <c r="T498" s="216">
        <f>S498*H498</f>
        <v>0</v>
      </c>
      <c r="U498" s="40"/>
      <c r="V498" s="40"/>
      <c r="W498" s="40"/>
      <c r="X498" s="40"/>
      <c r="Y498" s="40"/>
      <c r="Z498" s="40"/>
      <c r="AA498" s="40"/>
      <c r="AB498" s="40"/>
      <c r="AC498" s="40"/>
      <c r="AD498" s="40"/>
      <c r="AE498" s="40"/>
      <c r="AR498" s="217" t="s">
        <v>257</v>
      </c>
      <c r="AT498" s="217" t="s">
        <v>139</v>
      </c>
      <c r="AU498" s="217" t="s">
        <v>85</v>
      </c>
      <c r="AY498" s="19" t="s">
        <v>136</v>
      </c>
      <c r="BE498" s="218">
        <f>IF(N498="základní",J498,0)</f>
        <v>0</v>
      </c>
      <c r="BF498" s="218">
        <f>IF(N498="snížená",J498,0)</f>
        <v>0</v>
      </c>
      <c r="BG498" s="218">
        <f>IF(N498="zákl. přenesená",J498,0)</f>
        <v>0</v>
      </c>
      <c r="BH498" s="218">
        <f>IF(N498="sníž. přenesená",J498,0)</f>
        <v>0</v>
      </c>
      <c r="BI498" s="218">
        <f>IF(N498="nulová",J498,0)</f>
        <v>0</v>
      </c>
      <c r="BJ498" s="19" t="s">
        <v>83</v>
      </c>
      <c r="BK498" s="218">
        <f>ROUND(I498*H498,2)</f>
        <v>0</v>
      </c>
      <c r="BL498" s="19" t="s">
        <v>257</v>
      </c>
      <c r="BM498" s="217" t="s">
        <v>687</v>
      </c>
    </row>
    <row r="499" s="2" customFormat="1">
      <c r="A499" s="40"/>
      <c r="B499" s="41"/>
      <c r="C499" s="42"/>
      <c r="D499" s="219" t="s">
        <v>146</v>
      </c>
      <c r="E499" s="42"/>
      <c r="F499" s="220" t="s">
        <v>688</v>
      </c>
      <c r="G499" s="42"/>
      <c r="H499" s="42"/>
      <c r="I499" s="221"/>
      <c r="J499" s="42"/>
      <c r="K499" s="42"/>
      <c r="L499" s="46"/>
      <c r="M499" s="222"/>
      <c r="N499" s="223"/>
      <c r="O499" s="86"/>
      <c r="P499" s="86"/>
      <c r="Q499" s="86"/>
      <c r="R499" s="86"/>
      <c r="S499" s="86"/>
      <c r="T499" s="87"/>
      <c r="U499" s="40"/>
      <c r="V499" s="40"/>
      <c r="W499" s="40"/>
      <c r="X499" s="40"/>
      <c r="Y499" s="40"/>
      <c r="Z499" s="40"/>
      <c r="AA499" s="40"/>
      <c r="AB499" s="40"/>
      <c r="AC499" s="40"/>
      <c r="AD499" s="40"/>
      <c r="AE499" s="40"/>
      <c r="AT499" s="19" t="s">
        <v>146</v>
      </c>
      <c r="AU499" s="19" t="s">
        <v>85</v>
      </c>
    </row>
    <row r="500" s="2" customFormat="1" ht="16.5" customHeight="1">
      <c r="A500" s="40"/>
      <c r="B500" s="41"/>
      <c r="C500" s="260" t="s">
        <v>689</v>
      </c>
      <c r="D500" s="260" t="s">
        <v>443</v>
      </c>
      <c r="E500" s="261" t="s">
        <v>690</v>
      </c>
      <c r="F500" s="262" t="s">
        <v>691</v>
      </c>
      <c r="G500" s="263" t="s">
        <v>282</v>
      </c>
      <c r="H500" s="264">
        <v>9</v>
      </c>
      <c r="I500" s="265"/>
      <c r="J500" s="266">
        <f>ROUND(I500*H500,2)</f>
        <v>0</v>
      </c>
      <c r="K500" s="262" t="s">
        <v>143</v>
      </c>
      <c r="L500" s="267"/>
      <c r="M500" s="268" t="s">
        <v>19</v>
      </c>
      <c r="N500" s="269" t="s">
        <v>46</v>
      </c>
      <c r="O500" s="86"/>
      <c r="P500" s="215">
        <f>O500*H500</f>
        <v>0</v>
      </c>
      <c r="Q500" s="215">
        <v>0.00014999999999999999</v>
      </c>
      <c r="R500" s="215">
        <f>Q500*H500</f>
        <v>0.0013499999999999999</v>
      </c>
      <c r="S500" s="215">
        <v>0</v>
      </c>
      <c r="T500" s="216">
        <f>S500*H500</f>
        <v>0</v>
      </c>
      <c r="U500" s="40"/>
      <c r="V500" s="40"/>
      <c r="W500" s="40"/>
      <c r="X500" s="40"/>
      <c r="Y500" s="40"/>
      <c r="Z500" s="40"/>
      <c r="AA500" s="40"/>
      <c r="AB500" s="40"/>
      <c r="AC500" s="40"/>
      <c r="AD500" s="40"/>
      <c r="AE500" s="40"/>
      <c r="AR500" s="217" t="s">
        <v>500</v>
      </c>
      <c r="AT500" s="217" t="s">
        <v>443</v>
      </c>
      <c r="AU500" s="217" t="s">
        <v>85</v>
      </c>
      <c r="AY500" s="19" t="s">
        <v>136</v>
      </c>
      <c r="BE500" s="218">
        <f>IF(N500="základní",J500,0)</f>
        <v>0</v>
      </c>
      <c r="BF500" s="218">
        <f>IF(N500="snížená",J500,0)</f>
        <v>0</v>
      </c>
      <c r="BG500" s="218">
        <f>IF(N500="zákl. přenesená",J500,0)</f>
        <v>0</v>
      </c>
      <c r="BH500" s="218">
        <f>IF(N500="sníž. přenesená",J500,0)</f>
        <v>0</v>
      </c>
      <c r="BI500" s="218">
        <f>IF(N500="nulová",J500,0)</f>
        <v>0</v>
      </c>
      <c r="BJ500" s="19" t="s">
        <v>83</v>
      </c>
      <c r="BK500" s="218">
        <f>ROUND(I500*H500,2)</f>
        <v>0</v>
      </c>
      <c r="BL500" s="19" t="s">
        <v>257</v>
      </c>
      <c r="BM500" s="217" t="s">
        <v>692</v>
      </c>
    </row>
    <row r="501" s="2" customFormat="1" ht="16.5" customHeight="1">
      <c r="A501" s="40"/>
      <c r="B501" s="41"/>
      <c r="C501" s="206" t="s">
        <v>693</v>
      </c>
      <c r="D501" s="206" t="s">
        <v>139</v>
      </c>
      <c r="E501" s="207" t="s">
        <v>694</v>
      </c>
      <c r="F501" s="208" t="s">
        <v>695</v>
      </c>
      <c r="G501" s="209" t="s">
        <v>282</v>
      </c>
      <c r="H501" s="210">
        <v>9</v>
      </c>
      <c r="I501" s="211"/>
      <c r="J501" s="212">
        <f>ROUND(I501*H501,2)</f>
        <v>0</v>
      </c>
      <c r="K501" s="208" t="s">
        <v>143</v>
      </c>
      <c r="L501" s="46"/>
      <c r="M501" s="213" t="s">
        <v>19</v>
      </c>
      <c r="N501" s="214" t="s">
        <v>46</v>
      </c>
      <c r="O501" s="86"/>
      <c r="P501" s="215">
        <f>O501*H501</f>
        <v>0</v>
      </c>
      <c r="Q501" s="215">
        <v>0</v>
      </c>
      <c r="R501" s="215">
        <f>Q501*H501</f>
        <v>0</v>
      </c>
      <c r="S501" s="215">
        <v>0</v>
      </c>
      <c r="T501" s="216">
        <f>S501*H501</f>
        <v>0</v>
      </c>
      <c r="U501" s="40"/>
      <c r="V501" s="40"/>
      <c r="W501" s="40"/>
      <c r="X501" s="40"/>
      <c r="Y501" s="40"/>
      <c r="Z501" s="40"/>
      <c r="AA501" s="40"/>
      <c r="AB501" s="40"/>
      <c r="AC501" s="40"/>
      <c r="AD501" s="40"/>
      <c r="AE501" s="40"/>
      <c r="AR501" s="217" t="s">
        <v>257</v>
      </c>
      <c r="AT501" s="217" t="s">
        <v>139</v>
      </c>
      <c r="AU501" s="217" t="s">
        <v>85</v>
      </c>
      <c r="AY501" s="19" t="s">
        <v>136</v>
      </c>
      <c r="BE501" s="218">
        <f>IF(N501="základní",J501,0)</f>
        <v>0</v>
      </c>
      <c r="BF501" s="218">
        <f>IF(N501="snížená",J501,0)</f>
        <v>0</v>
      </c>
      <c r="BG501" s="218">
        <f>IF(N501="zákl. přenesená",J501,0)</f>
        <v>0</v>
      </c>
      <c r="BH501" s="218">
        <f>IF(N501="sníž. přenesená",J501,0)</f>
        <v>0</v>
      </c>
      <c r="BI501" s="218">
        <f>IF(N501="nulová",J501,0)</f>
        <v>0</v>
      </c>
      <c r="BJ501" s="19" t="s">
        <v>83</v>
      </c>
      <c r="BK501" s="218">
        <f>ROUND(I501*H501,2)</f>
        <v>0</v>
      </c>
      <c r="BL501" s="19" t="s">
        <v>257</v>
      </c>
      <c r="BM501" s="217" t="s">
        <v>696</v>
      </c>
    </row>
    <row r="502" s="2" customFormat="1">
      <c r="A502" s="40"/>
      <c r="B502" s="41"/>
      <c r="C502" s="42"/>
      <c r="D502" s="219" t="s">
        <v>146</v>
      </c>
      <c r="E502" s="42"/>
      <c r="F502" s="220" t="s">
        <v>697</v>
      </c>
      <c r="G502" s="42"/>
      <c r="H502" s="42"/>
      <c r="I502" s="221"/>
      <c r="J502" s="42"/>
      <c r="K502" s="42"/>
      <c r="L502" s="46"/>
      <c r="M502" s="222"/>
      <c r="N502" s="223"/>
      <c r="O502" s="86"/>
      <c r="P502" s="86"/>
      <c r="Q502" s="86"/>
      <c r="R502" s="86"/>
      <c r="S502" s="86"/>
      <c r="T502" s="87"/>
      <c r="U502" s="40"/>
      <c r="V502" s="40"/>
      <c r="W502" s="40"/>
      <c r="X502" s="40"/>
      <c r="Y502" s="40"/>
      <c r="Z502" s="40"/>
      <c r="AA502" s="40"/>
      <c r="AB502" s="40"/>
      <c r="AC502" s="40"/>
      <c r="AD502" s="40"/>
      <c r="AE502" s="40"/>
      <c r="AT502" s="19" t="s">
        <v>146</v>
      </c>
      <c r="AU502" s="19" t="s">
        <v>85</v>
      </c>
    </row>
    <row r="503" s="2" customFormat="1" ht="16.5" customHeight="1">
      <c r="A503" s="40"/>
      <c r="B503" s="41"/>
      <c r="C503" s="260" t="s">
        <v>698</v>
      </c>
      <c r="D503" s="260" t="s">
        <v>443</v>
      </c>
      <c r="E503" s="261" t="s">
        <v>699</v>
      </c>
      <c r="F503" s="262" t="s">
        <v>700</v>
      </c>
      <c r="G503" s="263" t="s">
        <v>282</v>
      </c>
      <c r="H503" s="264">
        <v>9</v>
      </c>
      <c r="I503" s="265"/>
      <c r="J503" s="266">
        <f>ROUND(I503*H503,2)</f>
        <v>0</v>
      </c>
      <c r="K503" s="262" t="s">
        <v>143</v>
      </c>
      <c r="L503" s="267"/>
      <c r="M503" s="268" t="s">
        <v>19</v>
      </c>
      <c r="N503" s="269" t="s">
        <v>46</v>
      </c>
      <c r="O503" s="86"/>
      <c r="P503" s="215">
        <f>O503*H503</f>
        <v>0</v>
      </c>
      <c r="Q503" s="215">
        <v>0.0022000000000000001</v>
      </c>
      <c r="R503" s="215">
        <f>Q503*H503</f>
        <v>0.019800000000000002</v>
      </c>
      <c r="S503" s="215">
        <v>0</v>
      </c>
      <c r="T503" s="216">
        <f>S503*H503</f>
        <v>0</v>
      </c>
      <c r="U503" s="40"/>
      <c r="V503" s="40"/>
      <c r="W503" s="40"/>
      <c r="X503" s="40"/>
      <c r="Y503" s="40"/>
      <c r="Z503" s="40"/>
      <c r="AA503" s="40"/>
      <c r="AB503" s="40"/>
      <c r="AC503" s="40"/>
      <c r="AD503" s="40"/>
      <c r="AE503" s="40"/>
      <c r="AR503" s="217" t="s">
        <v>500</v>
      </c>
      <c r="AT503" s="217" t="s">
        <v>443</v>
      </c>
      <c r="AU503" s="217" t="s">
        <v>85</v>
      </c>
      <c r="AY503" s="19" t="s">
        <v>136</v>
      </c>
      <c r="BE503" s="218">
        <f>IF(N503="základní",J503,0)</f>
        <v>0</v>
      </c>
      <c r="BF503" s="218">
        <f>IF(N503="snížená",J503,0)</f>
        <v>0</v>
      </c>
      <c r="BG503" s="218">
        <f>IF(N503="zákl. přenesená",J503,0)</f>
        <v>0</v>
      </c>
      <c r="BH503" s="218">
        <f>IF(N503="sníž. přenesená",J503,0)</f>
        <v>0</v>
      </c>
      <c r="BI503" s="218">
        <f>IF(N503="nulová",J503,0)</f>
        <v>0</v>
      </c>
      <c r="BJ503" s="19" t="s">
        <v>83</v>
      </c>
      <c r="BK503" s="218">
        <f>ROUND(I503*H503,2)</f>
        <v>0</v>
      </c>
      <c r="BL503" s="19" t="s">
        <v>257</v>
      </c>
      <c r="BM503" s="217" t="s">
        <v>701</v>
      </c>
    </row>
    <row r="504" s="2" customFormat="1" ht="16.5" customHeight="1">
      <c r="A504" s="40"/>
      <c r="B504" s="41"/>
      <c r="C504" s="206" t="s">
        <v>702</v>
      </c>
      <c r="D504" s="206" t="s">
        <v>139</v>
      </c>
      <c r="E504" s="207" t="s">
        <v>703</v>
      </c>
      <c r="F504" s="208" t="s">
        <v>704</v>
      </c>
      <c r="G504" s="209" t="s">
        <v>282</v>
      </c>
      <c r="H504" s="210">
        <v>4</v>
      </c>
      <c r="I504" s="211"/>
      <c r="J504" s="212">
        <f>ROUND(I504*H504,2)</f>
        <v>0</v>
      </c>
      <c r="K504" s="208" t="s">
        <v>143</v>
      </c>
      <c r="L504" s="46"/>
      <c r="M504" s="213" t="s">
        <v>19</v>
      </c>
      <c r="N504" s="214" t="s">
        <v>46</v>
      </c>
      <c r="O504" s="86"/>
      <c r="P504" s="215">
        <f>O504*H504</f>
        <v>0</v>
      </c>
      <c r="Q504" s="215">
        <v>0</v>
      </c>
      <c r="R504" s="215">
        <f>Q504*H504</f>
        <v>0</v>
      </c>
      <c r="S504" s="215">
        <v>0</v>
      </c>
      <c r="T504" s="216">
        <f>S504*H504</f>
        <v>0</v>
      </c>
      <c r="U504" s="40"/>
      <c r="V504" s="40"/>
      <c r="W504" s="40"/>
      <c r="X504" s="40"/>
      <c r="Y504" s="40"/>
      <c r="Z504" s="40"/>
      <c r="AA504" s="40"/>
      <c r="AB504" s="40"/>
      <c r="AC504" s="40"/>
      <c r="AD504" s="40"/>
      <c r="AE504" s="40"/>
      <c r="AR504" s="217" t="s">
        <v>257</v>
      </c>
      <c r="AT504" s="217" t="s">
        <v>139</v>
      </c>
      <c r="AU504" s="217" t="s">
        <v>85</v>
      </c>
      <c r="AY504" s="19" t="s">
        <v>136</v>
      </c>
      <c r="BE504" s="218">
        <f>IF(N504="základní",J504,0)</f>
        <v>0</v>
      </c>
      <c r="BF504" s="218">
        <f>IF(N504="snížená",J504,0)</f>
        <v>0</v>
      </c>
      <c r="BG504" s="218">
        <f>IF(N504="zákl. přenesená",J504,0)</f>
        <v>0</v>
      </c>
      <c r="BH504" s="218">
        <f>IF(N504="sníž. přenesená",J504,0)</f>
        <v>0</v>
      </c>
      <c r="BI504" s="218">
        <f>IF(N504="nulová",J504,0)</f>
        <v>0</v>
      </c>
      <c r="BJ504" s="19" t="s">
        <v>83</v>
      </c>
      <c r="BK504" s="218">
        <f>ROUND(I504*H504,2)</f>
        <v>0</v>
      </c>
      <c r="BL504" s="19" t="s">
        <v>257</v>
      </c>
      <c r="BM504" s="217" t="s">
        <v>705</v>
      </c>
    </row>
    <row r="505" s="2" customFormat="1">
      <c r="A505" s="40"/>
      <c r="B505" s="41"/>
      <c r="C505" s="42"/>
      <c r="D505" s="219" t="s">
        <v>146</v>
      </c>
      <c r="E505" s="42"/>
      <c r="F505" s="220" t="s">
        <v>706</v>
      </c>
      <c r="G505" s="42"/>
      <c r="H505" s="42"/>
      <c r="I505" s="221"/>
      <c r="J505" s="42"/>
      <c r="K505" s="42"/>
      <c r="L505" s="46"/>
      <c r="M505" s="222"/>
      <c r="N505" s="223"/>
      <c r="O505" s="86"/>
      <c r="P505" s="86"/>
      <c r="Q505" s="86"/>
      <c r="R505" s="86"/>
      <c r="S505" s="86"/>
      <c r="T505" s="87"/>
      <c r="U505" s="40"/>
      <c r="V505" s="40"/>
      <c r="W505" s="40"/>
      <c r="X505" s="40"/>
      <c r="Y505" s="40"/>
      <c r="Z505" s="40"/>
      <c r="AA505" s="40"/>
      <c r="AB505" s="40"/>
      <c r="AC505" s="40"/>
      <c r="AD505" s="40"/>
      <c r="AE505" s="40"/>
      <c r="AT505" s="19" t="s">
        <v>146</v>
      </c>
      <c r="AU505" s="19" t="s">
        <v>85</v>
      </c>
    </row>
    <row r="506" s="2" customFormat="1" ht="16.5" customHeight="1">
      <c r="A506" s="40"/>
      <c r="B506" s="41"/>
      <c r="C506" s="260" t="s">
        <v>707</v>
      </c>
      <c r="D506" s="260" t="s">
        <v>443</v>
      </c>
      <c r="E506" s="261" t="s">
        <v>708</v>
      </c>
      <c r="F506" s="262" t="s">
        <v>709</v>
      </c>
      <c r="G506" s="263" t="s">
        <v>282</v>
      </c>
      <c r="H506" s="264">
        <v>4</v>
      </c>
      <c r="I506" s="265"/>
      <c r="J506" s="266">
        <f>ROUND(I506*H506,2)</f>
        <v>0</v>
      </c>
      <c r="K506" s="262" t="s">
        <v>143</v>
      </c>
      <c r="L506" s="267"/>
      <c r="M506" s="268" t="s">
        <v>19</v>
      </c>
      <c r="N506" s="269" t="s">
        <v>46</v>
      </c>
      <c r="O506" s="86"/>
      <c r="P506" s="215">
        <f>O506*H506</f>
        <v>0</v>
      </c>
      <c r="Q506" s="215">
        <v>0.0022000000000000001</v>
      </c>
      <c r="R506" s="215">
        <f>Q506*H506</f>
        <v>0.0088000000000000005</v>
      </c>
      <c r="S506" s="215">
        <v>0</v>
      </c>
      <c r="T506" s="216">
        <f>S506*H506</f>
        <v>0</v>
      </c>
      <c r="U506" s="40"/>
      <c r="V506" s="40"/>
      <c r="W506" s="40"/>
      <c r="X506" s="40"/>
      <c r="Y506" s="40"/>
      <c r="Z506" s="40"/>
      <c r="AA506" s="40"/>
      <c r="AB506" s="40"/>
      <c r="AC506" s="40"/>
      <c r="AD506" s="40"/>
      <c r="AE506" s="40"/>
      <c r="AR506" s="217" t="s">
        <v>500</v>
      </c>
      <c r="AT506" s="217" t="s">
        <v>443</v>
      </c>
      <c r="AU506" s="217" t="s">
        <v>85</v>
      </c>
      <c r="AY506" s="19" t="s">
        <v>136</v>
      </c>
      <c r="BE506" s="218">
        <f>IF(N506="základní",J506,0)</f>
        <v>0</v>
      </c>
      <c r="BF506" s="218">
        <f>IF(N506="snížená",J506,0)</f>
        <v>0</v>
      </c>
      <c r="BG506" s="218">
        <f>IF(N506="zákl. přenesená",J506,0)</f>
        <v>0</v>
      </c>
      <c r="BH506" s="218">
        <f>IF(N506="sníž. přenesená",J506,0)</f>
        <v>0</v>
      </c>
      <c r="BI506" s="218">
        <f>IF(N506="nulová",J506,0)</f>
        <v>0</v>
      </c>
      <c r="BJ506" s="19" t="s">
        <v>83</v>
      </c>
      <c r="BK506" s="218">
        <f>ROUND(I506*H506,2)</f>
        <v>0</v>
      </c>
      <c r="BL506" s="19" t="s">
        <v>257</v>
      </c>
      <c r="BM506" s="217" t="s">
        <v>710</v>
      </c>
    </row>
    <row r="507" s="2" customFormat="1" ht="16.5" customHeight="1">
      <c r="A507" s="40"/>
      <c r="B507" s="41"/>
      <c r="C507" s="206" t="s">
        <v>711</v>
      </c>
      <c r="D507" s="206" t="s">
        <v>139</v>
      </c>
      <c r="E507" s="207" t="s">
        <v>712</v>
      </c>
      <c r="F507" s="208" t="s">
        <v>713</v>
      </c>
      <c r="G507" s="209" t="s">
        <v>282</v>
      </c>
      <c r="H507" s="210">
        <v>9</v>
      </c>
      <c r="I507" s="211"/>
      <c r="J507" s="212">
        <f>ROUND(I507*H507,2)</f>
        <v>0</v>
      </c>
      <c r="K507" s="208" t="s">
        <v>143</v>
      </c>
      <c r="L507" s="46"/>
      <c r="M507" s="213" t="s">
        <v>19</v>
      </c>
      <c r="N507" s="214" t="s">
        <v>46</v>
      </c>
      <c r="O507" s="86"/>
      <c r="P507" s="215">
        <f>O507*H507</f>
        <v>0</v>
      </c>
      <c r="Q507" s="215">
        <v>0</v>
      </c>
      <c r="R507" s="215">
        <f>Q507*H507</f>
        <v>0</v>
      </c>
      <c r="S507" s="215">
        <v>0</v>
      </c>
      <c r="T507" s="216">
        <f>S507*H507</f>
        <v>0</v>
      </c>
      <c r="U507" s="40"/>
      <c r="V507" s="40"/>
      <c r="W507" s="40"/>
      <c r="X507" s="40"/>
      <c r="Y507" s="40"/>
      <c r="Z507" s="40"/>
      <c r="AA507" s="40"/>
      <c r="AB507" s="40"/>
      <c r="AC507" s="40"/>
      <c r="AD507" s="40"/>
      <c r="AE507" s="40"/>
      <c r="AR507" s="217" t="s">
        <v>257</v>
      </c>
      <c r="AT507" s="217" t="s">
        <v>139</v>
      </c>
      <c r="AU507" s="217" t="s">
        <v>85</v>
      </c>
      <c r="AY507" s="19" t="s">
        <v>136</v>
      </c>
      <c r="BE507" s="218">
        <f>IF(N507="základní",J507,0)</f>
        <v>0</v>
      </c>
      <c r="BF507" s="218">
        <f>IF(N507="snížená",J507,0)</f>
        <v>0</v>
      </c>
      <c r="BG507" s="218">
        <f>IF(N507="zákl. přenesená",J507,0)</f>
        <v>0</v>
      </c>
      <c r="BH507" s="218">
        <f>IF(N507="sníž. přenesená",J507,0)</f>
        <v>0</v>
      </c>
      <c r="BI507" s="218">
        <f>IF(N507="nulová",J507,0)</f>
        <v>0</v>
      </c>
      <c r="BJ507" s="19" t="s">
        <v>83</v>
      </c>
      <c r="BK507" s="218">
        <f>ROUND(I507*H507,2)</f>
        <v>0</v>
      </c>
      <c r="BL507" s="19" t="s">
        <v>257</v>
      </c>
      <c r="BM507" s="217" t="s">
        <v>714</v>
      </c>
    </row>
    <row r="508" s="2" customFormat="1">
      <c r="A508" s="40"/>
      <c r="B508" s="41"/>
      <c r="C508" s="42"/>
      <c r="D508" s="219" t="s">
        <v>146</v>
      </c>
      <c r="E508" s="42"/>
      <c r="F508" s="220" t="s">
        <v>715</v>
      </c>
      <c r="G508" s="42"/>
      <c r="H508" s="42"/>
      <c r="I508" s="221"/>
      <c r="J508" s="42"/>
      <c r="K508" s="42"/>
      <c r="L508" s="46"/>
      <c r="M508" s="222"/>
      <c r="N508" s="223"/>
      <c r="O508" s="86"/>
      <c r="P508" s="86"/>
      <c r="Q508" s="86"/>
      <c r="R508" s="86"/>
      <c r="S508" s="86"/>
      <c r="T508" s="87"/>
      <c r="U508" s="40"/>
      <c r="V508" s="40"/>
      <c r="W508" s="40"/>
      <c r="X508" s="40"/>
      <c r="Y508" s="40"/>
      <c r="Z508" s="40"/>
      <c r="AA508" s="40"/>
      <c r="AB508" s="40"/>
      <c r="AC508" s="40"/>
      <c r="AD508" s="40"/>
      <c r="AE508" s="40"/>
      <c r="AT508" s="19" t="s">
        <v>146</v>
      </c>
      <c r="AU508" s="19" t="s">
        <v>85</v>
      </c>
    </row>
    <row r="509" s="2" customFormat="1" ht="16.5" customHeight="1">
      <c r="A509" s="40"/>
      <c r="B509" s="41"/>
      <c r="C509" s="260" t="s">
        <v>716</v>
      </c>
      <c r="D509" s="260" t="s">
        <v>443</v>
      </c>
      <c r="E509" s="261" t="s">
        <v>717</v>
      </c>
      <c r="F509" s="262" t="s">
        <v>718</v>
      </c>
      <c r="G509" s="263" t="s">
        <v>282</v>
      </c>
      <c r="H509" s="264">
        <v>8</v>
      </c>
      <c r="I509" s="265"/>
      <c r="J509" s="266">
        <f>ROUND(I509*H509,2)</f>
        <v>0</v>
      </c>
      <c r="K509" s="262" t="s">
        <v>143</v>
      </c>
      <c r="L509" s="267"/>
      <c r="M509" s="268" t="s">
        <v>19</v>
      </c>
      <c r="N509" s="269" t="s">
        <v>46</v>
      </c>
      <c r="O509" s="86"/>
      <c r="P509" s="215">
        <f>O509*H509</f>
        <v>0</v>
      </c>
      <c r="Q509" s="215">
        <v>0.00123</v>
      </c>
      <c r="R509" s="215">
        <f>Q509*H509</f>
        <v>0.0098399999999999998</v>
      </c>
      <c r="S509" s="215">
        <v>0</v>
      </c>
      <c r="T509" s="216">
        <f>S509*H509</f>
        <v>0</v>
      </c>
      <c r="U509" s="40"/>
      <c r="V509" s="40"/>
      <c r="W509" s="40"/>
      <c r="X509" s="40"/>
      <c r="Y509" s="40"/>
      <c r="Z509" s="40"/>
      <c r="AA509" s="40"/>
      <c r="AB509" s="40"/>
      <c r="AC509" s="40"/>
      <c r="AD509" s="40"/>
      <c r="AE509" s="40"/>
      <c r="AR509" s="217" t="s">
        <v>500</v>
      </c>
      <c r="AT509" s="217" t="s">
        <v>443</v>
      </c>
      <c r="AU509" s="217" t="s">
        <v>85</v>
      </c>
      <c r="AY509" s="19" t="s">
        <v>136</v>
      </c>
      <c r="BE509" s="218">
        <f>IF(N509="základní",J509,0)</f>
        <v>0</v>
      </c>
      <c r="BF509" s="218">
        <f>IF(N509="snížená",J509,0)</f>
        <v>0</v>
      </c>
      <c r="BG509" s="218">
        <f>IF(N509="zákl. přenesená",J509,0)</f>
        <v>0</v>
      </c>
      <c r="BH509" s="218">
        <f>IF(N509="sníž. přenesená",J509,0)</f>
        <v>0</v>
      </c>
      <c r="BI509" s="218">
        <f>IF(N509="nulová",J509,0)</f>
        <v>0</v>
      </c>
      <c r="BJ509" s="19" t="s">
        <v>83</v>
      </c>
      <c r="BK509" s="218">
        <f>ROUND(I509*H509,2)</f>
        <v>0</v>
      </c>
      <c r="BL509" s="19" t="s">
        <v>257</v>
      </c>
      <c r="BM509" s="217" t="s">
        <v>719</v>
      </c>
    </row>
    <row r="510" s="2" customFormat="1" ht="16.5" customHeight="1">
      <c r="A510" s="40"/>
      <c r="B510" s="41"/>
      <c r="C510" s="260" t="s">
        <v>720</v>
      </c>
      <c r="D510" s="260" t="s">
        <v>443</v>
      </c>
      <c r="E510" s="261" t="s">
        <v>721</v>
      </c>
      <c r="F510" s="262" t="s">
        <v>722</v>
      </c>
      <c r="G510" s="263" t="s">
        <v>282</v>
      </c>
      <c r="H510" s="264">
        <v>1</v>
      </c>
      <c r="I510" s="265"/>
      <c r="J510" s="266">
        <f>ROUND(I510*H510,2)</f>
        <v>0</v>
      </c>
      <c r="K510" s="262" t="s">
        <v>143</v>
      </c>
      <c r="L510" s="267"/>
      <c r="M510" s="268" t="s">
        <v>19</v>
      </c>
      <c r="N510" s="269" t="s">
        <v>46</v>
      </c>
      <c r="O510" s="86"/>
      <c r="P510" s="215">
        <f>O510*H510</f>
        <v>0</v>
      </c>
      <c r="Q510" s="215">
        <v>0.00139</v>
      </c>
      <c r="R510" s="215">
        <f>Q510*H510</f>
        <v>0.00139</v>
      </c>
      <c r="S510" s="215">
        <v>0</v>
      </c>
      <c r="T510" s="216">
        <f>S510*H510</f>
        <v>0</v>
      </c>
      <c r="U510" s="40"/>
      <c r="V510" s="40"/>
      <c r="W510" s="40"/>
      <c r="X510" s="40"/>
      <c r="Y510" s="40"/>
      <c r="Z510" s="40"/>
      <c r="AA510" s="40"/>
      <c r="AB510" s="40"/>
      <c r="AC510" s="40"/>
      <c r="AD510" s="40"/>
      <c r="AE510" s="40"/>
      <c r="AR510" s="217" t="s">
        <v>500</v>
      </c>
      <c r="AT510" s="217" t="s">
        <v>443</v>
      </c>
      <c r="AU510" s="217" t="s">
        <v>85</v>
      </c>
      <c r="AY510" s="19" t="s">
        <v>136</v>
      </c>
      <c r="BE510" s="218">
        <f>IF(N510="základní",J510,0)</f>
        <v>0</v>
      </c>
      <c r="BF510" s="218">
        <f>IF(N510="snížená",J510,0)</f>
        <v>0</v>
      </c>
      <c r="BG510" s="218">
        <f>IF(N510="zákl. přenesená",J510,0)</f>
        <v>0</v>
      </c>
      <c r="BH510" s="218">
        <f>IF(N510="sníž. přenesená",J510,0)</f>
        <v>0</v>
      </c>
      <c r="BI510" s="218">
        <f>IF(N510="nulová",J510,0)</f>
        <v>0</v>
      </c>
      <c r="BJ510" s="19" t="s">
        <v>83</v>
      </c>
      <c r="BK510" s="218">
        <f>ROUND(I510*H510,2)</f>
        <v>0</v>
      </c>
      <c r="BL510" s="19" t="s">
        <v>257</v>
      </c>
      <c r="BM510" s="217" t="s">
        <v>723</v>
      </c>
    </row>
    <row r="511" s="2" customFormat="1" ht="16.5" customHeight="1">
      <c r="A511" s="40"/>
      <c r="B511" s="41"/>
      <c r="C511" s="206" t="s">
        <v>724</v>
      </c>
      <c r="D511" s="206" t="s">
        <v>725</v>
      </c>
      <c r="E511" s="207" t="s">
        <v>726</v>
      </c>
      <c r="F511" s="208" t="s">
        <v>727</v>
      </c>
      <c r="G511" s="209" t="s">
        <v>256</v>
      </c>
      <c r="H511" s="210">
        <v>2</v>
      </c>
      <c r="I511" s="211"/>
      <c r="J511" s="212">
        <f>ROUND(I511*H511,2)</f>
        <v>0</v>
      </c>
      <c r="K511" s="208" t="s">
        <v>728</v>
      </c>
      <c r="L511" s="46"/>
      <c r="M511" s="213" t="s">
        <v>19</v>
      </c>
      <c r="N511" s="214" t="s">
        <v>46</v>
      </c>
      <c r="O511" s="86"/>
      <c r="P511" s="215">
        <f>O511*H511</f>
        <v>0</v>
      </c>
      <c r="Q511" s="215">
        <v>0.067629999999999996</v>
      </c>
      <c r="R511" s="215">
        <f>Q511*H511</f>
        <v>0.13525999999999999</v>
      </c>
      <c r="S511" s="215">
        <v>0</v>
      </c>
      <c r="T511" s="216">
        <f>S511*H511</f>
        <v>0</v>
      </c>
      <c r="U511" s="40"/>
      <c r="V511" s="40"/>
      <c r="W511" s="40"/>
      <c r="X511" s="40"/>
      <c r="Y511" s="40"/>
      <c r="Z511" s="40"/>
      <c r="AA511" s="40"/>
      <c r="AB511" s="40"/>
      <c r="AC511" s="40"/>
      <c r="AD511" s="40"/>
      <c r="AE511" s="40"/>
      <c r="AR511" s="217" t="s">
        <v>257</v>
      </c>
      <c r="AT511" s="217" t="s">
        <v>139</v>
      </c>
      <c r="AU511" s="217" t="s">
        <v>85</v>
      </c>
      <c r="AY511" s="19" t="s">
        <v>136</v>
      </c>
      <c r="BE511" s="218">
        <f>IF(N511="základní",J511,0)</f>
        <v>0</v>
      </c>
      <c r="BF511" s="218">
        <f>IF(N511="snížená",J511,0)</f>
        <v>0</v>
      </c>
      <c r="BG511" s="218">
        <f>IF(N511="zákl. přenesená",J511,0)</f>
        <v>0</v>
      </c>
      <c r="BH511" s="218">
        <f>IF(N511="sníž. přenesená",J511,0)</f>
        <v>0</v>
      </c>
      <c r="BI511" s="218">
        <f>IF(N511="nulová",J511,0)</f>
        <v>0</v>
      </c>
      <c r="BJ511" s="19" t="s">
        <v>83</v>
      </c>
      <c r="BK511" s="218">
        <f>ROUND(I511*H511,2)</f>
        <v>0</v>
      </c>
      <c r="BL511" s="19" t="s">
        <v>257</v>
      </c>
      <c r="BM511" s="217" t="s">
        <v>729</v>
      </c>
    </row>
    <row r="512" s="2" customFormat="1">
      <c r="A512" s="40"/>
      <c r="B512" s="41"/>
      <c r="C512" s="42"/>
      <c r="D512" s="219" t="s">
        <v>146</v>
      </c>
      <c r="E512" s="42"/>
      <c r="F512" s="220" t="s">
        <v>730</v>
      </c>
      <c r="G512" s="42"/>
      <c r="H512" s="42"/>
      <c r="I512" s="221"/>
      <c r="J512" s="42"/>
      <c r="K512" s="42"/>
      <c r="L512" s="46"/>
      <c r="M512" s="222"/>
      <c r="N512" s="223"/>
      <c r="O512" s="86"/>
      <c r="P512" s="86"/>
      <c r="Q512" s="86"/>
      <c r="R512" s="86"/>
      <c r="S512" s="86"/>
      <c r="T512" s="87"/>
      <c r="U512" s="40"/>
      <c r="V512" s="40"/>
      <c r="W512" s="40"/>
      <c r="X512" s="40"/>
      <c r="Y512" s="40"/>
      <c r="Z512" s="40"/>
      <c r="AA512" s="40"/>
      <c r="AB512" s="40"/>
      <c r="AC512" s="40"/>
      <c r="AD512" s="40"/>
      <c r="AE512" s="40"/>
      <c r="AT512" s="19" t="s">
        <v>146</v>
      </c>
      <c r="AU512" s="19" t="s">
        <v>85</v>
      </c>
    </row>
    <row r="513" s="2" customFormat="1" ht="24.15" customHeight="1">
      <c r="A513" s="40"/>
      <c r="B513" s="41"/>
      <c r="C513" s="206" t="s">
        <v>731</v>
      </c>
      <c r="D513" s="206" t="s">
        <v>139</v>
      </c>
      <c r="E513" s="207" t="s">
        <v>732</v>
      </c>
      <c r="F513" s="208" t="s">
        <v>733</v>
      </c>
      <c r="G513" s="209" t="s">
        <v>215</v>
      </c>
      <c r="H513" s="210">
        <v>0.40600000000000003</v>
      </c>
      <c r="I513" s="211"/>
      <c r="J513" s="212">
        <f>ROUND(I513*H513,2)</f>
        <v>0</v>
      </c>
      <c r="K513" s="208" t="s">
        <v>143</v>
      </c>
      <c r="L513" s="46"/>
      <c r="M513" s="213" t="s">
        <v>19</v>
      </c>
      <c r="N513" s="214" t="s">
        <v>46</v>
      </c>
      <c r="O513" s="86"/>
      <c r="P513" s="215">
        <f>O513*H513</f>
        <v>0</v>
      </c>
      <c r="Q513" s="215">
        <v>0</v>
      </c>
      <c r="R513" s="215">
        <f>Q513*H513</f>
        <v>0</v>
      </c>
      <c r="S513" s="215">
        <v>0</v>
      </c>
      <c r="T513" s="216">
        <f>S513*H513</f>
        <v>0</v>
      </c>
      <c r="U513" s="40"/>
      <c r="V513" s="40"/>
      <c r="W513" s="40"/>
      <c r="X513" s="40"/>
      <c r="Y513" s="40"/>
      <c r="Z513" s="40"/>
      <c r="AA513" s="40"/>
      <c r="AB513" s="40"/>
      <c r="AC513" s="40"/>
      <c r="AD513" s="40"/>
      <c r="AE513" s="40"/>
      <c r="AR513" s="217" t="s">
        <v>257</v>
      </c>
      <c r="AT513" s="217" t="s">
        <v>139</v>
      </c>
      <c r="AU513" s="217" t="s">
        <v>85</v>
      </c>
      <c r="AY513" s="19" t="s">
        <v>136</v>
      </c>
      <c r="BE513" s="218">
        <f>IF(N513="základní",J513,0)</f>
        <v>0</v>
      </c>
      <c r="BF513" s="218">
        <f>IF(N513="snížená",J513,0)</f>
        <v>0</v>
      </c>
      <c r="BG513" s="218">
        <f>IF(N513="zákl. přenesená",J513,0)</f>
        <v>0</v>
      </c>
      <c r="BH513" s="218">
        <f>IF(N513="sníž. přenesená",J513,0)</f>
        <v>0</v>
      </c>
      <c r="BI513" s="218">
        <f>IF(N513="nulová",J513,0)</f>
        <v>0</v>
      </c>
      <c r="BJ513" s="19" t="s">
        <v>83</v>
      </c>
      <c r="BK513" s="218">
        <f>ROUND(I513*H513,2)</f>
        <v>0</v>
      </c>
      <c r="BL513" s="19" t="s">
        <v>257</v>
      </c>
      <c r="BM513" s="217" t="s">
        <v>734</v>
      </c>
    </row>
    <row r="514" s="2" customFormat="1">
      <c r="A514" s="40"/>
      <c r="B514" s="41"/>
      <c r="C514" s="42"/>
      <c r="D514" s="219" t="s">
        <v>146</v>
      </c>
      <c r="E514" s="42"/>
      <c r="F514" s="220" t="s">
        <v>735</v>
      </c>
      <c r="G514" s="42"/>
      <c r="H514" s="42"/>
      <c r="I514" s="221"/>
      <c r="J514" s="42"/>
      <c r="K514" s="42"/>
      <c r="L514" s="46"/>
      <c r="M514" s="222"/>
      <c r="N514" s="223"/>
      <c r="O514" s="86"/>
      <c r="P514" s="86"/>
      <c r="Q514" s="86"/>
      <c r="R514" s="86"/>
      <c r="S514" s="86"/>
      <c r="T514" s="87"/>
      <c r="U514" s="40"/>
      <c r="V514" s="40"/>
      <c r="W514" s="40"/>
      <c r="X514" s="40"/>
      <c r="Y514" s="40"/>
      <c r="Z514" s="40"/>
      <c r="AA514" s="40"/>
      <c r="AB514" s="40"/>
      <c r="AC514" s="40"/>
      <c r="AD514" s="40"/>
      <c r="AE514" s="40"/>
      <c r="AT514" s="19" t="s">
        <v>146</v>
      </c>
      <c r="AU514" s="19" t="s">
        <v>85</v>
      </c>
    </row>
    <row r="515" s="12" customFormat="1" ht="22.8" customHeight="1">
      <c r="A515" s="12"/>
      <c r="B515" s="190"/>
      <c r="C515" s="191"/>
      <c r="D515" s="192" t="s">
        <v>74</v>
      </c>
      <c r="E515" s="204" t="s">
        <v>736</v>
      </c>
      <c r="F515" s="204" t="s">
        <v>737</v>
      </c>
      <c r="G515" s="191"/>
      <c r="H515" s="191"/>
      <c r="I515" s="194"/>
      <c r="J515" s="205">
        <f>BK515</f>
        <v>0</v>
      </c>
      <c r="K515" s="191"/>
      <c r="L515" s="196"/>
      <c r="M515" s="197"/>
      <c r="N515" s="198"/>
      <c r="O515" s="198"/>
      <c r="P515" s="199">
        <f>SUM(P516:P524)</f>
        <v>0</v>
      </c>
      <c r="Q515" s="198"/>
      <c r="R515" s="199">
        <f>SUM(R516:R524)</f>
        <v>0.084239999999999995</v>
      </c>
      <c r="S515" s="198"/>
      <c r="T515" s="200">
        <f>SUM(T516:T524)</f>
        <v>0</v>
      </c>
      <c r="U515" s="12"/>
      <c r="V515" s="12"/>
      <c r="W515" s="12"/>
      <c r="X515" s="12"/>
      <c r="Y515" s="12"/>
      <c r="Z515" s="12"/>
      <c r="AA515" s="12"/>
      <c r="AB515" s="12"/>
      <c r="AC515" s="12"/>
      <c r="AD515" s="12"/>
      <c r="AE515" s="12"/>
      <c r="AR515" s="201" t="s">
        <v>85</v>
      </c>
      <c r="AT515" s="202" t="s">
        <v>74</v>
      </c>
      <c r="AU515" s="202" t="s">
        <v>83</v>
      </c>
      <c r="AY515" s="201" t="s">
        <v>136</v>
      </c>
      <c r="BK515" s="203">
        <f>SUM(BK516:BK524)</f>
        <v>0</v>
      </c>
    </row>
    <row r="516" s="2" customFormat="1" ht="16.5" customHeight="1">
      <c r="A516" s="40"/>
      <c r="B516" s="41"/>
      <c r="C516" s="206" t="s">
        <v>738</v>
      </c>
      <c r="D516" s="206" t="s">
        <v>139</v>
      </c>
      <c r="E516" s="207" t="s">
        <v>739</v>
      </c>
      <c r="F516" s="208" t="s">
        <v>740</v>
      </c>
      <c r="G516" s="209" t="s">
        <v>189</v>
      </c>
      <c r="H516" s="210">
        <v>4.5</v>
      </c>
      <c r="I516" s="211"/>
      <c r="J516" s="212">
        <f>ROUND(I516*H516,2)</f>
        <v>0</v>
      </c>
      <c r="K516" s="208" t="s">
        <v>143</v>
      </c>
      <c r="L516" s="46"/>
      <c r="M516" s="213" t="s">
        <v>19</v>
      </c>
      <c r="N516" s="214" t="s">
        <v>46</v>
      </c>
      <c r="O516" s="86"/>
      <c r="P516" s="215">
        <f>O516*H516</f>
        <v>0</v>
      </c>
      <c r="Q516" s="215">
        <v>0.00072000000000000005</v>
      </c>
      <c r="R516" s="215">
        <f>Q516*H516</f>
        <v>0.0032400000000000003</v>
      </c>
      <c r="S516" s="215">
        <v>0</v>
      </c>
      <c r="T516" s="216">
        <f>S516*H516</f>
        <v>0</v>
      </c>
      <c r="U516" s="40"/>
      <c r="V516" s="40"/>
      <c r="W516" s="40"/>
      <c r="X516" s="40"/>
      <c r="Y516" s="40"/>
      <c r="Z516" s="40"/>
      <c r="AA516" s="40"/>
      <c r="AB516" s="40"/>
      <c r="AC516" s="40"/>
      <c r="AD516" s="40"/>
      <c r="AE516" s="40"/>
      <c r="AR516" s="217" t="s">
        <v>257</v>
      </c>
      <c r="AT516" s="217" t="s">
        <v>139</v>
      </c>
      <c r="AU516" s="217" t="s">
        <v>85</v>
      </c>
      <c r="AY516" s="19" t="s">
        <v>136</v>
      </c>
      <c r="BE516" s="218">
        <f>IF(N516="základní",J516,0)</f>
        <v>0</v>
      </c>
      <c r="BF516" s="218">
        <f>IF(N516="snížená",J516,0)</f>
        <v>0</v>
      </c>
      <c r="BG516" s="218">
        <f>IF(N516="zákl. přenesená",J516,0)</f>
        <v>0</v>
      </c>
      <c r="BH516" s="218">
        <f>IF(N516="sníž. přenesená",J516,0)</f>
        <v>0</v>
      </c>
      <c r="BI516" s="218">
        <f>IF(N516="nulová",J516,0)</f>
        <v>0</v>
      </c>
      <c r="BJ516" s="19" t="s">
        <v>83</v>
      </c>
      <c r="BK516" s="218">
        <f>ROUND(I516*H516,2)</f>
        <v>0</v>
      </c>
      <c r="BL516" s="19" t="s">
        <v>257</v>
      </c>
      <c r="BM516" s="217" t="s">
        <v>741</v>
      </c>
    </row>
    <row r="517" s="2" customFormat="1">
      <c r="A517" s="40"/>
      <c r="B517" s="41"/>
      <c r="C517" s="42"/>
      <c r="D517" s="219" t="s">
        <v>146</v>
      </c>
      <c r="E517" s="42"/>
      <c r="F517" s="220" t="s">
        <v>742</v>
      </c>
      <c r="G517" s="42"/>
      <c r="H517" s="42"/>
      <c r="I517" s="221"/>
      <c r="J517" s="42"/>
      <c r="K517" s="42"/>
      <c r="L517" s="46"/>
      <c r="M517" s="222"/>
      <c r="N517" s="223"/>
      <c r="O517" s="86"/>
      <c r="P517" s="86"/>
      <c r="Q517" s="86"/>
      <c r="R517" s="86"/>
      <c r="S517" s="86"/>
      <c r="T517" s="87"/>
      <c r="U517" s="40"/>
      <c r="V517" s="40"/>
      <c r="W517" s="40"/>
      <c r="X517" s="40"/>
      <c r="Y517" s="40"/>
      <c r="Z517" s="40"/>
      <c r="AA517" s="40"/>
      <c r="AB517" s="40"/>
      <c r="AC517" s="40"/>
      <c r="AD517" s="40"/>
      <c r="AE517" s="40"/>
      <c r="AT517" s="19" t="s">
        <v>146</v>
      </c>
      <c r="AU517" s="19" t="s">
        <v>85</v>
      </c>
    </row>
    <row r="518" s="14" customFormat="1">
      <c r="A518" s="14"/>
      <c r="B518" s="235"/>
      <c r="C518" s="236"/>
      <c r="D518" s="226" t="s">
        <v>148</v>
      </c>
      <c r="E518" s="237" t="s">
        <v>19</v>
      </c>
      <c r="F518" s="238" t="s">
        <v>743</v>
      </c>
      <c r="G518" s="236"/>
      <c r="H518" s="239">
        <v>4.5</v>
      </c>
      <c r="I518" s="240"/>
      <c r="J518" s="236"/>
      <c r="K518" s="236"/>
      <c r="L518" s="241"/>
      <c r="M518" s="242"/>
      <c r="N518" s="243"/>
      <c r="O518" s="243"/>
      <c r="P518" s="243"/>
      <c r="Q518" s="243"/>
      <c r="R518" s="243"/>
      <c r="S518" s="243"/>
      <c r="T518" s="244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4"/>
      <c r="AT518" s="245" t="s">
        <v>148</v>
      </c>
      <c r="AU518" s="245" t="s">
        <v>85</v>
      </c>
      <c r="AV518" s="14" t="s">
        <v>85</v>
      </c>
      <c r="AW518" s="14" t="s">
        <v>35</v>
      </c>
      <c r="AX518" s="14" t="s">
        <v>75</v>
      </c>
      <c r="AY518" s="245" t="s">
        <v>136</v>
      </c>
    </row>
    <row r="519" s="15" customFormat="1">
      <c r="A519" s="15"/>
      <c r="B519" s="246"/>
      <c r="C519" s="247"/>
      <c r="D519" s="226" t="s">
        <v>148</v>
      </c>
      <c r="E519" s="248" t="s">
        <v>19</v>
      </c>
      <c r="F519" s="249" t="s">
        <v>155</v>
      </c>
      <c r="G519" s="247"/>
      <c r="H519" s="250">
        <v>4.5</v>
      </c>
      <c r="I519" s="251"/>
      <c r="J519" s="247"/>
      <c r="K519" s="247"/>
      <c r="L519" s="252"/>
      <c r="M519" s="253"/>
      <c r="N519" s="254"/>
      <c r="O519" s="254"/>
      <c r="P519" s="254"/>
      <c r="Q519" s="254"/>
      <c r="R519" s="254"/>
      <c r="S519" s="254"/>
      <c r="T519" s="255"/>
      <c r="U519" s="15"/>
      <c r="V519" s="15"/>
      <c r="W519" s="15"/>
      <c r="X519" s="15"/>
      <c r="Y519" s="15"/>
      <c r="Z519" s="15"/>
      <c r="AA519" s="15"/>
      <c r="AB519" s="15"/>
      <c r="AC519" s="15"/>
      <c r="AD519" s="15"/>
      <c r="AE519" s="15"/>
      <c r="AT519" s="256" t="s">
        <v>148</v>
      </c>
      <c r="AU519" s="256" t="s">
        <v>85</v>
      </c>
      <c r="AV519" s="15" t="s">
        <v>144</v>
      </c>
      <c r="AW519" s="15" t="s">
        <v>35</v>
      </c>
      <c r="AX519" s="15" t="s">
        <v>83</v>
      </c>
      <c r="AY519" s="256" t="s">
        <v>136</v>
      </c>
    </row>
    <row r="520" s="2" customFormat="1" ht="16.5" customHeight="1">
      <c r="A520" s="40"/>
      <c r="B520" s="41"/>
      <c r="C520" s="260" t="s">
        <v>744</v>
      </c>
      <c r="D520" s="260" t="s">
        <v>443</v>
      </c>
      <c r="E520" s="261" t="s">
        <v>745</v>
      </c>
      <c r="F520" s="262" t="s">
        <v>746</v>
      </c>
      <c r="G520" s="263" t="s">
        <v>189</v>
      </c>
      <c r="H520" s="264">
        <v>4.5</v>
      </c>
      <c r="I520" s="265"/>
      <c r="J520" s="266">
        <f>ROUND(I520*H520,2)</f>
        <v>0</v>
      </c>
      <c r="K520" s="262" t="s">
        <v>143</v>
      </c>
      <c r="L520" s="267"/>
      <c r="M520" s="268" t="s">
        <v>19</v>
      </c>
      <c r="N520" s="269" t="s">
        <v>46</v>
      </c>
      <c r="O520" s="86"/>
      <c r="P520" s="215">
        <f>O520*H520</f>
        <v>0</v>
      </c>
      <c r="Q520" s="215">
        <v>0.017999999999999999</v>
      </c>
      <c r="R520" s="215">
        <f>Q520*H520</f>
        <v>0.080999999999999989</v>
      </c>
      <c r="S520" s="215">
        <v>0</v>
      </c>
      <c r="T520" s="216">
        <f>S520*H520</f>
        <v>0</v>
      </c>
      <c r="U520" s="40"/>
      <c r="V520" s="40"/>
      <c r="W520" s="40"/>
      <c r="X520" s="40"/>
      <c r="Y520" s="40"/>
      <c r="Z520" s="40"/>
      <c r="AA520" s="40"/>
      <c r="AB520" s="40"/>
      <c r="AC520" s="40"/>
      <c r="AD520" s="40"/>
      <c r="AE520" s="40"/>
      <c r="AR520" s="217" t="s">
        <v>500</v>
      </c>
      <c r="AT520" s="217" t="s">
        <v>443</v>
      </c>
      <c r="AU520" s="217" t="s">
        <v>85</v>
      </c>
      <c r="AY520" s="19" t="s">
        <v>136</v>
      </c>
      <c r="BE520" s="218">
        <f>IF(N520="základní",J520,0)</f>
        <v>0</v>
      </c>
      <c r="BF520" s="218">
        <f>IF(N520="snížená",J520,0)</f>
        <v>0</v>
      </c>
      <c r="BG520" s="218">
        <f>IF(N520="zákl. přenesená",J520,0)</f>
        <v>0</v>
      </c>
      <c r="BH520" s="218">
        <f>IF(N520="sníž. přenesená",J520,0)</f>
        <v>0</v>
      </c>
      <c r="BI520" s="218">
        <f>IF(N520="nulová",J520,0)</f>
        <v>0</v>
      </c>
      <c r="BJ520" s="19" t="s">
        <v>83</v>
      </c>
      <c r="BK520" s="218">
        <f>ROUND(I520*H520,2)</f>
        <v>0</v>
      </c>
      <c r="BL520" s="19" t="s">
        <v>257</v>
      </c>
      <c r="BM520" s="217" t="s">
        <v>747</v>
      </c>
    </row>
    <row r="521" s="14" customFormat="1">
      <c r="A521" s="14"/>
      <c r="B521" s="235"/>
      <c r="C521" s="236"/>
      <c r="D521" s="226" t="s">
        <v>148</v>
      </c>
      <c r="E521" s="237" t="s">
        <v>19</v>
      </c>
      <c r="F521" s="238" t="s">
        <v>743</v>
      </c>
      <c r="G521" s="236"/>
      <c r="H521" s="239">
        <v>4.5</v>
      </c>
      <c r="I521" s="240"/>
      <c r="J521" s="236"/>
      <c r="K521" s="236"/>
      <c r="L521" s="241"/>
      <c r="M521" s="242"/>
      <c r="N521" s="243"/>
      <c r="O521" s="243"/>
      <c r="P521" s="243"/>
      <c r="Q521" s="243"/>
      <c r="R521" s="243"/>
      <c r="S521" s="243"/>
      <c r="T521" s="244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T521" s="245" t="s">
        <v>148</v>
      </c>
      <c r="AU521" s="245" t="s">
        <v>85</v>
      </c>
      <c r="AV521" s="14" t="s">
        <v>85</v>
      </c>
      <c r="AW521" s="14" t="s">
        <v>35</v>
      </c>
      <c r="AX521" s="14" t="s">
        <v>75</v>
      </c>
      <c r="AY521" s="245" t="s">
        <v>136</v>
      </c>
    </row>
    <row r="522" s="15" customFormat="1">
      <c r="A522" s="15"/>
      <c r="B522" s="246"/>
      <c r="C522" s="247"/>
      <c r="D522" s="226" t="s">
        <v>148</v>
      </c>
      <c r="E522" s="248" t="s">
        <v>19</v>
      </c>
      <c r="F522" s="249" t="s">
        <v>155</v>
      </c>
      <c r="G522" s="247"/>
      <c r="H522" s="250">
        <v>4.5</v>
      </c>
      <c r="I522" s="251"/>
      <c r="J522" s="247"/>
      <c r="K522" s="247"/>
      <c r="L522" s="252"/>
      <c r="M522" s="253"/>
      <c r="N522" s="254"/>
      <c r="O522" s="254"/>
      <c r="P522" s="254"/>
      <c r="Q522" s="254"/>
      <c r="R522" s="254"/>
      <c r="S522" s="254"/>
      <c r="T522" s="255"/>
      <c r="U522" s="15"/>
      <c r="V522" s="15"/>
      <c r="W522" s="15"/>
      <c r="X522" s="15"/>
      <c r="Y522" s="15"/>
      <c r="Z522" s="15"/>
      <c r="AA522" s="15"/>
      <c r="AB522" s="15"/>
      <c r="AC522" s="15"/>
      <c r="AD522" s="15"/>
      <c r="AE522" s="15"/>
      <c r="AT522" s="256" t="s">
        <v>148</v>
      </c>
      <c r="AU522" s="256" t="s">
        <v>85</v>
      </c>
      <c r="AV522" s="15" t="s">
        <v>144</v>
      </c>
      <c r="AW522" s="15" t="s">
        <v>35</v>
      </c>
      <c r="AX522" s="15" t="s">
        <v>83</v>
      </c>
      <c r="AY522" s="256" t="s">
        <v>136</v>
      </c>
    </row>
    <row r="523" s="2" customFormat="1" ht="33" customHeight="1">
      <c r="A523" s="40"/>
      <c r="B523" s="41"/>
      <c r="C523" s="206" t="s">
        <v>748</v>
      </c>
      <c r="D523" s="206" t="s">
        <v>139</v>
      </c>
      <c r="E523" s="207" t="s">
        <v>749</v>
      </c>
      <c r="F523" s="208" t="s">
        <v>750</v>
      </c>
      <c r="G523" s="209" t="s">
        <v>215</v>
      </c>
      <c r="H523" s="210">
        <v>0.084000000000000005</v>
      </c>
      <c r="I523" s="211"/>
      <c r="J523" s="212">
        <f>ROUND(I523*H523,2)</f>
        <v>0</v>
      </c>
      <c r="K523" s="208" t="s">
        <v>143</v>
      </c>
      <c r="L523" s="46"/>
      <c r="M523" s="213" t="s">
        <v>19</v>
      </c>
      <c r="N523" s="214" t="s">
        <v>46</v>
      </c>
      <c r="O523" s="86"/>
      <c r="P523" s="215">
        <f>O523*H523</f>
        <v>0</v>
      </c>
      <c r="Q523" s="215">
        <v>0</v>
      </c>
      <c r="R523" s="215">
        <f>Q523*H523</f>
        <v>0</v>
      </c>
      <c r="S523" s="215">
        <v>0</v>
      </c>
      <c r="T523" s="216">
        <f>S523*H523</f>
        <v>0</v>
      </c>
      <c r="U523" s="40"/>
      <c r="V523" s="40"/>
      <c r="W523" s="40"/>
      <c r="X523" s="40"/>
      <c r="Y523" s="40"/>
      <c r="Z523" s="40"/>
      <c r="AA523" s="40"/>
      <c r="AB523" s="40"/>
      <c r="AC523" s="40"/>
      <c r="AD523" s="40"/>
      <c r="AE523" s="40"/>
      <c r="AR523" s="217" t="s">
        <v>257</v>
      </c>
      <c r="AT523" s="217" t="s">
        <v>139</v>
      </c>
      <c r="AU523" s="217" t="s">
        <v>85</v>
      </c>
      <c r="AY523" s="19" t="s">
        <v>136</v>
      </c>
      <c r="BE523" s="218">
        <f>IF(N523="základní",J523,0)</f>
        <v>0</v>
      </c>
      <c r="BF523" s="218">
        <f>IF(N523="snížená",J523,0)</f>
        <v>0</v>
      </c>
      <c r="BG523" s="218">
        <f>IF(N523="zákl. přenesená",J523,0)</f>
        <v>0</v>
      </c>
      <c r="BH523" s="218">
        <f>IF(N523="sníž. přenesená",J523,0)</f>
        <v>0</v>
      </c>
      <c r="BI523" s="218">
        <f>IF(N523="nulová",J523,0)</f>
        <v>0</v>
      </c>
      <c r="BJ523" s="19" t="s">
        <v>83</v>
      </c>
      <c r="BK523" s="218">
        <f>ROUND(I523*H523,2)</f>
        <v>0</v>
      </c>
      <c r="BL523" s="19" t="s">
        <v>257</v>
      </c>
      <c r="BM523" s="217" t="s">
        <v>751</v>
      </c>
    </row>
    <row r="524" s="2" customFormat="1">
      <c r="A524" s="40"/>
      <c r="B524" s="41"/>
      <c r="C524" s="42"/>
      <c r="D524" s="219" t="s">
        <v>146</v>
      </c>
      <c r="E524" s="42"/>
      <c r="F524" s="220" t="s">
        <v>752</v>
      </c>
      <c r="G524" s="42"/>
      <c r="H524" s="42"/>
      <c r="I524" s="221"/>
      <c r="J524" s="42"/>
      <c r="K524" s="42"/>
      <c r="L524" s="46"/>
      <c r="M524" s="222"/>
      <c r="N524" s="223"/>
      <c r="O524" s="86"/>
      <c r="P524" s="86"/>
      <c r="Q524" s="86"/>
      <c r="R524" s="86"/>
      <c r="S524" s="86"/>
      <c r="T524" s="87"/>
      <c r="U524" s="40"/>
      <c r="V524" s="40"/>
      <c r="W524" s="40"/>
      <c r="X524" s="40"/>
      <c r="Y524" s="40"/>
      <c r="Z524" s="40"/>
      <c r="AA524" s="40"/>
      <c r="AB524" s="40"/>
      <c r="AC524" s="40"/>
      <c r="AD524" s="40"/>
      <c r="AE524" s="40"/>
      <c r="AT524" s="19" t="s">
        <v>146</v>
      </c>
      <c r="AU524" s="19" t="s">
        <v>85</v>
      </c>
    </row>
    <row r="525" s="12" customFormat="1" ht="22.8" customHeight="1">
      <c r="A525" s="12"/>
      <c r="B525" s="190"/>
      <c r="C525" s="191"/>
      <c r="D525" s="192" t="s">
        <v>74</v>
      </c>
      <c r="E525" s="204" t="s">
        <v>308</v>
      </c>
      <c r="F525" s="204" t="s">
        <v>309</v>
      </c>
      <c r="G525" s="191"/>
      <c r="H525" s="191"/>
      <c r="I525" s="194"/>
      <c r="J525" s="205">
        <f>BK525</f>
        <v>0</v>
      </c>
      <c r="K525" s="191"/>
      <c r="L525" s="196"/>
      <c r="M525" s="197"/>
      <c r="N525" s="198"/>
      <c r="O525" s="198"/>
      <c r="P525" s="199">
        <f>SUM(P526:P716)</f>
        <v>0</v>
      </c>
      <c r="Q525" s="198"/>
      <c r="R525" s="199">
        <f>SUM(R526:R716)</f>
        <v>2.1066319600000001</v>
      </c>
      <c r="S525" s="198"/>
      <c r="T525" s="200">
        <f>SUM(T526:T716)</f>
        <v>0</v>
      </c>
      <c r="U525" s="12"/>
      <c r="V525" s="12"/>
      <c r="W525" s="12"/>
      <c r="X525" s="12"/>
      <c r="Y525" s="12"/>
      <c r="Z525" s="12"/>
      <c r="AA525" s="12"/>
      <c r="AB525" s="12"/>
      <c r="AC525" s="12"/>
      <c r="AD525" s="12"/>
      <c r="AE525" s="12"/>
      <c r="AR525" s="201" t="s">
        <v>85</v>
      </c>
      <c r="AT525" s="202" t="s">
        <v>74</v>
      </c>
      <c r="AU525" s="202" t="s">
        <v>83</v>
      </c>
      <c r="AY525" s="201" t="s">
        <v>136</v>
      </c>
      <c r="BK525" s="203">
        <f>SUM(BK526:BK716)</f>
        <v>0</v>
      </c>
    </row>
    <row r="526" s="2" customFormat="1" ht="16.5" customHeight="1">
      <c r="A526" s="40"/>
      <c r="B526" s="41"/>
      <c r="C526" s="206" t="s">
        <v>753</v>
      </c>
      <c r="D526" s="206" t="s">
        <v>139</v>
      </c>
      <c r="E526" s="207" t="s">
        <v>754</v>
      </c>
      <c r="F526" s="208" t="s">
        <v>755</v>
      </c>
      <c r="G526" s="209" t="s">
        <v>142</v>
      </c>
      <c r="H526" s="210">
        <v>50.350000000000001</v>
      </c>
      <c r="I526" s="211"/>
      <c r="J526" s="212">
        <f>ROUND(I526*H526,2)</f>
        <v>0</v>
      </c>
      <c r="K526" s="208" t="s">
        <v>143</v>
      </c>
      <c r="L526" s="46"/>
      <c r="M526" s="213" t="s">
        <v>19</v>
      </c>
      <c r="N526" s="214" t="s">
        <v>46</v>
      </c>
      <c r="O526" s="86"/>
      <c r="P526" s="215">
        <f>O526*H526</f>
        <v>0</v>
      </c>
      <c r="Q526" s="215">
        <v>0</v>
      </c>
      <c r="R526" s="215">
        <f>Q526*H526</f>
        <v>0</v>
      </c>
      <c r="S526" s="215">
        <v>0</v>
      </c>
      <c r="T526" s="216">
        <f>S526*H526</f>
        <v>0</v>
      </c>
      <c r="U526" s="40"/>
      <c r="V526" s="40"/>
      <c r="W526" s="40"/>
      <c r="X526" s="40"/>
      <c r="Y526" s="40"/>
      <c r="Z526" s="40"/>
      <c r="AA526" s="40"/>
      <c r="AB526" s="40"/>
      <c r="AC526" s="40"/>
      <c r="AD526" s="40"/>
      <c r="AE526" s="40"/>
      <c r="AR526" s="217" t="s">
        <v>257</v>
      </c>
      <c r="AT526" s="217" t="s">
        <v>139</v>
      </c>
      <c r="AU526" s="217" t="s">
        <v>85</v>
      </c>
      <c r="AY526" s="19" t="s">
        <v>136</v>
      </c>
      <c r="BE526" s="218">
        <f>IF(N526="základní",J526,0)</f>
        <v>0</v>
      </c>
      <c r="BF526" s="218">
        <f>IF(N526="snížená",J526,0)</f>
        <v>0</v>
      </c>
      <c r="BG526" s="218">
        <f>IF(N526="zákl. přenesená",J526,0)</f>
        <v>0</v>
      </c>
      <c r="BH526" s="218">
        <f>IF(N526="sníž. přenesená",J526,0)</f>
        <v>0</v>
      </c>
      <c r="BI526" s="218">
        <f>IF(N526="nulová",J526,0)</f>
        <v>0</v>
      </c>
      <c r="BJ526" s="19" t="s">
        <v>83</v>
      </c>
      <c r="BK526" s="218">
        <f>ROUND(I526*H526,2)</f>
        <v>0</v>
      </c>
      <c r="BL526" s="19" t="s">
        <v>257</v>
      </c>
      <c r="BM526" s="217" t="s">
        <v>756</v>
      </c>
    </row>
    <row r="527" s="2" customFormat="1">
      <c r="A527" s="40"/>
      <c r="B527" s="41"/>
      <c r="C527" s="42"/>
      <c r="D527" s="219" t="s">
        <v>146</v>
      </c>
      <c r="E527" s="42"/>
      <c r="F527" s="220" t="s">
        <v>757</v>
      </c>
      <c r="G527" s="42"/>
      <c r="H527" s="42"/>
      <c r="I527" s="221"/>
      <c r="J527" s="42"/>
      <c r="K527" s="42"/>
      <c r="L527" s="46"/>
      <c r="M527" s="222"/>
      <c r="N527" s="223"/>
      <c r="O527" s="86"/>
      <c r="P527" s="86"/>
      <c r="Q527" s="86"/>
      <c r="R527" s="86"/>
      <c r="S527" s="86"/>
      <c r="T527" s="87"/>
      <c r="U527" s="40"/>
      <c r="V527" s="40"/>
      <c r="W527" s="40"/>
      <c r="X527" s="40"/>
      <c r="Y527" s="40"/>
      <c r="Z527" s="40"/>
      <c r="AA527" s="40"/>
      <c r="AB527" s="40"/>
      <c r="AC527" s="40"/>
      <c r="AD527" s="40"/>
      <c r="AE527" s="40"/>
      <c r="AT527" s="19" t="s">
        <v>146</v>
      </c>
      <c r="AU527" s="19" t="s">
        <v>85</v>
      </c>
    </row>
    <row r="528" s="13" customFormat="1">
      <c r="A528" s="13"/>
      <c r="B528" s="224"/>
      <c r="C528" s="225"/>
      <c r="D528" s="226" t="s">
        <v>148</v>
      </c>
      <c r="E528" s="227" t="s">
        <v>19</v>
      </c>
      <c r="F528" s="228" t="s">
        <v>758</v>
      </c>
      <c r="G528" s="225"/>
      <c r="H528" s="227" t="s">
        <v>19</v>
      </c>
      <c r="I528" s="229"/>
      <c r="J528" s="225"/>
      <c r="K528" s="225"/>
      <c r="L528" s="230"/>
      <c r="M528" s="231"/>
      <c r="N528" s="232"/>
      <c r="O528" s="232"/>
      <c r="P528" s="232"/>
      <c r="Q528" s="232"/>
      <c r="R528" s="232"/>
      <c r="S528" s="232"/>
      <c r="T528" s="233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T528" s="234" t="s">
        <v>148</v>
      </c>
      <c r="AU528" s="234" t="s">
        <v>85</v>
      </c>
      <c r="AV528" s="13" t="s">
        <v>83</v>
      </c>
      <c r="AW528" s="13" t="s">
        <v>35</v>
      </c>
      <c r="AX528" s="13" t="s">
        <v>75</v>
      </c>
      <c r="AY528" s="234" t="s">
        <v>136</v>
      </c>
    </row>
    <row r="529" s="14" customFormat="1">
      <c r="A529" s="14"/>
      <c r="B529" s="235"/>
      <c r="C529" s="236"/>
      <c r="D529" s="226" t="s">
        <v>148</v>
      </c>
      <c r="E529" s="237" t="s">
        <v>19</v>
      </c>
      <c r="F529" s="238" t="s">
        <v>759</v>
      </c>
      <c r="G529" s="236"/>
      <c r="H529" s="239">
        <v>11.1</v>
      </c>
      <c r="I529" s="240"/>
      <c r="J529" s="236"/>
      <c r="K529" s="236"/>
      <c r="L529" s="241"/>
      <c r="M529" s="242"/>
      <c r="N529" s="243"/>
      <c r="O529" s="243"/>
      <c r="P529" s="243"/>
      <c r="Q529" s="243"/>
      <c r="R529" s="243"/>
      <c r="S529" s="243"/>
      <c r="T529" s="244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T529" s="245" t="s">
        <v>148</v>
      </c>
      <c r="AU529" s="245" t="s">
        <v>85</v>
      </c>
      <c r="AV529" s="14" t="s">
        <v>85</v>
      </c>
      <c r="AW529" s="14" t="s">
        <v>35</v>
      </c>
      <c r="AX529" s="14" t="s">
        <v>75</v>
      </c>
      <c r="AY529" s="245" t="s">
        <v>136</v>
      </c>
    </row>
    <row r="530" s="13" customFormat="1">
      <c r="A530" s="13"/>
      <c r="B530" s="224"/>
      <c r="C530" s="225"/>
      <c r="D530" s="226" t="s">
        <v>148</v>
      </c>
      <c r="E530" s="227" t="s">
        <v>19</v>
      </c>
      <c r="F530" s="228" t="s">
        <v>151</v>
      </c>
      <c r="G530" s="225"/>
      <c r="H530" s="227" t="s">
        <v>19</v>
      </c>
      <c r="I530" s="229"/>
      <c r="J530" s="225"/>
      <c r="K530" s="225"/>
      <c r="L530" s="230"/>
      <c r="M530" s="231"/>
      <c r="N530" s="232"/>
      <c r="O530" s="232"/>
      <c r="P530" s="232"/>
      <c r="Q530" s="232"/>
      <c r="R530" s="232"/>
      <c r="S530" s="232"/>
      <c r="T530" s="233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T530" s="234" t="s">
        <v>148</v>
      </c>
      <c r="AU530" s="234" t="s">
        <v>85</v>
      </c>
      <c r="AV530" s="13" t="s">
        <v>83</v>
      </c>
      <c r="AW530" s="13" t="s">
        <v>35</v>
      </c>
      <c r="AX530" s="13" t="s">
        <v>75</v>
      </c>
      <c r="AY530" s="234" t="s">
        <v>136</v>
      </c>
    </row>
    <row r="531" s="14" customFormat="1">
      <c r="A531" s="14"/>
      <c r="B531" s="235"/>
      <c r="C531" s="236"/>
      <c r="D531" s="226" t="s">
        <v>148</v>
      </c>
      <c r="E531" s="237" t="s">
        <v>19</v>
      </c>
      <c r="F531" s="238" t="s">
        <v>409</v>
      </c>
      <c r="G531" s="236"/>
      <c r="H531" s="239">
        <v>7.9299999999999997</v>
      </c>
      <c r="I531" s="240"/>
      <c r="J531" s="236"/>
      <c r="K531" s="236"/>
      <c r="L531" s="241"/>
      <c r="M531" s="242"/>
      <c r="N531" s="243"/>
      <c r="O531" s="243"/>
      <c r="P531" s="243"/>
      <c r="Q531" s="243"/>
      <c r="R531" s="243"/>
      <c r="S531" s="243"/>
      <c r="T531" s="244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T531" s="245" t="s">
        <v>148</v>
      </c>
      <c r="AU531" s="245" t="s">
        <v>85</v>
      </c>
      <c r="AV531" s="14" t="s">
        <v>85</v>
      </c>
      <c r="AW531" s="14" t="s">
        <v>35</v>
      </c>
      <c r="AX531" s="14" t="s">
        <v>75</v>
      </c>
      <c r="AY531" s="245" t="s">
        <v>136</v>
      </c>
    </row>
    <row r="532" s="13" customFormat="1">
      <c r="A532" s="13"/>
      <c r="B532" s="224"/>
      <c r="C532" s="225"/>
      <c r="D532" s="226" t="s">
        <v>148</v>
      </c>
      <c r="E532" s="227" t="s">
        <v>19</v>
      </c>
      <c r="F532" s="228" t="s">
        <v>182</v>
      </c>
      <c r="G532" s="225"/>
      <c r="H532" s="227" t="s">
        <v>19</v>
      </c>
      <c r="I532" s="229"/>
      <c r="J532" s="225"/>
      <c r="K532" s="225"/>
      <c r="L532" s="230"/>
      <c r="M532" s="231"/>
      <c r="N532" s="232"/>
      <c r="O532" s="232"/>
      <c r="P532" s="232"/>
      <c r="Q532" s="232"/>
      <c r="R532" s="232"/>
      <c r="S532" s="232"/>
      <c r="T532" s="233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T532" s="234" t="s">
        <v>148</v>
      </c>
      <c r="AU532" s="234" t="s">
        <v>85</v>
      </c>
      <c r="AV532" s="13" t="s">
        <v>83</v>
      </c>
      <c r="AW532" s="13" t="s">
        <v>35</v>
      </c>
      <c r="AX532" s="13" t="s">
        <v>75</v>
      </c>
      <c r="AY532" s="234" t="s">
        <v>136</v>
      </c>
    </row>
    <row r="533" s="14" customFormat="1">
      <c r="A533" s="14"/>
      <c r="B533" s="235"/>
      <c r="C533" s="236"/>
      <c r="D533" s="226" t="s">
        <v>148</v>
      </c>
      <c r="E533" s="237" t="s">
        <v>19</v>
      </c>
      <c r="F533" s="238" t="s">
        <v>474</v>
      </c>
      <c r="G533" s="236"/>
      <c r="H533" s="239">
        <v>4.4500000000000002</v>
      </c>
      <c r="I533" s="240"/>
      <c r="J533" s="236"/>
      <c r="K533" s="236"/>
      <c r="L533" s="241"/>
      <c r="M533" s="242"/>
      <c r="N533" s="243"/>
      <c r="O533" s="243"/>
      <c r="P533" s="243"/>
      <c r="Q533" s="243"/>
      <c r="R533" s="243"/>
      <c r="S533" s="243"/>
      <c r="T533" s="244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T533" s="245" t="s">
        <v>148</v>
      </c>
      <c r="AU533" s="245" t="s">
        <v>85</v>
      </c>
      <c r="AV533" s="14" t="s">
        <v>85</v>
      </c>
      <c r="AW533" s="14" t="s">
        <v>35</v>
      </c>
      <c r="AX533" s="14" t="s">
        <v>75</v>
      </c>
      <c r="AY533" s="245" t="s">
        <v>136</v>
      </c>
    </row>
    <row r="534" s="13" customFormat="1">
      <c r="A534" s="13"/>
      <c r="B534" s="224"/>
      <c r="C534" s="225"/>
      <c r="D534" s="226" t="s">
        <v>148</v>
      </c>
      <c r="E534" s="227" t="s">
        <v>19</v>
      </c>
      <c r="F534" s="228" t="s">
        <v>760</v>
      </c>
      <c r="G534" s="225"/>
      <c r="H534" s="227" t="s">
        <v>19</v>
      </c>
      <c r="I534" s="229"/>
      <c r="J534" s="225"/>
      <c r="K534" s="225"/>
      <c r="L534" s="230"/>
      <c r="M534" s="231"/>
      <c r="N534" s="232"/>
      <c r="O534" s="232"/>
      <c r="P534" s="232"/>
      <c r="Q534" s="232"/>
      <c r="R534" s="232"/>
      <c r="S534" s="232"/>
      <c r="T534" s="233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T534" s="234" t="s">
        <v>148</v>
      </c>
      <c r="AU534" s="234" t="s">
        <v>85</v>
      </c>
      <c r="AV534" s="13" t="s">
        <v>83</v>
      </c>
      <c r="AW534" s="13" t="s">
        <v>35</v>
      </c>
      <c r="AX534" s="13" t="s">
        <v>75</v>
      </c>
      <c r="AY534" s="234" t="s">
        <v>136</v>
      </c>
    </row>
    <row r="535" s="14" customFormat="1">
      <c r="A535" s="14"/>
      <c r="B535" s="235"/>
      <c r="C535" s="236"/>
      <c r="D535" s="226" t="s">
        <v>148</v>
      </c>
      <c r="E535" s="237" t="s">
        <v>19</v>
      </c>
      <c r="F535" s="238" t="s">
        <v>330</v>
      </c>
      <c r="G535" s="236"/>
      <c r="H535" s="239">
        <v>1.8799999999999999</v>
      </c>
      <c r="I535" s="240"/>
      <c r="J535" s="236"/>
      <c r="K535" s="236"/>
      <c r="L535" s="241"/>
      <c r="M535" s="242"/>
      <c r="N535" s="243"/>
      <c r="O535" s="243"/>
      <c r="P535" s="243"/>
      <c r="Q535" s="243"/>
      <c r="R535" s="243"/>
      <c r="S535" s="243"/>
      <c r="T535" s="244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T535" s="245" t="s">
        <v>148</v>
      </c>
      <c r="AU535" s="245" t="s">
        <v>85</v>
      </c>
      <c r="AV535" s="14" t="s">
        <v>85</v>
      </c>
      <c r="AW535" s="14" t="s">
        <v>35</v>
      </c>
      <c r="AX535" s="14" t="s">
        <v>75</v>
      </c>
      <c r="AY535" s="245" t="s">
        <v>136</v>
      </c>
    </row>
    <row r="536" s="13" customFormat="1">
      <c r="A536" s="13"/>
      <c r="B536" s="224"/>
      <c r="C536" s="225"/>
      <c r="D536" s="226" t="s">
        <v>148</v>
      </c>
      <c r="E536" s="227" t="s">
        <v>19</v>
      </c>
      <c r="F536" s="228" t="s">
        <v>466</v>
      </c>
      <c r="G536" s="225"/>
      <c r="H536" s="227" t="s">
        <v>19</v>
      </c>
      <c r="I536" s="229"/>
      <c r="J536" s="225"/>
      <c r="K536" s="225"/>
      <c r="L536" s="230"/>
      <c r="M536" s="231"/>
      <c r="N536" s="232"/>
      <c r="O536" s="232"/>
      <c r="P536" s="232"/>
      <c r="Q536" s="232"/>
      <c r="R536" s="232"/>
      <c r="S536" s="232"/>
      <c r="T536" s="233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T536" s="234" t="s">
        <v>148</v>
      </c>
      <c r="AU536" s="234" t="s">
        <v>85</v>
      </c>
      <c r="AV536" s="13" t="s">
        <v>83</v>
      </c>
      <c r="AW536" s="13" t="s">
        <v>35</v>
      </c>
      <c r="AX536" s="13" t="s">
        <v>75</v>
      </c>
      <c r="AY536" s="234" t="s">
        <v>136</v>
      </c>
    </row>
    <row r="537" s="14" customFormat="1">
      <c r="A537" s="14"/>
      <c r="B537" s="235"/>
      <c r="C537" s="236"/>
      <c r="D537" s="226" t="s">
        <v>148</v>
      </c>
      <c r="E537" s="237" t="s">
        <v>19</v>
      </c>
      <c r="F537" s="238" t="s">
        <v>467</v>
      </c>
      <c r="G537" s="236"/>
      <c r="H537" s="239">
        <v>11.67</v>
      </c>
      <c r="I537" s="240"/>
      <c r="J537" s="236"/>
      <c r="K537" s="236"/>
      <c r="L537" s="241"/>
      <c r="M537" s="242"/>
      <c r="N537" s="243"/>
      <c r="O537" s="243"/>
      <c r="P537" s="243"/>
      <c r="Q537" s="243"/>
      <c r="R537" s="243"/>
      <c r="S537" s="243"/>
      <c r="T537" s="244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T537" s="245" t="s">
        <v>148</v>
      </c>
      <c r="AU537" s="245" t="s">
        <v>85</v>
      </c>
      <c r="AV537" s="14" t="s">
        <v>85</v>
      </c>
      <c r="AW537" s="14" t="s">
        <v>35</v>
      </c>
      <c r="AX537" s="14" t="s">
        <v>75</v>
      </c>
      <c r="AY537" s="245" t="s">
        <v>136</v>
      </c>
    </row>
    <row r="538" s="13" customFormat="1">
      <c r="A538" s="13"/>
      <c r="B538" s="224"/>
      <c r="C538" s="225"/>
      <c r="D538" s="226" t="s">
        <v>148</v>
      </c>
      <c r="E538" s="227" t="s">
        <v>19</v>
      </c>
      <c r="F538" s="228" t="s">
        <v>468</v>
      </c>
      <c r="G538" s="225"/>
      <c r="H538" s="227" t="s">
        <v>19</v>
      </c>
      <c r="I538" s="229"/>
      <c r="J538" s="225"/>
      <c r="K538" s="225"/>
      <c r="L538" s="230"/>
      <c r="M538" s="231"/>
      <c r="N538" s="232"/>
      <c r="O538" s="232"/>
      <c r="P538" s="232"/>
      <c r="Q538" s="232"/>
      <c r="R538" s="232"/>
      <c r="S538" s="232"/>
      <c r="T538" s="233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T538" s="234" t="s">
        <v>148</v>
      </c>
      <c r="AU538" s="234" t="s">
        <v>85</v>
      </c>
      <c r="AV538" s="13" t="s">
        <v>83</v>
      </c>
      <c r="AW538" s="13" t="s">
        <v>35</v>
      </c>
      <c r="AX538" s="13" t="s">
        <v>75</v>
      </c>
      <c r="AY538" s="234" t="s">
        <v>136</v>
      </c>
    </row>
    <row r="539" s="14" customFormat="1">
      <c r="A539" s="14"/>
      <c r="B539" s="235"/>
      <c r="C539" s="236"/>
      <c r="D539" s="226" t="s">
        <v>148</v>
      </c>
      <c r="E539" s="237" t="s">
        <v>19</v>
      </c>
      <c r="F539" s="238" t="s">
        <v>761</v>
      </c>
      <c r="G539" s="236"/>
      <c r="H539" s="239">
        <v>10.539999999999999</v>
      </c>
      <c r="I539" s="240"/>
      <c r="J539" s="236"/>
      <c r="K539" s="236"/>
      <c r="L539" s="241"/>
      <c r="M539" s="242"/>
      <c r="N539" s="243"/>
      <c r="O539" s="243"/>
      <c r="P539" s="243"/>
      <c r="Q539" s="243"/>
      <c r="R539" s="243"/>
      <c r="S539" s="243"/>
      <c r="T539" s="244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T539" s="245" t="s">
        <v>148</v>
      </c>
      <c r="AU539" s="245" t="s">
        <v>85</v>
      </c>
      <c r="AV539" s="14" t="s">
        <v>85</v>
      </c>
      <c r="AW539" s="14" t="s">
        <v>35</v>
      </c>
      <c r="AX539" s="14" t="s">
        <v>75</v>
      </c>
      <c r="AY539" s="245" t="s">
        <v>136</v>
      </c>
    </row>
    <row r="540" s="13" customFormat="1">
      <c r="A540" s="13"/>
      <c r="B540" s="224"/>
      <c r="C540" s="225"/>
      <c r="D540" s="226" t="s">
        <v>148</v>
      </c>
      <c r="E540" s="227" t="s">
        <v>19</v>
      </c>
      <c r="F540" s="228" t="s">
        <v>762</v>
      </c>
      <c r="G540" s="225"/>
      <c r="H540" s="227" t="s">
        <v>19</v>
      </c>
      <c r="I540" s="229"/>
      <c r="J540" s="225"/>
      <c r="K540" s="225"/>
      <c r="L540" s="230"/>
      <c r="M540" s="231"/>
      <c r="N540" s="232"/>
      <c r="O540" s="232"/>
      <c r="P540" s="232"/>
      <c r="Q540" s="232"/>
      <c r="R540" s="232"/>
      <c r="S540" s="232"/>
      <c r="T540" s="233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T540" s="234" t="s">
        <v>148</v>
      </c>
      <c r="AU540" s="234" t="s">
        <v>85</v>
      </c>
      <c r="AV540" s="13" t="s">
        <v>83</v>
      </c>
      <c r="AW540" s="13" t="s">
        <v>35</v>
      </c>
      <c r="AX540" s="13" t="s">
        <v>75</v>
      </c>
      <c r="AY540" s="234" t="s">
        <v>136</v>
      </c>
    </row>
    <row r="541" s="14" customFormat="1">
      <c r="A541" s="14"/>
      <c r="B541" s="235"/>
      <c r="C541" s="236"/>
      <c r="D541" s="226" t="s">
        <v>148</v>
      </c>
      <c r="E541" s="237" t="s">
        <v>19</v>
      </c>
      <c r="F541" s="238" t="s">
        <v>471</v>
      </c>
      <c r="G541" s="236"/>
      <c r="H541" s="239">
        <v>1</v>
      </c>
      <c r="I541" s="240"/>
      <c r="J541" s="236"/>
      <c r="K541" s="236"/>
      <c r="L541" s="241"/>
      <c r="M541" s="242"/>
      <c r="N541" s="243"/>
      <c r="O541" s="243"/>
      <c r="P541" s="243"/>
      <c r="Q541" s="243"/>
      <c r="R541" s="243"/>
      <c r="S541" s="243"/>
      <c r="T541" s="24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T541" s="245" t="s">
        <v>148</v>
      </c>
      <c r="AU541" s="245" t="s">
        <v>85</v>
      </c>
      <c r="AV541" s="14" t="s">
        <v>85</v>
      </c>
      <c r="AW541" s="14" t="s">
        <v>35</v>
      </c>
      <c r="AX541" s="14" t="s">
        <v>75</v>
      </c>
      <c r="AY541" s="245" t="s">
        <v>136</v>
      </c>
    </row>
    <row r="542" s="13" customFormat="1">
      <c r="A542" s="13"/>
      <c r="B542" s="224"/>
      <c r="C542" s="225"/>
      <c r="D542" s="226" t="s">
        <v>148</v>
      </c>
      <c r="E542" s="227" t="s">
        <v>19</v>
      </c>
      <c r="F542" s="228" t="s">
        <v>763</v>
      </c>
      <c r="G542" s="225"/>
      <c r="H542" s="227" t="s">
        <v>19</v>
      </c>
      <c r="I542" s="229"/>
      <c r="J542" s="225"/>
      <c r="K542" s="225"/>
      <c r="L542" s="230"/>
      <c r="M542" s="231"/>
      <c r="N542" s="232"/>
      <c r="O542" s="232"/>
      <c r="P542" s="232"/>
      <c r="Q542" s="232"/>
      <c r="R542" s="232"/>
      <c r="S542" s="232"/>
      <c r="T542" s="233"/>
      <c r="U542" s="13"/>
      <c r="V542" s="13"/>
      <c r="W542" s="13"/>
      <c r="X542" s="13"/>
      <c r="Y542" s="13"/>
      <c r="Z542" s="13"/>
      <c r="AA542" s="13"/>
      <c r="AB542" s="13"/>
      <c r="AC542" s="13"/>
      <c r="AD542" s="13"/>
      <c r="AE542" s="13"/>
      <c r="AT542" s="234" t="s">
        <v>148</v>
      </c>
      <c r="AU542" s="234" t="s">
        <v>85</v>
      </c>
      <c r="AV542" s="13" t="s">
        <v>83</v>
      </c>
      <c r="AW542" s="13" t="s">
        <v>35</v>
      </c>
      <c r="AX542" s="13" t="s">
        <v>75</v>
      </c>
      <c r="AY542" s="234" t="s">
        <v>136</v>
      </c>
    </row>
    <row r="543" s="14" customFormat="1">
      <c r="A543" s="14"/>
      <c r="B543" s="235"/>
      <c r="C543" s="236"/>
      <c r="D543" s="226" t="s">
        <v>148</v>
      </c>
      <c r="E543" s="237" t="s">
        <v>19</v>
      </c>
      <c r="F543" s="238" t="s">
        <v>473</v>
      </c>
      <c r="G543" s="236"/>
      <c r="H543" s="239">
        <v>1.78</v>
      </c>
      <c r="I543" s="240"/>
      <c r="J543" s="236"/>
      <c r="K543" s="236"/>
      <c r="L543" s="241"/>
      <c r="M543" s="242"/>
      <c r="N543" s="243"/>
      <c r="O543" s="243"/>
      <c r="P543" s="243"/>
      <c r="Q543" s="243"/>
      <c r="R543" s="243"/>
      <c r="S543" s="243"/>
      <c r="T543" s="244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T543" s="245" t="s">
        <v>148</v>
      </c>
      <c r="AU543" s="245" t="s">
        <v>85</v>
      </c>
      <c r="AV543" s="14" t="s">
        <v>85</v>
      </c>
      <c r="AW543" s="14" t="s">
        <v>35</v>
      </c>
      <c r="AX543" s="14" t="s">
        <v>75</v>
      </c>
      <c r="AY543" s="245" t="s">
        <v>136</v>
      </c>
    </row>
    <row r="544" s="15" customFormat="1">
      <c r="A544" s="15"/>
      <c r="B544" s="246"/>
      <c r="C544" s="247"/>
      <c r="D544" s="226" t="s">
        <v>148</v>
      </c>
      <c r="E544" s="248" t="s">
        <v>19</v>
      </c>
      <c r="F544" s="249" t="s">
        <v>155</v>
      </c>
      <c r="G544" s="247"/>
      <c r="H544" s="250">
        <v>50.350000000000001</v>
      </c>
      <c r="I544" s="251"/>
      <c r="J544" s="247"/>
      <c r="K544" s="247"/>
      <c r="L544" s="252"/>
      <c r="M544" s="253"/>
      <c r="N544" s="254"/>
      <c r="O544" s="254"/>
      <c r="P544" s="254"/>
      <c r="Q544" s="254"/>
      <c r="R544" s="254"/>
      <c r="S544" s="254"/>
      <c r="T544" s="255"/>
      <c r="U544" s="15"/>
      <c r="V544" s="15"/>
      <c r="W544" s="15"/>
      <c r="X544" s="15"/>
      <c r="Y544" s="15"/>
      <c r="Z544" s="15"/>
      <c r="AA544" s="15"/>
      <c r="AB544" s="15"/>
      <c r="AC544" s="15"/>
      <c r="AD544" s="15"/>
      <c r="AE544" s="15"/>
      <c r="AT544" s="256" t="s">
        <v>148</v>
      </c>
      <c r="AU544" s="256" t="s">
        <v>85</v>
      </c>
      <c r="AV544" s="15" t="s">
        <v>144</v>
      </c>
      <c r="AW544" s="15" t="s">
        <v>35</v>
      </c>
      <c r="AX544" s="15" t="s">
        <v>83</v>
      </c>
      <c r="AY544" s="256" t="s">
        <v>136</v>
      </c>
    </row>
    <row r="545" s="2" customFormat="1" ht="16.5" customHeight="1">
      <c r="A545" s="40"/>
      <c r="B545" s="41"/>
      <c r="C545" s="206" t="s">
        <v>764</v>
      </c>
      <c r="D545" s="206" t="s">
        <v>139</v>
      </c>
      <c r="E545" s="207" t="s">
        <v>765</v>
      </c>
      <c r="F545" s="208" t="s">
        <v>766</v>
      </c>
      <c r="G545" s="209" t="s">
        <v>142</v>
      </c>
      <c r="H545" s="210">
        <v>50.350000000000001</v>
      </c>
      <c r="I545" s="211"/>
      <c r="J545" s="212">
        <f>ROUND(I545*H545,2)</f>
        <v>0</v>
      </c>
      <c r="K545" s="208" t="s">
        <v>143</v>
      </c>
      <c r="L545" s="46"/>
      <c r="M545" s="213" t="s">
        <v>19</v>
      </c>
      <c r="N545" s="214" t="s">
        <v>46</v>
      </c>
      <c r="O545" s="86"/>
      <c r="P545" s="215">
        <f>O545*H545</f>
        <v>0</v>
      </c>
      <c r="Q545" s="215">
        <v>0.00029999999999999997</v>
      </c>
      <c r="R545" s="215">
        <f>Q545*H545</f>
        <v>0.015104999999999999</v>
      </c>
      <c r="S545" s="215">
        <v>0</v>
      </c>
      <c r="T545" s="216">
        <f>S545*H545</f>
        <v>0</v>
      </c>
      <c r="U545" s="40"/>
      <c r="V545" s="40"/>
      <c r="W545" s="40"/>
      <c r="X545" s="40"/>
      <c r="Y545" s="40"/>
      <c r="Z545" s="40"/>
      <c r="AA545" s="40"/>
      <c r="AB545" s="40"/>
      <c r="AC545" s="40"/>
      <c r="AD545" s="40"/>
      <c r="AE545" s="40"/>
      <c r="AR545" s="217" t="s">
        <v>257</v>
      </c>
      <c r="AT545" s="217" t="s">
        <v>139</v>
      </c>
      <c r="AU545" s="217" t="s">
        <v>85</v>
      </c>
      <c r="AY545" s="19" t="s">
        <v>136</v>
      </c>
      <c r="BE545" s="218">
        <f>IF(N545="základní",J545,0)</f>
        <v>0</v>
      </c>
      <c r="BF545" s="218">
        <f>IF(N545="snížená",J545,0)</f>
        <v>0</v>
      </c>
      <c r="BG545" s="218">
        <f>IF(N545="zákl. přenesená",J545,0)</f>
        <v>0</v>
      </c>
      <c r="BH545" s="218">
        <f>IF(N545="sníž. přenesená",J545,0)</f>
        <v>0</v>
      </c>
      <c r="BI545" s="218">
        <f>IF(N545="nulová",J545,0)</f>
        <v>0</v>
      </c>
      <c r="BJ545" s="19" t="s">
        <v>83</v>
      </c>
      <c r="BK545" s="218">
        <f>ROUND(I545*H545,2)</f>
        <v>0</v>
      </c>
      <c r="BL545" s="19" t="s">
        <v>257</v>
      </c>
      <c r="BM545" s="217" t="s">
        <v>767</v>
      </c>
    </row>
    <row r="546" s="2" customFormat="1">
      <c r="A546" s="40"/>
      <c r="B546" s="41"/>
      <c r="C546" s="42"/>
      <c r="D546" s="219" t="s">
        <v>146</v>
      </c>
      <c r="E546" s="42"/>
      <c r="F546" s="220" t="s">
        <v>768</v>
      </c>
      <c r="G546" s="42"/>
      <c r="H546" s="42"/>
      <c r="I546" s="221"/>
      <c r="J546" s="42"/>
      <c r="K546" s="42"/>
      <c r="L546" s="46"/>
      <c r="M546" s="222"/>
      <c r="N546" s="223"/>
      <c r="O546" s="86"/>
      <c r="P546" s="86"/>
      <c r="Q546" s="86"/>
      <c r="R546" s="86"/>
      <c r="S546" s="86"/>
      <c r="T546" s="87"/>
      <c r="U546" s="40"/>
      <c r="V546" s="40"/>
      <c r="W546" s="40"/>
      <c r="X546" s="40"/>
      <c r="Y546" s="40"/>
      <c r="Z546" s="40"/>
      <c r="AA546" s="40"/>
      <c r="AB546" s="40"/>
      <c r="AC546" s="40"/>
      <c r="AD546" s="40"/>
      <c r="AE546" s="40"/>
      <c r="AT546" s="19" t="s">
        <v>146</v>
      </c>
      <c r="AU546" s="19" t="s">
        <v>85</v>
      </c>
    </row>
    <row r="547" s="13" customFormat="1">
      <c r="A547" s="13"/>
      <c r="B547" s="224"/>
      <c r="C547" s="225"/>
      <c r="D547" s="226" t="s">
        <v>148</v>
      </c>
      <c r="E547" s="227" t="s">
        <v>19</v>
      </c>
      <c r="F547" s="228" t="s">
        <v>758</v>
      </c>
      <c r="G547" s="225"/>
      <c r="H547" s="227" t="s">
        <v>19</v>
      </c>
      <c r="I547" s="229"/>
      <c r="J547" s="225"/>
      <c r="K547" s="225"/>
      <c r="L547" s="230"/>
      <c r="M547" s="231"/>
      <c r="N547" s="232"/>
      <c r="O547" s="232"/>
      <c r="P547" s="232"/>
      <c r="Q547" s="232"/>
      <c r="R547" s="232"/>
      <c r="S547" s="232"/>
      <c r="T547" s="233"/>
      <c r="U547" s="13"/>
      <c r="V547" s="13"/>
      <c r="W547" s="13"/>
      <c r="X547" s="13"/>
      <c r="Y547" s="13"/>
      <c r="Z547" s="13"/>
      <c r="AA547" s="13"/>
      <c r="AB547" s="13"/>
      <c r="AC547" s="13"/>
      <c r="AD547" s="13"/>
      <c r="AE547" s="13"/>
      <c r="AT547" s="234" t="s">
        <v>148</v>
      </c>
      <c r="AU547" s="234" t="s">
        <v>85</v>
      </c>
      <c r="AV547" s="13" t="s">
        <v>83</v>
      </c>
      <c r="AW547" s="13" t="s">
        <v>35</v>
      </c>
      <c r="AX547" s="13" t="s">
        <v>75</v>
      </c>
      <c r="AY547" s="234" t="s">
        <v>136</v>
      </c>
    </row>
    <row r="548" s="14" customFormat="1">
      <c r="A548" s="14"/>
      <c r="B548" s="235"/>
      <c r="C548" s="236"/>
      <c r="D548" s="226" t="s">
        <v>148</v>
      </c>
      <c r="E548" s="237" t="s">
        <v>19</v>
      </c>
      <c r="F548" s="238" t="s">
        <v>759</v>
      </c>
      <c r="G548" s="236"/>
      <c r="H548" s="239">
        <v>11.1</v>
      </c>
      <c r="I548" s="240"/>
      <c r="J548" s="236"/>
      <c r="K548" s="236"/>
      <c r="L548" s="241"/>
      <c r="M548" s="242"/>
      <c r="N548" s="243"/>
      <c r="O548" s="243"/>
      <c r="P548" s="243"/>
      <c r="Q548" s="243"/>
      <c r="R548" s="243"/>
      <c r="S548" s="243"/>
      <c r="T548" s="244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T548" s="245" t="s">
        <v>148</v>
      </c>
      <c r="AU548" s="245" t="s">
        <v>85</v>
      </c>
      <c r="AV548" s="14" t="s">
        <v>85</v>
      </c>
      <c r="AW548" s="14" t="s">
        <v>35</v>
      </c>
      <c r="AX548" s="14" t="s">
        <v>75</v>
      </c>
      <c r="AY548" s="245" t="s">
        <v>136</v>
      </c>
    </row>
    <row r="549" s="13" customFormat="1">
      <c r="A549" s="13"/>
      <c r="B549" s="224"/>
      <c r="C549" s="225"/>
      <c r="D549" s="226" t="s">
        <v>148</v>
      </c>
      <c r="E549" s="227" t="s">
        <v>19</v>
      </c>
      <c r="F549" s="228" t="s">
        <v>151</v>
      </c>
      <c r="G549" s="225"/>
      <c r="H549" s="227" t="s">
        <v>19</v>
      </c>
      <c r="I549" s="229"/>
      <c r="J549" s="225"/>
      <c r="K549" s="225"/>
      <c r="L549" s="230"/>
      <c r="M549" s="231"/>
      <c r="N549" s="232"/>
      <c r="O549" s="232"/>
      <c r="P549" s="232"/>
      <c r="Q549" s="232"/>
      <c r="R549" s="232"/>
      <c r="S549" s="232"/>
      <c r="T549" s="233"/>
      <c r="U549" s="13"/>
      <c r="V549" s="13"/>
      <c r="W549" s="13"/>
      <c r="X549" s="13"/>
      <c r="Y549" s="13"/>
      <c r="Z549" s="13"/>
      <c r="AA549" s="13"/>
      <c r="AB549" s="13"/>
      <c r="AC549" s="13"/>
      <c r="AD549" s="13"/>
      <c r="AE549" s="13"/>
      <c r="AT549" s="234" t="s">
        <v>148</v>
      </c>
      <c r="AU549" s="234" t="s">
        <v>85</v>
      </c>
      <c r="AV549" s="13" t="s">
        <v>83</v>
      </c>
      <c r="AW549" s="13" t="s">
        <v>35</v>
      </c>
      <c r="AX549" s="13" t="s">
        <v>75</v>
      </c>
      <c r="AY549" s="234" t="s">
        <v>136</v>
      </c>
    </row>
    <row r="550" s="14" customFormat="1">
      <c r="A550" s="14"/>
      <c r="B550" s="235"/>
      <c r="C550" s="236"/>
      <c r="D550" s="226" t="s">
        <v>148</v>
      </c>
      <c r="E550" s="237" t="s">
        <v>19</v>
      </c>
      <c r="F550" s="238" t="s">
        <v>409</v>
      </c>
      <c r="G550" s="236"/>
      <c r="H550" s="239">
        <v>7.9299999999999997</v>
      </c>
      <c r="I550" s="240"/>
      <c r="J550" s="236"/>
      <c r="K550" s="236"/>
      <c r="L550" s="241"/>
      <c r="M550" s="242"/>
      <c r="N550" s="243"/>
      <c r="O550" s="243"/>
      <c r="P550" s="243"/>
      <c r="Q550" s="243"/>
      <c r="R550" s="243"/>
      <c r="S550" s="243"/>
      <c r="T550" s="244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T550" s="245" t="s">
        <v>148</v>
      </c>
      <c r="AU550" s="245" t="s">
        <v>85</v>
      </c>
      <c r="AV550" s="14" t="s">
        <v>85</v>
      </c>
      <c r="AW550" s="14" t="s">
        <v>35</v>
      </c>
      <c r="AX550" s="14" t="s">
        <v>75</v>
      </c>
      <c r="AY550" s="245" t="s">
        <v>136</v>
      </c>
    </row>
    <row r="551" s="13" customFormat="1">
      <c r="A551" s="13"/>
      <c r="B551" s="224"/>
      <c r="C551" s="225"/>
      <c r="D551" s="226" t="s">
        <v>148</v>
      </c>
      <c r="E551" s="227" t="s">
        <v>19</v>
      </c>
      <c r="F551" s="228" t="s">
        <v>182</v>
      </c>
      <c r="G551" s="225"/>
      <c r="H551" s="227" t="s">
        <v>19</v>
      </c>
      <c r="I551" s="229"/>
      <c r="J551" s="225"/>
      <c r="K551" s="225"/>
      <c r="L551" s="230"/>
      <c r="M551" s="231"/>
      <c r="N551" s="232"/>
      <c r="O551" s="232"/>
      <c r="P551" s="232"/>
      <c r="Q551" s="232"/>
      <c r="R551" s="232"/>
      <c r="S551" s="232"/>
      <c r="T551" s="233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T551" s="234" t="s">
        <v>148</v>
      </c>
      <c r="AU551" s="234" t="s">
        <v>85</v>
      </c>
      <c r="AV551" s="13" t="s">
        <v>83</v>
      </c>
      <c r="AW551" s="13" t="s">
        <v>35</v>
      </c>
      <c r="AX551" s="13" t="s">
        <v>75</v>
      </c>
      <c r="AY551" s="234" t="s">
        <v>136</v>
      </c>
    </row>
    <row r="552" s="14" customFormat="1">
      <c r="A552" s="14"/>
      <c r="B552" s="235"/>
      <c r="C552" s="236"/>
      <c r="D552" s="226" t="s">
        <v>148</v>
      </c>
      <c r="E552" s="237" t="s">
        <v>19</v>
      </c>
      <c r="F552" s="238" t="s">
        <v>474</v>
      </c>
      <c r="G552" s="236"/>
      <c r="H552" s="239">
        <v>4.4500000000000002</v>
      </c>
      <c r="I552" s="240"/>
      <c r="J552" s="236"/>
      <c r="K552" s="236"/>
      <c r="L552" s="241"/>
      <c r="M552" s="242"/>
      <c r="N552" s="243"/>
      <c r="O552" s="243"/>
      <c r="P552" s="243"/>
      <c r="Q552" s="243"/>
      <c r="R552" s="243"/>
      <c r="S552" s="243"/>
      <c r="T552" s="244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T552" s="245" t="s">
        <v>148</v>
      </c>
      <c r="AU552" s="245" t="s">
        <v>85</v>
      </c>
      <c r="AV552" s="14" t="s">
        <v>85</v>
      </c>
      <c r="AW552" s="14" t="s">
        <v>35</v>
      </c>
      <c r="AX552" s="14" t="s">
        <v>75</v>
      </c>
      <c r="AY552" s="245" t="s">
        <v>136</v>
      </c>
    </row>
    <row r="553" s="13" customFormat="1">
      <c r="A553" s="13"/>
      <c r="B553" s="224"/>
      <c r="C553" s="225"/>
      <c r="D553" s="226" t="s">
        <v>148</v>
      </c>
      <c r="E553" s="227" t="s">
        <v>19</v>
      </c>
      <c r="F553" s="228" t="s">
        <v>760</v>
      </c>
      <c r="G553" s="225"/>
      <c r="H553" s="227" t="s">
        <v>19</v>
      </c>
      <c r="I553" s="229"/>
      <c r="J553" s="225"/>
      <c r="K553" s="225"/>
      <c r="L553" s="230"/>
      <c r="M553" s="231"/>
      <c r="N553" s="232"/>
      <c r="O553" s="232"/>
      <c r="P553" s="232"/>
      <c r="Q553" s="232"/>
      <c r="R553" s="232"/>
      <c r="S553" s="232"/>
      <c r="T553" s="233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T553" s="234" t="s">
        <v>148</v>
      </c>
      <c r="AU553" s="234" t="s">
        <v>85</v>
      </c>
      <c r="AV553" s="13" t="s">
        <v>83</v>
      </c>
      <c r="AW553" s="13" t="s">
        <v>35</v>
      </c>
      <c r="AX553" s="13" t="s">
        <v>75</v>
      </c>
      <c r="AY553" s="234" t="s">
        <v>136</v>
      </c>
    </row>
    <row r="554" s="14" customFormat="1">
      <c r="A554" s="14"/>
      <c r="B554" s="235"/>
      <c r="C554" s="236"/>
      <c r="D554" s="226" t="s">
        <v>148</v>
      </c>
      <c r="E554" s="237" t="s">
        <v>19</v>
      </c>
      <c r="F554" s="238" t="s">
        <v>330</v>
      </c>
      <c r="G554" s="236"/>
      <c r="H554" s="239">
        <v>1.8799999999999999</v>
      </c>
      <c r="I554" s="240"/>
      <c r="J554" s="236"/>
      <c r="K554" s="236"/>
      <c r="L554" s="241"/>
      <c r="M554" s="242"/>
      <c r="N554" s="243"/>
      <c r="O554" s="243"/>
      <c r="P554" s="243"/>
      <c r="Q554" s="243"/>
      <c r="R554" s="243"/>
      <c r="S554" s="243"/>
      <c r="T554" s="244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T554" s="245" t="s">
        <v>148</v>
      </c>
      <c r="AU554" s="245" t="s">
        <v>85</v>
      </c>
      <c r="AV554" s="14" t="s">
        <v>85</v>
      </c>
      <c r="AW554" s="14" t="s">
        <v>35</v>
      </c>
      <c r="AX554" s="14" t="s">
        <v>75</v>
      </c>
      <c r="AY554" s="245" t="s">
        <v>136</v>
      </c>
    </row>
    <row r="555" s="13" customFormat="1">
      <c r="A555" s="13"/>
      <c r="B555" s="224"/>
      <c r="C555" s="225"/>
      <c r="D555" s="226" t="s">
        <v>148</v>
      </c>
      <c r="E555" s="227" t="s">
        <v>19</v>
      </c>
      <c r="F555" s="228" t="s">
        <v>466</v>
      </c>
      <c r="G555" s="225"/>
      <c r="H555" s="227" t="s">
        <v>19</v>
      </c>
      <c r="I555" s="229"/>
      <c r="J555" s="225"/>
      <c r="K555" s="225"/>
      <c r="L555" s="230"/>
      <c r="M555" s="231"/>
      <c r="N555" s="232"/>
      <c r="O555" s="232"/>
      <c r="P555" s="232"/>
      <c r="Q555" s="232"/>
      <c r="R555" s="232"/>
      <c r="S555" s="232"/>
      <c r="T555" s="233"/>
      <c r="U555" s="13"/>
      <c r="V555" s="13"/>
      <c r="W555" s="13"/>
      <c r="X555" s="13"/>
      <c r="Y555" s="13"/>
      <c r="Z555" s="13"/>
      <c r="AA555" s="13"/>
      <c r="AB555" s="13"/>
      <c r="AC555" s="13"/>
      <c r="AD555" s="13"/>
      <c r="AE555" s="13"/>
      <c r="AT555" s="234" t="s">
        <v>148</v>
      </c>
      <c r="AU555" s="234" t="s">
        <v>85</v>
      </c>
      <c r="AV555" s="13" t="s">
        <v>83</v>
      </c>
      <c r="AW555" s="13" t="s">
        <v>35</v>
      </c>
      <c r="AX555" s="13" t="s">
        <v>75</v>
      </c>
      <c r="AY555" s="234" t="s">
        <v>136</v>
      </c>
    </row>
    <row r="556" s="14" customFormat="1">
      <c r="A556" s="14"/>
      <c r="B556" s="235"/>
      <c r="C556" s="236"/>
      <c r="D556" s="226" t="s">
        <v>148</v>
      </c>
      <c r="E556" s="237" t="s">
        <v>19</v>
      </c>
      <c r="F556" s="238" t="s">
        <v>467</v>
      </c>
      <c r="G556" s="236"/>
      <c r="H556" s="239">
        <v>11.67</v>
      </c>
      <c r="I556" s="240"/>
      <c r="J556" s="236"/>
      <c r="K556" s="236"/>
      <c r="L556" s="241"/>
      <c r="M556" s="242"/>
      <c r="N556" s="243"/>
      <c r="O556" s="243"/>
      <c r="P556" s="243"/>
      <c r="Q556" s="243"/>
      <c r="R556" s="243"/>
      <c r="S556" s="243"/>
      <c r="T556" s="244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T556" s="245" t="s">
        <v>148</v>
      </c>
      <c r="AU556" s="245" t="s">
        <v>85</v>
      </c>
      <c r="AV556" s="14" t="s">
        <v>85</v>
      </c>
      <c r="AW556" s="14" t="s">
        <v>35</v>
      </c>
      <c r="AX556" s="14" t="s">
        <v>75</v>
      </c>
      <c r="AY556" s="245" t="s">
        <v>136</v>
      </c>
    </row>
    <row r="557" s="13" customFormat="1">
      <c r="A557" s="13"/>
      <c r="B557" s="224"/>
      <c r="C557" s="225"/>
      <c r="D557" s="226" t="s">
        <v>148</v>
      </c>
      <c r="E557" s="227" t="s">
        <v>19</v>
      </c>
      <c r="F557" s="228" t="s">
        <v>468</v>
      </c>
      <c r="G557" s="225"/>
      <c r="H557" s="227" t="s">
        <v>19</v>
      </c>
      <c r="I557" s="229"/>
      <c r="J557" s="225"/>
      <c r="K557" s="225"/>
      <c r="L557" s="230"/>
      <c r="M557" s="231"/>
      <c r="N557" s="232"/>
      <c r="O557" s="232"/>
      <c r="P557" s="232"/>
      <c r="Q557" s="232"/>
      <c r="R557" s="232"/>
      <c r="S557" s="232"/>
      <c r="T557" s="233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T557" s="234" t="s">
        <v>148</v>
      </c>
      <c r="AU557" s="234" t="s">
        <v>85</v>
      </c>
      <c r="AV557" s="13" t="s">
        <v>83</v>
      </c>
      <c r="AW557" s="13" t="s">
        <v>35</v>
      </c>
      <c r="AX557" s="13" t="s">
        <v>75</v>
      </c>
      <c r="AY557" s="234" t="s">
        <v>136</v>
      </c>
    </row>
    <row r="558" s="14" customFormat="1">
      <c r="A558" s="14"/>
      <c r="B558" s="235"/>
      <c r="C558" s="236"/>
      <c r="D558" s="226" t="s">
        <v>148</v>
      </c>
      <c r="E558" s="237" t="s">
        <v>19</v>
      </c>
      <c r="F558" s="238" t="s">
        <v>761</v>
      </c>
      <c r="G558" s="236"/>
      <c r="H558" s="239">
        <v>10.539999999999999</v>
      </c>
      <c r="I558" s="240"/>
      <c r="J558" s="236"/>
      <c r="K558" s="236"/>
      <c r="L558" s="241"/>
      <c r="M558" s="242"/>
      <c r="N558" s="243"/>
      <c r="O558" s="243"/>
      <c r="P558" s="243"/>
      <c r="Q558" s="243"/>
      <c r="R558" s="243"/>
      <c r="S558" s="243"/>
      <c r="T558" s="244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T558" s="245" t="s">
        <v>148</v>
      </c>
      <c r="AU558" s="245" t="s">
        <v>85</v>
      </c>
      <c r="AV558" s="14" t="s">
        <v>85</v>
      </c>
      <c r="AW558" s="14" t="s">
        <v>35</v>
      </c>
      <c r="AX558" s="14" t="s">
        <v>75</v>
      </c>
      <c r="AY558" s="245" t="s">
        <v>136</v>
      </c>
    </row>
    <row r="559" s="13" customFormat="1">
      <c r="A559" s="13"/>
      <c r="B559" s="224"/>
      <c r="C559" s="225"/>
      <c r="D559" s="226" t="s">
        <v>148</v>
      </c>
      <c r="E559" s="227" t="s">
        <v>19</v>
      </c>
      <c r="F559" s="228" t="s">
        <v>762</v>
      </c>
      <c r="G559" s="225"/>
      <c r="H559" s="227" t="s">
        <v>19</v>
      </c>
      <c r="I559" s="229"/>
      <c r="J559" s="225"/>
      <c r="K559" s="225"/>
      <c r="L559" s="230"/>
      <c r="M559" s="231"/>
      <c r="N559" s="232"/>
      <c r="O559" s="232"/>
      <c r="P559" s="232"/>
      <c r="Q559" s="232"/>
      <c r="R559" s="232"/>
      <c r="S559" s="232"/>
      <c r="T559" s="233"/>
      <c r="U559" s="13"/>
      <c r="V559" s="13"/>
      <c r="W559" s="13"/>
      <c r="X559" s="13"/>
      <c r="Y559" s="13"/>
      <c r="Z559" s="13"/>
      <c r="AA559" s="13"/>
      <c r="AB559" s="13"/>
      <c r="AC559" s="13"/>
      <c r="AD559" s="13"/>
      <c r="AE559" s="13"/>
      <c r="AT559" s="234" t="s">
        <v>148</v>
      </c>
      <c r="AU559" s="234" t="s">
        <v>85</v>
      </c>
      <c r="AV559" s="13" t="s">
        <v>83</v>
      </c>
      <c r="AW559" s="13" t="s">
        <v>35</v>
      </c>
      <c r="AX559" s="13" t="s">
        <v>75</v>
      </c>
      <c r="AY559" s="234" t="s">
        <v>136</v>
      </c>
    </row>
    <row r="560" s="14" customFormat="1">
      <c r="A560" s="14"/>
      <c r="B560" s="235"/>
      <c r="C560" s="236"/>
      <c r="D560" s="226" t="s">
        <v>148</v>
      </c>
      <c r="E560" s="237" t="s">
        <v>19</v>
      </c>
      <c r="F560" s="238" t="s">
        <v>471</v>
      </c>
      <c r="G560" s="236"/>
      <c r="H560" s="239">
        <v>1</v>
      </c>
      <c r="I560" s="240"/>
      <c r="J560" s="236"/>
      <c r="K560" s="236"/>
      <c r="L560" s="241"/>
      <c r="M560" s="242"/>
      <c r="N560" s="243"/>
      <c r="O560" s="243"/>
      <c r="P560" s="243"/>
      <c r="Q560" s="243"/>
      <c r="R560" s="243"/>
      <c r="S560" s="243"/>
      <c r="T560" s="244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T560" s="245" t="s">
        <v>148</v>
      </c>
      <c r="AU560" s="245" t="s">
        <v>85</v>
      </c>
      <c r="AV560" s="14" t="s">
        <v>85</v>
      </c>
      <c r="AW560" s="14" t="s">
        <v>35</v>
      </c>
      <c r="AX560" s="14" t="s">
        <v>75</v>
      </c>
      <c r="AY560" s="245" t="s">
        <v>136</v>
      </c>
    </row>
    <row r="561" s="13" customFormat="1">
      <c r="A561" s="13"/>
      <c r="B561" s="224"/>
      <c r="C561" s="225"/>
      <c r="D561" s="226" t="s">
        <v>148</v>
      </c>
      <c r="E561" s="227" t="s">
        <v>19</v>
      </c>
      <c r="F561" s="228" t="s">
        <v>763</v>
      </c>
      <c r="G561" s="225"/>
      <c r="H561" s="227" t="s">
        <v>19</v>
      </c>
      <c r="I561" s="229"/>
      <c r="J561" s="225"/>
      <c r="K561" s="225"/>
      <c r="L561" s="230"/>
      <c r="M561" s="231"/>
      <c r="N561" s="232"/>
      <c r="O561" s="232"/>
      <c r="P561" s="232"/>
      <c r="Q561" s="232"/>
      <c r="R561" s="232"/>
      <c r="S561" s="232"/>
      <c r="T561" s="233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  <c r="AT561" s="234" t="s">
        <v>148</v>
      </c>
      <c r="AU561" s="234" t="s">
        <v>85</v>
      </c>
      <c r="AV561" s="13" t="s">
        <v>83</v>
      </c>
      <c r="AW561" s="13" t="s">
        <v>35</v>
      </c>
      <c r="AX561" s="13" t="s">
        <v>75</v>
      </c>
      <c r="AY561" s="234" t="s">
        <v>136</v>
      </c>
    </row>
    <row r="562" s="14" customFormat="1">
      <c r="A562" s="14"/>
      <c r="B562" s="235"/>
      <c r="C562" s="236"/>
      <c r="D562" s="226" t="s">
        <v>148</v>
      </c>
      <c r="E562" s="237" t="s">
        <v>19</v>
      </c>
      <c r="F562" s="238" t="s">
        <v>473</v>
      </c>
      <c r="G562" s="236"/>
      <c r="H562" s="239">
        <v>1.78</v>
      </c>
      <c r="I562" s="240"/>
      <c r="J562" s="236"/>
      <c r="K562" s="236"/>
      <c r="L562" s="241"/>
      <c r="M562" s="242"/>
      <c r="N562" s="243"/>
      <c r="O562" s="243"/>
      <c r="P562" s="243"/>
      <c r="Q562" s="243"/>
      <c r="R562" s="243"/>
      <c r="S562" s="243"/>
      <c r="T562" s="244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T562" s="245" t="s">
        <v>148</v>
      </c>
      <c r="AU562" s="245" t="s">
        <v>85</v>
      </c>
      <c r="AV562" s="14" t="s">
        <v>85</v>
      </c>
      <c r="AW562" s="14" t="s">
        <v>35</v>
      </c>
      <c r="AX562" s="14" t="s">
        <v>75</v>
      </c>
      <c r="AY562" s="245" t="s">
        <v>136</v>
      </c>
    </row>
    <row r="563" s="15" customFormat="1">
      <c r="A563" s="15"/>
      <c r="B563" s="246"/>
      <c r="C563" s="247"/>
      <c r="D563" s="226" t="s">
        <v>148</v>
      </c>
      <c r="E563" s="248" t="s">
        <v>19</v>
      </c>
      <c r="F563" s="249" t="s">
        <v>155</v>
      </c>
      <c r="G563" s="247"/>
      <c r="H563" s="250">
        <v>50.350000000000001</v>
      </c>
      <c r="I563" s="251"/>
      <c r="J563" s="247"/>
      <c r="K563" s="247"/>
      <c r="L563" s="252"/>
      <c r="M563" s="253"/>
      <c r="N563" s="254"/>
      <c r="O563" s="254"/>
      <c r="P563" s="254"/>
      <c r="Q563" s="254"/>
      <c r="R563" s="254"/>
      <c r="S563" s="254"/>
      <c r="T563" s="255"/>
      <c r="U563" s="15"/>
      <c r="V563" s="15"/>
      <c r="W563" s="15"/>
      <c r="X563" s="15"/>
      <c r="Y563" s="15"/>
      <c r="Z563" s="15"/>
      <c r="AA563" s="15"/>
      <c r="AB563" s="15"/>
      <c r="AC563" s="15"/>
      <c r="AD563" s="15"/>
      <c r="AE563" s="15"/>
      <c r="AT563" s="256" t="s">
        <v>148</v>
      </c>
      <c r="AU563" s="256" t="s">
        <v>85</v>
      </c>
      <c r="AV563" s="15" t="s">
        <v>144</v>
      </c>
      <c r="AW563" s="15" t="s">
        <v>35</v>
      </c>
      <c r="AX563" s="15" t="s">
        <v>83</v>
      </c>
      <c r="AY563" s="256" t="s">
        <v>136</v>
      </c>
    </row>
    <row r="564" s="2" customFormat="1" ht="24.15" customHeight="1">
      <c r="A564" s="40"/>
      <c r="B564" s="41"/>
      <c r="C564" s="206" t="s">
        <v>769</v>
      </c>
      <c r="D564" s="206" t="s">
        <v>139</v>
      </c>
      <c r="E564" s="207" t="s">
        <v>770</v>
      </c>
      <c r="F564" s="208" t="s">
        <v>771</v>
      </c>
      <c r="G564" s="209" t="s">
        <v>142</v>
      </c>
      <c r="H564" s="210">
        <v>50.350000000000001</v>
      </c>
      <c r="I564" s="211"/>
      <c r="J564" s="212">
        <f>ROUND(I564*H564,2)</f>
        <v>0</v>
      </c>
      <c r="K564" s="208" t="s">
        <v>143</v>
      </c>
      <c r="L564" s="46"/>
      <c r="M564" s="213" t="s">
        <v>19</v>
      </c>
      <c r="N564" s="214" t="s">
        <v>46</v>
      </c>
      <c r="O564" s="86"/>
      <c r="P564" s="215">
        <f>O564*H564</f>
        <v>0</v>
      </c>
      <c r="Q564" s="215">
        <v>0</v>
      </c>
      <c r="R564" s="215">
        <f>Q564*H564</f>
        <v>0</v>
      </c>
      <c r="S564" s="215">
        <v>0</v>
      </c>
      <c r="T564" s="216">
        <f>S564*H564</f>
        <v>0</v>
      </c>
      <c r="U564" s="40"/>
      <c r="V564" s="40"/>
      <c r="W564" s="40"/>
      <c r="X564" s="40"/>
      <c r="Y564" s="40"/>
      <c r="Z564" s="40"/>
      <c r="AA564" s="40"/>
      <c r="AB564" s="40"/>
      <c r="AC564" s="40"/>
      <c r="AD564" s="40"/>
      <c r="AE564" s="40"/>
      <c r="AR564" s="217" t="s">
        <v>257</v>
      </c>
      <c r="AT564" s="217" t="s">
        <v>139</v>
      </c>
      <c r="AU564" s="217" t="s">
        <v>85</v>
      </c>
      <c r="AY564" s="19" t="s">
        <v>136</v>
      </c>
      <c r="BE564" s="218">
        <f>IF(N564="základní",J564,0)</f>
        <v>0</v>
      </c>
      <c r="BF564" s="218">
        <f>IF(N564="snížená",J564,0)</f>
        <v>0</v>
      </c>
      <c r="BG564" s="218">
        <f>IF(N564="zákl. přenesená",J564,0)</f>
        <v>0</v>
      </c>
      <c r="BH564" s="218">
        <f>IF(N564="sníž. přenesená",J564,0)</f>
        <v>0</v>
      </c>
      <c r="BI564" s="218">
        <f>IF(N564="nulová",J564,0)</f>
        <v>0</v>
      </c>
      <c r="BJ564" s="19" t="s">
        <v>83</v>
      </c>
      <c r="BK564" s="218">
        <f>ROUND(I564*H564,2)</f>
        <v>0</v>
      </c>
      <c r="BL564" s="19" t="s">
        <v>257</v>
      </c>
      <c r="BM564" s="217" t="s">
        <v>772</v>
      </c>
    </row>
    <row r="565" s="2" customFormat="1">
      <c r="A565" s="40"/>
      <c r="B565" s="41"/>
      <c r="C565" s="42"/>
      <c r="D565" s="219" t="s">
        <v>146</v>
      </c>
      <c r="E565" s="42"/>
      <c r="F565" s="220" t="s">
        <v>773</v>
      </c>
      <c r="G565" s="42"/>
      <c r="H565" s="42"/>
      <c r="I565" s="221"/>
      <c r="J565" s="42"/>
      <c r="K565" s="42"/>
      <c r="L565" s="46"/>
      <c r="M565" s="222"/>
      <c r="N565" s="223"/>
      <c r="O565" s="86"/>
      <c r="P565" s="86"/>
      <c r="Q565" s="86"/>
      <c r="R565" s="86"/>
      <c r="S565" s="86"/>
      <c r="T565" s="87"/>
      <c r="U565" s="40"/>
      <c r="V565" s="40"/>
      <c r="W565" s="40"/>
      <c r="X565" s="40"/>
      <c r="Y565" s="40"/>
      <c r="Z565" s="40"/>
      <c r="AA565" s="40"/>
      <c r="AB565" s="40"/>
      <c r="AC565" s="40"/>
      <c r="AD565" s="40"/>
      <c r="AE565" s="40"/>
      <c r="AT565" s="19" t="s">
        <v>146</v>
      </c>
      <c r="AU565" s="19" t="s">
        <v>85</v>
      </c>
    </row>
    <row r="566" s="13" customFormat="1">
      <c r="A566" s="13"/>
      <c r="B566" s="224"/>
      <c r="C566" s="225"/>
      <c r="D566" s="226" t="s">
        <v>148</v>
      </c>
      <c r="E566" s="227" t="s">
        <v>19</v>
      </c>
      <c r="F566" s="228" t="s">
        <v>758</v>
      </c>
      <c r="G566" s="225"/>
      <c r="H566" s="227" t="s">
        <v>19</v>
      </c>
      <c r="I566" s="229"/>
      <c r="J566" s="225"/>
      <c r="K566" s="225"/>
      <c r="L566" s="230"/>
      <c r="M566" s="231"/>
      <c r="N566" s="232"/>
      <c r="O566" s="232"/>
      <c r="P566" s="232"/>
      <c r="Q566" s="232"/>
      <c r="R566" s="232"/>
      <c r="S566" s="232"/>
      <c r="T566" s="233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T566" s="234" t="s">
        <v>148</v>
      </c>
      <c r="AU566" s="234" t="s">
        <v>85</v>
      </c>
      <c r="AV566" s="13" t="s">
        <v>83</v>
      </c>
      <c r="AW566" s="13" t="s">
        <v>35</v>
      </c>
      <c r="AX566" s="13" t="s">
        <v>75</v>
      </c>
      <c r="AY566" s="234" t="s">
        <v>136</v>
      </c>
    </row>
    <row r="567" s="14" customFormat="1">
      <c r="A567" s="14"/>
      <c r="B567" s="235"/>
      <c r="C567" s="236"/>
      <c r="D567" s="226" t="s">
        <v>148</v>
      </c>
      <c r="E567" s="237" t="s">
        <v>19</v>
      </c>
      <c r="F567" s="238" t="s">
        <v>759</v>
      </c>
      <c r="G567" s="236"/>
      <c r="H567" s="239">
        <v>11.1</v>
      </c>
      <c r="I567" s="240"/>
      <c r="J567" s="236"/>
      <c r="K567" s="236"/>
      <c r="L567" s="241"/>
      <c r="M567" s="242"/>
      <c r="N567" s="243"/>
      <c r="O567" s="243"/>
      <c r="P567" s="243"/>
      <c r="Q567" s="243"/>
      <c r="R567" s="243"/>
      <c r="S567" s="243"/>
      <c r="T567" s="244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T567" s="245" t="s">
        <v>148</v>
      </c>
      <c r="AU567" s="245" t="s">
        <v>85</v>
      </c>
      <c r="AV567" s="14" t="s">
        <v>85</v>
      </c>
      <c r="AW567" s="14" t="s">
        <v>35</v>
      </c>
      <c r="AX567" s="14" t="s">
        <v>75</v>
      </c>
      <c r="AY567" s="245" t="s">
        <v>136</v>
      </c>
    </row>
    <row r="568" s="13" customFormat="1">
      <c r="A568" s="13"/>
      <c r="B568" s="224"/>
      <c r="C568" s="225"/>
      <c r="D568" s="226" t="s">
        <v>148</v>
      </c>
      <c r="E568" s="227" t="s">
        <v>19</v>
      </c>
      <c r="F568" s="228" t="s">
        <v>151</v>
      </c>
      <c r="G568" s="225"/>
      <c r="H568" s="227" t="s">
        <v>19</v>
      </c>
      <c r="I568" s="229"/>
      <c r="J568" s="225"/>
      <c r="K568" s="225"/>
      <c r="L568" s="230"/>
      <c r="M568" s="231"/>
      <c r="N568" s="232"/>
      <c r="O568" s="232"/>
      <c r="P568" s="232"/>
      <c r="Q568" s="232"/>
      <c r="R568" s="232"/>
      <c r="S568" s="232"/>
      <c r="T568" s="233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T568" s="234" t="s">
        <v>148</v>
      </c>
      <c r="AU568" s="234" t="s">
        <v>85</v>
      </c>
      <c r="AV568" s="13" t="s">
        <v>83</v>
      </c>
      <c r="AW568" s="13" t="s">
        <v>35</v>
      </c>
      <c r="AX568" s="13" t="s">
        <v>75</v>
      </c>
      <c r="AY568" s="234" t="s">
        <v>136</v>
      </c>
    </row>
    <row r="569" s="14" customFormat="1">
      <c r="A569" s="14"/>
      <c r="B569" s="235"/>
      <c r="C569" s="236"/>
      <c r="D569" s="226" t="s">
        <v>148</v>
      </c>
      <c r="E569" s="237" t="s">
        <v>19</v>
      </c>
      <c r="F569" s="238" t="s">
        <v>409</v>
      </c>
      <c r="G569" s="236"/>
      <c r="H569" s="239">
        <v>7.9299999999999997</v>
      </c>
      <c r="I569" s="240"/>
      <c r="J569" s="236"/>
      <c r="K569" s="236"/>
      <c r="L569" s="241"/>
      <c r="M569" s="242"/>
      <c r="N569" s="243"/>
      <c r="O569" s="243"/>
      <c r="P569" s="243"/>
      <c r="Q569" s="243"/>
      <c r="R569" s="243"/>
      <c r="S569" s="243"/>
      <c r="T569" s="244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T569" s="245" t="s">
        <v>148</v>
      </c>
      <c r="AU569" s="245" t="s">
        <v>85</v>
      </c>
      <c r="AV569" s="14" t="s">
        <v>85</v>
      </c>
      <c r="AW569" s="14" t="s">
        <v>35</v>
      </c>
      <c r="AX569" s="14" t="s">
        <v>75</v>
      </c>
      <c r="AY569" s="245" t="s">
        <v>136</v>
      </c>
    </row>
    <row r="570" s="13" customFormat="1">
      <c r="A570" s="13"/>
      <c r="B570" s="224"/>
      <c r="C570" s="225"/>
      <c r="D570" s="226" t="s">
        <v>148</v>
      </c>
      <c r="E570" s="227" t="s">
        <v>19</v>
      </c>
      <c r="F570" s="228" t="s">
        <v>182</v>
      </c>
      <c r="G570" s="225"/>
      <c r="H570" s="227" t="s">
        <v>19</v>
      </c>
      <c r="I570" s="229"/>
      <c r="J570" s="225"/>
      <c r="K570" s="225"/>
      <c r="L570" s="230"/>
      <c r="M570" s="231"/>
      <c r="N570" s="232"/>
      <c r="O570" s="232"/>
      <c r="P570" s="232"/>
      <c r="Q570" s="232"/>
      <c r="R570" s="232"/>
      <c r="S570" s="232"/>
      <c r="T570" s="233"/>
      <c r="U570" s="13"/>
      <c r="V570" s="13"/>
      <c r="W570" s="13"/>
      <c r="X570" s="13"/>
      <c r="Y570" s="13"/>
      <c r="Z570" s="13"/>
      <c r="AA570" s="13"/>
      <c r="AB570" s="13"/>
      <c r="AC570" s="13"/>
      <c r="AD570" s="13"/>
      <c r="AE570" s="13"/>
      <c r="AT570" s="234" t="s">
        <v>148</v>
      </c>
      <c r="AU570" s="234" t="s">
        <v>85</v>
      </c>
      <c r="AV570" s="13" t="s">
        <v>83</v>
      </c>
      <c r="AW570" s="13" t="s">
        <v>35</v>
      </c>
      <c r="AX570" s="13" t="s">
        <v>75</v>
      </c>
      <c r="AY570" s="234" t="s">
        <v>136</v>
      </c>
    </row>
    <row r="571" s="14" customFormat="1">
      <c r="A571" s="14"/>
      <c r="B571" s="235"/>
      <c r="C571" s="236"/>
      <c r="D571" s="226" t="s">
        <v>148</v>
      </c>
      <c r="E571" s="237" t="s">
        <v>19</v>
      </c>
      <c r="F571" s="238" t="s">
        <v>474</v>
      </c>
      <c r="G571" s="236"/>
      <c r="H571" s="239">
        <v>4.4500000000000002</v>
      </c>
      <c r="I571" s="240"/>
      <c r="J571" s="236"/>
      <c r="K571" s="236"/>
      <c r="L571" s="241"/>
      <c r="M571" s="242"/>
      <c r="N571" s="243"/>
      <c r="O571" s="243"/>
      <c r="P571" s="243"/>
      <c r="Q571" s="243"/>
      <c r="R571" s="243"/>
      <c r="S571" s="243"/>
      <c r="T571" s="244"/>
      <c r="U571" s="14"/>
      <c r="V571" s="14"/>
      <c r="W571" s="14"/>
      <c r="X571" s="14"/>
      <c r="Y571" s="14"/>
      <c r="Z571" s="14"/>
      <c r="AA571" s="14"/>
      <c r="AB571" s="14"/>
      <c r="AC571" s="14"/>
      <c r="AD571" s="14"/>
      <c r="AE571" s="14"/>
      <c r="AT571" s="245" t="s">
        <v>148</v>
      </c>
      <c r="AU571" s="245" t="s">
        <v>85</v>
      </c>
      <c r="AV571" s="14" t="s">
        <v>85</v>
      </c>
      <c r="AW571" s="14" t="s">
        <v>35</v>
      </c>
      <c r="AX571" s="14" t="s">
        <v>75</v>
      </c>
      <c r="AY571" s="245" t="s">
        <v>136</v>
      </c>
    </row>
    <row r="572" s="13" customFormat="1">
      <c r="A572" s="13"/>
      <c r="B572" s="224"/>
      <c r="C572" s="225"/>
      <c r="D572" s="226" t="s">
        <v>148</v>
      </c>
      <c r="E572" s="227" t="s">
        <v>19</v>
      </c>
      <c r="F572" s="228" t="s">
        <v>760</v>
      </c>
      <c r="G572" s="225"/>
      <c r="H572" s="227" t="s">
        <v>19</v>
      </c>
      <c r="I572" s="229"/>
      <c r="J572" s="225"/>
      <c r="K572" s="225"/>
      <c r="L572" s="230"/>
      <c r="M572" s="231"/>
      <c r="N572" s="232"/>
      <c r="O572" s="232"/>
      <c r="P572" s="232"/>
      <c r="Q572" s="232"/>
      <c r="R572" s="232"/>
      <c r="S572" s="232"/>
      <c r="T572" s="233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  <c r="AT572" s="234" t="s">
        <v>148</v>
      </c>
      <c r="AU572" s="234" t="s">
        <v>85</v>
      </c>
      <c r="AV572" s="13" t="s">
        <v>83</v>
      </c>
      <c r="AW572" s="13" t="s">
        <v>35</v>
      </c>
      <c r="AX572" s="13" t="s">
        <v>75</v>
      </c>
      <c r="AY572" s="234" t="s">
        <v>136</v>
      </c>
    </row>
    <row r="573" s="14" customFormat="1">
      <c r="A573" s="14"/>
      <c r="B573" s="235"/>
      <c r="C573" s="236"/>
      <c r="D573" s="226" t="s">
        <v>148</v>
      </c>
      <c r="E573" s="237" t="s">
        <v>19</v>
      </c>
      <c r="F573" s="238" t="s">
        <v>330</v>
      </c>
      <c r="G573" s="236"/>
      <c r="H573" s="239">
        <v>1.8799999999999999</v>
      </c>
      <c r="I573" s="240"/>
      <c r="J573" s="236"/>
      <c r="K573" s="236"/>
      <c r="L573" s="241"/>
      <c r="M573" s="242"/>
      <c r="N573" s="243"/>
      <c r="O573" s="243"/>
      <c r="P573" s="243"/>
      <c r="Q573" s="243"/>
      <c r="R573" s="243"/>
      <c r="S573" s="243"/>
      <c r="T573" s="244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4"/>
      <c r="AT573" s="245" t="s">
        <v>148</v>
      </c>
      <c r="AU573" s="245" t="s">
        <v>85</v>
      </c>
      <c r="AV573" s="14" t="s">
        <v>85</v>
      </c>
      <c r="AW573" s="14" t="s">
        <v>35</v>
      </c>
      <c r="AX573" s="14" t="s">
        <v>75</v>
      </c>
      <c r="AY573" s="245" t="s">
        <v>136</v>
      </c>
    </row>
    <row r="574" s="13" customFormat="1">
      <c r="A574" s="13"/>
      <c r="B574" s="224"/>
      <c r="C574" s="225"/>
      <c r="D574" s="226" t="s">
        <v>148</v>
      </c>
      <c r="E574" s="227" t="s">
        <v>19</v>
      </c>
      <c r="F574" s="228" t="s">
        <v>466</v>
      </c>
      <c r="G574" s="225"/>
      <c r="H574" s="227" t="s">
        <v>19</v>
      </c>
      <c r="I574" s="229"/>
      <c r="J574" s="225"/>
      <c r="K574" s="225"/>
      <c r="L574" s="230"/>
      <c r="M574" s="231"/>
      <c r="N574" s="232"/>
      <c r="O574" s="232"/>
      <c r="P574" s="232"/>
      <c r="Q574" s="232"/>
      <c r="R574" s="232"/>
      <c r="S574" s="232"/>
      <c r="T574" s="233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  <c r="AT574" s="234" t="s">
        <v>148</v>
      </c>
      <c r="AU574" s="234" t="s">
        <v>85</v>
      </c>
      <c r="AV574" s="13" t="s">
        <v>83</v>
      </c>
      <c r="AW574" s="13" t="s">
        <v>35</v>
      </c>
      <c r="AX574" s="13" t="s">
        <v>75</v>
      </c>
      <c r="AY574" s="234" t="s">
        <v>136</v>
      </c>
    </row>
    <row r="575" s="14" customFormat="1">
      <c r="A575" s="14"/>
      <c r="B575" s="235"/>
      <c r="C575" s="236"/>
      <c r="D575" s="226" t="s">
        <v>148</v>
      </c>
      <c r="E575" s="237" t="s">
        <v>19</v>
      </c>
      <c r="F575" s="238" t="s">
        <v>467</v>
      </c>
      <c r="G575" s="236"/>
      <c r="H575" s="239">
        <v>11.67</v>
      </c>
      <c r="I575" s="240"/>
      <c r="J575" s="236"/>
      <c r="K575" s="236"/>
      <c r="L575" s="241"/>
      <c r="M575" s="242"/>
      <c r="N575" s="243"/>
      <c r="O575" s="243"/>
      <c r="P575" s="243"/>
      <c r="Q575" s="243"/>
      <c r="R575" s="243"/>
      <c r="S575" s="243"/>
      <c r="T575" s="244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T575" s="245" t="s">
        <v>148</v>
      </c>
      <c r="AU575" s="245" t="s">
        <v>85</v>
      </c>
      <c r="AV575" s="14" t="s">
        <v>85</v>
      </c>
      <c r="AW575" s="14" t="s">
        <v>35</v>
      </c>
      <c r="AX575" s="14" t="s">
        <v>75</v>
      </c>
      <c r="AY575" s="245" t="s">
        <v>136</v>
      </c>
    </row>
    <row r="576" s="13" customFormat="1">
      <c r="A576" s="13"/>
      <c r="B576" s="224"/>
      <c r="C576" s="225"/>
      <c r="D576" s="226" t="s">
        <v>148</v>
      </c>
      <c r="E576" s="227" t="s">
        <v>19</v>
      </c>
      <c r="F576" s="228" t="s">
        <v>468</v>
      </c>
      <c r="G576" s="225"/>
      <c r="H576" s="227" t="s">
        <v>19</v>
      </c>
      <c r="I576" s="229"/>
      <c r="J576" s="225"/>
      <c r="K576" s="225"/>
      <c r="L576" s="230"/>
      <c r="M576" s="231"/>
      <c r="N576" s="232"/>
      <c r="O576" s="232"/>
      <c r="P576" s="232"/>
      <c r="Q576" s="232"/>
      <c r="R576" s="232"/>
      <c r="S576" s="232"/>
      <c r="T576" s="233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T576" s="234" t="s">
        <v>148</v>
      </c>
      <c r="AU576" s="234" t="s">
        <v>85</v>
      </c>
      <c r="AV576" s="13" t="s">
        <v>83</v>
      </c>
      <c r="AW576" s="13" t="s">
        <v>35</v>
      </c>
      <c r="AX576" s="13" t="s">
        <v>75</v>
      </c>
      <c r="AY576" s="234" t="s">
        <v>136</v>
      </c>
    </row>
    <row r="577" s="14" customFormat="1">
      <c r="A577" s="14"/>
      <c r="B577" s="235"/>
      <c r="C577" s="236"/>
      <c r="D577" s="226" t="s">
        <v>148</v>
      </c>
      <c r="E577" s="237" t="s">
        <v>19</v>
      </c>
      <c r="F577" s="238" t="s">
        <v>761</v>
      </c>
      <c r="G577" s="236"/>
      <c r="H577" s="239">
        <v>10.539999999999999</v>
      </c>
      <c r="I577" s="240"/>
      <c r="J577" s="236"/>
      <c r="K577" s="236"/>
      <c r="L577" s="241"/>
      <c r="M577" s="242"/>
      <c r="N577" s="243"/>
      <c r="O577" s="243"/>
      <c r="P577" s="243"/>
      <c r="Q577" s="243"/>
      <c r="R577" s="243"/>
      <c r="S577" s="243"/>
      <c r="T577" s="244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T577" s="245" t="s">
        <v>148</v>
      </c>
      <c r="AU577" s="245" t="s">
        <v>85</v>
      </c>
      <c r="AV577" s="14" t="s">
        <v>85</v>
      </c>
      <c r="AW577" s="14" t="s">
        <v>35</v>
      </c>
      <c r="AX577" s="14" t="s">
        <v>75</v>
      </c>
      <c r="AY577" s="245" t="s">
        <v>136</v>
      </c>
    </row>
    <row r="578" s="13" customFormat="1">
      <c r="A578" s="13"/>
      <c r="B578" s="224"/>
      <c r="C578" s="225"/>
      <c r="D578" s="226" t="s">
        <v>148</v>
      </c>
      <c r="E578" s="227" t="s">
        <v>19</v>
      </c>
      <c r="F578" s="228" t="s">
        <v>762</v>
      </c>
      <c r="G578" s="225"/>
      <c r="H578" s="227" t="s">
        <v>19</v>
      </c>
      <c r="I578" s="229"/>
      <c r="J578" s="225"/>
      <c r="K578" s="225"/>
      <c r="L578" s="230"/>
      <c r="M578" s="231"/>
      <c r="N578" s="232"/>
      <c r="O578" s="232"/>
      <c r="P578" s="232"/>
      <c r="Q578" s="232"/>
      <c r="R578" s="232"/>
      <c r="S578" s="232"/>
      <c r="T578" s="233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  <c r="AT578" s="234" t="s">
        <v>148</v>
      </c>
      <c r="AU578" s="234" t="s">
        <v>85</v>
      </c>
      <c r="AV578" s="13" t="s">
        <v>83</v>
      </c>
      <c r="AW578" s="13" t="s">
        <v>35</v>
      </c>
      <c r="AX578" s="13" t="s">
        <v>75</v>
      </c>
      <c r="AY578" s="234" t="s">
        <v>136</v>
      </c>
    </row>
    <row r="579" s="14" customFormat="1">
      <c r="A579" s="14"/>
      <c r="B579" s="235"/>
      <c r="C579" s="236"/>
      <c r="D579" s="226" t="s">
        <v>148</v>
      </c>
      <c r="E579" s="237" t="s">
        <v>19</v>
      </c>
      <c r="F579" s="238" t="s">
        <v>471</v>
      </c>
      <c r="G579" s="236"/>
      <c r="H579" s="239">
        <v>1</v>
      </c>
      <c r="I579" s="240"/>
      <c r="J579" s="236"/>
      <c r="K579" s="236"/>
      <c r="L579" s="241"/>
      <c r="M579" s="242"/>
      <c r="N579" s="243"/>
      <c r="O579" s="243"/>
      <c r="P579" s="243"/>
      <c r="Q579" s="243"/>
      <c r="R579" s="243"/>
      <c r="S579" s="243"/>
      <c r="T579" s="244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T579" s="245" t="s">
        <v>148</v>
      </c>
      <c r="AU579" s="245" t="s">
        <v>85</v>
      </c>
      <c r="AV579" s="14" t="s">
        <v>85</v>
      </c>
      <c r="AW579" s="14" t="s">
        <v>35</v>
      </c>
      <c r="AX579" s="14" t="s">
        <v>75</v>
      </c>
      <c r="AY579" s="245" t="s">
        <v>136</v>
      </c>
    </row>
    <row r="580" s="13" customFormat="1">
      <c r="A580" s="13"/>
      <c r="B580" s="224"/>
      <c r="C580" s="225"/>
      <c r="D580" s="226" t="s">
        <v>148</v>
      </c>
      <c r="E580" s="227" t="s">
        <v>19</v>
      </c>
      <c r="F580" s="228" t="s">
        <v>763</v>
      </c>
      <c r="G580" s="225"/>
      <c r="H580" s="227" t="s">
        <v>19</v>
      </c>
      <c r="I580" s="229"/>
      <c r="J580" s="225"/>
      <c r="K580" s="225"/>
      <c r="L580" s="230"/>
      <c r="M580" s="231"/>
      <c r="N580" s="232"/>
      <c r="O580" s="232"/>
      <c r="P580" s="232"/>
      <c r="Q580" s="232"/>
      <c r="R580" s="232"/>
      <c r="S580" s="232"/>
      <c r="T580" s="233"/>
      <c r="U580" s="13"/>
      <c r="V580" s="13"/>
      <c r="W580" s="13"/>
      <c r="X580" s="13"/>
      <c r="Y580" s="13"/>
      <c r="Z580" s="13"/>
      <c r="AA580" s="13"/>
      <c r="AB580" s="13"/>
      <c r="AC580" s="13"/>
      <c r="AD580" s="13"/>
      <c r="AE580" s="13"/>
      <c r="AT580" s="234" t="s">
        <v>148</v>
      </c>
      <c r="AU580" s="234" t="s">
        <v>85</v>
      </c>
      <c r="AV580" s="13" t="s">
        <v>83</v>
      </c>
      <c r="AW580" s="13" t="s">
        <v>35</v>
      </c>
      <c r="AX580" s="13" t="s">
        <v>75</v>
      </c>
      <c r="AY580" s="234" t="s">
        <v>136</v>
      </c>
    </row>
    <row r="581" s="14" customFormat="1">
      <c r="A581" s="14"/>
      <c r="B581" s="235"/>
      <c r="C581" s="236"/>
      <c r="D581" s="226" t="s">
        <v>148</v>
      </c>
      <c r="E581" s="237" t="s">
        <v>19</v>
      </c>
      <c r="F581" s="238" t="s">
        <v>473</v>
      </c>
      <c r="G581" s="236"/>
      <c r="H581" s="239">
        <v>1.78</v>
      </c>
      <c r="I581" s="240"/>
      <c r="J581" s="236"/>
      <c r="K581" s="236"/>
      <c r="L581" s="241"/>
      <c r="M581" s="242"/>
      <c r="N581" s="243"/>
      <c r="O581" s="243"/>
      <c r="P581" s="243"/>
      <c r="Q581" s="243"/>
      <c r="R581" s="243"/>
      <c r="S581" s="243"/>
      <c r="T581" s="244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T581" s="245" t="s">
        <v>148</v>
      </c>
      <c r="AU581" s="245" t="s">
        <v>85</v>
      </c>
      <c r="AV581" s="14" t="s">
        <v>85</v>
      </c>
      <c r="AW581" s="14" t="s">
        <v>35</v>
      </c>
      <c r="AX581" s="14" t="s">
        <v>75</v>
      </c>
      <c r="AY581" s="245" t="s">
        <v>136</v>
      </c>
    </row>
    <row r="582" s="15" customFormat="1">
      <c r="A582" s="15"/>
      <c r="B582" s="246"/>
      <c r="C582" s="247"/>
      <c r="D582" s="226" t="s">
        <v>148</v>
      </c>
      <c r="E582" s="248" t="s">
        <v>19</v>
      </c>
      <c r="F582" s="249" t="s">
        <v>155</v>
      </c>
      <c r="G582" s="247"/>
      <c r="H582" s="250">
        <v>50.350000000000001</v>
      </c>
      <c r="I582" s="251"/>
      <c r="J582" s="247"/>
      <c r="K582" s="247"/>
      <c r="L582" s="252"/>
      <c r="M582" s="253"/>
      <c r="N582" s="254"/>
      <c r="O582" s="254"/>
      <c r="P582" s="254"/>
      <c r="Q582" s="254"/>
      <c r="R582" s="254"/>
      <c r="S582" s="254"/>
      <c r="T582" s="255"/>
      <c r="U582" s="15"/>
      <c r="V582" s="15"/>
      <c r="W582" s="15"/>
      <c r="X582" s="15"/>
      <c r="Y582" s="15"/>
      <c r="Z582" s="15"/>
      <c r="AA582" s="15"/>
      <c r="AB582" s="15"/>
      <c r="AC582" s="15"/>
      <c r="AD582" s="15"/>
      <c r="AE582" s="15"/>
      <c r="AT582" s="256" t="s">
        <v>148</v>
      </c>
      <c r="AU582" s="256" t="s">
        <v>85</v>
      </c>
      <c r="AV582" s="15" t="s">
        <v>144</v>
      </c>
      <c r="AW582" s="15" t="s">
        <v>35</v>
      </c>
      <c r="AX582" s="15" t="s">
        <v>83</v>
      </c>
      <c r="AY582" s="256" t="s">
        <v>136</v>
      </c>
    </row>
    <row r="583" s="2" customFormat="1" ht="24.15" customHeight="1">
      <c r="A583" s="40"/>
      <c r="B583" s="41"/>
      <c r="C583" s="206" t="s">
        <v>774</v>
      </c>
      <c r="D583" s="206" t="s">
        <v>139</v>
      </c>
      <c r="E583" s="207" t="s">
        <v>775</v>
      </c>
      <c r="F583" s="208" t="s">
        <v>776</v>
      </c>
      <c r="G583" s="209" t="s">
        <v>142</v>
      </c>
      <c r="H583" s="210">
        <v>50.350000000000001</v>
      </c>
      <c r="I583" s="211"/>
      <c r="J583" s="212">
        <f>ROUND(I583*H583,2)</f>
        <v>0</v>
      </c>
      <c r="K583" s="208" t="s">
        <v>143</v>
      </c>
      <c r="L583" s="46"/>
      <c r="M583" s="213" t="s">
        <v>19</v>
      </c>
      <c r="N583" s="214" t="s">
        <v>46</v>
      </c>
      <c r="O583" s="86"/>
      <c r="P583" s="215">
        <f>O583*H583</f>
        <v>0</v>
      </c>
      <c r="Q583" s="215">
        <v>0.0074999999999999997</v>
      </c>
      <c r="R583" s="215">
        <f>Q583*H583</f>
        <v>0.37762499999999999</v>
      </c>
      <c r="S583" s="215">
        <v>0</v>
      </c>
      <c r="T583" s="216">
        <f>S583*H583</f>
        <v>0</v>
      </c>
      <c r="U583" s="40"/>
      <c r="V583" s="40"/>
      <c r="W583" s="40"/>
      <c r="X583" s="40"/>
      <c r="Y583" s="40"/>
      <c r="Z583" s="40"/>
      <c r="AA583" s="40"/>
      <c r="AB583" s="40"/>
      <c r="AC583" s="40"/>
      <c r="AD583" s="40"/>
      <c r="AE583" s="40"/>
      <c r="AR583" s="217" t="s">
        <v>257</v>
      </c>
      <c r="AT583" s="217" t="s">
        <v>139</v>
      </c>
      <c r="AU583" s="217" t="s">
        <v>85</v>
      </c>
      <c r="AY583" s="19" t="s">
        <v>136</v>
      </c>
      <c r="BE583" s="218">
        <f>IF(N583="základní",J583,0)</f>
        <v>0</v>
      </c>
      <c r="BF583" s="218">
        <f>IF(N583="snížená",J583,0)</f>
        <v>0</v>
      </c>
      <c r="BG583" s="218">
        <f>IF(N583="zákl. přenesená",J583,0)</f>
        <v>0</v>
      </c>
      <c r="BH583" s="218">
        <f>IF(N583="sníž. přenesená",J583,0)</f>
        <v>0</v>
      </c>
      <c r="BI583" s="218">
        <f>IF(N583="nulová",J583,0)</f>
        <v>0</v>
      </c>
      <c r="BJ583" s="19" t="s">
        <v>83</v>
      </c>
      <c r="BK583" s="218">
        <f>ROUND(I583*H583,2)</f>
        <v>0</v>
      </c>
      <c r="BL583" s="19" t="s">
        <v>257</v>
      </c>
      <c r="BM583" s="217" t="s">
        <v>777</v>
      </c>
    </row>
    <row r="584" s="2" customFormat="1">
      <c r="A584" s="40"/>
      <c r="B584" s="41"/>
      <c r="C584" s="42"/>
      <c r="D584" s="219" t="s">
        <v>146</v>
      </c>
      <c r="E584" s="42"/>
      <c r="F584" s="220" t="s">
        <v>778</v>
      </c>
      <c r="G584" s="42"/>
      <c r="H584" s="42"/>
      <c r="I584" s="221"/>
      <c r="J584" s="42"/>
      <c r="K584" s="42"/>
      <c r="L584" s="46"/>
      <c r="M584" s="222"/>
      <c r="N584" s="223"/>
      <c r="O584" s="86"/>
      <c r="P584" s="86"/>
      <c r="Q584" s="86"/>
      <c r="R584" s="86"/>
      <c r="S584" s="86"/>
      <c r="T584" s="87"/>
      <c r="U584" s="40"/>
      <c r="V584" s="40"/>
      <c r="W584" s="40"/>
      <c r="X584" s="40"/>
      <c r="Y584" s="40"/>
      <c r="Z584" s="40"/>
      <c r="AA584" s="40"/>
      <c r="AB584" s="40"/>
      <c r="AC584" s="40"/>
      <c r="AD584" s="40"/>
      <c r="AE584" s="40"/>
      <c r="AT584" s="19" t="s">
        <v>146</v>
      </c>
      <c r="AU584" s="19" t="s">
        <v>85</v>
      </c>
    </row>
    <row r="585" s="13" customFormat="1">
      <c r="A585" s="13"/>
      <c r="B585" s="224"/>
      <c r="C585" s="225"/>
      <c r="D585" s="226" t="s">
        <v>148</v>
      </c>
      <c r="E585" s="227" t="s">
        <v>19</v>
      </c>
      <c r="F585" s="228" t="s">
        <v>758</v>
      </c>
      <c r="G585" s="225"/>
      <c r="H585" s="227" t="s">
        <v>19</v>
      </c>
      <c r="I585" s="229"/>
      <c r="J585" s="225"/>
      <c r="K585" s="225"/>
      <c r="L585" s="230"/>
      <c r="M585" s="231"/>
      <c r="N585" s="232"/>
      <c r="O585" s="232"/>
      <c r="P585" s="232"/>
      <c r="Q585" s="232"/>
      <c r="R585" s="232"/>
      <c r="S585" s="232"/>
      <c r="T585" s="233"/>
      <c r="U585" s="13"/>
      <c r="V585" s="13"/>
      <c r="W585" s="13"/>
      <c r="X585" s="13"/>
      <c r="Y585" s="13"/>
      <c r="Z585" s="13"/>
      <c r="AA585" s="13"/>
      <c r="AB585" s="13"/>
      <c r="AC585" s="13"/>
      <c r="AD585" s="13"/>
      <c r="AE585" s="13"/>
      <c r="AT585" s="234" t="s">
        <v>148</v>
      </c>
      <c r="AU585" s="234" t="s">
        <v>85</v>
      </c>
      <c r="AV585" s="13" t="s">
        <v>83</v>
      </c>
      <c r="AW585" s="13" t="s">
        <v>35</v>
      </c>
      <c r="AX585" s="13" t="s">
        <v>75</v>
      </c>
      <c r="AY585" s="234" t="s">
        <v>136</v>
      </c>
    </row>
    <row r="586" s="14" customFormat="1">
      <c r="A586" s="14"/>
      <c r="B586" s="235"/>
      <c r="C586" s="236"/>
      <c r="D586" s="226" t="s">
        <v>148</v>
      </c>
      <c r="E586" s="237" t="s">
        <v>19</v>
      </c>
      <c r="F586" s="238" t="s">
        <v>759</v>
      </c>
      <c r="G586" s="236"/>
      <c r="H586" s="239">
        <v>11.1</v>
      </c>
      <c r="I586" s="240"/>
      <c r="J586" s="236"/>
      <c r="K586" s="236"/>
      <c r="L586" s="241"/>
      <c r="M586" s="242"/>
      <c r="N586" s="243"/>
      <c r="O586" s="243"/>
      <c r="P586" s="243"/>
      <c r="Q586" s="243"/>
      <c r="R586" s="243"/>
      <c r="S586" s="243"/>
      <c r="T586" s="244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T586" s="245" t="s">
        <v>148</v>
      </c>
      <c r="AU586" s="245" t="s">
        <v>85</v>
      </c>
      <c r="AV586" s="14" t="s">
        <v>85</v>
      </c>
      <c r="AW586" s="14" t="s">
        <v>35</v>
      </c>
      <c r="AX586" s="14" t="s">
        <v>75</v>
      </c>
      <c r="AY586" s="245" t="s">
        <v>136</v>
      </c>
    </row>
    <row r="587" s="13" customFormat="1">
      <c r="A587" s="13"/>
      <c r="B587" s="224"/>
      <c r="C587" s="225"/>
      <c r="D587" s="226" t="s">
        <v>148</v>
      </c>
      <c r="E587" s="227" t="s">
        <v>19</v>
      </c>
      <c r="F587" s="228" t="s">
        <v>151</v>
      </c>
      <c r="G587" s="225"/>
      <c r="H587" s="227" t="s">
        <v>19</v>
      </c>
      <c r="I587" s="229"/>
      <c r="J587" s="225"/>
      <c r="K587" s="225"/>
      <c r="L587" s="230"/>
      <c r="M587" s="231"/>
      <c r="N587" s="232"/>
      <c r="O587" s="232"/>
      <c r="P587" s="232"/>
      <c r="Q587" s="232"/>
      <c r="R587" s="232"/>
      <c r="S587" s="232"/>
      <c r="T587" s="233"/>
      <c r="U587" s="13"/>
      <c r="V587" s="13"/>
      <c r="W587" s="13"/>
      <c r="X587" s="13"/>
      <c r="Y587" s="13"/>
      <c r="Z587" s="13"/>
      <c r="AA587" s="13"/>
      <c r="AB587" s="13"/>
      <c r="AC587" s="13"/>
      <c r="AD587" s="13"/>
      <c r="AE587" s="13"/>
      <c r="AT587" s="234" t="s">
        <v>148</v>
      </c>
      <c r="AU587" s="234" t="s">
        <v>85</v>
      </c>
      <c r="AV587" s="13" t="s">
        <v>83</v>
      </c>
      <c r="AW587" s="13" t="s">
        <v>35</v>
      </c>
      <c r="AX587" s="13" t="s">
        <v>75</v>
      </c>
      <c r="AY587" s="234" t="s">
        <v>136</v>
      </c>
    </row>
    <row r="588" s="14" customFormat="1">
      <c r="A588" s="14"/>
      <c r="B588" s="235"/>
      <c r="C588" s="236"/>
      <c r="D588" s="226" t="s">
        <v>148</v>
      </c>
      <c r="E588" s="237" t="s">
        <v>19</v>
      </c>
      <c r="F588" s="238" t="s">
        <v>409</v>
      </c>
      <c r="G588" s="236"/>
      <c r="H588" s="239">
        <v>7.9299999999999997</v>
      </c>
      <c r="I588" s="240"/>
      <c r="J588" s="236"/>
      <c r="K588" s="236"/>
      <c r="L588" s="241"/>
      <c r="M588" s="242"/>
      <c r="N588" s="243"/>
      <c r="O588" s="243"/>
      <c r="P588" s="243"/>
      <c r="Q588" s="243"/>
      <c r="R588" s="243"/>
      <c r="S588" s="243"/>
      <c r="T588" s="244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4"/>
      <c r="AT588" s="245" t="s">
        <v>148</v>
      </c>
      <c r="AU588" s="245" t="s">
        <v>85</v>
      </c>
      <c r="AV588" s="14" t="s">
        <v>85</v>
      </c>
      <c r="AW588" s="14" t="s">
        <v>35</v>
      </c>
      <c r="AX588" s="14" t="s">
        <v>75</v>
      </c>
      <c r="AY588" s="245" t="s">
        <v>136</v>
      </c>
    </row>
    <row r="589" s="13" customFormat="1">
      <c r="A589" s="13"/>
      <c r="B589" s="224"/>
      <c r="C589" s="225"/>
      <c r="D589" s="226" t="s">
        <v>148</v>
      </c>
      <c r="E589" s="227" t="s">
        <v>19</v>
      </c>
      <c r="F589" s="228" t="s">
        <v>182</v>
      </c>
      <c r="G589" s="225"/>
      <c r="H589" s="227" t="s">
        <v>19</v>
      </c>
      <c r="I589" s="229"/>
      <c r="J589" s="225"/>
      <c r="K589" s="225"/>
      <c r="L589" s="230"/>
      <c r="M589" s="231"/>
      <c r="N589" s="232"/>
      <c r="O589" s="232"/>
      <c r="P589" s="232"/>
      <c r="Q589" s="232"/>
      <c r="R589" s="232"/>
      <c r="S589" s="232"/>
      <c r="T589" s="233"/>
      <c r="U589" s="13"/>
      <c r="V589" s="13"/>
      <c r="W589" s="13"/>
      <c r="X589" s="13"/>
      <c r="Y589" s="13"/>
      <c r="Z589" s="13"/>
      <c r="AA589" s="13"/>
      <c r="AB589" s="13"/>
      <c r="AC589" s="13"/>
      <c r="AD589" s="13"/>
      <c r="AE589" s="13"/>
      <c r="AT589" s="234" t="s">
        <v>148</v>
      </c>
      <c r="AU589" s="234" t="s">
        <v>85</v>
      </c>
      <c r="AV589" s="13" t="s">
        <v>83</v>
      </c>
      <c r="AW589" s="13" t="s">
        <v>35</v>
      </c>
      <c r="AX589" s="13" t="s">
        <v>75</v>
      </c>
      <c r="AY589" s="234" t="s">
        <v>136</v>
      </c>
    </row>
    <row r="590" s="14" customFormat="1">
      <c r="A590" s="14"/>
      <c r="B590" s="235"/>
      <c r="C590" s="236"/>
      <c r="D590" s="226" t="s">
        <v>148</v>
      </c>
      <c r="E590" s="237" t="s">
        <v>19</v>
      </c>
      <c r="F590" s="238" t="s">
        <v>474</v>
      </c>
      <c r="G590" s="236"/>
      <c r="H590" s="239">
        <v>4.4500000000000002</v>
      </c>
      <c r="I590" s="240"/>
      <c r="J590" s="236"/>
      <c r="K590" s="236"/>
      <c r="L590" s="241"/>
      <c r="M590" s="242"/>
      <c r="N590" s="243"/>
      <c r="O590" s="243"/>
      <c r="P590" s="243"/>
      <c r="Q590" s="243"/>
      <c r="R590" s="243"/>
      <c r="S590" s="243"/>
      <c r="T590" s="244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T590" s="245" t="s">
        <v>148</v>
      </c>
      <c r="AU590" s="245" t="s">
        <v>85</v>
      </c>
      <c r="AV590" s="14" t="s">
        <v>85</v>
      </c>
      <c r="AW590" s="14" t="s">
        <v>35</v>
      </c>
      <c r="AX590" s="14" t="s">
        <v>75</v>
      </c>
      <c r="AY590" s="245" t="s">
        <v>136</v>
      </c>
    </row>
    <row r="591" s="13" customFormat="1">
      <c r="A591" s="13"/>
      <c r="B591" s="224"/>
      <c r="C591" s="225"/>
      <c r="D591" s="226" t="s">
        <v>148</v>
      </c>
      <c r="E591" s="227" t="s">
        <v>19</v>
      </c>
      <c r="F591" s="228" t="s">
        <v>760</v>
      </c>
      <c r="G591" s="225"/>
      <c r="H591" s="227" t="s">
        <v>19</v>
      </c>
      <c r="I591" s="229"/>
      <c r="J591" s="225"/>
      <c r="K591" s="225"/>
      <c r="L591" s="230"/>
      <c r="M591" s="231"/>
      <c r="N591" s="232"/>
      <c r="O591" s="232"/>
      <c r="P591" s="232"/>
      <c r="Q591" s="232"/>
      <c r="R591" s="232"/>
      <c r="S591" s="232"/>
      <c r="T591" s="233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  <c r="AT591" s="234" t="s">
        <v>148</v>
      </c>
      <c r="AU591" s="234" t="s">
        <v>85</v>
      </c>
      <c r="AV591" s="13" t="s">
        <v>83</v>
      </c>
      <c r="AW591" s="13" t="s">
        <v>35</v>
      </c>
      <c r="AX591" s="13" t="s">
        <v>75</v>
      </c>
      <c r="AY591" s="234" t="s">
        <v>136</v>
      </c>
    </row>
    <row r="592" s="14" customFormat="1">
      <c r="A592" s="14"/>
      <c r="B592" s="235"/>
      <c r="C592" s="236"/>
      <c r="D592" s="226" t="s">
        <v>148</v>
      </c>
      <c r="E592" s="237" t="s">
        <v>19</v>
      </c>
      <c r="F592" s="238" t="s">
        <v>330</v>
      </c>
      <c r="G592" s="236"/>
      <c r="H592" s="239">
        <v>1.8799999999999999</v>
      </c>
      <c r="I592" s="240"/>
      <c r="J592" s="236"/>
      <c r="K592" s="236"/>
      <c r="L592" s="241"/>
      <c r="M592" s="242"/>
      <c r="N592" s="243"/>
      <c r="O592" s="243"/>
      <c r="P592" s="243"/>
      <c r="Q592" s="243"/>
      <c r="R592" s="243"/>
      <c r="S592" s="243"/>
      <c r="T592" s="244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4"/>
      <c r="AT592" s="245" t="s">
        <v>148</v>
      </c>
      <c r="AU592" s="245" t="s">
        <v>85</v>
      </c>
      <c r="AV592" s="14" t="s">
        <v>85</v>
      </c>
      <c r="AW592" s="14" t="s">
        <v>35</v>
      </c>
      <c r="AX592" s="14" t="s">
        <v>75</v>
      </c>
      <c r="AY592" s="245" t="s">
        <v>136</v>
      </c>
    </row>
    <row r="593" s="13" customFormat="1">
      <c r="A593" s="13"/>
      <c r="B593" s="224"/>
      <c r="C593" s="225"/>
      <c r="D593" s="226" t="s">
        <v>148</v>
      </c>
      <c r="E593" s="227" t="s">
        <v>19</v>
      </c>
      <c r="F593" s="228" t="s">
        <v>466</v>
      </c>
      <c r="G593" s="225"/>
      <c r="H593" s="227" t="s">
        <v>19</v>
      </c>
      <c r="I593" s="229"/>
      <c r="J593" s="225"/>
      <c r="K593" s="225"/>
      <c r="L593" s="230"/>
      <c r="M593" s="231"/>
      <c r="N593" s="232"/>
      <c r="O593" s="232"/>
      <c r="P593" s="232"/>
      <c r="Q593" s="232"/>
      <c r="R593" s="232"/>
      <c r="S593" s="232"/>
      <c r="T593" s="233"/>
      <c r="U593" s="13"/>
      <c r="V593" s="13"/>
      <c r="W593" s="13"/>
      <c r="X593" s="13"/>
      <c r="Y593" s="13"/>
      <c r="Z593" s="13"/>
      <c r="AA593" s="13"/>
      <c r="AB593" s="13"/>
      <c r="AC593" s="13"/>
      <c r="AD593" s="13"/>
      <c r="AE593" s="13"/>
      <c r="AT593" s="234" t="s">
        <v>148</v>
      </c>
      <c r="AU593" s="234" t="s">
        <v>85</v>
      </c>
      <c r="AV593" s="13" t="s">
        <v>83</v>
      </c>
      <c r="AW593" s="13" t="s">
        <v>35</v>
      </c>
      <c r="AX593" s="13" t="s">
        <v>75</v>
      </c>
      <c r="AY593" s="234" t="s">
        <v>136</v>
      </c>
    </row>
    <row r="594" s="14" customFormat="1">
      <c r="A594" s="14"/>
      <c r="B594" s="235"/>
      <c r="C594" s="236"/>
      <c r="D594" s="226" t="s">
        <v>148</v>
      </c>
      <c r="E594" s="237" t="s">
        <v>19</v>
      </c>
      <c r="F594" s="238" t="s">
        <v>467</v>
      </c>
      <c r="G594" s="236"/>
      <c r="H594" s="239">
        <v>11.67</v>
      </c>
      <c r="I594" s="240"/>
      <c r="J594" s="236"/>
      <c r="K594" s="236"/>
      <c r="L594" s="241"/>
      <c r="M594" s="242"/>
      <c r="N594" s="243"/>
      <c r="O594" s="243"/>
      <c r="P594" s="243"/>
      <c r="Q594" s="243"/>
      <c r="R594" s="243"/>
      <c r="S594" s="243"/>
      <c r="T594" s="244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4"/>
      <c r="AT594" s="245" t="s">
        <v>148</v>
      </c>
      <c r="AU594" s="245" t="s">
        <v>85</v>
      </c>
      <c r="AV594" s="14" t="s">
        <v>85</v>
      </c>
      <c r="AW594" s="14" t="s">
        <v>35</v>
      </c>
      <c r="AX594" s="14" t="s">
        <v>75</v>
      </c>
      <c r="AY594" s="245" t="s">
        <v>136</v>
      </c>
    </row>
    <row r="595" s="13" customFormat="1">
      <c r="A595" s="13"/>
      <c r="B595" s="224"/>
      <c r="C595" s="225"/>
      <c r="D595" s="226" t="s">
        <v>148</v>
      </c>
      <c r="E595" s="227" t="s">
        <v>19</v>
      </c>
      <c r="F595" s="228" t="s">
        <v>468</v>
      </c>
      <c r="G595" s="225"/>
      <c r="H595" s="227" t="s">
        <v>19</v>
      </c>
      <c r="I595" s="229"/>
      <c r="J595" s="225"/>
      <c r="K595" s="225"/>
      <c r="L595" s="230"/>
      <c r="M595" s="231"/>
      <c r="N595" s="232"/>
      <c r="O595" s="232"/>
      <c r="P595" s="232"/>
      <c r="Q595" s="232"/>
      <c r="R595" s="232"/>
      <c r="S595" s="232"/>
      <c r="T595" s="233"/>
      <c r="U595" s="13"/>
      <c r="V595" s="13"/>
      <c r="W595" s="13"/>
      <c r="X595" s="13"/>
      <c r="Y595" s="13"/>
      <c r="Z595" s="13"/>
      <c r="AA595" s="13"/>
      <c r="AB595" s="13"/>
      <c r="AC595" s="13"/>
      <c r="AD595" s="13"/>
      <c r="AE595" s="13"/>
      <c r="AT595" s="234" t="s">
        <v>148</v>
      </c>
      <c r="AU595" s="234" t="s">
        <v>85</v>
      </c>
      <c r="AV595" s="13" t="s">
        <v>83</v>
      </c>
      <c r="AW595" s="13" t="s">
        <v>35</v>
      </c>
      <c r="AX595" s="13" t="s">
        <v>75</v>
      </c>
      <c r="AY595" s="234" t="s">
        <v>136</v>
      </c>
    </row>
    <row r="596" s="14" customFormat="1">
      <c r="A596" s="14"/>
      <c r="B596" s="235"/>
      <c r="C596" s="236"/>
      <c r="D596" s="226" t="s">
        <v>148</v>
      </c>
      <c r="E596" s="237" t="s">
        <v>19</v>
      </c>
      <c r="F596" s="238" t="s">
        <v>761</v>
      </c>
      <c r="G596" s="236"/>
      <c r="H596" s="239">
        <v>10.539999999999999</v>
      </c>
      <c r="I596" s="240"/>
      <c r="J596" s="236"/>
      <c r="K596" s="236"/>
      <c r="L596" s="241"/>
      <c r="M596" s="242"/>
      <c r="N596" s="243"/>
      <c r="O596" s="243"/>
      <c r="P596" s="243"/>
      <c r="Q596" s="243"/>
      <c r="R596" s="243"/>
      <c r="S596" s="243"/>
      <c r="T596" s="244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  <c r="AT596" s="245" t="s">
        <v>148</v>
      </c>
      <c r="AU596" s="245" t="s">
        <v>85</v>
      </c>
      <c r="AV596" s="14" t="s">
        <v>85</v>
      </c>
      <c r="AW596" s="14" t="s">
        <v>35</v>
      </c>
      <c r="AX596" s="14" t="s">
        <v>75</v>
      </c>
      <c r="AY596" s="245" t="s">
        <v>136</v>
      </c>
    </row>
    <row r="597" s="13" customFormat="1">
      <c r="A597" s="13"/>
      <c r="B597" s="224"/>
      <c r="C597" s="225"/>
      <c r="D597" s="226" t="s">
        <v>148</v>
      </c>
      <c r="E597" s="227" t="s">
        <v>19</v>
      </c>
      <c r="F597" s="228" t="s">
        <v>762</v>
      </c>
      <c r="G597" s="225"/>
      <c r="H597" s="227" t="s">
        <v>19</v>
      </c>
      <c r="I597" s="229"/>
      <c r="J597" s="225"/>
      <c r="K597" s="225"/>
      <c r="L597" s="230"/>
      <c r="M597" s="231"/>
      <c r="N597" s="232"/>
      <c r="O597" s="232"/>
      <c r="P597" s="232"/>
      <c r="Q597" s="232"/>
      <c r="R597" s="232"/>
      <c r="S597" s="232"/>
      <c r="T597" s="233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  <c r="AT597" s="234" t="s">
        <v>148</v>
      </c>
      <c r="AU597" s="234" t="s">
        <v>85</v>
      </c>
      <c r="AV597" s="13" t="s">
        <v>83</v>
      </c>
      <c r="AW597" s="13" t="s">
        <v>35</v>
      </c>
      <c r="AX597" s="13" t="s">
        <v>75</v>
      </c>
      <c r="AY597" s="234" t="s">
        <v>136</v>
      </c>
    </row>
    <row r="598" s="14" customFormat="1">
      <c r="A598" s="14"/>
      <c r="B598" s="235"/>
      <c r="C598" s="236"/>
      <c r="D598" s="226" t="s">
        <v>148</v>
      </c>
      <c r="E598" s="237" t="s">
        <v>19</v>
      </c>
      <c r="F598" s="238" t="s">
        <v>471</v>
      </c>
      <c r="G598" s="236"/>
      <c r="H598" s="239">
        <v>1</v>
      </c>
      <c r="I598" s="240"/>
      <c r="J598" s="236"/>
      <c r="K598" s="236"/>
      <c r="L598" s="241"/>
      <c r="M598" s="242"/>
      <c r="N598" s="243"/>
      <c r="O598" s="243"/>
      <c r="P598" s="243"/>
      <c r="Q598" s="243"/>
      <c r="R598" s="243"/>
      <c r="S598" s="243"/>
      <c r="T598" s="244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4"/>
      <c r="AT598" s="245" t="s">
        <v>148</v>
      </c>
      <c r="AU598" s="245" t="s">
        <v>85</v>
      </c>
      <c r="AV598" s="14" t="s">
        <v>85</v>
      </c>
      <c r="AW598" s="14" t="s">
        <v>35</v>
      </c>
      <c r="AX598" s="14" t="s">
        <v>75</v>
      </c>
      <c r="AY598" s="245" t="s">
        <v>136</v>
      </c>
    </row>
    <row r="599" s="13" customFormat="1">
      <c r="A599" s="13"/>
      <c r="B599" s="224"/>
      <c r="C599" s="225"/>
      <c r="D599" s="226" t="s">
        <v>148</v>
      </c>
      <c r="E599" s="227" t="s">
        <v>19</v>
      </c>
      <c r="F599" s="228" t="s">
        <v>763</v>
      </c>
      <c r="G599" s="225"/>
      <c r="H599" s="227" t="s">
        <v>19</v>
      </c>
      <c r="I599" s="229"/>
      <c r="J599" s="225"/>
      <c r="K599" s="225"/>
      <c r="L599" s="230"/>
      <c r="M599" s="231"/>
      <c r="N599" s="232"/>
      <c r="O599" s="232"/>
      <c r="P599" s="232"/>
      <c r="Q599" s="232"/>
      <c r="R599" s="232"/>
      <c r="S599" s="232"/>
      <c r="T599" s="233"/>
      <c r="U599" s="13"/>
      <c r="V599" s="13"/>
      <c r="W599" s="13"/>
      <c r="X599" s="13"/>
      <c r="Y599" s="13"/>
      <c r="Z599" s="13"/>
      <c r="AA599" s="13"/>
      <c r="AB599" s="13"/>
      <c r="AC599" s="13"/>
      <c r="AD599" s="13"/>
      <c r="AE599" s="13"/>
      <c r="AT599" s="234" t="s">
        <v>148</v>
      </c>
      <c r="AU599" s="234" t="s">
        <v>85</v>
      </c>
      <c r="AV599" s="13" t="s">
        <v>83</v>
      </c>
      <c r="AW599" s="13" t="s">
        <v>35</v>
      </c>
      <c r="AX599" s="13" t="s">
        <v>75</v>
      </c>
      <c r="AY599" s="234" t="s">
        <v>136</v>
      </c>
    </row>
    <row r="600" s="14" customFormat="1">
      <c r="A600" s="14"/>
      <c r="B600" s="235"/>
      <c r="C600" s="236"/>
      <c r="D600" s="226" t="s">
        <v>148</v>
      </c>
      <c r="E600" s="237" t="s">
        <v>19</v>
      </c>
      <c r="F600" s="238" t="s">
        <v>473</v>
      </c>
      <c r="G600" s="236"/>
      <c r="H600" s="239">
        <v>1.78</v>
      </c>
      <c r="I600" s="240"/>
      <c r="J600" s="236"/>
      <c r="K600" s="236"/>
      <c r="L600" s="241"/>
      <c r="M600" s="242"/>
      <c r="N600" s="243"/>
      <c r="O600" s="243"/>
      <c r="P600" s="243"/>
      <c r="Q600" s="243"/>
      <c r="R600" s="243"/>
      <c r="S600" s="243"/>
      <c r="T600" s="244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4"/>
      <c r="AT600" s="245" t="s">
        <v>148</v>
      </c>
      <c r="AU600" s="245" t="s">
        <v>85</v>
      </c>
      <c r="AV600" s="14" t="s">
        <v>85</v>
      </c>
      <c r="AW600" s="14" t="s">
        <v>35</v>
      </c>
      <c r="AX600" s="14" t="s">
        <v>75</v>
      </c>
      <c r="AY600" s="245" t="s">
        <v>136</v>
      </c>
    </row>
    <row r="601" s="15" customFormat="1">
      <c r="A601" s="15"/>
      <c r="B601" s="246"/>
      <c r="C601" s="247"/>
      <c r="D601" s="226" t="s">
        <v>148</v>
      </c>
      <c r="E601" s="248" t="s">
        <v>19</v>
      </c>
      <c r="F601" s="249" t="s">
        <v>155</v>
      </c>
      <c r="G601" s="247"/>
      <c r="H601" s="250">
        <v>50.350000000000001</v>
      </c>
      <c r="I601" s="251"/>
      <c r="J601" s="247"/>
      <c r="K601" s="247"/>
      <c r="L601" s="252"/>
      <c r="M601" s="253"/>
      <c r="N601" s="254"/>
      <c r="O601" s="254"/>
      <c r="P601" s="254"/>
      <c r="Q601" s="254"/>
      <c r="R601" s="254"/>
      <c r="S601" s="254"/>
      <c r="T601" s="255"/>
      <c r="U601" s="15"/>
      <c r="V601" s="15"/>
      <c r="W601" s="15"/>
      <c r="X601" s="15"/>
      <c r="Y601" s="15"/>
      <c r="Z601" s="15"/>
      <c r="AA601" s="15"/>
      <c r="AB601" s="15"/>
      <c r="AC601" s="15"/>
      <c r="AD601" s="15"/>
      <c r="AE601" s="15"/>
      <c r="AT601" s="256" t="s">
        <v>148</v>
      </c>
      <c r="AU601" s="256" t="s">
        <v>85</v>
      </c>
      <c r="AV601" s="15" t="s">
        <v>144</v>
      </c>
      <c r="AW601" s="15" t="s">
        <v>35</v>
      </c>
      <c r="AX601" s="15" t="s">
        <v>83</v>
      </c>
      <c r="AY601" s="256" t="s">
        <v>136</v>
      </c>
    </row>
    <row r="602" s="2" customFormat="1" ht="24.15" customHeight="1">
      <c r="A602" s="40"/>
      <c r="B602" s="41"/>
      <c r="C602" s="206" t="s">
        <v>779</v>
      </c>
      <c r="D602" s="206" t="s">
        <v>139</v>
      </c>
      <c r="E602" s="207" t="s">
        <v>780</v>
      </c>
      <c r="F602" s="208" t="s">
        <v>781</v>
      </c>
      <c r="G602" s="209" t="s">
        <v>189</v>
      </c>
      <c r="H602" s="210">
        <v>5</v>
      </c>
      <c r="I602" s="211"/>
      <c r="J602" s="212">
        <f>ROUND(I602*H602,2)</f>
        <v>0</v>
      </c>
      <c r="K602" s="208" t="s">
        <v>143</v>
      </c>
      <c r="L602" s="46"/>
      <c r="M602" s="213" t="s">
        <v>19</v>
      </c>
      <c r="N602" s="214" t="s">
        <v>46</v>
      </c>
      <c r="O602" s="86"/>
      <c r="P602" s="215">
        <f>O602*H602</f>
        <v>0</v>
      </c>
      <c r="Q602" s="215">
        <v>0.00020000000000000001</v>
      </c>
      <c r="R602" s="215">
        <f>Q602*H602</f>
        <v>0.001</v>
      </c>
      <c r="S602" s="215">
        <v>0</v>
      </c>
      <c r="T602" s="216">
        <f>S602*H602</f>
        <v>0</v>
      </c>
      <c r="U602" s="40"/>
      <c r="V602" s="40"/>
      <c r="W602" s="40"/>
      <c r="X602" s="40"/>
      <c r="Y602" s="40"/>
      <c r="Z602" s="40"/>
      <c r="AA602" s="40"/>
      <c r="AB602" s="40"/>
      <c r="AC602" s="40"/>
      <c r="AD602" s="40"/>
      <c r="AE602" s="40"/>
      <c r="AR602" s="217" t="s">
        <v>257</v>
      </c>
      <c r="AT602" s="217" t="s">
        <v>139</v>
      </c>
      <c r="AU602" s="217" t="s">
        <v>85</v>
      </c>
      <c r="AY602" s="19" t="s">
        <v>136</v>
      </c>
      <c r="BE602" s="218">
        <f>IF(N602="základní",J602,0)</f>
        <v>0</v>
      </c>
      <c r="BF602" s="218">
        <f>IF(N602="snížená",J602,0)</f>
        <v>0</v>
      </c>
      <c r="BG602" s="218">
        <f>IF(N602="zákl. přenesená",J602,0)</f>
        <v>0</v>
      </c>
      <c r="BH602" s="218">
        <f>IF(N602="sníž. přenesená",J602,0)</f>
        <v>0</v>
      </c>
      <c r="BI602" s="218">
        <f>IF(N602="nulová",J602,0)</f>
        <v>0</v>
      </c>
      <c r="BJ602" s="19" t="s">
        <v>83</v>
      </c>
      <c r="BK602" s="218">
        <f>ROUND(I602*H602,2)</f>
        <v>0</v>
      </c>
      <c r="BL602" s="19" t="s">
        <v>257</v>
      </c>
      <c r="BM602" s="217" t="s">
        <v>782</v>
      </c>
    </row>
    <row r="603" s="2" customFormat="1">
      <c r="A603" s="40"/>
      <c r="B603" s="41"/>
      <c r="C603" s="42"/>
      <c r="D603" s="219" t="s">
        <v>146</v>
      </c>
      <c r="E603" s="42"/>
      <c r="F603" s="220" t="s">
        <v>783</v>
      </c>
      <c r="G603" s="42"/>
      <c r="H603" s="42"/>
      <c r="I603" s="221"/>
      <c r="J603" s="42"/>
      <c r="K603" s="42"/>
      <c r="L603" s="46"/>
      <c r="M603" s="222"/>
      <c r="N603" s="223"/>
      <c r="O603" s="86"/>
      <c r="P603" s="86"/>
      <c r="Q603" s="86"/>
      <c r="R603" s="86"/>
      <c r="S603" s="86"/>
      <c r="T603" s="87"/>
      <c r="U603" s="40"/>
      <c r="V603" s="40"/>
      <c r="W603" s="40"/>
      <c r="X603" s="40"/>
      <c r="Y603" s="40"/>
      <c r="Z603" s="40"/>
      <c r="AA603" s="40"/>
      <c r="AB603" s="40"/>
      <c r="AC603" s="40"/>
      <c r="AD603" s="40"/>
      <c r="AE603" s="40"/>
      <c r="AT603" s="19" t="s">
        <v>146</v>
      </c>
      <c r="AU603" s="19" t="s">
        <v>85</v>
      </c>
    </row>
    <row r="604" s="14" customFormat="1">
      <c r="A604" s="14"/>
      <c r="B604" s="235"/>
      <c r="C604" s="236"/>
      <c r="D604" s="226" t="s">
        <v>148</v>
      </c>
      <c r="E604" s="237" t="s">
        <v>19</v>
      </c>
      <c r="F604" s="238" t="s">
        <v>186</v>
      </c>
      <c r="G604" s="236"/>
      <c r="H604" s="239">
        <v>5</v>
      </c>
      <c r="I604" s="240"/>
      <c r="J604" s="236"/>
      <c r="K604" s="236"/>
      <c r="L604" s="241"/>
      <c r="M604" s="242"/>
      <c r="N604" s="243"/>
      <c r="O604" s="243"/>
      <c r="P604" s="243"/>
      <c r="Q604" s="243"/>
      <c r="R604" s="243"/>
      <c r="S604" s="243"/>
      <c r="T604" s="244"/>
      <c r="U604" s="14"/>
      <c r="V604" s="14"/>
      <c r="W604" s="14"/>
      <c r="X604" s="14"/>
      <c r="Y604" s="14"/>
      <c r="Z604" s="14"/>
      <c r="AA604" s="14"/>
      <c r="AB604" s="14"/>
      <c r="AC604" s="14"/>
      <c r="AD604" s="14"/>
      <c r="AE604" s="14"/>
      <c r="AT604" s="245" t="s">
        <v>148</v>
      </c>
      <c r="AU604" s="245" t="s">
        <v>85</v>
      </c>
      <c r="AV604" s="14" t="s">
        <v>85</v>
      </c>
      <c r="AW604" s="14" t="s">
        <v>35</v>
      </c>
      <c r="AX604" s="14" t="s">
        <v>75</v>
      </c>
      <c r="AY604" s="245" t="s">
        <v>136</v>
      </c>
    </row>
    <row r="605" s="15" customFormat="1">
      <c r="A605" s="15"/>
      <c r="B605" s="246"/>
      <c r="C605" s="247"/>
      <c r="D605" s="226" t="s">
        <v>148</v>
      </c>
      <c r="E605" s="248" t="s">
        <v>19</v>
      </c>
      <c r="F605" s="249" t="s">
        <v>155</v>
      </c>
      <c r="G605" s="247"/>
      <c r="H605" s="250">
        <v>5</v>
      </c>
      <c r="I605" s="251"/>
      <c r="J605" s="247"/>
      <c r="K605" s="247"/>
      <c r="L605" s="252"/>
      <c r="M605" s="253"/>
      <c r="N605" s="254"/>
      <c r="O605" s="254"/>
      <c r="P605" s="254"/>
      <c r="Q605" s="254"/>
      <c r="R605" s="254"/>
      <c r="S605" s="254"/>
      <c r="T605" s="255"/>
      <c r="U605" s="15"/>
      <c r="V605" s="15"/>
      <c r="W605" s="15"/>
      <c r="X605" s="15"/>
      <c r="Y605" s="15"/>
      <c r="Z605" s="15"/>
      <c r="AA605" s="15"/>
      <c r="AB605" s="15"/>
      <c r="AC605" s="15"/>
      <c r="AD605" s="15"/>
      <c r="AE605" s="15"/>
      <c r="AT605" s="256" t="s">
        <v>148</v>
      </c>
      <c r="AU605" s="256" t="s">
        <v>85</v>
      </c>
      <c r="AV605" s="15" t="s">
        <v>144</v>
      </c>
      <c r="AW605" s="15" t="s">
        <v>35</v>
      </c>
      <c r="AX605" s="15" t="s">
        <v>83</v>
      </c>
      <c r="AY605" s="256" t="s">
        <v>136</v>
      </c>
    </row>
    <row r="606" s="2" customFormat="1" ht="16.5" customHeight="1">
      <c r="A606" s="40"/>
      <c r="B606" s="41"/>
      <c r="C606" s="260" t="s">
        <v>784</v>
      </c>
      <c r="D606" s="260" t="s">
        <v>443</v>
      </c>
      <c r="E606" s="261" t="s">
        <v>785</v>
      </c>
      <c r="F606" s="262" t="s">
        <v>786</v>
      </c>
      <c r="G606" s="263" t="s">
        <v>189</v>
      </c>
      <c r="H606" s="264">
        <v>5.5</v>
      </c>
      <c r="I606" s="265"/>
      <c r="J606" s="266">
        <f>ROUND(I606*H606,2)</f>
        <v>0</v>
      </c>
      <c r="K606" s="262" t="s">
        <v>143</v>
      </c>
      <c r="L606" s="267"/>
      <c r="M606" s="268" t="s">
        <v>19</v>
      </c>
      <c r="N606" s="269" t="s">
        <v>46</v>
      </c>
      <c r="O606" s="86"/>
      <c r="P606" s="215">
        <f>O606*H606</f>
        <v>0</v>
      </c>
      <c r="Q606" s="215">
        <v>0.00040000000000000002</v>
      </c>
      <c r="R606" s="215">
        <f>Q606*H606</f>
        <v>0.0022000000000000001</v>
      </c>
      <c r="S606" s="215">
        <v>0</v>
      </c>
      <c r="T606" s="216">
        <f>S606*H606</f>
        <v>0</v>
      </c>
      <c r="U606" s="40"/>
      <c r="V606" s="40"/>
      <c r="W606" s="40"/>
      <c r="X606" s="40"/>
      <c r="Y606" s="40"/>
      <c r="Z606" s="40"/>
      <c r="AA606" s="40"/>
      <c r="AB606" s="40"/>
      <c r="AC606" s="40"/>
      <c r="AD606" s="40"/>
      <c r="AE606" s="40"/>
      <c r="AR606" s="217" t="s">
        <v>500</v>
      </c>
      <c r="AT606" s="217" t="s">
        <v>443</v>
      </c>
      <c r="AU606" s="217" t="s">
        <v>85</v>
      </c>
      <c r="AY606" s="19" t="s">
        <v>136</v>
      </c>
      <c r="BE606" s="218">
        <f>IF(N606="základní",J606,0)</f>
        <v>0</v>
      </c>
      <c r="BF606" s="218">
        <f>IF(N606="snížená",J606,0)</f>
        <v>0</v>
      </c>
      <c r="BG606" s="218">
        <f>IF(N606="zákl. přenesená",J606,0)</f>
        <v>0</v>
      </c>
      <c r="BH606" s="218">
        <f>IF(N606="sníž. přenesená",J606,0)</f>
        <v>0</v>
      </c>
      <c r="BI606" s="218">
        <f>IF(N606="nulová",J606,0)</f>
        <v>0</v>
      </c>
      <c r="BJ606" s="19" t="s">
        <v>83</v>
      </c>
      <c r="BK606" s="218">
        <f>ROUND(I606*H606,2)</f>
        <v>0</v>
      </c>
      <c r="BL606" s="19" t="s">
        <v>257</v>
      </c>
      <c r="BM606" s="217" t="s">
        <v>787</v>
      </c>
    </row>
    <row r="607" s="14" customFormat="1">
      <c r="A607" s="14"/>
      <c r="B607" s="235"/>
      <c r="C607" s="236"/>
      <c r="D607" s="226" t="s">
        <v>148</v>
      </c>
      <c r="E607" s="237" t="s">
        <v>19</v>
      </c>
      <c r="F607" s="238" t="s">
        <v>186</v>
      </c>
      <c r="G607" s="236"/>
      <c r="H607" s="239">
        <v>5</v>
      </c>
      <c r="I607" s="240"/>
      <c r="J607" s="236"/>
      <c r="K607" s="236"/>
      <c r="L607" s="241"/>
      <c r="M607" s="242"/>
      <c r="N607" s="243"/>
      <c r="O607" s="243"/>
      <c r="P607" s="243"/>
      <c r="Q607" s="243"/>
      <c r="R607" s="243"/>
      <c r="S607" s="243"/>
      <c r="T607" s="244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4"/>
      <c r="AT607" s="245" t="s">
        <v>148</v>
      </c>
      <c r="AU607" s="245" t="s">
        <v>85</v>
      </c>
      <c r="AV607" s="14" t="s">
        <v>85</v>
      </c>
      <c r="AW607" s="14" t="s">
        <v>35</v>
      </c>
      <c r="AX607" s="14" t="s">
        <v>75</v>
      </c>
      <c r="AY607" s="245" t="s">
        <v>136</v>
      </c>
    </row>
    <row r="608" s="15" customFormat="1">
      <c r="A608" s="15"/>
      <c r="B608" s="246"/>
      <c r="C608" s="247"/>
      <c r="D608" s="226" t="s">
        <v>148</v>
      </c>
      <c r="E608" s="248" t="s">
        <v>19</v>
      </c>
      <c r="F608" s="249" t="s">
        <v>155</v>
      </c>
      <c r="G608" s="247"/>
      <c r="H608" s="250">
        <v>5</v>
      </c>
      <c r="I608" s="251"/>
      <c r="J608" s="247"/>
      <c r="K608" s="247"/>
      <c r="L608" s="252"/>
      <c r="M608" s="253"/>
      <c r="N608" s="254"/>
      <c r="O608" s="254"/>
      <c r="P608" s="254"/>
      <c r="Q608" s="254"/>
      <c r="R608" s="254"/>
      <c r="S608" s="254"/>
      <c r="T608" s="255"/>
      <c r="U608" s="15"/>
      <c r="V608" s="15"/>
      <c r="W608" s="15"/>
      <c r="X608" s="15"/>
      <c r="Y608" s="15"/>
      <c r="Z608" s="15"/>
      <c r="AA608" s="15"/>
      <c r="AB608" s="15"/>
      <c r="AC608" s="15"/>
      <c r="AD608" s="15"/>
      <c r="AE608" s="15"/>
      <c r="AT608" s="256" t="s">
        <v>148</v>
      </c>
      <c r="AU608" s="256" t="s">
        <v>85</v>
      </c>
      <c r="AV608" s="15" t="s">
        <v>144</v>
      </c>
      <c r="AW608" s="15" t="s">
        <v>35</v>
      </c>
      <c r="AX608" s="15" t="s">
        <v>83</v>
      </c>
      <c r="AY608" s="256" t="s">
        <v>136</v>
      </c>
    </row>
    <row r="609" s="14" customFormat="1">
      <c r="A609" s="14"/>
      <c r="B609" s="235"/>
      <c r="C609" s="236"/>
      <c r="D609" s="226" t="s">
        <v>148</v>
      </c>
      <c r="E609" s="236"/>
      <c r="F609" s="238" t="s">
        <v>788</v>
      </c>
      <c r="G609" s="236"/>
      <c r="H609" s="239">
        <v>5.5</v>
      </c>
      <c r="I609" s="240"/>
      <c r="J609" s="236"/>
      <c r="K609" s="236"/>
      <c r="L609" s="241"/>
      <c r="M609" s="242"/>
      <c r="N609" s="243"/>
      <c r="O609" s="243"/>
      <c r="P609" s="243"/>
      <c r="Q609" s="243"/>
      <c r="R609" s="243"/>
      <c r="S609" s="243"/>
      <c r="T609" s="244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4"/>
      <c r="AT609" s="245" t="s">
        <v>148</v>
      </c>
      <c r="AU609" s="245" t="s">
        <v>85</v>
      </c>
      <c r="AV609" s="14" t="s">
        <v>85</v>
      </c>
      <c r="AW609" s="14" t="s">
        <v>4</v>
      </c>
      <c r="AX609" s="14" t="s">
        <v>83</v>
      </c>
      <c r="AY609" s="245" t="s">
        <v>136</v>
      </c>
    </row>
    <row r="610" s="2" customFormat="1" ht="24.15" customHeight="1">
      <c r="A610" s="40"/>
      <c r="B610" s="41"/>
      <c r="C610" s="206" t="s">
        <v>789</v>
      </c>
      <c r="D610" s="206" t="s">
        <v>139</v>
      </c>
      <c r="E610" s="207" t="s">
        <v>790</v>
      </c>
      <c r="F610" s="208" t="s">
        <v>791</v>
      </c>
      <c r="G610" s="209" t="s">
        <v>189</v>
      </c>
      <c r="H610" s="210">
        <v>39.170999999999999</v>
      </c>
      <c r="I610" s="211"/>
      <c r="J610" s="212">
        <f>ROUND(I610*H610,2)</f>
        <v>0</v>
      </c>
      <c r="K610" s="208" t="s">
        <v>143</v>
      </c>
      <c r="L610" s="46"/>
      <c r="M610" s="213" t="s">
        <v>19</v>
      </c>
      <c r="N610" s="214" t="s">
        <v>46</v>
      </c>
      <c r="O610" s="86"/>
      <c r="P610" s="215">
        <f>O610*H610</f>
        <v>0</v>
      </c>
      <c r="Q610" s="215">
        <v>0.00058</v>
      </c>
      <c r="R610" s="215">
        <f>Q610*H610</f>
        <v>0.022719179999999999</v>
      </c>
      <c r="S610" s="215">
        <v>0</v>
      </c>
      <c r="T610" s="216">
        <f>S610*H610</f>
        <v>0</v>
      </c>
      <c r="U610" s="40"/>
      <c r="V610" s="40"/>
      <c r="W610" s="40"/>
      <c r="X610" s="40"/>
      <c r="Y610" s="40"/>
      <c r="Z610" s="40"/>
      <c r="AA610" s="40"/>
      <c r="AB610" s="40"/>
      <c r="AC610" s="40"/>
      <c r="AD610" s="40"/>
      <c r="AE610" s="40"/>
      <c r="AR610" s="217" t="s">
        <v>257</v>
      </c>
      <c r="AT610" s="217" t="s">
        <v>139</v>
      </c>
      <c r="AU610" s="217" t="s">
        <v>85</v>
      </c>
      <c r="AY610" s="19" t="s">
        <v>136</v>
      </c>
      <c r="BE610" s="218">
        <f>IF(N610="základní",J610,0)</f>
        <v>0</v>
      </c>
      <c r="BF610" s="218">
        <f>IF(N610="snížená",J610,0)</f>
        <v>0</v>
      </c>
      <c r="BG610" s="218">
        <f>IF(N610="zákl. přenesená",J610,0)</f>
        <v>0</v>
      </c>
      <c r="BH610" s="218">
        <f>IF(N610="sníž. přenesená",J610,0)</f>
        <v>0</v>
      </c>
      <c r="BI610" s="218">
        <f>IF(N610="nulová",J610,0)</f>
        <v>0</v>
      </c>
      <c r="BJ610" s="19" t="s">
        <v>83</v>
      </c>
      <c r="BK610" s="218">
        <f>ROUND(I610*H610,2)</f>
        <v>0</v>
      </c>
      <c r="BL610" s="19" t="s">
        <v>257</v>
      </c>
      <c r="BM610" s="217" t="s">
        <v>792</v>
      </c>
    </row>
    <row r="611" s="2" customFormat="1">
      <c r="A611" s="40"/>
      <c r="B611" s="41"/>
      <c r="C611" s="42"/>
      <c r="D611" s="219" t="s">
        <v>146</v>
      </c>
      <c r="E611" s="42"/>
      <c r="F611" s="220" t="s">
        <v>793</v>
      </c>
      <c r="G611" s="42"/>
      <c r="H611" s="42"/>
      <c r="I611" s="221"/>
      <c r="J611" s="42"/>
      <c r="K611" s="42"/>
      <c r="L611" s="46"/>
      <c r="M611" s="222"/>
      <c r="N611" s="223"/>
      <c r="O611" s="86"/>
      <c r="P611" s="86"/>
      <c r="Q611" s="86"/>
      <c r="R611" s="86"/>
      <c r="S611" s="86"/>
      <c r="T611" s="87"/>
      <c r="U611" s="40"/>
      <c r="V611" s="40"/>
      <c r="W611" s="40"/>
      <c r="X611" s="40"/>
      <c r="Y611" s="40"/>
      <c r="Z611" s="40"/>
      <c r="AA611" s="40"/>
      <c r="AB611" s="40"/>
      <c r="AC611" s="40"/>
      <c r="AD611" s="40"/>
      <c r="AE611" s="40"/>
      <c r="AT611" s="19" t="s">
        <v>146</v>
      </c>
      <c r="AU611" s="19" t="s">
        <v>85</v>
      </c>
    </row>
    <row r="612" s="13" customFormat="1">
      <c r="A612" s="13"/>
      <c r="B612" s="224"/>
      <c r="C612" s="225"/>
      <c r="D612" s="226" t="s">
        <v>148</v>
      </c>
      <c r="E612" s="227" t="s">
        <v>19</v>
      </c>
      <c r="F612" s="228" t="s">
        <v>758</v>
      </c>
      <c r="G612" s="225"/>
      <c r="H612" s="227" t="s">
        <v>19</v>
      </c>
      <c r="I612" s="229"/>
      <c r="J612" s="225"/>
      <c r="K612" s="225"/>
      <c r="L612" s="230"/>
      <c r="M612" s="231"/>
      <c r="N612" s="232"/>
      <c r="O612" s="232"/>
      <c r="P612" s="232"/>
      <c r="Q612" s="232"/>
      <c r="R612" s="232"/>
      <c r="S612" s="232"/>
      <c r="T612" s="233"/>
      <c r="U612" s="13"/>
      <c r="V612" s="13"/>
      <c r="W612" s="13"/>
      <c r="X612" s="13"/>
      <c r="Y612" s="13"/>
      <c r="Z612" s="13"/>
      <c r="AA612" s="13"/>
      <c r="AB612" s="13"/>
      <c r="AC612" s="13"/>
      <c r="AD612" s="13"/>
      <c r="AE612" s="13"/>
      <c r="AT612" s="234" t="s">
        <v>148</v>
      </c>
      <c r="AU612" s="234" t="s">
        <v>85</v>
      </c>
      <c r="AV612" s="13" t="s">
        <v>83</v>
      </c>
      <c r="AW612" s="13" t="s">
        <v>35</v>
      </c>
      <c r="AX612" s="13" t="s">
        <v>75</v>
      </c>
      <c r="AY612" s="234" t="s">
        <v>136</v>
      </c>
    </row>
    <row r="613" s="14" customFormat="1">
      <c r="A613" s="14"/>
      <c r="B613" s="235"/>
      <c r="C613" s="236"/>
      <c r="D613" s="226" t="s">
        <v>148</v>
      </c>
      <c r="E613" s="237" t="s">
        <v>19</v>
      </c>
      <c r="F613" s="238" t="s">
        <v>794</v>
      </c>
      <c r="G613" s="236"/>
      <c r="H613" s="239">
        <v>7.3499999999999996</v>
      </c>
      <c r="I613" s="240"/>
      <c r="J613" s="236"/>
      <c r="K613" s="236"/>
      <c r="L613" s="241"/>
      <c r="M613" s="242"/>
      <c r="N613" s="243"/>
      <c r="O613" s="243"/>
      <c r="P613" s="243"/>
      <c r="Q613" s="243"/>
      <c r="R613" s="243"/>
      <c r="S613" s="243"/>
      <c r="T613" s="244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T613" s="245" t="s">
        <v>148</v>
      </c>
      <c r="AU613" s="245" t="s">
        <v>85</v>
      </c>
      <c r="AV613" s="14" t="s">
        <v>85</v>
      </c>
      <c r="AW613" s="14" t="s">
        <v>35</v>
      </c>
      <c r="AX613" s="14" t="s">
        <v>75</v>
      </c>
      <c r="AY613" s="245" t="s">
        <v>136</v>
      </c>
    </row>
    <row r="614" s="13" customFormat="1">
      <c r="A614" s="13"/>
      <c r="B614" s="224"/>
      <c r="C614" s="225"/>
      <c r="D614" s="226" t="s">
        <v>148</v>
      </c>
      <c r="E614" s="227" t="s">
        <v>19</v>
      </c>
      <c r="F614" s="228" t="s">
        <v>151</v>
      </c>
      <c r="G614" s="225"/>
      <c r="H614" s="227" t="s">
        <v>19</v>
      </c>
      <c r="I614" s="229"/>
      <c r="J614" s="225"/>
      <c r="K614" s="225"/>
      <c r="L614" s="230"/>
      <c r="M614" s="231"/>
      <c r="N614" s="232"/>
      <c r="O614" s="232"/>
      <c r="P614" s="232"/>
      <c r="Q614" s="232"/>
      <c r="R614" s="232"/>
      <c r="S614" s="232"/>
      <c r="T614" s="233"/>
      <c r="U614" s="13"/>
      <c r="V614" s="13"/>
      <c r="W614" s="13"/>
      <c r="X614" s="13"/>
      <c r="Y614" s="13"/>
      <c r="Z614" s="13"/>
      <c r="AA614" s="13"/>
      <c r="AB614" s="13"/>
      <c r="AC614" s="13"/>
      <c r="AD614" s="13"/>
      <c r="AE614" s="13"/>
      <c r="AT614" s="234" t="s">
        <v>148</v>
      </c>
      <c r="AU614" s="234" t="s">
        <v>85</v>
      </c>
      <c r="AV614" s="13" t="s">
        <v>83</v>
      </c>
      <c r="AW614" s="13" t="s">
        <v>35</v>
      </c>
      <c r="AX614" s="13" t="s">
        <v>75</v>
      </c>
      <c r="AY614" s="234" t="s">
        <v>136</v>
      </c>
    </row>
    <row r="615" s="14" customFormat="1">
      <c r="A615" s="14"/>
      <c r="B615" s="235"/>
      <c r="C615" s="236"/>
      <c r="D615" s="226" t="s">
        <v>148</v>
      </c>
      <c r="E615" s="237" t="s">
        <v>19</v>
      </c>
      <c r="F615" s="238" t="s">
        <v>795</v>
      </c>
      <c r="G615" s="236"/>
      <c r="H615" s="239">
        <v>9.6959999999999997</v>
      </c>
      <c r="I615" s="240"/>
      <c r="J615" s="236"/>
      <c r="K615" s="236"/>
      <c r="L615" s="241"/>
      <c r="M615" s="242"/>
      <c r="N615" s="243"/>
      <c r="O615" s="243"/>
      <c r="P615" s="243"/>
      <c r="Q615" s="243"/>
      <c r="R615" s="243"/>
      <c r="S615" s="243"/>
      <c r="T615" s="244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T615" s="245" t="s">
        <v>148</v>
      </c>
      <c r="AU615" s="245" t="s">
        <v>85</v>
      </c>
      <c r="AV615" s="14" t="s">
        <v>85</v>
      </c>
      <c r="AW615" s="14" t="s">
        <v>35</v>
      </c>
      <c r="AX615" s="14" t="s">
        <v>75</v>
      </c>
      <c r="AY615" s="245" t="s">
        <v>136</v>
      </c>
    </row>
    <row r="616" s="13" customFormat="1">
      <c r="A616" s="13"/>
      <c r="B616" s="224"/>
      <c r="C616" s="225"/>
      <c r="D616" s="226" t="s">
        <v>148</v>
      </c>
      <c r="E616" s="227" t="s">
        <v>19</v>
      </c>
      <c r="F616" s="228" t="s">
        <v>466</v>
      </c>
      <c r="G616" s="225"/>
      <c r="H616" s="227" t="s">
        <v>19</v>
      </c>
      <c r="I616" s="229"/>
      <c r="J616" s="225"/>
      <c r="K616" s="225"/>
      <c r="L616" s="230"/>
      <c r="M616" s="231"/>
      <c r="N616" s="232"/>
      <c r="O616" s="232"/>
      <c r="P616" s="232"/>
      <c r="Q616" s="232"/>
      <c r="R616" s="232"/>
      <c r="S616" s="232"/>
      <c r="T616" s="233"/>
      <c r="U616" s="13"/>
      <c r="V616" s="13"/>
      <c r="W616" s="13"/>
      <c r="X616" s="13"/>
      <c r="Y616" s="13"/>
      <c r="Z616" s="13"/>
      <c r="AA616" s="13"/>
      <c r="AB616" s="13"/>
      <c r="AC616" s="13"/>
      <c r="AD616" s="13"/>
      <c r="AE616" s="13"/>
      <c r="AT616" s="234" t="s">
        <v>148</v>
      </c>
      <c r="AU616" s="234" t="s">
        <v>85</v>
      </c>
      <c r="AV616" s="13" t="s">
        <v>83</v>
      </c>
      <c r="AW616" s="13" t="s">
        <v>35</v>
      </c>
      <c r="AX616" s="13" t="s">
        <v>75</v>
      </c>
      <c r="AY616" s="234" t="s">
        <v>136</v>
      </c>
    </row>
    <row r="617" s="14" customFormat="1">
      <c r="A617" s="14"/>
      <c r="B617" s="235"/>
      <c r="C617" s="236"/>
      <c r="D617" s="226" t="s">
        <v>148</v>
      </c>
      <c r="E617" s="237" t="s">
        <v>19</v>
      </c>
      <c r="F617" s="238" t="s">
        <v>796</v>
      </c>
      <c r="G617" s="236"/>
      <c r="H617" s="239">
        <v>13.167999999999999</v>
      </c>
      <c r="I617" s="240"/>
      <c r="J617" s="236"/>
      <c r="K617" s="236"/>
      <c r="L617" s="241"/>
      <c r="M617" s="242"/>
      <c r="N617" s="243"/>
      <c r="O617" s="243"/>
      <c r="P617" s="243"/>
      <c r="Q617" s="243"/>
      <c r="R617" s="243"/>
      <c r="S617" s="243"/>
      <c r="T617" s="244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T617" s="245" t="s">
        <v>148</v>
      </c>
      <c r="AU617" s="245" t="s">
        <v>85</v>
      </c>
      <c r="AV617" s="14" t="s">
        <v>85</v>
      </c>
      <c r="AW617" s="14" t="s">
        <v>35</v>
      </c>
      <c r="AX617" s="14" t="s">
        <v>75</v>
      </c>
      <c r="AY617" s="245" t="s">
        <v>136</v>
      </c>
    </row>
    <row r="618" s="13" customFormat="1">
      <c r="A618" s="13"/>
      <c r="B618" s="224"/>
      <c r="C618" s="225"/>
      <c r="D618" s="226" t="s">
        <v>148</v>
      </c>
      <c r="E618" s="227" t="s">
        <v>19</v>
      </c>
      <c r="F618" s="228" t="s">
        <v>468</v>
      </c>
      <c r="G618" s="225"/>
      <c r="H618" s="227" t="s">
        <v>19</v>
      </c>
      <c r="I618" s="229"/>
      <c r="J618" s="225"/>
      <c r="K618" s="225"/>
      <c r="L618" s="230"/>
      <c r="M618" s="231"/>
      <c r="N618" s="232"/>
      <c r="O618" s="232"/>
      <c r="P618" s="232"/>
      <c r="Q618" s="232"/>
      <c r="R618" s="232"/>
      <c r="S618" s="232"/>
      <c r="T618" s="233"/>
      <c r="U618" s="13"/>
      <c r="V618" s="13"/>
      <c r="W618" s="13"/>
      <c r="X618" s="13"/>
      <c r="Y618" s="13"/>
      <c r="Z618" s="13"/>
      <c r="AA618" s="13"/>
      <c r="AB618" s="13"/>
      <c r="AC618" s="13"/>
      <c r="AD618" s="13"/>
      <c r="AE618" s="13"/>
      <c r="AT618" s="234" t="s">
        <v>148</v>
      </c>
      <c r="AU618" s="234" t="s">
        <v>85</v>
      </c>
      <c r="AV618" s="13" t="s">
        <v>83</v>
      </c>
      <c r="AW618" s="13" t="s">
        <v>35</v>
      </c>
      <c r="AX618" s="13" t="s">
        <v>75</v>
      </c>
      <c r="AY618" s="234" t="s">
        <v>136</v>
      </c>
    </row>
    <row r="619" s="14" customFormat="1">
      <c r="A619" s="14"/>
      <c r="B619" s="235"/>
      <c r="C619" s="236"/>
      <c r="D619" s="226" t="s">
        <v>148</v>
      </c>
      <c r="E619" s="237" t="s">
        <v>19</v>
      </c>
      <c r="F619" s="238" t="s">
        <v>797</v>
      </c>
      <c r="G619" s="236"/>
      <c r="H619" s="239">
        <v>8.9570000000000007</v>
      </c>
      <c r="I619" s="240"/>
      <c r="J619" s="236"/>
      <c r="K619" s="236"/>
      <c r="L619" s="241"/>
      <c r="M619" s="242"/>
      <c r="N619" s="243"/>
      <c r="O619" s="243"/>
      <c r="P619" s="243"/>
      <c r="Q619" s="243"/>
      <c r="R619" s="243"/>
      <c r="S619" s="243"/>
      <c r="T619" s="244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  <c r="AT619" s="245" t="s">
        <v>148</v>
      </c>
      <c r="AU619" s="245" t="s">
        <v>85</v>
      </c>
      <c r="AV619" s="14" t="s">
        <v>85</v>
      </c>
      <c r="AW619" s="14" t="s">
        <v>35</v>
      </c>
      <c r="AX619" s="14" t="s">
        <v>75</v>
      </c>
      <c r="AY619" s="245" t="s">
        <v>136</v>
      </c>
    </row>
    <row r="620" s="15" customFormat="1">
      <c r="A620" s="15"/>
      <c r="B620" s="246"/>
      <c r="C620" s="247"/>
      <c r="D620" s="226" t="s">
        <v>148</v>
      </c>
      <c r="E620" s="248" t="s">
        <v>19</v>
      </c>
      <c r="F620" s="249" t="s">
        <v>155</v>
      </c>
      <c r="G620" s="247"/>
      <c r="H620" s="250">
        <v>39.170999999999999</v>
      </c>
      <c r="I620" s="251"/>
      <c r="J620" s="247"/>
      <c r="K620" s="247"/>
      <c r="L620" s="252"/>
      <c r="M620" s="253"/>
      <c r="N620" s="254"/>
      <c r="O620" s="254"/>
      <c r="P620" s="254"/>
      <c r="Q620" s="254"/>
      <c r="R620" s="254"/>
      <c r="S620" s="254"/>
      <c r="T620" s="255"/>
      <c r="U620" s="15"/>
      <c r="V620" s="15"/>
      <c r="W620" s="15"/>
      <c r="X620" s="15"/>
      <c r="Y620" s="15"/>
      <c r="Z620" s="15"/>
      <c r="AA620" s="15"/>
      <c r="AB620" s="15"/>
      <c r="AC620" s="15"/>
      <c r="AD620" s="15"/>
      <c r="AE620" s="15"/>
      <c r="AT620" s="256" t="s">
        <v>148</v>
      </c>
      <c r="AU620" s="256" t="s">
        <v>85</v>
      </c>
      <c r="AV620" s="15" t="s">
        <v>144</v>
      </c>
      <c r="AW620" s="15" t="s">
        <v>35</v>
      </c>
      <c r="AX620" s="15" t="s">
        <v>83</v>
      </c>
      <c r="AY620" s="256" t="s">
        <v>136</v>
      </c>
    </row>
    <row r="621" s="2" customFormat="1" ht="16.5" customHeight="1">
      <c r="A621" s="40"/>
      <c r="B621" s="41"/>
      <c r="C621" s="260" t="s">
        <v>798</v>
      </c>
      <c r="D621" s="260" t="s">
        <v>443</v>
      </c>
      <c r="E621" s="261" t="s">
        <v>799</v>
      </c>
      <c r="F621" s="262" t="s">
        <v>800</v>
      </c>
      <c r="G621" s="263" t="s">
        <v>189</v>
      </c>
      <c r="H621" s="264">
        <v>43.088000000000001</v>
      </c>
      <c r="I621" s="265"/>
      <c r="J621" s="266">
        <f>ROUND(I621*H621,2)</f>
        <v>0</v>
      </c>
      <c r="K621" s="262" t="s">
        <v>143</v>
      </c>
      <c r="L621" s="267"/>
      <c r="M621" s="268" t="s">
        <v>19</v>
      </c>
      <c r="N621" s="269" t="s">
        <v>46</v>
      </c>
      <c r="O621" s="86"/>
      <c r="P621" s="215">
        <f>O621*H621</f>
        <v>0</v>
      </c>
      <c r="Q621" s="215">
        <v>0.00264</v>
      </c>
      <c r="R621" s="215">
        <f>Q621*H621</f>
        <v>0.11375232</v>
      </c>
      <c r="S621" s="215">
        <v>0</v>
      </c>
      <c r="T621" s="216">
        <f>S621*H621</f>
        <v>0</v>
      </c>
      <c r="U621" s="40"/>
      <c r="V621" s="40"/>
      <c r="W621" s="40"/>
      <c r="X621" s="40"/>
      <c r="Y621" s="40"/>
      <c r="Z621" s="40"/>
      <c r="AA621" s="40"/>
      <c r="AB621" s="40"/>
      <c r="AC621" s="40"/>
      <c r="AD621" s="40"/>
      <c r="AE621" s="40"/>
      <c r="AR621" s="217" t="s">
        <v>500</v>
      </c>
      <c r="AT621" s="217" t="s">
        <v>443</v>
      </c>
      <c r="AU621" s="217" t="s">
        <v>85</v>
      </c>
      <c r="AY621" s="19" t="s">
        <v>136</v>
      </c>
      <c r="BE621" s="218">
        <f>IF(N621="základní",J621,0)</f>
        <v>0</v>
      </c>
      <c r="BF621" s="218">
        <f>IF(N621="snížená",J621,0)</f>
        <v>0</v>
      </c>
      <c r="BG621" s="218">
        <f>IF(N621="zákl. přenesená",J621,0)</f>
        <v>0</v>
      </c>
      <c r="BH621" s="218">
        <f>IF(N621="sníž. přenesená",J621,0)</f>
        <v>0</v>
      </c>
      <c r="BI621" s="218">
        <f>IF(N621="nulová",J621,0)</f>
        <v>0</v>
      </c>
      <c r="BJ621" s="19" t="s">
        <v>83</v>
      </c>
      <c r="BK621" s="218">
        <f>ROUND(I621*H621,2)</f>
        <v>0</v>
      </c>
      <c r="BL621" s="19" t="s">
        <v>257</v>
      </c>
      <c r="BM621" s="217" t="s">
        <v>801</v>
      </c>
    </row>
    <row r="622" s="13" customFormat="1">
      <c r="A622" s="13"/>
      <c r="B622" s="224"/>
      <c r="C622" s="225"/>
      <c r="D622" s="226" t="s">
        <v>148</v>
      </c>
      <c r="E622" s="227" t="s">
        <v>19</v>
      </c>
      <c r="F622" s="228" t="s">
        <v>758</v>
      </c>
      <c r="G622" s="225"/>
      <c r="H622" s="227" t="s">
        <v>19</v>
      </c>
      <c r="I622" s="229"/>
      <c r="J622" s="225"/>
      <c r="K622" s="225"/>
      <c r="L622" s="230"/>
      <c r="M622" s="231"/>
      <c r="N622" s="232"/>
      <c r="O622" s="232"/>
      <c r="P622" s="232"/>
      <c r="Q622" s="232"/>
      <c r="R622" s="232"/>
      <c r="S622" s="232"/>
      <c r="T622" s="233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T622" s="234" t="s">
        <v>148</v>
      </c>
      <c r="AU622" s="234" t="s">
        <v>85</v>
      </c>
      <c r="AV622" s="13" t="s">
        <v>83</v>
      </c>
      <c r="AW622" s="13" t="s">
        <v>35</v>
      </c>
      <c r="AX622" s="13" t="s">
        <v>75</v>
      </c>
      <c r="AY622" s="234" t="s">
        <v>136</v>
      </c>
    </row>
    <row r="623" s="14" customFormat="1">
      <c r="A623" s="14"/>
      <c r="B623" s="235"/>
      <c r="C623" s="236"/>
      <c r="D623" s="226" t="s">
        <v>148</v>
      </c>
      <c r="E623" s="237" t="s">
        <v>19</v>
      </c>
      <c r="F623" s="238" t="s">
        <v>794</v>
      </c>
      <c r="G623" s="236"/>
      <c r="H623" s="239">
        <v>7.3499999999999996</v>
      </c>
      <c r="I623" s="240"/>
      <c r="J623" s="236"/>
      <c r="K623" s="236"/>
      <c r="L623" s="241"/>
      <c r="M623" s="242"/>
      <c r="N623" s="243"/>
      <c r="O623" s="243"/>
      <c r="P623" s="243"/>
      <c r="Q623" s="243"/>
      <c r="R623" s="243"/>
      <c r="S623" s="243"/>
      <c r="T623" s="244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T623" s="245" t="s">
        <v>148</v>
      </c>
      <c r="AU623" s="245" t="s">
        <v>85</v>
      </c>
      <c r="AV623" s="14" t="s">
        <v>85</v>
      </c>
      <c r="AW623" s="14" t="s">
        <v>35</v>
      </c>
      <c r="AX623" s="14" t="s">
        <v>75</v>
      </c>
      <c r="AY623" s="245" t="s">
        <v>136</v>
      </c>
    </row>
    <row r="624" s="13" customFormat="1">
      <c r="A624" s="13"/>
      <c r="B624" s="224"/>
      <c r="C624" s="225"/>
      <c r="D624" s="226" t="s">
        <v>148</v>
      </c>
      <c r="E624" s="227" t="s">
        <v>19</v>
      </c>
      <c r="F624" s="228" t="s">
        <v>151</v>
      </c>
      <c r="G624" s="225"/>
      <c r="H624" s="227" t="s">
        <v>19</v>
      </c>
      <c r="I624" s="229"/>
      <c r="J624" s="225"/>
      <c r="K624" s="225"/>
      <c r="L624" s="230"/>
      <c r="M624" s="231"/>
      <c r="N624" s="232"/>
      <c r="O624" s="232"/>
      <c r="P624" s="232"/>
      <c r="Q624" s="232"/>
      <c r="R624" s="232"/>
      <c r="S624" s="232"/>
      <c r="T624" s="233"/>
      <c r="U624" s="13"/>
      <c r="V624" s="13"/>
      <c r="W624" s="13"/>
      <c r="X624" s="13"/>
      <c r="Y624" s="13"/>
      <c r="Z624" s="13"/>
      <c r="AA624" s="13"/>
      <c r="AB624" s="13"/>
      <c r="AC624" s="13"/>
      <c r="AD624" s="13"/>
      <c r="AE624" s="13"/>
      <c r="AT624" s="234" t="s">
        <v>148</v>
      </c>
      <c r="AU624" s="234" t="s">
        <v>85</v>
      </c>
      <c r="AV624" s="13" t="s">
        <v>83</v>
      </c>
      <c r="AW624" s="13" t="s">
        <v>35</v>
      </c>
      <c r="AX624" s="13" t="s">
        <v>75</v>
      </c>
      <c r="AY624" s="234" t="s">
        <v>136</v>
      </c>
    </row>
    <row r="625" s="14" customFormat="1">
      <c r="A625" s="14"/>
      <c r="B625" s="235"/>
      <c r="C625" s="236"/>
      <c r="D625" s="226" t="s">
        <v>148</v>
      </c>
      <c r="E625" s="237" t="s">
        <v>19</v>
      </c>
      <c r="F625" s="238" t="s">
        <v>795</v>
      </c>
      <c r="G625" s="236"/>
      <c r="H625" s="239">
        <v>9.6959999999999997</v>
      </c>
      <c r="I625" s="240"/>
      <c r="J625" s="236"/>
      <c r="K625" s="236"/>
      <c r="L625" s="241"/>
      <c r="M625" s="242"/>
      <c r="N625" s="243"/>
      <c r="O625" s="243"/>
      <c r="P625" s="243"/>
      <c r="Q625" s="243"/>
      <c r="R625" s="243"/>
      <c r="S625" s="243"/>
      <c r="T625" s="244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T625" s="245" t="s">
        <v>148</v>
      </c>
      <c r="AU625" s="245" t="s">
        <v>85</v>
      </c>
      <c r="AV625" s="14" t="s">
        <v>85</v>
      </c>
      <c r="AW625" s="14" t="s">
        <v>35</v>
      </c>
      <c r="AX625" s="14" t="s">
        <v>75</v>
      </c>
      <c r="AY625" s="245" t="s">
        <v>136</v>
      </c>
    </row>
    <row r="626" s="13" customFormat="1">
      <c r="A626" s="13"/>
      <c r="B626" s="224"/>
      <c r="C626" s="225"/>
      <c r="D626" s="226" t="s">
        <v>148</v>
      </c>
      <c r="E626" s="227" t="s">
        <v>19</v>
      </c>
      <c r="F626" s="228" t="s">
        <v>466</v>
      </c>
      <c r="G626" s="225"/>
      <c r="H626" s="227" t="s">
        <v>19</v>
      </c>
      <c r="I626" s="229"/>
      <c r="J626" s="225"/>
      <c r="K626" s="225"/>
      <c r="L626" s="230"/>
      <c r="M626" s="231"/>
      <c r="N626" s="232"/>
      <c r="O626" s="232"/>
      <c r="P626" s="232"/>
      <c r="Q626" s="232"/>
      <c r="R626" s="232"/>
      <c r="S626" s="232"/>
      <c r="T626" s="233"/>
      <c r="U626" s="13"/>
      <c r="V626" s="13"/>
      <c r="W626" s="13"/>
      <c r="X626" s="13"/>
      <c r="Y626" s="13"/>
      <c r="Z626" s="13"/>
      <c r="AA626" s="13"/>
      <c r="AB626" s="13"/>
      <c r="AC626" s="13"/>
      <c r="AD626" s="13"/>
      <c r="AE626" s="13"/>
      <c r="AT626" s="234" t="s">
        <v>148</v>
      </c>
      <c r="AU626" s="234" t="s">
        <v>85</v>
      </c>
      <c r="AV626" s="13" t="s">
        <v>83</v>
      </c>
      <c r="AW626" s="13" t="s">
        <v>35</v>
      </c>
      <c r="AX626" s="13" t="s">
        <v>75</v>
      </c>
      <c r="AY626" s="234" t="s">
        <v>136</v>
      </c>
    </row>
    <row r="627" s="14" customFormat="1">
      <c r="A627" s="14"/>
      <c r="B627" s="235"/>
      <c r="C627" s="236"/>
      <c r="D627" s="226" t="s">
        <v>148</v>
      </c>
      <c r="E627" s="237" t="s">
        <v>19</v>
      </c>
      <c r="F627" s="238" t="s">
        <v>796</v>
      </c>
      <c r="G627" s="236"/>
      <c r="H627" s="239">
        <v>13.167999999999999</v>
      </c>
      <c r="I627" s="240"/>
      <c r="J627" s="236"/>
      <c r="K627" s="236"/>
      <c r="L627" s="241"/>
      <c r="M627" s="242"/>
      <c r="N627" s="243"/>
      <c r="O627" s="243"/>
      <c r="P627" s="243"/>
      <c r="Q627" s="243"/>
      <c r="R627" s="243"/>
      <c r="S627" s="243"/>
      <c r="T627" s="244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T627" s="245" t="s">
        <v>148</v>
      </c>
      <c r="AU627" s="245" t="s">
        <v>85</v>
      </c>
      <c r="AV627" s="14" t="s">
        <v>85</v>
      </c>
      <c r="AW627" s="14" t="s">
        <v>35</v>
      </c>
      <c r="AX627" s="14" t="s">
        <v>75</v>
      </c>
      <c r="AY627" s="245" t="s">
        <v>136</v>
      </c>
    </row>
    <row r="628" s="13" customFormat="1">
      <c r="A628" s="13"/>
      <c r="B628" s="224"/>
      <c r="C628" s="225"/>
      <c r="D628" s="226" t="s">
        <v>148</v>
      </c>
      <c r="E628" s="227" t="s">
        <v>19</v>
      </c>
      <c r="F628" s="228" t="s">
        <v>468</v>
      </c>
      <c r="G628" s="225"/>
      <c r="H628" s="227" t="s">
        <v>19</v>
      </c>
      <c r="I628" s="229"/>
      <c r="J628" s="225"/>
      <c r="K628" s="225"/>
      <c r="L628" s="230"/>
      <c r="M628" s="231"/>
      <c r="N628" s="232"/>
      <c r="O628" s="232"/>
      <c r="P628" s="232"/>
      <c r="Q628" s="232"/>
      <c r="R628" s="232"/>
      <c r="S628" s="232"/>
      <c r="T628" s="233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  <c r="AT628" s="234" t="s">
        <v>148</v>
      </c>
      <c r="AU628" s="234" t="s">
        <v>85</v>
      </c>
      <c r="AV628" s="13" t="s">
        <v>83</v>
      </c>
      <c r="AW628" s="13" t="s">
        <v>35</v>
      </c>
      <c r="AX628" s="13" t="s">
        <v>75</v>
      </c>
      <c r="AY628" s="234" t="s">
        <v>136</v>
      </c>
    </row>
    <row r="629" s="14" customFormat="1">
      <c r="A629" s="14"/>
      <c r="B629" s="235"/>
      <c r="C629" s="236"/>
      <c r="D629" s="226" t="s">
        <v>148</v>
      </c>
      <c r="E629" s="237" t="s">
        <v>19</v>
      </c>
      <c r="F629" s="238" t="s">
        <v>797</v>
      </c>
      <c r="G629" s="236"/>
      <c r="H629" s="239">
        <v>8.9570000000000007</v>
      </c>
      <c r="I629" s="240"/>
      <c r="J629" s="236"/>
      <c r="K629" s="236"/>
      <c r="L629" s="241"/>
      <c r="M629" s="242"/>
      <c r="N629" s="243"/>
      <c r="O629" s="243"/>
      <c r="P629" s="243"/>
      <c r="Q629" s="243"/>
      <c r="R629" s="243"/>
      <c r="S629" s="243"/>
      <c r="T629" s="244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T629" s="245" t="s">
        <v>148</v>
      </c>
      <c r="AU629" s="245" t="s">
        <v>85</v>
      </c>
      <c r="AV629" s="14" t="s">
        <v>85</v>
      </c>
      <c r="AW629" s="14" t="s">
        <v>35</v>
      </c>
      <c r="AX629" s="14" t="s">
        <v>75</v>
      </c>
      <c r="AY629" s="245" t="s">
        <v>136</v>
      </c>
    </row>
    <row r="630" s="15" customFormat="1">
      <c r="A630" s="15"/>
      <c r="B630" s="246"/>
      <c r="C630" s="247"/>
      <c r="D630" s="226" t="s">
        <v>148</v>
      </c>
      <c r="E630" s="248" t="s">
        <v>19</v>
      </c>
      <c r="F630" s="249" t="s">
        <v>155</v>
      </c>
      <c r="G630" s="247"/>
      <c r="H630" s="250">
        <v>39.170999999999999</v>
      </c>
      <c r="I630" s="251"/>
      <c r="J630" s="247"/>
      <c r="K630" s="247"/>
      <c r="L630" s="252"/>
      <c r="M630" s="253"/>
      <c r="N630" s="254"/>
      <c r="O630" s="254"/>
      <c r="P630" s="254"/>
      <c r="Q630" s="254"/>
      <c r="R630" s="254"/>
      <c r="S630" s="254"/>
      <c r="T630" s="255"/>
      <c r="U630" s="15"/>
      <c r="V630" s="15"/>
      <c r="W630" s="15"/>
      <c r="X630" s="15"/>
      <c r="Y630" s="15"/>
      <c r="Z630" s="15"/>
      <c r="AA630" s="15"/>
      <c r="AB630" s="15"/>
      <c r="AC630" s="15"/>
      <c r="AD630" s="15"/>
      <c r="AE630" s="15"/>
      <c r="AT630" s="256" t="s">
        <v>148</v>
      </c>
      <c r="AU630" s="256" t="s">
        <v>85</v>
      </c>
      <c r="AV630" s="15" t="s">
        <v>144</v>
      </c>
      <c r="AW630" s="15" t="s">
        <v>35</v>
      </c>
      <c r="AX630" s="15" t="s">
        <v>83</v>
      </c>
      <c r="AY630" s="256" t="s">
        <v>136</v>
      </c>
    </row>
    <row r="631" s="14" customFormat="1">
      <c r="A631" s="14"/>
      <c r="B631" s="235"/>
      <c r="C631" s="236"/>
      <c r="D631" s="226" t="s">
        <v>148</v>
      </c>
      <c r="E631" s="236"/>
      <c r="F631" s="238" t="s">
        <v>802</v>
      </c>
      <c r="G631" s="236"/>
      <c r="H631" s="239">
        <v>43.088000000000001</v>
      </c>
      <c r="I631" s="240"/>
      <c r="J631" s="236"/>
      <c r="K631" s="236"/>
      <c r="L631" s="241"/>
      <c r="M631" s="242"/>
      <c r="N631" s="243"/>
      <c r="O631" s="243"/>
      <c r="P631" s="243"/>
      <c r="Q631" s="243"/>
      <c r="R631" s="243"/>
      <c r="S631" s="243"/>
      <c r="T631" s="244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T631" s="245" t="s">
        <v>148</v>
      </c>
      <c r="AU631" s="245" t="s">
        <v>85</v>
      </c>
      <c r="AV631" s="14" t="s">
        <v>85</v>
      </c>
      <c r="AW631" s="14" t="s">
        <v>4</v>
      </c>
      <c r="AX631" s="14" t="s">
        <v>83</v>
      </c>
      <c r="AY631" s="245" t="s">
        <v>136</v>
      </c>
    </row>
    <row r="632" s="2" customFormat="1" ht="24.15" customHeight="1">
      <c r="A632" s="40"/>
      <c r="B632" s="41"/>
      <c r="C632" s="206" t="s">
        <v>803</v>
      </c>
      <c r="D632" s="206" t="s">
        <v>139</v>
      </c>
      <c r="E632" s="207" t="s">
        <v>804</v>
      </c>
      <c r="F632" s="208" t="s">
        <v>805</v>
      </c>
      <c r="G632" s="209" t="s">
        <v>142</v>
      </c>
      <c r="H632" s="210">
        <v>50.350000000000001</v>
      </c>
      <c r="I632" s="211"/>
      <c r="J632" s="212">
        <f>ROUND(I632*H632,2)</f>
        <v>0</v>
      </c>
      <c r="K632" s="208" t="s">
        <v>143</v>
      </c>
      <c r="L632" s="46"/>
      <c r="M632" s="213" t="s">
        <v>19</v>
      </c>
      <c r="N632" s="214" t="s">
        <v>46</v>
      </c>
      <c r="O632" s="86"/>
      <c r="P632" s="215">
        <f>O632*H632</f>
        <v>0</v>
      </c>
      <c r="Q632" s="215">
        <v>0.0060000000000000001</v>
      </c>
      <c r="R632" s="215">
        <f>Q632*H632</f>
        <v>0.30210000000000004</v>
      </c>
      <c r="S632" s="215">
        <v>0</v>
      </c>
      <c r="T632" s="216">
        <f>S632*H632</f>
        <v>0</v>
      </c>
      <c r="U632" s="40"/>
      <c r="V632" s="40"/>
      <c r="W632" s="40"/>
      <c r="X632" s="40"/>
      <c r="Y632" s="40"/>
      <c r="Z632" s="40"/>
      <c r="AA632" s="40"/>
      <c r="AB632" s="40"/>
      <c r="AC632" s="40"/>
      <c r="AD632" s="40"/>
      <c r="AE632" s="40"/>
      <c r="AR632" s="217" t="s">
        <v>257</v>
      </c>
      <c r="AT632" s="217" t="s">
        <v>139</v>
      </c>
      <c r="AU632" s="217" t="s">
        <v>85</v>
      </c>
      <c r="AY632" s="19" t="s">
        <v>136</v>
      </c>
      <c r="BE632" s="218">
        <f>IF(N632="základní",J632,0)</f>
        <v>0</v>
      </c>
      <c r="BF632" s="218">
        <f>IF(N632="snížená",J632,0)</f>
        <v>0</v>
      </c>
      <c r="BG632" s="218">
        <f>IF(N632="zákl. přenesená",J632,0)</f>
        <v>0</v>
      </c>
      <c r="BH632" s="218">
        <f>IF(N632="sníž. přenesená",J632,0)</f>
        <v>0</v>
      </c>
      <c r="BI632" s="218">
        <f>IF(N632="nulová",J632,0)</f>
        <v>0</v>
      </c>
      <c r="BJ632" s="19" t="s">
        <v>83</v>
      </c>
      <c r="BK632" s="218">
        <f>ROUND(I632*H632,2)</f>
        <v>0</v>
      </c>
      <c r="BL632" s="19" t="s">
        <v>257</v>
      </c>
      <c r="BM632" s="217" t="s">
        <v>806</v>
      </c>
    </row>
    <row r="633" s="2" customFormat="1">
      <c r="A633" s="40"/>
      <c r="B633" s="41"/>
      <c r="C633" s="42"/>
      <c r="D633" s="219" t="s">
        <v>146</v>
      </c>
      <c r="E633" s="42"/>
      <c r="F633" s="220" t="s">
        <v>807</v>
      </c>
      <c r="G633" s="42"/>
      <c r="H633" s="42"/>
      <c r="I633" s="221"/>
      <c r="J633" s="42"/>
      <c r="K633" s="42"/>
      <c r="L633" s="46"/>
      <c r="M633" s="222"/>
      <c r="N633" s="223"/>
      <c r="O633" s="86"/>
      <c r="P633" s="86"/>
      <c r="Q633" s="86"/>
      <c r="R633" s="86"/>
      <c r="S633" s="86"/>
      <c r="T633" s="87"/>
      <c r="U633" s="40"/>
      <c r="V633" s="40"/>
      <c r="W633" s="40"/>
      <c r="X633" s="40"/>
      <c r="Y633" s="40"/>
      <c r="Z633" s="40"/>
      <c r="AA633" s="40"/>
      <c r="AB633" s="40"/>
      <c r="AC633" s="40"/>
      <c r="AD633" s="40"/>
      <c r="AE633" s="40"/>
      <c r="AT633" s="19" t="s">
        <v>146</v>
      </c>
      <c r="AU633" s="19" t="s">
        <v>85</v>
      </c>
    </row>
    <row r="634" s="13" customFormat="1">
      <c r="A634" s="13"/>
      <c r="B634" s="224"/>
      <c r="C634" s="225"/>
      <c r="D634" s="226" t="s">
        <v>148</v>
      </c>
      <c r="E634" s="227" t="s">
        <v>19</v>
      </c>
      <c r="F634" s="228" t="s">
        <v>758</v>
      </c>
      <c r="G634" s="225"/>
      <c r="H634" s="227" t="s">
        <v>19</v>
      </c>
      <c r="I634" s="229"/>
      <c r="J634" s="225"/>
      <c r="K634" s="225"/>
      <c r="L634" s="230"/>
      <c r="M634" s="231"/>
      <c r="N634" s="232"/>
      <c r="O634" s="232"/>
      <c r="P634" s="232"/>
      <c r="Q634" s="232"/>
      <c r="R634" s="232"/>
      <c r="S634" s="232"/>
      <c r="T634" s="233"/>
      <c r="U634" s="13"/>
      <c r="V634" s="13"/>
      <c r="W634" s="13"/>
      <c r="X634" s="13"/>
      <c r="Y634" s="13"/>
      <c r="Z634" s="13"/>
      <c r="AA634" s="13"/>
      <c r="AB634" s="13"/>
      <c r="AC634" s="13"/>
      <c r="AD634" s="13"/>
      <c r="AE634" s="13"/>
      <c r="AT634" s="234" t="s">
        <v>148</v>
      </c>
      <c r="AU634" s="234" t="s">
        <v>85</v>
      </c>
      <c r="AV634" s="13" t="s">
        <v>83</v>
      </c>
      <c r="AW634" s="13" t="s">
        <v>35</v>
      </c>
      <c r="AX634" s="13" t="s">
        <v>75</v>
      </c>
      <c r="AY634" s="234" t="s">
        <v>136</v>
      </c>
    </row>
    <row r="635" s="14" customFormat="1">
      <c r="A635" s="14"/>
      <c r="B635" s="235"/>
      <c r="C635" s="236"/>
      <c r="D635" s="226" t="s">
        <v>148</v>
      </c>
      <c r="E635" s="237" t="s">
        <v>19</v>
      </c>
      <c r="F635" s="238" t="s">
        <v>759</v>
      </c>
      <c r="G635" s="236"/>
      <c r="H635" s="239">
        <v>11.1</v>
      </c>
      <c r="I635" s="240"/>
      <c r="J635" s="236"/>
      <c r="K635" s="236"/>
      <c r="L635" s="241"/>
      <c r="M635" s="242"/>
      <c r="N635" s="243"/>
      <c r="O635" s="243"/>
      <c r="P635" s="243"/>
      <c r="Q635" s="243"/>
      <c r="R635" s="243"/>
      <c r="S635" s="243"/>
      <c r="T635" s="244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T635" s="245" t="s">
        <v>148</v>
      </c>
      <c r="AU635" s="245" t="s">
        <v>85</v>
      </c>
      <c r="AV635" s="14" t="s">
        <v>85</v>
      </c>
      <c r="AW635" s="14" t="s">
        <v>35</v>
      </c>
      <c r="AX635" s="14" t="s">
        <v>75</v>
      </c>
      <c r="AY635" s="245" t="s">
        <v>136</v>
      </c>
    </row>
    <row r="636" s="13" customFormat="1">
      <c r="A636" s="13"/>
      <c r="B636" s="224"/>
      <c r="C636" s="225"/>
      <c r="D636" s="226" t="s">
        <v>148</v>
      </c>
      <c r="E636" s="227" t="s">
        <v>19</v>
      </c>
      <c r="F636" s="228" t="s">
        <v>151</v>
      </c>
      <c r="G636" s="225"/>
      <c r="H636" s="227" t="s">
        <v>19</v>
      </c>
      <c r="I636" s="229"/>
      <c r="J636" s="225"/>
      <c r="K636" s="225"/>
      <c r="L636" s="230"/>
      <c r="M636" s="231"/>
      <c r="N636" s="232"/>
      <c r="O636" s="232"/>
      <c r="P636" s="232"/>
      <c r="Q636" s="232"/>
      <c r="R636" s="232"/>
      <c r="S636" s="232"/>
      <c r="T636" s="233"/>
      <c r="U636" s="13"/>
      <c r="V636" s="13"/>
      <c r="W636" s="13"/>
      <c r="X636" s="13"/>
      <c r="Y636" s="13"/>
      <c r="Z636" s="13"/>
      <c r="AA636" s="13"/>
      <c r="AB636" s="13"/>
      <c r="AC636" s="13"/>
      <c r="AD636" s="13"/>
      <c r="AE636" s="13"/>
      <c r="AT636" s="234" t="s">
        <v>148</v>
      </c>
      <c r="AU636" s="234" t="s">
        <v>85</v>
      </c>
      <c r="AV636" s="13" t="s">
        <v>83</v>
      </c>
      <c r="AW636" s="13" t="s">
        <v>35</v>
      </c>
      <c r="AX636" s="13" t="s">
        <v>75</v>
      </c>
      <c r="AY636" s="234" t="s">
        <v>136</v>
      </c>
    </row>
    <row r="637" s="14" customFormat="1">
      <c r="A637" s="14"/>
      <c r="B637" s="235"/>
      <c r="C637" s="236"/>
      <c r="D637" s="226" t="s">
        <v>148</v>
      </c>
      <c r="E637" s="237" t="s">
        <v>19</v>
      </c>
      <c r="F637" s="238" t="s">
        <v>409</v>
      </c>
      <c r="G637" s="236"/>
      <c r="H637" s="239">
        <v>7.9299999999999997</v>
      </c>
      <c r="I637" s="240"/>
      <c r="J637" s="236"/>
      <c r="K637" s="236"/>
      <c r="L637" s="241"/>
      <c r="M637" s="242"/>
      <c r="N637" s="243"/>
      <c r="O637" s="243"/>
      <c r="P637" s="243"/>
      <c r="Q637" s="243"/>
      <c r="R637" s="243"/>
      <c r="S637" s="243"/>
      <c r="T637" s="244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4"/>
      <c r="AT637" s="245" t="s">
        <v>148</v>
      </c>
      <c r="AU637" s="245" t="s">
        <v>85</v>
      </c>
      <c r="AV637" s="14" t="s">
        <v>85</v>
      </c>
      <c r="AW637" s="14" t="s">
        <v>35</v>
      </c>
      <c r="AX637" s="14" t="s">
        <v>75</v>
      </c>
      <c r="AY637" s="245" t="s">
        <v>136</v>
      </c>
    </row>
    <row r="638" s="13" customFormat="1">
      <c r="A638" s="13"/>
      <c r="B638" s="224"/>
      <c r="C638" s="225"/>
      <c r="D638" s="226" t="s">
        <v>148</v>
      </c>
      <c r="E638" s="227" t="s">
        <v>19</v>
      </c>
      <c r="F638" s="228" t="s">
        <v>182</v>
      </c>
      <c r="G638" s="225"/>
      <c r="H638" s="227" t="s">
        <v>19</v>
      </c>
      <c r="I638" s="229"/>
      <c r="J638" s="225"/>
      <c r="K638" s="225"/>
      <c r="L638" s="230"/>
      <c r="M638" s="231"/>
      <c r="N638" s="232"/>
      <c r="O638" s="232"/>
      <c r="P638" s="232"/>
      <c r="Q638" s="232"/>
      <c r="R638" s="232"/>
      <c r="S638" s="232"/>
      <c r="T638" s="233"/>
      <c r="U638" s="13"/>
      <c r="V638" s="13"/>
      <c r="W638" s="13"/>
      <c r="X638" s="13"/>
      <c r="Y638" s="13"/>
      <c r="Z638" s="13"/>
      <c r="AA638" s="13"/>
      <c r="AB638" s="13"/>
      <c r="AC638" s="13"/>
      <c r="AD638" s="13"/>
      <c r="AE638" s="13"/>
      <c r="AT638" s="234" t="s">
        <v>148</v>
      </c>
      <c r="AU638" s="234" t="s">
        <v>85</v>
      </c>
      <c r="AV638" s="13" t="s">
        <v>83</v>
      </c>
      <c r="AW638" s="13" t="s">
        <v>35</v>
      </c>
      <c r="AX638" s="13" t="s">
        <v>75</v>
      </c>
      <c r="AY638" s="234" t="s">
        <v>136</v>
      </c>
    </row>
    <row r="639" s="14" customFormat="1">
      <c r="A639" s="14"/>
      <c r="B639" s="235"/>
      <c r="C639" s="236"/>
      <c r="D639" s="226" t="s">
        <v>148</v>
      </c>
      <c r="E639" s="237" t="s">
        <v>19</v>
      </c>
      <c r="F639" s="238" t="s">
        <v>474</v>
      </c>
      <c r="G639" s="236"/>
      <c r="H639" s="239">
        <v>4.4500000000000002</v>
      </c>
      <c r="I639" s="240"/>
      <c r="J639" s="236"/>
      <c r="K639" s="236"/>
      <c r="L639" s="241"/>
      <c r="M639" s="242"/>
      <c r="N639" s="243"/>
      <c r="O639" s="243"/>
      <c r="P639" s="243"/>
      <c r="Q639" s="243"/>
      <c r="R639" s="243"/>
      <c r="S639" s="243"/>
      <c r="T639" s="244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T639" s="245" t="s">
        <v>148</v>
      </c>
      <c r="AU639" s="245" t="s">
        <v>85</v>
      </c>
      <c r="AV639" s="14" t="s">
        <v>85</v>
      </c>
      <c r="AW639" s="14" t="s">
        <v>35</v>
      </c>
      <c r="AX639" s="14" t="s">
        <v>75</v>
      </c>
      <c r="AY639" s="245" t="s">
        <v>136</v>
      </c>
    </row>
    <row r="640" s="13" customFormat="1">
      <c r="A640" s="13"/>
      <c r="B640" s="224"/>
      <c r="C640" s="225"/>
      <c r="D640" s="226" t="s">
        <v>148</v>
      </c>
      <c r="E640" s="227" t="s">
        <v>19</v>
      </c>
      <c r="F640" s="228" t="s">
        <v>760</v>
      </c>
      <c r="G640" s="225"/>
      <c r="H640" s="227" t="s">
        <v>19</v>
      </c>
      <c r="I640" s="229"/>
      <c r="J640" s="225"/>
      <c r="K640" s="225"/>
      <c r="L640" s="230"/>
      <c r="M640" s="231"/>
      <c r="N640" s="232"/>
      <c r="O640" s="232"/>
      <c r="P640" s="232"/>
      <c r="Q640" s="232"/>
      <c r="R640" s="232"/>
      <c r="S640" s="232"/>
      <c r="T640" s="233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  <c r="AT640" s="234" t="s">
        <v>148</v>
      </c>
      <c r="AU640" s="234" t="s">
        <v>85</v>
      </c>
      <c r="AV640" s="13" t="s">
        <v>83</v>
      </c>
      <c r="AW640" s="13" t="s">
        <v>35</v>
      </c>
      <c r="AX640" s="13" t="s">
        <v>75</v>
      </c>
      <c r="AY640" s="234" t="s">
        <v>136</v>
      </c>
    </row>
    <row r="641" s="14" customFormat="1">
      <c r="A641" s="14"/>
      <c r="B641" s="235"/>
      <c r="C641" s="236"/>
      <c r="D641" s="226" t="s">
        <v>148</v>
      </c>
      <c r="E641" s="237" t="s">
        <v>19</v>
      </c>
      <c r="F641" s="238" t="s">
        <v>330</v>
      </c>
      <c r="G641" s="236"/>
      <c r="H641" s="239">
        <v>1.8799999999999999</v>
      </c>
      <c r="I641" s="240"/>
      <c r="J641" s="236"/>
      <c r="K641" s="236"/>
      <c r="L641" s="241"/>
      <c r="M641" s="242"/>
      <c r="N641" s="243"/>
      <c r="O641" s="243"/>
      <c r="P641" s="243"/>
      <c r="Q641" s="243"/>
      <c r="R641" s="243"/>
      <c r="S641" s="243"/>
      <c r="T641" s="244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T641" s="245" t="s">
        <v>148</v>
      </c>
      <c r="AU641" s="245" t="s">
        <v>85</v>
      </c>
      <c r="AV641" s="14" t="s">
        <v>85</v>
      </c>
      <c r="AW641" s="14" t="s">
        <v>35</v>
      </c>
      <c r="AX641" s="14" t="s">
        <v>75</v>
      </c>
      <c r="AY641" s="245" t="s">
        <v>136</v>
      </c>
    </row>
    <row r="642" s="13" customFormat="1">
      <c r="A642" s="13"/>
      <c r="B642" s="224"/>
      <c r="C642" s="225"/>
      <c r="D642" s="226" t="s">
        <v>148</v>
      </c>
      <c r="E642" s="227" t="s">
        <v>19</v>
      </c>
      <c r="F642" s="228" t="s">
        <v>466</v>
      </c>
      <c r="G642" s="225"/>
      <c r="H642" s="227" t="s">
        <v>19</v>
      </c>
      <c r="I642" s="229"/>
      <c r="J642" s="225"/>
      <c r="K642" s="225"/>
      <c r="L642" s="230"/>
      <c r="M642" s="231"/>
      <c r="N642" s="232"/>
      <c r="O642" s="232"/>
      <c r="P642" s="232"/>
      <c r="Q642" s="232"/>
      <c r="R642" s="232"/>
      <c r="S642" s="232"/>
      <c r="T642" s="233"/>
      <c r="U642" s="13"/>
      <c r="V642" s="13"/>
      <c r="W642" s="13"/>
      <c r="X642" s="13"/>
      <c r="Y642" s="13"/>
      <c r="Z642" s="13"/>
      <c r="AA642" s="13"/>
      <c r="AB642" s="13"/>
      <c r="AC642" s="13"/>
      <c r="AD642" s="13"/>
      <c r="AE642" s="13"/>
      <c r="AT642" s="234" t="s">
        <v>148</v>
      </c>
      <c r="AU642" s="234" t="s">
        <v>85</v>
      </c>
      <c r="AV642" s="13" t="s">
        <v>83</v>
      </c>
      <c r="AW642" s="13" t="s">
        <v>35</v>
      </c>
      <c r="AX642" s="13" t="s">
        <v>75</v>
      </c>
      <c r="AY642" s="234" t="s">
        <v>136</v>
      </c>
    </row>
    <row r="643" s="14" customFormat="1">
      <c r="A643" s="14"/>
      <c r="B643" s="235"/>
      <c r="C643" s="236"/>
      <c r="D643" s="226" t="s">
        <v>148</v>
      </c>
      <c r="E643" s="237" t="s">
        <v>19</v>
      </c>
      <c r="F643" s="238" t="s">
        <v>467</v>
      </c>
      <c r="G643" s="236"/>
      <c r="H643" s="239">
        <v>11.67</v>
      </c>
      <c r="I643" s="240"/>
      <c r="J643" s="236"/>
      <c r="K643" s="236"/>
      <c r="L643" s="241"/>
      <c r="M643" s="242"/>
      <c r="N643" s="243"/>
      <c r="O643" s="243"/>
      <c r="P643" s="243"/>
      <c r="Q643" s="243"/>
      <c r="R643" s="243"/>
      <c r="S643" s="243"/>
      <c r="T643" s="244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T643" s="245" t="s">
        <v>148</v>
      </c>
      <c r="AU643" s="245" t="s">
        <v>85</v>
      </c>
      <c r="AV643" s="14" t="s">
        <v>85</v>
      </c>
      <c r="AW643" s="14" t="s">
        <v>35</v>
      </c>
      <c r="AX643" s="14" t="s">
        <v>75</v>
      </c>
      <c r="AY643" s="245" t="s">
        <v>136</v>
      </c>
    </row>
    <row r="644" s="13" customFormat="1">
      <c r="A644" s="13"/>
      <c r="B644" s="224"/>
      <c r="C644" s="225"/>
      <c r="D644" s="226" t="s">
        <v>148</v>
      </c>
      <c r="E644" s="227" t="s">
        <v>19</v>
      </c>
      <c r="F644" s="228" t="s">
        <v>468</v>
      </c>
      <c r="G644" s="225"/>
      <c r="H644" s="227" t="s">
        <v>19</v>
      </c>
      <c r="I644" s="229"/>
      <c r="J644" s="225"/>
      <c r="K644" s="225"/>
      <c r="L644" s="230"/>
      <c r="M644" s="231"/>
      <c r="N644" s="232"/>
      <c r="O644" s="232"/>
      <c r="P644" s="232"/>
      <c r="Q644" s="232"/>
      <c r="R644" s="232"/>
      <c r="S644" s="232"/>
      <c r="T644" s="233"/>
      <c r="U644" s="13"/>
      <c r="V644" s="13"/>
      <c r="W644" s="13"/>
      <c r="X644" s="13"/>
      <c r="Y644" s="13"/>
      <c r="Z644" s="13"/>
      <c r="AA644" s="13"/>
      <c r="AB644" s="13"/>
      <c r="AC644" s="13"/>
      <c r="AD644" s="13"/>
      <c r="AE644" s="13"/>
      <c r="AT644" s="234" t="s">
        <v>148</v>
      </c>
      <c r="AU644" s="234" t="s">
        <v>85</v>
      </c>
      <c r="AV644" s="13" t="s">
        <v>83</v>
      </c>
      <c r="AW644" s="13" t="s">
        <v>35</v>
      </c>
      <c r="AX644" s="13" t="s">
        <v>75</v>
      </c>
      <c r="AY644" s="234" t="s">
        <v>136</v>
      </c>
    </row>
    <row r="645" s="14" customFormat="1">
      <c r="A645" s="14"/>
      <c r="B645" s="235"/>
      <c r="C645" s="236"/>
      <c r="D645" s="226" t="s">
        <v>148</v>
      </c>
      <c r="E645" s="237" t="s">
        <v>19</v>
      </c>
      <c r="F645" s="238" t="s">
        <v>761</v>
      </c>
      <c r="G645" s="236"/>
      <c r="H645" s="239">
        <v>10.539999999999999</v>
      </c>
      <c r="I645" s="240"/>
      <c r="J645" s="236"/>
      <c r="K645" s="236"/>
      <c r="L645" s="241"/>
      <c r="M645" s="242"/>
      <c r="N645" s="243"/>
      <c r="O645" s="243"/>
      <c r="P645" s="243"/>
      <c r="Q645" s="243"/>
      <c r="R645" s="243"/>
      <c r="S645" s="243"/>
      <c r="T645" s="244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T645" s="245" t="s">
        <v>148</v>
      </c>
      <c r="AU645" s="245" t="s">
        <v>85</v>
      </c>
      <c r="AV645" s="14" t="s">
        <v>85</v>
      </c>
      <c r="AW645" s="14" t="s">
        <v>35</v>
      </c>
      <c r="AX645" s="14" t="s">
        <v>75</v>
      </c>
      <c r="AY645" s="245" t="s">
        <v>136</v>
      </c>
    </row>
    <row r="646" s="13" customFormat="1">
      <c r="A646" s="13"/>
      <c r="B646" s="224"/>
      <c r="C646" s="225"/>
      <c r="D646" s="226" t="s">
        <v>148</v>
      </c>
      <c r="E646" s="227" t="s">
        <v>19</v>
      </c>
      <c r="F646" s="228" t="s">
        <v>762</v>
      </c>
      <c r="G646" s="225"/>
      <c r="H646" s="227" t="s">
        <v>19</v>
      </c>
      <c r="I646" s="229"/>
      <c r="J646" s="225"/>
      <c r="K646" s="225"/>
      <c r="L646" s="230"/>
      <c r="M646" s="231"/>
      <c r="N646" s="232"/>
      <c r="O646" s="232"/>
      <c r="P646" s="232"/>
      <c r="Q646" s="232"/>
      <c r="R646" s="232"/>
      <c r="S646" s="232"/>
      <c r="T646" s="233"/>
      <c r="U646" s="13"/>
      <c r="V646" s="13"/>
      <c r="W646" s="13"/>
      <c r="X646" s="13"/>
      <c r="Y646" s="13"/>
      <c r="Z646" s="13"/>
      <c r="AA646" s="13"/>
      <c r="AB646" s="13"/>
      <c r="AC646" s="13"/>
      <c r="AD646" s="13"/>
      <c r="AE646" s="13"/>
      <c r="AT646" s="234" t="s">
        <v>148</v>
      </c>
      <c r="AU646" s="234" t="s">
        <v>85</v>
      </c>
      <c r="AV646" s="13" t="s">
        <v>83</v>
      </c>
      <c r="AW646" s="13" t="s">
        <v>35</v>
      </c>
      <c r="AX646" s="13" t="s">
        <v>75</v>
      </c>
      <c r="AY646" s="234" t="s">
        <v>136</v>
      </c>
    </row>
    <row r="647" s="14" customFormat="1">
      <c r="A647" s="14"/>
      <c r="B647" s="235"/>
      <c r="C647" s="236"/>
      <c r="D647" s="226" t="s">
        <v>148</v>
      </c>
      <c r="E647" s="237" t="s">
        <v>19</v>
      </c>
      <c r="F647" s="238" t="s">
        <v>471</v>
      </c>
      <c r="G647" s="236"/>
      <c r="H647" s="239">
        <v>1</v>
      </c>
      <c r="I647" s="240"/>
      <c r="J647" s="236"/>
      <c r="K647" s="236"/>
      <c r="L647" s="241"/>
      <c r="M647" s="242"/>
      <c r="N647" s="243"/>
      <c r="O647" s="243"/>
      <c r="P647" s="243"/>
      <c r="Q647" s="243"/>
      <c r="R647" s="243"/>
      <c r="S647" s="243"/>
      <c r="T647" s="24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T647" s="245" t="s">
        <v>148</v>
      </c>
      <c r="AU647" s="245" t="s">
        <v>85</v>
      </c>
      <c r="AV647" s="14" t="s">
        <v>85</v>
      </c>
      <c r="AW647" s="14" t="s">
        <v>35</v>
      </c>
      <c r="AX647" s="14" t="s">
        <v>75</v>
      </c>
      <c r="AY647" s="245" t="s">
        <v>136</v>
      </c>
    </row>
    <row r="648" s="13" customFormat="1">
      <c r="A648" s="13"/>
      <c r="B648" s="224"/>
      <c r="C648" s="225"/>
      <c r="D648" s="226" t="s">
        <v>148</v>
      </c>
      <c r="E648" s="227" t="s">
        <v>19</v>
      </c>
      <c r="F648" s="228" t="s">
        <v>763</v>
      </c>
      <c r="G648" s="225"/>
      <c r="H648" s="227" t="s">
        <v>19</v>
      </c>
      <c r="I648" s="229"/>
      <c r="J648" s="225"/>
      <c r="K648" s="225"/>
      <c r="L648" s="230"/>
      <c r="M648" s="231"/>
      <c r="N648" s="232"/>
      <c r="O648" s="232"/>
      <c r="P648" s="232"/>
      <c r="Q648" s="232"/>
      <c r="R648" s="232"/>
      <c r="S648" s="232"/>
      <c r="T648" s="233"/>
      <c r="U648" s="13"/>
      <c r="V648" s="13"/>
      <c r="W648" s="13"/>
      <c r="X648" s="13"/>
      <c r="Y648" s="13"/>
      <c r="Z648" s="13"/>
      <c r="AA648" s="13"/>
      <c r="AB648" s="13"/>
      <c r="AC648" s="13"/>
      <c r="AD648" s="13"/>
      <c r="AE648" s="13"/>
      <c r="AT648" s="234" t="s">
        <v>148</v>
      </c>
      <c r="AU648" s="234" t="s">
        <v>85</v>
      </c>
      <c r="AV648" s="13" t="s">
        <v>83</v>
      </c>
      <c r="AW648" s="13" t="s">
        <v>35</v>
      </c>
      <c r="AX648" s="13" t="s">
        <v>75</v>
      </c>
      <c r="AY648" s="234" t="s">
        <v>136</v>
      </c>
    </row>
    <row r="649" s="14" customFormat="1">
      <c r="A649" s="14"/>
      <c r="B649" s="235"/>
      <c r="C649" s="236"/>
      <c r="D649" s="226" t="s">
        <v>148</v>
      </c>
      <c r="E649" s="237" t="s">
        <v>19</v>
      </c>
      <c r="F649" s="238" t="s">
        <v>473</v>
      </c>
      <c r="G649" s="236"/>
      <c r="H649" s="239">
        <v>1.78</v>
      </c>
      <c r="I649" s="240"/>
      <c r="J649" s="236"/>
      <c r="K649" s="236"/>
      <c r="L649" s="241"/>
      <c r="M649" s="242"/>
      <c r="N649" s="243"/>
      <c r="O649" s="243"/>
      <c r="P649" s="243"/>
      <c r="Q649" s="243"/>
      <c r="R649" s="243"/>
      <c r="S649" s="243"/>
      <c r="T649" s="244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4"/>
      <c r="AT649" s="245" t="s">
        <v>148</v>
      </c>
      <c r="AU649" s="245" t="s">
        <v>85</v>
      </c>
      <c r="AV649" s="14" t="s">
        <v>85</v>
      </c>
      <c r="AW649" s="14" t="s">
        <v>35</v>
      </c>
      <c r="AX649" s="14" t="s">
        <v>75</v>
      </c>
      <c r="AY649" s="245" t="s">
        <v>136</v>
      </c>
    </row>
    <row r="650" s="15" customFormat="1">
      <c r="A650" s="15"/>
      <c r="B650" s="246"/>
      <c r="C650" s="247"/>
      <c r="D650" s="226" t="s">
        <v>148</v>
      </c>
      <c r="E650" s="248" t="s">
        <v>19</v>
      </c>
      <c r="F650" s="249" t="s">
        <v>155</v>
      </c>
      <c r="G650" s="247"/>
      <c r="H650" s="250">
        <v>50.350000000000001</v>
      </c>
      <c r="I650" s="251"/>
      <c r="J650" s="247"/>
      <c r="K650" s="247"/>
      <c r="L650" s="252"/>
      <c r="M650" s="253"/>
      <c r="N650" s="254"/>
      <c r="O650" s="254"/>
      <c r="P650" s="254"/>
      <c r="Q650" s="254"/>
      <c r="R650" s="254"/>
      <c r="S650" s="254"/>
      <c r="T650" s="255"/>
      <c r="U650" s="15"/>
      <c r="V650" s="15"/>
      <c r="W650" s="15"/>
      <c r="X650" s="15"/>
      <c r="Y650" s="15"/>
      <c r="Z650" s="15"/>
      <c r="AA650" s="15"/>
      <c r="AB650" s="15"/>
      <c r="AC650" s="15"/>
      <c r="AD650" s="15"/>
      <c r="AE650" s="15"/>
      <c r="AT650" s="256" t="s">
        <v>148</v>
      </c>
      <c r="AU650" s="256" t="s">
        <v>85</v>
      </c>
      <c r="AV650" s="15" t="s">
        <v>144</v>
      </c>
      <c r="AW650" s="15" t="s">
        <v>35</v>
      </c>
      <c r="AX650" s="15" t="s">
        <v>83</v>
      </c>
      <c r="AY650" s="256" t="s">
        <v>136</v>
      </c>
    </row>
    <row r="651" s="2" customFormat="1" ht="21.75" customHeight="1">
      <c r="A651" s="40"/>
      <c r="B651" s="41"/>
      <c r="C651" s="260" t="s">
        <v>808</v>
      </c>
      <c r="D651" s="260" t="s">
        <v>443</v>
      </c>
      <c r="E651" s="261" t="s">
        <v>809</v>
      </c>
      <c r="F651" s="262" t="s">
        <v>810</v>
      </c>
      <c r="G651" s="263" t="s">
        <v>142</v>
      </c>
      <c r="H651" s="264">
        <v>55.384999999999998</v>
      </c>
      <c r="I651" s="265"/>
      <c r="J651" s="266">
        <f>ROUND(I651*H651,2)</f>
        <v>0</v>
      </c>
      <c r="K651" s="262" t="s">
        <v>143</v>
      </c>
      <c r="L651" s="267"/>
      <c r="M651" s="268" t="s">
        <v>19</v>
      </c>
      <c r="N651" s="269" t="s">
        <v>46</v>
      </c>
      <c r="O651" s="86"/>
      <c r="P651" s="215">
        <f>O651*H651</f>
        <v>0</v>
      </c>
      <c r="Q651" s="215">
        <v>0.021999999999999999</v>
      </c>
      <c r="R651" s="215">
        <f>Q651*H651</f>
        <v>1.2184699999999999</v>
      </c>
      <c r="S651" s="215">
        <v>0</v>
      </c>
      <c r="T651" s="216">
        <f>S651*H651</f>
        <v>0</v>
      </c>
      <c r="U651" s="40"/>
      <c r="V651" s="40"/>
      <c r="W651" s="40"/>
      <c r="X651" s="40"/>
      <c r="Y651" s="40"/>
      <c r="Z651" s="40"/>
      <c r="AA651" s="40"/>
      <c r="AB651" s="40"/>
      <c r="AC651" s="40"/>
      <c r="AD651" s="40"/>
      <c r="AE651" s="40"/>
      <c r="AR651" s="217" t="s">
        <v>500</v>
      </c>
      <c r="AT651" s="217" t="s">
        <v>443</v>
      </c>
      <c r="AU651" s="217" t="s">
        <v>85</v>
      </c>
      <c r="AY651" s="19" t="s">
        <v>136</v>
      </c>
      <c r="BE651" s="218">
        <f>IF(N651="základní",J651,0)</f>
        <v>0</v>
      </c>
      <c r="BF651" s="218">
        <f>IF(N651="snížená",J651,0)</f>
        <v>0</v>
      </c>
      <c r="BG651" s="218">
        <f>IF(N651="zákl. přenesená",J651,0)</f>
        <v>0</v>
      </c>
      <c r="BH651" s="218">
        <f>IF(N651="sníž. přenesená",J651,0)</f>
        <v>0</v>
      </c>
      <c r="BI651" s="218">
        <f>IF(N651="nulová",J651,0)</f>
        <v>0</v>
      </c>
      <c r="BJ651" s="19" t="s">
        <v>83</v>
      </c>
      <c r="BK651" s="218">
        <f>ROUND(I651*H651,2)</f>
        <v>0</v>
      </c>
      <c r="BL651" s="19" t="s">
        <v>257</v>
      </c>
      <c r="BM651" s="217" t="s">
        <v>811</v>
      </c>
    </row>
    <row r="652" s="13" customFormat="1">
      <c r="A652" s="13"/>
      <c r="B652" s="224"/>
      <c r="C652" s="225"/>
      <c r="D652" s="226" t="s">
        <v>148</v>
      </c>
      <c r="E652" s="227" t="s">
        <v>19</v>
      </c>
      <c r="F652" s="228" t="s">
        <v>758</v>
      </c>
      <c r="G652" s="225"/>
      <c r="H652" s="227" t="s">
        <v>19</v>
      </c>
      <c r="I652" s="229"/>
      <c r="J652" s="225"/>
      <c r="K652" s="225"/>
      <c r="L652" s="230"/>
      <c r="M652" s="231"/>
      <c r="N652" s="232"/>
      <c r="O652" s="232"/>
      <c r="P652" s="232"/>
      <c r="Q652" s="232"/>
      <c r="R652" s="232"/>
      <c r="S652" s="232"/>
      <c r="T652" s="233"/>
      <c r="U652" s="13"/>
      <c r="V652" s="13"/>
      <c r="W652" s="13"/>
      <c r="X652" s="13"/>
      <c r="Y652" s="13"/>
      <c r="Z652" s="13"/>
      <c r="AA652" s="13"/>
      <c r="AB652" s="13"/>
      <c r="AC652" s="13"/>
      <c r="AD652" s="13"/>
      <c r="AE652" s="13"/>
      <c r="AT652" s="234" t="s">
        <v>148</v>
      </c>
      <c r="AU652" s="234" t="s">
        <v>85</v>
      </c>
      <c r="AV652" s="13" t="s">
        <v>83</v>
      </c>
      <c r="AW652" s="13" t="s">
        <v>35</v>
      </c>
      <c r="AX652" s="13" t="s">
        <v>75</v>
      </c>
      <c r="AY652" s="234" t="s">
        <v>136</v>
      </c>
    </row>
    <row r="653" s="14" customFormat="1">
      <c r="A653" s="14"/>
      <c r="B653" s="235"/>
      <c r="C653" s="236"/>
      <c r="D653" s="226" t="s">
        <v>148</v>
      </c>
      <c r="E653" s="237" t="s">
        <v>19</v>
      </c>
      <c r="F653" s="238" t="s">
        <v>759</v>
      </c>
      <c r="G653" s="236"/>
      <c r="H653" s="239">
        <v>11.1</v>
      </c>
      <c r="I653" s="240"/>
      <c r="J653" s="236"/>
      <c r="K653" s="236"/>
      <c r="L653" s="241"/>
      <c r="M653" s="242"/>
      <c r="N653" s="243"/>
      <c r="O653" s="243"/>
      <c r="P653" s="243"/>
      <c r="Q653" s="243"/>
      <c r="R653" s="243"/>
      <c r="S653" s="243"/>
      <c r="T653" s="244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4"/>
      <c r="AT653" s="245" t="s">
        <v>148</v>
      </c>
      <c r="AU653" s="245" t="s">
        <v>85</v>
      </c>
      <c r="AV653" s="14" t="s">
        <v>85</v>
      </c>
      <c r="AW653" s="14" t="s">
        <v>35</v>
      </c>
      <c r="AX653" s="14" t="s">
        <v>75</v>
      </c>
      <c r="AY653" s="245" t="s">
        <v>136</v>
      </c>
    </row>
    <row r="654" s="13" customFormat="1">
      <c r="A654" s="13"/>
      <c r="B654" s="224"/>
      <c r="C654" s="225"/>
      <c r="D654" s="226" t="s">
        <v>148</v>
      </c>
      <c r="E654" s="227" t="s">
        <v>19</v>
      </c>
      <c r="F654" s="228" t="s">
        <v>151</v>
      </c>
      <c r="G654" s="225"/>
      <c r="H654" s="227" t="s">
        <v>19</v>
      </c>
      <c r="I654" s="229"/>
      <c r="J654" s="225"/>
      <c r="K654" s="225"/>
      <c r="L654" s="230"/>
      <c r="M654" s="231"/>
      <c r="N654" s="232"/>
      <c r="O654" s="232"/>
      <c r="P654" s="232"/>
      <c r="Q654" s="232"/>
      <c r="R654" s="232"/>
      <c r="S654" s="232"/>
      <c r="T654" s="233"/>
      <c r="U654" s="13"/>
      <c r="V654" s="13"/>
      <c r="W654" s="13"/>
      <c r="X654" s="13"/>
      <c r="Y654" s="13"/>
      <c r="Z654" s="13"/>
      <c r="AA654" s="13"/>
      <c r="AB654" s="13"/>
      <c r="AC654" s="13"/>
      <c r="AD654" s="13"/>
      <c r="AE654" s="13"/>
      <c r="AT654" s="234" t="s">
        <v>148</v>
      </c>
      <c r="AU654" s="234" t="s">
        <v>85</v>
      </c>
      <c r="AV654" s="13" t="s">
        <v>83</v>
      </c>
      <c r="AW654" s="13" t="s">
        <v>35</v>
      </c>
      <c r="AX654" s="13" t="s">
        <v>75</v>
      </c>
      <c r="AY654" s="234" t="s">
        <v>136</v>
      </c>
    </row>
    <row r="655" s="14" customFormat="1">
      <c r="A655" s="14"/>
      <c r="B655" s="235"/>
      <c r="C655" s="236"/>
      <c r="D655" s="226" t="s">
        <v>148</v>
      </c>
      <c r="E655" s="237" t="s">
        <v>19</v>
      </c>
      <c r="F655" s="238" t="s">
        <v>409</v>
      </c>
      <c r="G655" s="236"/>
      <c r="H655" s="239">
        <v>7.9299999999999997</v>
      </c>
      <c r="I655" s="240"/>
      <c r="J655" s="236"/>
      <c r="K655" s="236"/>
      <c r="L655" s="241"/>
      <c r="M655" s="242"/>
      <c r="N655" s="243"/>
      <c r="O655" s="243"/>
      <c r="P655" s="243"/>
      <c r="Q655" s="243"/>
      <c r="R655" s="243"/>
      <c r="S655" s="243"/>
      <c r="T655" s="244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T655" s="245" t="s">
        <v>148</v>
      </c>
      <c r="AU655" s="245" t="s">
        <v>85</v>
      </c>
      <c r="AV655" s="14" t="s">
        <v>85</v>
      </c>
      <c r="AW655" s="14" t="s">
        <v>35</v>
      </c>
      <c r="AX655" s="14" t="s">
        <v>75</v>
      </c>
      <c r="AY655" s="245" t="s">
        <v>136</v>
      </c>
    </row>
    <row r="656" s="13" customFormat="1">
      <c r="A656" s="13"/>
      <c r="B656" s="224"/>
      <c r="C656" s="225"/>
      <c r="D656" s="226" t="s">
        <v>148</v>
      </c>
      <c r="E656" s="227" t="s">
        <v>19</v>
      </c>
      <c r="F656" s="228" t="s">
        <v>182</v>
      </c>
      <c r="G656" s="225"/>
      <c r="H656" s="227" t="s">
        <v>19</v>
      </c>
      <c r="I656" s="229"/>
      <c r="J656" s="225"/>
      <c r="K656" s="225"/>
      <c r="L656" s="230"/>
      <c r="M656" s="231"/>
      <c r="N656" s="232"/>
      <c r="O656" s="232"/>
      <c r="P656" s="232"/>
      <c r="Q656" s="232"/>
      <c r="R656" s="232"/>
      <c r="S656" s="232"/>
      <c r="T656" s="233"/>
      <c r="U656" s="13"/>
      <c r="V656" s="13"/>
      <c r="W656" s="13"/>
      <c r="X656" s="13"/>
      <c r="Y656" s="13"/>
      <c r="Z656" s="13"/>
      <c r="AA656" s="13"/>
      <c r="AB656" s="13"/>
      <c r="AC656" s="13"/>
      <c r="AD656" s="13"/>
      <c r="AE656" s="13"/>
      <c r="AT656" s="234" t="s">
        <v>148</v>
      </c>
      <c r="AU656" s="234" t="s">
        <v>85</v>
      </c>
      <c r="AV656" s="13" t="s">
        <v>83</v>
      </c>
      <c r="AW656" s="13" t="s">
        <v>35</v>
      </c>
      <c r="AX656" s="13" t="s">
        <v>75</v>
      </c>
      <c r="AY656" s="234" t="s">
        <v>136</v>
      </c>
    </row>
    <row r="657" s="14" customFormat="1">
      <c r="A657" s="14"/>
      <c r="B657" s="235"/>
      <c r="C657" s="236"/>
      <c r="D657" s="226" t="s">
        <v>148</v>
      </c>
      <c r="E657" s="237" t="s">
        <v>19</v>
      </c>
      <c r="F657" s="238" t="s">
        <v>474</v>
      </c>
      <c r="G657" s="236"/>
      <c r="H657" s="239">
        <v>4.4500000000000002</v>
      </c>
      <c r="I657" s="240"/>
      <c r="J657" s="236"/>
      <c r="K657" s="236"/>
      <c r="L657" s="241"/>
      <c r="M657" s="242"/>
      <c r="N657" s="243"/>
      <c r="O657" s="243"/>
      <c r="P657" s="243"/>
      <c r="Q657" s="243"/>
      <c r="R657" s="243"/>
      <c r="S657" s="243"/>
      <c r="T657" s="244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T657" s="245" t="s">
        <v>148</v>
      </c>
      <c r="AU657" s="245" t="s">
        <v>85</v>
      </c>
      <c r="AV657" s="14" t="s">
        <v>85</v>
      </c>
      <c r="AW657" s="14" t="s">
        <v>35</v>
      </c>
      <c r="AX657" s="14" t="s">
        <v>75</v>
      </c>
      <c r="AY657" s="245" t="s">
        <v>136</v>
      </c>
    </row>
    <row r="658" s="13" customFormat="1">
      <c r="A658" s="13"/>
      <c r="B658" s="224"/>
      <c r="C658" s="225"/>
      <c r="D658" s="226" t="s">
        <v>148</v>
      </c>
      <c r="E658" s="227" t="s">
        <v>19</v>
      </c>
      <c r="F658" s="228" t="s">
        <v>760</v>
      </c>
      <c r="G658" s="225"/>
      <c r="H658" s="227" t="s">
        <v>19</v>
      </c>
      <c r="I658" s="229"/>
      <c r="J658" s="225"/>
      <c r="K658" s="225"/>
      <c r="L658" s="230"/>
      <c r="M658" s="231"/>
      <c r="N658" s="232"/>
      <c r="O658" s="232"/>
      <c r="P658" s="232"/>
      <c r="Q658" s="232"/>
      <c r="R658" s="232"/>
      <c r="S658" s="232"/>
      <c r="T658" s="233"/>
      <c r="U658" s="13"/>
      <c r="V658" s="13"/>
      <c r="W658" s="13"/>
      <c r="X658" s="13"/>
      <c r="Y658" s="13"/>
      <c r="Z658" s="13"/>
      <c r="AA658" s="13"/>
      <c r="AB658" s="13"/>
      <c r="AC658" s="13"/>
      <c r="AD658" s="13"/>
      <c r="AE658" s="13"/>
      <c r="AT658" s="234" t="s">
        <v>148</v>
      </c>
      <c r="AU658" s="234" t="s">
        <v>85</v>
      </c>
      <c r="AV658" s="13" t="s">
        <v>83</v>
      </c>
      <c r="AW658" s="13" t="s">
        <v>35</v>
      </c>
      <c r="AX658" s="13" t="s">
        <v>75</v>
      </c>
      <c r="AY658" s="234" t="s">
        <v>136</v>
      </c>
    </row>
    <row r="659" s="14" customFormat="1">
      <c r="A659" s="14"/>
      <c r="B659" s="235"/>
      <c r="C659" s="236"/>
      <c r="D659" s="226" t="s">
        <v>148</v>
      </c>
      <c r="E659" s="237" t="s">
        <v>19</v>
      </c>
      <c r="F659" s="238" t="s">
        <v>330</v>
      </c>
      <c r="G659" s="236"/>
      <c r="H659" s="239">
        <v>1.8799999999999999</v>
      </c>
      <c r="I659" s="240"/>
      <c r="J659" s="236"/>
      <c r="K659" s="236"/>
      <c r="L659" s="241"/>
      <c r="M659" s="242"/>
      <c r="N659" s="243"/>
      <c r="O659" s="243"/>
      <c r="P659" s="243"/>
      <c r="Q659" s="243"/>
      <c r="R659" s="243"/>
      <c r="S659" s="243"/>
      <c r="T659" s="244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T659" s="245" t="s">
        <v>148</v>
      </c>
      <c r="AU659" s="245" t="s">
        <v>85</v>
      </c>
      <c r="AV659" s="14" t="s">
        <v>85</v>
      </c>
      <c r="AW659" s="14" t="s">
        <v>35</v>
      </c>
      <c r="AX659" s="14" t="s">
        <v>75</v>
      </c>
      <c r="AY659" s="245" t="s">
        <v>136</v>
      </c>
    </row>
    <row r="660" s="13" customFormat="1">
      <c r="A660" s="13"/>
      <c r="B660" s="224"/>
      <c r="C660" s="225"/>
      <c r="D660" s="226" t="s">
        <v>148</v>
      </c>
      <c r="E660" s="227" t="s">
        <v>19</v>
      </c>
      <c r="F660" s="228" t="s">
        <v>466</v>
      </c>
      <c r="G660" s="225"/>
      <c r="H660" s="227" t="s">
        <v>19</v>
      </c>
      <c r="I660" s="229"/>
      <c r="J660" s="225"/>
      <c r="K660" s="225"/>
      <c r="L660" s="230"/>
      <c r="M660" s="231"/>
      <c r="N660" s="232"/>
      <c r="O660" s="232"/>
      <c r="P660" s="232"/>
      <c r="Q660" s="232"/>
      <c r="R660" s="232"/>
      <c r="S660" s="232"/>
      <c r="T660" s="233"/>
      <c r="U660" s="13"/>
      <c r="V660" s="13"/>
      <c r="W660" s="13"/>
      <c r="X660" s="13"/>
      <c r="Y660" s="13"/>
      <c r="Z660" s="13"/>
      <c r="AA660" s="13"/>
      <c r="AB660" s="13"/>
      <c r="AC660" s="13"/>
      <c r="AD660" s="13"/>
      <c r="AE660" s="13"/>
      <c r="AT660" s="234" t="s">
        <v>148</v>
      </c>
      <c r="AU660" s="234" t="s">
        <v>85</v>
      </c>
      <c r="AV660" s="13" t="s">
        <v>83</v>
      </c>
      <c r="AW660" s="13" t="s">
        <v>35</v>
      </c>
      <c r="AX660" s="13" t="s">
        <v>75</v>
      </c>
      <c r="AY660" s="234" t="s">
        <v>136</v>
      </c>
    </row>
    <row r="661" s="14" customFormat="1">
      <c r="A661" s="14"/>
      <c r="B661" s="235"/>
      <c r="C661" s="236"/>
      <c r="D661" s="226" t="s">
        <v>148</v>
      </c>
      <c r="E661" s="237" t="s">
        <v>19</v>
      </c>
      <c r="F661" s="238" t="s">
        <v>467</v>
      </c>
      <c r="G661" s="236"/>
      <c r="H661" s="239">
        <v>11.67</v>
      </c>
      <c r="I661" s="240"/>
      <c r="J661" s="236"/>
      <c r="K661" s="236"/>
      <c r="L661" s="241"/>
      <c r="M661" s="242"/>
      <c r="N661" s="243"/>
      <c r="O661" s="243"/>
      <c r="P661" s="243"/>
      <c r="Q661" s="243"/>
      <c r="R661" s="243"/>
      <c r="S661" s="243"/>
      <c r="T661" s="244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T661" s="245" t="s">
        <v>148</v>
      </c>
      <c r="AU661" s="245" t="s">
        <v>85</v>
      </c>
      <c r="AV661" s="14" t="s">
        <v>85</v>
      </c>
      <c r="AW661" s="14" t="s">
        <v>35</v>
      </c>
      <c r="AX661" s="14" t="s">
        <v>75</v>
      </c>
      <c r="AY661" s="245" t="s">
        <v>136</v>
      </c>
    </row>
    <row r="662" s="13" customFormat="1">
      <c r="A662" s="13"/>
      <c r="B662" s="224"/>
      <c r="C662" s="225"/>
      <c r="D662" s="226" t="s">
        <v>148</v>
      </c>
      <c r="E662" s="227" t="s">
        <v>19</v>
      </c>
      <c r="F662" s="228" t="s">
        <v>468</v>
      </c>
      <c r="G662" s="225"/>
      <c r="H662" s="227" t="s">
        <v>19</v>
      </c>
      <c r="I662" s="229"/>
      <c r="J662" s="225"/>
      <c r="K662" s="225"/>
      <c r="L662" s="230"/>
      <c r="M662" s="231"/>
      <c r="N662" s="232"/>
      <c r="O662" s="232"/>
      <c r="P662" s="232"/>
      <c r="Q662" s="232"/>
      <c r="R662" s="232"/>
      <c r="S662" s="232"/>
      <c r="T662" s="233"/>
      <c r="U662" s="13"/>
      <c r="V662" s="13"/>
      <c r="W662" s="13"/>
      <c r="X662" s="13"/>
      <c r="Y662" s="13"/>
      <c r="Z662" s="13"/>
      <c r="AA662" s="13"/>
      <c r="AB662" s="13"/>
      <c r="AC662" s="13"/>
      <c r="AD662" s="13"/>
      <c r="AE662" s="13"/>
      <c r="AT662" s="234" t="s">
        <v>148</v>
      </c>
      <c r="AU662" s="234" t="s">
        <v>85</v>
      </c>
      <c r="AV662" s="13" t="s">
        <v>83</v>
      </c>
      <c r="AW662" s="13" t="s">
        <v>35</v>
      </c>
      <c r="AX662" s="13" t="s">
        <v>75</v>
      </c>
      <c r="AY662" s="234" t="s">
        <v>136</v>
      </c>
    </row>
    <row r="663" s="14" customFormat="1">
      <c r="A663" s="14"/>
      <c r="B663" s="235"/>
      <c r="C663" s="236"/>
      <c r="D663" s="226" t="s">
        <v>148</v>
      </c>
      <c r="E663" s="237" t="s">
        <v>19</v>
      </c>
      <c r="F663" s="238" t="s">
        <v>761</v>
      </c>
      <c r="G663" s="236"/>
      <c r="H663" s="239">
        <v>10.539999999999999</v>
      </c>
      <c r="I663" s="240"/>
      <c r="J663" s="236"/>
      <c r="K663" s="236"/>
      <c r="L663" s="241"/>
      <c r="M663" s="242"/>
      <c r="N663" s="243"/>
      <c r="O663" s="243"/>
      <c r="P663" s="243"/>
      <c r="Q663" s="243"/>
      <c r="R663" s="243"/>
      <c r="S663" s="243"/>
      <c r="T663" s="244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T663" s="245" t="s">
        <v>148</v>
      </c>
      <c r="AU663" s="245" t="s">
        <v>85</v>
      </c>
      <c r="AV663" s="14" t="s">
        <v>85</v>
      </c>
      <c r="AW663" s="14" t="s">
        <v>35</v>
      </c>
      <c r="AX663" s="14" t="s">
        <v>75</v>
      </c>
      <c r="AY663" s="245" t="s">
        <v>136</v>
      </c>
    </row>
    <row r="664" s="13" customFormat="1">
      <c r="A664" s="13"/>
      <c r="B664" s="224"/>
      <c r="C664" s="225"/>
      <c r="D664" s="226" t="s">
        <v>148</v>
      </c>
      <c r="E664" s="227" t="s">
        <v>19</v>
      </c>
      <c r="F664" s="228" t="s">
        <v>762</v>
      </c>
      <c r="G664" s="225"/>
      <c r="H664" s="227" t="s">
        <v>19</v>
      </c>
      <c r="I664" s="229"/>
      <c r="J664" s="225"/>
      <c r="K664" s="225"/>
      <c r="L664" s="230"/>
      <c r="M664" s="231"/>
      <c r="N664" s="232"/>
      <c r="O664" s="232"/>
      <c r="P664" s="232"/>
      <c r="Q664" s="232"/>
      <c r="R664" s="232"/>
      <c r="S664" s="232"/>
      <c r="T664" s="233"/>
      <c r="U664" s="13"/>
      <c r="V664" s="13"/>
      <c r="W664" s="13"/>
      <c r="X664" s="13"/>
      <c r="Y664" s="13"/>
      <c r="Z664" s="13"/>
      <c r="AA664" s="13"/>
      <c r="AB664" s="13"/>
      <c r="AC664" s="13"/>
      <c r="AD664" s="13"/>
      <c r="AE664" s="13"/>
      <c r="AT664" s="234" t="s">
        <v>148</v>
      </c>
      <c r="AU664" s="234" t="s">
        <v>85</v>
      </c>
      <c r="AV664" s="13" t="s">
        <v>83</v>
      </c>
      <c r="AW664" s="13" t="s">
        <v>35</v>
      </c>
      <c r="AX664" s="13" t="s">
        <v>75</v>
      </c>
      <c r="AY664" s="234" t="s">
        <v>136</v>
      </c>
    </row>
    <row r="665" s="14" customFormat="1">
      <c r="A665" s="14"/>
      <c r="B665" s="235"/>
      <c r="C665" s="236"/>
      <c r="D665" s="226" t="s">
        <v>148</v>
      </c>
      <c r="E665" s="237" t="s">
        <v>19</v>
      </c>
      <c r="F665" s="238" t="s">
        <v>471</v>
      </c>
      <c r="G665" s="236"/>
      <c r="H665" s="239">
        <v>1</v>
      </c>
      <c r="I665" s="240"/>
      <c r="J665" s="236"/>
      <c r="K665" s="236"/>
      <c r="L665" s="241"/>
      <c r="M665" s="242"/>
      <c r="N665" s="243"/>
      <c r="O665" s="243"/>
      <c r="P665" s="243"/>
      <c r="Q665" s="243"/>
      <c r="R665" s="243"/>
      <c r="S665" s="243"/>
      <c r="T665" s="24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T665" s="245" t="s">
        <v>148</v>
      </c>
      <c r="AU665" s="245" t="s">
        <v>85</v>
      </c>
      <c r="AV665" s="14" t="s">
        <v>85</v>
      </c>
      <c r="AW665" s="14" t="s">
        <v>35</v>
      </c>
      <c r="AX665" s="14" t="s">
        <v>75</v>
      </c>
      <c r="AY665" s="245" t="s">
        <v>136</v>
      </c>
    </row>
    <row r="666" s="13" customFormat="1">
      <c r="A666" s="13"/>
      <c r="B666" s="224"/>
      <c r="C666" s="225"/>
      <c r="D666" s="226" t="s">
        <v>148</v>
      </c>
      <c r="E666" s="227" t="s">
        <v>19</v>
      </c>
      <c r="F666" s="228" t="s">
        <v>763</v>
      </c>
      <c r="G666" s="225"/>
      <c r="H666" s="227" t="s">
        <v>19</v>
      </c>
      <c r="I666" s="229"/>
      <c r="J666" s="225"/>
      <c r="K666" s="225"/>
      <c r="L666" s="230"/>
      <c r="M666" s="231"/>
      <c r="N666" s="232"/>
      <c r="O666" s="232"/>
      <c r="P666" s="232"/>
      <c r="Q666" s="232"/>
      <c r="R666" s="232"/>
      <c r="S666" s="232"/>
      <c r="T666" s="233"/>
      <c r="U666" s="13"/>
      <c r="V666" s="13"/>
      <c r="W666" s="13"/>
      <c r="X666" s="13"/>
      <c r="Y666" s="13"/>
      <c r="Z666" s="13"/>
      <c r="AA666" s="13"/>
      <c r="AB666" s="13"/>
      <c r="AC666" s="13"/>
      <c r="AD666" s="13"/>
      <c r="AE666" s="13"/>
      <c r="AT666" s="234" t="s">
        <v>148</v>
      </c>
      <c r="AU666" s="234" t="s">
        <v>85</v>
      </c>
      <c r="AV666" s="13" t="s">
        <v>83</v>
      </c>
      <c r="AW666" s="13" t="s">
        <v>35</v>
      </c>
      <c r="AX666" s="13" t="s">
        <v>75</v>
      </c>
      <c r="AY666" s="234" t="s">
        <v>136</v>
      </c>
    </row>
    <row r="667" s="14" customFormat="1">
      <c r="A667" s="14"/>
      <c r="B667" s="235"/>
      <c r="C667" s="236"/>
      <c r="D667" s="226" t="s">
        <v>148</v>
      </c>
      <c r="E667" s="237" t="s">
        <v>19</v>
      </c>
      <c r="F667" s="238" t="s">
        <v>473</v>
      </c>
      <c r="G667" s="236"/>
      <c r="H667" s="239">
        <v>1.78</v>
      </c>
      <c r="I667" s="240"/>
      <c r="J667" s="236"/>
      <c r="K667" s="236"/>
      <c r="L667" s="241"/>
      <c r="M667" s="242"/>
      <c r="N667" s="243"/>
      <c r="O667" s="243"/>
      <c r="P667" s="243"/>
      <c r="Q667" s="243"/>
      <c r="R667" s="243"/>
      <c r="S667" s="243"/>
      <c r="T667" s="244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4"/>
      <c r="AT667" s="245" t="s">
        <v>148</v>
      </c>
      <c r="AU667" s="245" t="s">
        <v>85</v>
      </c>
      <c r="AV667" s="14" t="s">
        <v>85</v>
      </c>
      <c r="AW667" s="14" t="s">
        <v>35</v>
      </c>
      <c r="AX667" s="14" t="s">
        <v>75</v>
      </c>
      <c r="AY667" s="245" t="s">
        <v>136</v>
      </c>
    </row>
    <row r="668" s="15" customFormat="1">
      <c r="A668" s="15"/>
      <c r="B668" s="246"/>
      <c r="C668" s="247"/>
      <c r="D668" s="226" t="s">
        <v>148</v>
      </c>
      <c r="E668" s="248" t="s">
        <v>19</v>
      </c>
      <c r="F668" s="249" t="s">
        <v>155</v>
      </c>
      <c r="G668" s="247"/>
      <c r="H668" s="250">
        <v>50.350000000000001</v>
      </c>
      <c r="I668" s="251"/>
      <c r="J668" s="247"/>
      <c r="K668" s="247"/>
      <c r="L668" s="252"/>
      <c r="M668" s="253"/>
      <c r="N668" s="254"/>
      <c r="O668" s="254"/>
      <c r="P668" s="254"/>
      <c r="Q668" s="254"/>
      <c r="R668" s="254"/>
      <c r="S668" s="254"/>
      <c r="T668" s="255"/>
      <c r="U668" s="15"/>
      <c r="V668" s="15"/>
      <c r="W668" s="15"/>
      <c r="X668" s="15"/>
      <c r="Y668" s="15"/>
      <c r="Z668" s="15"/>
      <c r="AA668" s="15"/>
      <c r="AB668" s="15"/>
      <c r="AC668" s="15"/>
      <c r="AD668" s="15"/>
      <c r="AE668" s="15"/>
      <c r="AT668" s="256" t="s">
        <v>148</v>
      </c>
      <c r="AU668" s="256" t="s">
        <v>85</v>
      </c>
      <c r="AV668" s="15" t="s">
        <v>144</v>
      </c>
      <c r="AW668" s="15" t="s">
        <v>35</v>
      </c>
      <c r="AX668" s="15" t="s">
        <v>83</v>
      </c>
      <c r="AY668" s="256" t="s">
        <v>136</v>
      </c>
    </row>
    <row r="669" s="14" customFormat="1">
      <c r="A669" s="14"/>
      <c r="B669" s="235"/>
      <c r="C669" s="236"/>
      <c r="D669" s="226" t="s">
        <v>148</v>
      </c>
      <c r="E669" s="236"/>
      <c r="F669" s="238" t="s">
        <v>812</v>
      </c>
      <c r="G669" s="236"/>
      <c r="H669" s="239">
        <v>55.384999999999998</v>
      </c>
      <c r="I669" s="240"/>
      <c r="J669" s="236"/>
      <c r="K669" s="236"/>
      <c r="L669" s="241"/>
      <c r="M669" s="242"/>
      <c r="N669" s="243"/>
      <c r="O669" s="243"/>
      <c r="P669" s="243"/>
      <c r="Q669" s="243"/>
      <c r="R669" s="243"/>
      <c r="S669" s="243"/>
      <c r="T669" s="244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T669" s="245" t="s">
        <v>148</v>
      </c>
      <c r="AU669" s="245" t="s">
        <v>85</v>
      </c>
      <c r="AV669" s="14" t="s">
        <v>85</v>
      </c>
      <c r="AW669" s="14" t="s">
        <v>4</v>
      </c>
      <c r="AX669" s="14" t="s">
        <v>83</v>
      </c>
      <c r="AY669" s="245" t="s">
        <v>136</v>
      </c>
    </row>
    <row r="670" s="2" customFormat="1" ht="16.5" customHeight="1">
      <c r="A670" s="40"/>
      <c r="B670" s="41"/>
      <c r="C670" s="206" t="s">
        <v>813</v>
      </c>
      <c r="D670" s="206" t="s">
        <v>139</v>
      </c>
      <c r="E670" s="207" t="s">
        <v>814</v>
      </c>
      <c r="F670" s="208" t="s">
        <v>815</v>
      </c>
      <c r="G670" s="209" t="s">
        <v>142</v>
      </c>
      <c r="H670" s="210">
        <v>9.1099999999999994</v>
      </c>
      <c r="I670" s="211"/>
      <c r="J670" s="212">
        <f>ROUND(I670*H670,2)</f>
        <v>0</v>
      </c>
      <c r="K670" s="208" t="s">
        <v>143</v>
      </c>
      <c r="L670" s="46"/>
      <c r="M670" s="213" t="s">
        <v>19</v>
      </c>
      <c r="N670" s="214" t="s">
        <v>46</v>
      </c>
      <c r="O670" s="86"/>
      <c r="P670" s="215">
        <f>O670*H670</f>
        <v>0</v>
      </c>
      <c r="Q670" s="215">
        <v>0.0015</v>
      </c>
      <c r="R670" s="215">
        <f>Q670*H670</f>
        <v>0.013665</v>
      </c>
      <c r="S670" s="215">
        <v>0</v>
      </c>
      <c r="T670" s="216">
        <f>S670*H670</f>
        <v>0</v>
      </c>
      <c r="U670" s="40"/>
      <c r="V670" s="40"/>
      <c r="W670" s="40"/>
      <c r="X670" s="40"/>
      <c r="Y670" s="40"/>
      <c r="Z670" s="40"/>
      <c r="AA670" s="40"/>
      <c r="AB670" s="40"/>
      <c r="AC670" s="40"/>
      <c r="AD670" s="40"/>
      <c r="AE670" s="40"/>
      <c r="AR670" s="217" t="s">
        <v>257</v>
      </c>
      <c r="AT670" s="217" t="s">
        <v>139</v>
      </c>
      <c r="AU670" s="217" t="s">
        <v>85</v>
      </c>
      <c r="AY670" s="19" t="s">
        <v>136</v>
      </c>
      <c r="BE670" s="218">
        <f>IF(N670="základní",J670,0)</f>
        <v>0</v>
      </c>
      <c r="BF670" s="218">
        <f>IF(N670="snížená",J670,0)</f>
        <v>0</v>
      </c>
      <c r="BG670" s="218">
        <f>IF(N670="zákl. přenesená",J670,0)</f>
        <v>0</v>
      </c>
      <c r="BH670" s="218">
        <f>IF(N670="sníž. přenesená",J670,0)</f>
        <v>0</v>
      </c>
      <c r="BI670" s="218">
        <f>IF(N670="nulová",J670,0)</f>
        <v>0</v>
      </c>
      <c r="BJ670" s="19" t="s">
        <v>83</v>
      </c>
      <c r="BK670" s="218">
        <f>ROUND(I670*H670,2)</f>
        <v>0</v>
      </c>
      <c r="BL670" s="19" t="s">
        <v>257</v>
      </c>
      <c r="BM670" s="217" t="s">
        <v>816</v>
      </c>
    </row>
    <row r="671" s="2" customFormat="1">
      <c r="A671" s="40"/>
      <c r="B671" s="41"/>
      <c r="C671" s="42"/>
      <c r="D671" s="219" t="s">
        <v>146</v>
      </c>
      <c r="E671" s="42"/>
      <c r="F671" s="220" t="s">
        <v>817</v>
      </c>
      <c r="G671" s="42"/>
      <c r="H671" s="42"/>
      <c r="I671" s="221"/>
      <c r="J671" s="42"/>
      <c r="K671" s="42"/>
      <c r="L671" s="46"/>
      <c r="M671" s="222"/>
      <c r="N671" s="223"/>
      <c r="O671" s="86"/>
      <c r="P671" s="86"/>
      <c r="Q671" s="86"/>
      <c r="R671" s="86"/>
      <c r="S671" s="86"/>
      <c r="T671" s="87"/>
      <c r="U671" s="40"/>
      <c r="V671" s="40"/>
      <c r="W671" s="40"/>
      <c r="X671" s="40"/>
      <c r="Y671" s="40"/>
      <c r="Z671" s="40"/>
      <c r="AA671" s="40"/>
      <c r="AB671" s="40"/>
      <c r="AC671" s="40"/>
      <c r="AD671" s="40"/>
      <c r="AE671" s="40"/>
      <c r="AT671" s="19" t="s">
        <v>146</v>
      </c>
      <c r="AU671" s="19" t="s">
        <v>85</v>
      </c>
    </row>
    <row r="672" s="13" customFormat="1">
      <c r="A672" s="13"/>
      <c r="B672" s="224"/>
      <c r="C672" s="225"/>
      <c r="D672" s="226" t="s">
        <v>148</v>
      </c>
      <c r="E672" s="227" t="s">
        <v>19</v>
      </c>
      <c r="F672" s="228" t="s">
        <v>182</v>
      </c>
      <c r="G672" s="225"/>
      <c r="H672" s="227" t="s">
        <v>19</v>
      </c>
      <c r="I672" s="229"/>
      <c r="J672" s="225"/>
      <c r="K672" s="225"/>
      <c r="L672" s="230"/>
      <c r="M672" s="231"/>
      <c r="N672" s="232"/>
      <c r="O672" s="232"/>
      <c r="P672" s="232"/>
      <c r="Q672" s="232"/>
      <c r="R672" s="232"/>
      <c r="S672" s="232"/>
      <c r="T672" s="233"/>
      <c r="U672" s="13"/>
      <c r="V672" s="13"/>
      <c r="W672" s="13"/>
      <c r="X672" s="13"/>
      <c r="Y672" s="13"/>
      <c r="Z672" s="13"/>
      <c r="AA672" s="13"/>
      <c r="AB672" s="13"/>
      <c r="AC672" s="13"/>
      <c r="AD672" s="13"/>
      <c r="AE672" s="13"/>
      <c r="AT672" s="234" t="s">
        <v>148</v>
      </c>
      <c r="AU672" s="234" t="s">
        <v>85</v>
      </c>
      <c r="AV672" s="13" t="s">
        <v>83</v>
      </c>
      <c r="AW672" s="13" t="s">
        <v>35</v>
      </c>
      <c r="AX672" s="13" t="s">
        <v>75</v>
      </c>
      <c r="AY672" s="234" t="s">
        <v>136</v>
      </c>
    </row>
    <row r="673" s="14" customFormat="1">
      <c r="A673" s="14"/>
      <c r="B673" s="235"/>
      <c r="C673" s="236"/>
      <c r="D673" s="226" t="s">
        <v>148</v>
      </c>
      <c r="E673" s="237" t="s">
        <v>19</v>
      </c>
      <c r="F673" s="238" t="s">
        <v>474</v>
      </c>
      <c r="G673" s="236"/>
      <c r="H673" s="239">
        <v>4.4500000000000002</v>
      </c>
      <c r="I673" s="240"/>
      <c r="J673" s="236"/>
      <c r="K673" s="236"/>
      <c r="L673" s="241"/>
      <c r="M673" s="242"/>
      <c r="N673" s="243"/>
      <c r="O673" s="243"/>
      <c r="P673" s="243"/>
      <c r="Q673" s="243"/>
      <c r="R673" s="243"/>
      <c r="S673" s="243"/>
      <c r="T673" s="244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T673" s="245" t="s">
        <v>148</v>
      </c>
      <c r="AU673" s="245" t="s">
        <v>85</v>
      </c>
      <c r="AV673" s="14" t="s">
        <v>85</v>
      </c>
      <c r="AW673" s="14" t="s">
        <v>35</v>
      </c>
      <c r="AX673" s="14" t="s">
        <v>75</v>
      </c>
      <c r="AY673" s="245" t="s">
        <v>136</v>
      </c>
    </row>
    <row r="674" s="13" customFormat="1">
      <c r="A674" s="13"/>
      <c r="B674" s="224"/>
      <c r="C674" s="225"/>
      <c r="D674" s="226" t="s">
        <v>148</v>
      </c>
      <c r="E674" s="227" t="s">
        <v>19</v>
      </c>
      <c r="F674" s="228" t="s">
        <v>760</v>
      </c>
      <c r="G674" s="225"/>
      <c r="H674" s="227" t="s">
        <v>19</v>
      </c>
      <c r="I674" s="229"/>
      <c r="J674" s="225"/>
      <c r="K674" s="225"/>
      <c r="L674" s="230"/>
      <c r="M674" s="231"/>
      <c r="N674" s="232"/>
      <c r="O674" s="232"/>
      <c r="P674" s="232"/>
      <c r="Q674" s="232"/>
      <c r="R674" s="232"/>
      <c r="S674" s="232"/>
      <c r="T674" s="233"/>
      <c r="U674" s="13"/>
      <c r="V674" s="13"/>
      <c r="W674" s="13"/>
      <c r="X674" s="13"/>
      <c r="Y674" s="13"/>
      <c r="Z674" s="13"/>
      <c r="AA674" s="13"/>
      <c r="AB674" s="13"/>
      <c r="AC674" s="13"/>
      <c r="AD674" s="13"/>
      <c r="AE674" s="13"/>
      <c r="AT674" s="234" t="s">
        <v>148</v>
      </c>
      <c r="AU674" s="234" t="s">
        <v>85</v>
      </c>
      <c r="AV674" s="13" t="s">
        <v>83</v>
      </c>
      <c r="AW674" s="13" t="s">
        <v>35</v>
      </c>
      <c r="AX674" s="13" t="s">
        <v>75</v>
      </c>
      <c r="AY674" s="234" t="s">
        <v>136</v>
      </c>
    </row>
    <row r="675" s="14" customFormat="1">
      <c r="A675" s="14"/>
      <c r="B675" s="235"/>
      <c r="C675" s="236"/>
      <c r="D675" s="226" t="s">
        <v>148</v>
      </c>
      <c r="E675" s="237" t="s">
        <v>19</v>
      </c>
      <c r="F675" s="238" t="s">
        <v>330</v>
      </c>
      <c r="G675" s="236"/>
      <c r="H675" s="239">
        <v>1.8799999999999999</v>
      </c>
      <c r="I675" s="240"/>
      <c r="J675" s="236"/>
      <c r="K675" s="236"/>
      <c r="L675" s="241"/>
      <c r="M675" s="242"/>
      <c r="N675" s="243"/>
      <c r="O675" s="243"/>
      <c r="P675" s="243"/>
      <c r="Q675" s="243"/>
      <c r="R675" s="243"/>
      <c r="S675" s="243"/>
      <c r="T675" s="244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4"/>
      <c r="AT675" s="245" t="s">
        <v>148</v>
      </c>
      <c r="AU675" s="245" t="s">
        <v>85</v>
      </c>
      <c r="AV675" s="14" t="s">
        <v>85</v>
      </c>
      <c r="AW675" s="14" t="s">
        <v>35</v>
      </c>
      <c r="AX675" s="14" t="s">
        <v>75</v>
      </c>
      <c r="AY675" s="245" t="s">
        <v>136</v>
      </c>
    </row>
    <row r="676" s="13" customFormat="1">
      <c r="A676" s="13"/>
      <c r="B676" s="224"/>
      <c r="C676" s="225"/>
      <c r="D676" s="226" t="s">
        <v>148</v>
      </c>
      <c r="E676" s="227" t="s">
        <v>19</v>
      </c>
      <c r="F676" s="228" t="s">
        <v>762</v>
      </c>
      <c r="G676" s="225"/>
      <c r="H676" s="227" t="s">
        <v>19</v>
      </c>
      <c r="I676" s="229"/>
      <c r="J676" s="225"/>
      <c r="K676" s="225"/>
      <c r="L676" s="230"/>
      <c r="M676" s="231"/>
      <c r="N676" s="232"/>
      <c r="O676" s="232"/>
      <c r="P676" s="232"/>
      <c r="Q676" s="232"/>
      <c r="R676" s="232"/>
      <c r="S676" s="232"/>
      <c r="T676" s="233"/>
      <c r="U676" s="13"/>
      <c r="V676" s="13"/>
      <c r="W676" s="13"/>
      <c r="X676" s="13"/>
      <c r="Y676" s="13"/>
      <c r="Z676" s="13"/>
      <c r="AA676" s="13"/>
      <c r="AB676" s="13"/>
      <c r="AC676" s="13"/>
      <c r="AD676" s="13"/>
      <c r="AE676" s="13"/>
      <c r="AT676" s="234" t="s">
        <v>148</v>
      </c>
      <c r="AU676" s="234" t="s">
        <v>85</v>
      </c>
      <c r="AV676" s="13" t="s">
        <v>83</v>
      </c>
      <c r="AW676" s="13" t="s">
        <v>35</v>
      </c>
      <c r="AX676" s="13" t="s">
        <v>75</v>
      </c>
      <c r="AY676" s="234" t="s">
        <v>136</v>
      </c>
    </row>
    <row r="677" s="14" customFormat="1">
      <c r="A677" s="14"/>
      <c r="B677" s="235"/>
      <c r="C677" s="236"/>
      <c r="D677" s="226" t="s">
        <v>148</v>
      </c>
      <c r="E677" s="237" t="s">
        <v>19</v>
      </c>
      <c r="F677" s="238" t="s">
        <v>471</v>
      </c>
      <c r="G677" s="236"/>
      <c r="H677" s="239">
        <v>1</v>
      </c>
      <c r="I677" s="240"/>
      <c r="J677" s="236"/>
      <c r="K677" s="236"/>
      <c r="L677" s="241"/>
      <c r="M677" s="242"/>
      <c r="N677" s="243"/>
      <c r="O677" s="243"/>
      <c r="P677" s="243"/>
      <c r="Q677" s="243"/>
      <c r="R677" s="243"/>
      <c r="S677" s="243"/>
      <c r="T677" s="244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  <c r="AT677" s="245" t="s">
        <v>148</v>
      </c>
      <c r="AU677" s="245" t="s">
        <v>85</v>
      </c>
      <c r="AV677" s="14" t="s">
        <v>85</v>
      </c>
      <c r="AW677" s="14" t="s">
        <v>35</v>
      </c>
      <c r="AX677" s="14" t="s">
        <v>75</v>
      </c>
      <c r="AY677" s="245" t="s">
        <v>136</v>
      </c>
    </row>
    <row r="678" s="13" customFormat="1">
      <c r="A678" s="13"/>
      <c r="B678" s="224"/>
      <c r="C678" s="225"/>
      <c r="D678" s="226" t="s">
        <v>148</v>
      </c>
      <c r="E678" s="227" t="s">
        <v>19</v>
      </c>
      <c r="F678" s="228" t="s">
        <v>763</v>
      </c>
      <c r="G678" s="225"/>
      <c r="H678" s="227" t="s">
        <v>19</v>
      </c>
      <c r="I678" s="229"/>
      <c r="J678" s="225"/>
      <c r="K678" s="225"/>
      <c r="L678" s="230"/>
      <c r="M678" s="231"/>
      <c r="N678" s="232"/>
      <c r="O678" s="232"/>
      <c r="P678" s="232"/>
      <c r="Q678" s="232"/>
      <c r="R678" s="232"/>
      <c r="S678" s="232"/>
      <c r="T678" s="233"/>
      <c r="U678" s="13"/>
      <c r="V678" s="13"/>
      <c r="W678" s="13"/>
      <c r="X678" s="13"/>
      <c r="Y678" s="13"/>
      <c r="Z678" s="13"/>
      <c r="AA678" s="13"/>
      <c r="AB678" s="13"/>
      <c r="AC678" s="13"/>
      <c r="AD678" s="13"/>
      <c r="AE678" s="13"/>
      <c r="AT678" s="234" t="s">
        <v>148</v>
      </c>
      <c r="AU678" s="234" t="s">
        <v>85</v>
      </c>
      <c r="AV678" s="13" t="s">
        <v>83</v>
      </c>
      <c r="AW678" s="13" t="s">
        <v>35</v>
      </c>
      <c r="AX678" s="13" t="s">
        <v>75</v>
      </c>
      <c r="AY678" s="234" t="s">
        <v>136</v>
      </c>
    </row>
    <row r="679" s="14" customFormat="1">
      <c r="A679" s="14"/>
      <c r="B679" s="235"/>
      <c r="C679" s="236"/>
      <c r="D679" s="226" t="s">
        <v>148</v>
      </c>
      <c r="E679" s="237" t="s">
        <v>19</v>
      </c>
      <c r="F679" s="238" t="s">
        <v>473</v>
      </c>
      <c r="G679" s="236"/>
      <c r="H679" s="239">
        <v>1.78</v>
      </c>
      <c r="I679" s="240"/>
      <c r="J679" s="236"/>
      <c r="K679" s="236"/>
      <c r="L679" s="241"/>
      <c r="M679" s="242"/>
      <c r="N679" s="243"/>
      <c r="O679" s="243"/>
      <c r="P679" s="243"/>
      <c r="Q679" s="243"/>
      <c r="R679" s="243"/>
      <c r="S679" s="243"/>
      <c r="T679" s="244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4"/>
      <c r="AT679" s="245" t="s">
        <v>148</v>
      </c>
      <c r="AU679" s="245" t="s">
        <v>85</v>
      </c>
      <c r="AV679" s="14" t="s">
        <v>85</v>
      </c>
      <c r="AW679" s="14" t="s">
        <v>35</v>
      </c>
      <c r="AX679" s="14" t="s">
        <v>75</v>
      </c>
      <c r="AY679" s="245" t="s">
        <v>136</v>
      </c>
    </row>
    <row r="680" s="15" customFormat="1">
      <c r="A680" s="15"/>
      <c r="B680" s="246"/>
      <c r="C680" s="247"/>
      <c r="D680" s="226" t="s">
        <v>148</v>
      </c>
      <c r="E680" s="248" t="s">
        <v>19</v>
      </c>
      <c r="F680" s="249" t="s">
        <v>155</v>
      </c>
      <c r="G680" s="247"/>
      <c r="H680" s="250">
        <v>9.1099999999999994</v>
      </c>
      <c r="I680" s="251"/>
      <c r="J680" s="247"/>
      <c r="K680" s="247"/>
      <c r="L680" s="252"/>
      <c r="M680" s="253"/>
      <c r="N680" s="254"/>
      <c r="O680" s="254"/>
      <c r="P680" s="254"/>
      <c r="Q680" s="254"/>
      <c r="R680" s="254"/>
      <c r="S680" s="254"/>
      <c r="T680" s="255"/>
      <c r="U680" s="15"/>
      <c r="V680" s="15"/>
      <c r="W680" s="15"/>
      <c r="X680" s="15"/>
      <c r="Y680" s="15"/>
      <c r="Z680" s="15"/>
      <c r="AA680" s="15"/>
      <c r="AB680" s="15"/>
      <c r="AC680" s="15"/>
      <c r="AD680" s="15"/>
      <c r="AE680" s="15"/>
      <c r="AT680" s="256" t="s">
        <v>148</v>
      </c>
      <c r="AU680" s="256" t="s">
        <v>85</v>
      </c>
      <c r="AV680" s="15" t="s">
        <v>144</v>
      </c>
      <c r="AW680" s="15" t="s">
        <v>35</v>
      </c>
      <c r="AX680" s="15" t="s">
        <v>83</v>
      </c>
      <c r="AY680" s="256" t="s">
        <v>136</v>
      </c>
    </row>
    <row r="681" s="2" customFormat="1" ht="16.5" customHeight="1">
      <c r="A681" s="40"/>
      <c r="B681" s="41"/>
      <c r="C681" s="206" t="s">
        <v>818</v>
      </c>
      <c r="D681" s="206" t="s">
        <v>139</v>
      </c>
      <c r="E681" s="207" t="s">
        <v>819</v>
      </c>
      <c r="F681" s="208" t="s">
        <v>820</v>
      </c>
      <c r="G681" s="209" t="s">
        <v>282</v>
      </c>
      <c r="H681" s="210">
        <v>17</v>
      </c>
      <c r="I681" s="211"/>
      <c r="J681" s="212">
        <f>ROUND(I681*H681,2)</f>
        <v>0</v>
      </c>
      <c r="K681" s="208" t="s">
        <v>143</v>
      </c>
      <c r="L681" s="46"/>
      <c r="M681" s="213" t="s">
        <v>19</v>
      </c>
      <c r="N681" s="214" t="s">
        <v>46</v>
      </c>
      <c r="O681" s="86"/>
      <c r="P681" s="215">
        <f>O681*H681</f>
        <v>0</v>
      </c>
      <c r="Q681" s="215">
        <v>0.00021000000000000001</v>
      </c>
      <c r="R681" s="215">
        <f>Q681*H681</f>
        <v>0.0035700000000000003</v>
      </c>
      <c r="S681" s="215">
        <v>0</v>
      </c>
      <c r="T681" s="216">
        <f>S681*H681</f>
        <v>0</v>
      </c>
      <c r="U681" s="40"/>
      <c r="V681" s="40"/>
      <c r="W681" s="40"/>
      <c r="X681" s="40"/>
      <c r="Y681" s="40"/>
      <c r="Z681" s="40"/>
      <c r="AA681" s="40"/>
      <c r="AB681" s="40"/>
      <c r="AC681" s="40"/>
      <c r="AD681" s="40"/>
      <c r="AE681" s="40"/>
      <c r="AR681" s="217" t="s">
        <v>257</v>
      </c>
      <c r="AT681" s="217" t="s">
        <v>139</v>
      </c>
      <c r="AU681" s="217" t="s">
        <v>85</v>
      </c>
      <c r="AY681" s="19" t="s">
        <v>136</v>
      </c>
      <c r="BE681" s="218">
        <f>IF(N681="základní",J681,0)</f>
        <v>0</v>
      </c>
      <c r="BF681" s="218">
        <f>IF(N681="snížená",J681,0)</f>
        <v>0</v>
      </c>
      <c r="BG681" s="218">
        <f>IF(N681="zákl. přenesená",J681,0)</f>
        <v>0</v>
      </c>
      <c r="BH681" s="218">
        <f>IF(N681="sníž. přenesená",J681,0)</f>
        <v>0</v>
      </c>
      <c r="BI681" s="218">
        <f>IF(N681="nulová",J681,0)</f>
        <v>0</v>
      </c>
      <c r="BJ681" s="19" t="s">
        <v>83</v>
      </c>
      <c r="BK681" s="218">
        <f>ROUND(I681*H681,2)</f>
        <v>0</v>
      </c>
      <c r="BL681" s="19" t="s">
        <v>257</v>
      </c>
      <c r="BM681" s="217" t="s">
        <v>821</v>
      </c>
    </row>
    <row r="682" s="2" customFormat="1">
      <c r="A682" s="40"/>
      <c r="B682" s="41"/>
      <c r="C682" s="42"/>
      <c r="D682" s="219" t="s">
        <v>146</v>
      </c>
      <c r="E682" s="42"/>
      <c r="F682" s="220" t="s">
        <v>822</v>
      </c>
      <c r="G682" s="42"/>
      <c r="H682" s="42"/>
      <c r="I682" s="221"/>
      <c r="J682" s="42"/>
      <c r="K682" s="42"/>
      <c r="L682" s="46"/>
      <c r="M682" s="222"/>
      <c r="N682" s="223"/>
      <c r="O682" s="86"/>
      <c r="P682" s="86"/>
      <c r="Q682" s="86"/>
      <c r="R682" s="86"/>
      <c r="S682" s="86"/>
      <c r="T682" s="87"/>
      <c r="U682" s="40"/>
      <c r="V682" s="40"/>
      <c r="W682" s="40"/>
      <c r="X682" s="40"/>
      <c r="Y682" s="40"/>
      <c r="Z682" s="40"/>
      <c r="AA682" s="40"/>
      <c r="AB682" s="40"/>
      <c r="AC682" s="40"/>
      <c r="AD682" s="40"/>
      <c r="AE682" s="40"/>
      <c r="AT682" s="19" t="s">
        <v>146</v>
      </c>
      <c r="AU682" s="19" t="s">
        <v>85</v>
      </c>
    </row>
    <row r="683" s="2" customFormat="1" ht="16.5" customHeight="1">
      <c r="A683" s="40"/>
      <c r="B683" s="41"/>
      <c r="C683" s="206" t="s">
        <v>823</v>
      </c>
      <c r="D683" s="206" t="s">
        <v>139</v>
      </c>
      <c r="E683" s="207" t="s">
        <v>824</v>
      </c>
      <c r="F683" s="208" t="s">
        <v>825</v>
      </c>
      <c r="G683" s="209" t="s">
        <v>282</v>
      </c>
      <c r="H683" s="210">
        <v>1</v>
      </c>
      <c r="I683" s="211"/>
      <c r="J683" s="212">
        <f>ROUND(I683*H683,2)</f>
        <v>0</v>
      </c>
      <c r="K683" s="208" t="s">
        <v>143</v>
      </c>
      <c r="L683" s="46"/>
      <c r="M683" s="213" t="s">
        <v>19</v>
      </c>
      <c r="N683" s="214" t="s">
        <v>46</v>
      </c>
      <c r="O683" s="86"/>
      <c r="P683" s="215">
        <f>O683*H683</f>
        <v>0</v>
      </c>
      <c r="Q683" s="215">
        <v>0.00020000000000000001</v>
      </c>
      <c r="R683" s="215">
        <f>Q683*H683</f>
        <v>0.00020000000000000001</v>
      </c>
      <c r="S683" s="215">
        <v>0</v>
      </c>
      <c r="T683" s="216">
        <f>S683*H683</f>
        <v>0</v>
      </c>
      <c r="U683" s="40"/>
      <c r="V683" s="40"/>
      <c r="W683" s="40"/>
      <c r="X683" s="40"/>
      <c r="Y683" s="40"/>
      <c r="Z683" s="40"/>
      <c r="AA683" s="40"/>
      <c r="AB683" s="40"/>
      <c r="AC683" s="40"/>
      <c r="AD683" s="40"/>
      <c r="AE683" s="40"/>
      <c r="AR683" s="217" t="s">
        <v>257</v>
      </c>
      <c r="AT683" s="217" t="s">
        <v>139</v>
      </c>
      <c r="AU683" s="217" t="s">
        <v>85</v>
      </c>
      <c r="AY683" s="19" t="s">
        <v>136</v>
      </c>
      <c r="BE683" s="218">
        <f>IF(N683="základní",J683,0)</f>
        <v>0</v>
      </c>
      <c r="BF683" s="218">
        <f>IF(N683="snížená",J683,0)</f>
        <v>0</v>
      </c>
      <c r="BG683" s="218">
        <f>IF(N683="zákl. přenesená",J683,0)</f>
        <v>0</v>
      </c>
      <c r="BH683" s="218">
        <f>IF(N683="sníž. přenesená",J683,0)</f>
        <v>0</v>
      </c>
      <c r="BI683" s="218">
        <f>IF(N683="nulová",J683,0)</f>
        <v>0</v>
      </c>
      <c r="BJ683" s="19" t="s">
        <v>83</v>
      </c>
      <c r="BK683" s="218">
        <f>ROUND(I683*H683,2)</f>
        <v>0</v>
      </c>
      <c r="BL683" s="19" t="s">
        <v>257</v>
      </c>
      <c r="BM683" s="217" t="s">
        <v>826</v>
      </c>
    </row>
    <row r="684" s="2" customFormat="1">
      <c r="A684" s="40"/>
      <c r="B684" s="41"/>
      <c r="C684" s="42"/>
      <c r="D684" s="219" t="s">
        <v>146</v>
      </c>
      <c r="E684" s="42"/>
      <c r="F684" s="220" t="s">
        <v>827</v>
      </c>
      <c r="G684" s="42"/>
      <c r="H684" s="42"/>
      <c r="I684" s="221"/>
      <c r="J684" s="42"/>
      <c r="K684" s="42"/>
      <c r="L684" s="46"/>
      <c r="M684" s="222"/>
      <c r="N684" s="223"/>
      <c r="O684" s="86"/>
      <c r="P684" s="86"/>
      <c r="Q684" s="86"/>
      <c r="R684" s="86"/>
      <c r="S684" s="86"/>
      <c r="T684" s="87"/>
      <c r="U684" s="40"/>
      <c r="V684" s="40"/>
      <c r="W684" s="40"/>
      <c r="X684" s="40"/>
      <c r="Y684" s="40"/>
      <c r="Z684" s="40"/>
      <c r="AA684" s="40"/>
      <c r="AB684" s="40"/>
      <c r="AC684" s="40"/>
      <c r="AD684" s="40"/>
      <c r="AE684" s="40"/>
      <c r="AT684" s="19" t="s">
        <v>146</v>
      </c>
      <c r="AU684" s="19" t="s">
        <v>85</v>
      </c>
    </row>
    <row r="685" s="2" customFormat="1" ht="16.5" customHeight="1">
      <c r="A685" s="40"/>
      <c r="B685" s="41"/>
      <c r="C685" s="206" t="s">
        <v>828</v>
      </c>
      <c r="D685" s="206" t="s">
        <v>139</v>
      </c>
      <c r="E685" s="207" t="s">
        <v>829</v>
      </c>
      <c r="F685" s="208" t="s">
        <v>830</v>
      </c>
      <c r="G685" s="209" t="s">
        <v>189</v>
      </c>
      <c r="H685" s="210">
        <v>23.738</v>
      </c>
      <c r="I685" s="211"/>
      <c r="J685" s="212">
        <f>ROUND(I685*H685,2)</f>
        <v>0</v>
      </c>
      <c r="K685" s="208" t="s">
        <v>143</v>
      </c>
      <c r="L685" s="46"/>
      <c r="M685" s="213" t="s">
        <v>19</v>
      </c>
      <c r="N685" s="214" t="s">
        <v>46</v>
      </c>
      <c r="O685" s="86"/>
      <c r="P685" s="215">
        <f>O685*H685</f>
        <v>0</v>
      </c>
      <c r="Q685" s="215">
        <v>0.00142</v>
      </c>
      <c r="R685" s="215">
        <f>Q685*H685</f>
        <v>0.033707960000000002</v>
      </c>
      <c r="S685" s="215">
        <v>0</v>
      </c>
      <c r="T685" s="216">
        <f>S685*H685</f>
        <v>0</v>
      </c>
      <c r="U685" s="40"/>
      <c r="V685" s="40"/>
      <c r="W685" s="40"/>
      <c r="X685" s="40"/>
      <c r="Y685" s="40"/>
      <c r="Z685" s="40"/>
      <c r="AA685" s="40"/>
      <c r="AB685" s="40"/>
      <c r="AC685" s="40"/>
      <c r="AD685" s="40"/>
      <c r="AE685" s="40"/>
      <c r="AR685" s="217" t="s">
        <v>257</v>
      </c>
      <c r="AT685" s="217" t="s">
        <v>139</v>
      </c>
      <c r="AU685" s="217" t="s">
        <v>85</v>
      </c>
      <c r="AY685" s="19" t="s">
        <v>136</v>
      </c>
      <c r="BE685" s="218">
        <f>IF(N685="základní",J685,0)</f>
        <v>0</v>
      </c>
      <c r="BF685" s="218">
        <f>IF(N685="snížená",J685,0)</f>
        <v>0</v>
      </c>
      <c r="BG685" s="218">
        <f>IF(N685="zákl. přenesená",J685,0)</f>
        <v>0</v>
      </c>
      <c r="BH685" s="218">
        <f>IF(N685="sníž. přenesená",J685,0)</f>
        <v>0</v>
      </c>
      <c r="BI685" s="218">
        <f>IF(N685="nulová",J685,0)</f>
        <v>0</v>
      </c>
      <c r="BJ685" s="19" t="s">
        <v>83</v>
      </c>
      <c r="BK685" s="218">
        <f>ROUND(I685*H685,2)</f>
        <v>0</v>
      </c>
      <c r="BL685" s="19" t="s">
        <v>257</v>
      </c>
      <c r="BM685" s="217" t="s">
        <v>831</v>
      </c>
    </row>
    <row r="686" s="2" customFormat="1">
      <c r="A686" s="40"/>
      <c r="B686" s="41"/>
      <c r="C686" s="42"/>
      <c r="D686" s="219" t="s">
        <v>146</v>
      </c>
      <c r="E686" s="42"/>
      <c r="F686" s="220" t="s">
        <v>832</v>
      </c>
      <c r="G686" s="42"/>
      <c r="H686" s="42"/>
      <c r="I686" s="221"/>
      <c r="J686" s="42"/>
      <c r="K686" s="42"/>
      <c r="L686" s="46"/>
      <c r="M686" s="222"/>
      <c r="N686" s="223"/>
      <c r="O686" s="86"/>
      <c r="P686" s="86"/>
      <c r="Q686" s="86"/>
      <c r="R686" s="86"/>
      <c r="S686" s="86"/>
      <c r="T686" s="87"/>
      <c r="U686" s="40"/>
      <c r="V686" s="40"/>
      <c r="W686" s="40"/>
      <c r="X686" s="40"/>
      <c r="Y686" s="40"/>
      <c r="Z686" s="40"/>
      <c r="AA686" s="40"/>
      <c r="AB686" s="40"/>
      <c r="AC686" s="40"/>
      <c r="AD686" s="40"/>
      <c r="AE686" s="40"/>
      <c r="AT686" s="19" t="s">
        <v>146</v>
      </c>
      <c r="AU686" s="19" t="s">
        <v>85</v>
      </c>
    </row>
    <row r="687" s="13" customFormat="1">
      <c r="A687" s="13"/>
      <c r="B687" s="224"/>
      <c r="C687" s="225"/>
      <c r="D687" s="226" t="s">
        <v>148</v>
      </c>
      <c r="E687" s="227" t="s">
        <v>19</v>
      </c>
      <c r="F687" s="228" t="s">
        <v>182</v>
      </c>
      <c r="G687" s="225"/>
      <c r="H687" s="227" t="s">
        <v>19</v>
      </c>
      <c r="I687" s="229"/>
      <c r="J687" s="225"/>
      <c r="K687" s="225"/>
      <c r="L687" s="230"/>
      <c r="M687" s="231"/>
      <c r="N687" s="232"/>
      <c r="O687" s="232"/>
      <c r="P687" s="232"/>
      <c r="Q687" s="232"/>
      <c r="R687" s="232"/>
      <c r="S687" s="232"/>
      <c r="T687" s="233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  <c r="AT687" s="234" t="s">
        <v>148</v>
      </c>
      <c r="AU687" s="234" t="s">
        <v>85</v>
      </c>
      <c r="AV687" s="13" t="s">
        <v>83</v>
      </c>
      <c r="AW687" s="13" t="s">
        <v>35</v>
      </c>
      <c r="AX687" s="13" t="s">
        <v>75</v>
      </c>
      <c r="AY687" s="234" t="s">
        <v>136</v>
      </c>
    </row>
    <row r="688" s="14" customFormat="1">
      <c r="A688" s="14"/>
      <c r="B688" s="235"/>
      <c r="C688" s="236"/>
      <c r="D688" s="226" t="s">
        <v>148</v>
      </c>
      <c r="E688" s="237" t="s">
        <v>19</v>
      </c>
      <c r="F688" s="238" t="s">
        <v>833</v>
      </c>
      <c r="G688" s="236"/>
      <c r="H688" s="239">
        <v>8.5600000000000005</v>
      </c>
      <c r="I688" s="240"/>
      <c r="J688" s="236"/>
      <c r="K688" s="236"/>
      <c r="L688" s="241"/>
      <c r="M688" s="242"/>
      <c r="N688" s="243"/>
      <c r="O688" s="243"/>
      <c r="P688" s="243"/>
      <c r="Q688" s="243"/>
      <c r="R688" s="243"/>
      <c r="S688" s="243"/>
      <c r="T688" s="244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T688" s="245" t="s">
        <v>148</v>
      </c>
      <c r="AU688" s="245" t="s">
        <v>85</v>
      </c>
      <c r="AV688" s="14" t="s">
        <v>85</v>
      </c>
      <c r="AW688" s="14" t="s">
        <v>35</v>
      </c>
      <c r="AX688" s="14" t="s">
        <v>75</v>
      </c>
      <c r="AY688" s="245" t="s">
        <v>136</v>
      </c>
    </row>
    <row r="689" s="13" customFormat="1">
      <c r="A689" s="13"/>
      <c r="B689" s="224"/>
      <c r="C689" s="225"/>
      <c r="D689" s="226" t="s">
        <v>148</v>
      </c>
      <c r="E689" s="227" t="s">
        <v>19</v>
      </c>
      <c r="F689" s="228" t="s">
        <v>760</v>
      </c>
      <c r="G689" s="225"/>
      <c r="H689" s="227" t="s">
        <v>19</v>
      </c>
      <c r="I689" s="229"/>
      <c r="J689" s="225"/>
      <c r="K689" s="225"/>
      <c r="L689" s="230"/>
      <c r="M689" s="231"/>
      <c r="N689" s="232"/>
      <c r="O689" s="232"/>
      <c r="P689" s="232"/>
      <c r="Q689" s="232"/>
      <c r="R689" s="232"/>
      <c r="S689" s="232"/>
      <c r="T689" s="233"/>
      <c r="U689" s="13"/>
      <c r="V689" s="13"/>
      <c r="W689" s="13"/>
      <c r="X689" s="13"/>
      <c r="Y689" s="13"/>
      <c r="Z689" s="13"/>
      <c r="AA689" s="13"/>
      <c r="AB689" s="13"/>
      <c r="AC689" s="13"/>
      <c r="AD689" s="13"/>
      <c r="AE689" s="13"/>
      <c r="AT689" s="234" t="s">
        <v>148</v>
      </c>
      <c r="AU689" s="234" t="s">
        <v>85</v>
      </c>
      <c r="AV689" s="13" t="s">
        <v>83</v>
      </c>
      <c r="AW689" s="13" t="s">
        <v>35</v>
      </c>
      <c r="AX689" s="13" t="s">
        <v>75</v>
      </c>
      <c r="AY689" s="234" t="s">
        <v>136</v>
      </c>
    </row>
    <row r="690" s="14" customFormat="1">
      <c r="A690" s="14"/>
      <c r="B690" s="235"/>
      <c r="C690" s="236"/>
      <c r="D690" s="226" t="s">
        <v>148</v>
      </c>
      <c r="E690" s="237" t="s">
        <v>19</v>
      </c>
      <c r="F690" s="238" t="s">
        <v>834</v>
      </c>
      <c r="G690" s="236"/>
      <c r="H690" s="239">
        <v>5.7480000000000002</v>
      </c>
      <c r="I690" s="240"/>
      <c r="J690" s="236"/>
      <c r="K690" s="236"/>
      <c r="L690" s="241"/>
      <c r="M690" s="242"/>
      <c r="N690" s="243"/>
      <c r="O690" s="243"/>
      <c r="P690" s="243"/>
      <c r="Q690" s="243"/>
      <c r="R690" s="243"/>
      <c r="S690" s="243"/>
      <c r="T690" s="24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T690" s="245" t="s">
        <v>148</v>
      </c>
      <c r="AU690" s="245" t="s">
        <v>85</v>
      </c>
      <c r="AV690" s="14" t="s">
        <v>85</v>
      </c>
      <c r="AW690" s="14" t="s">
        <v>35</v>
      </c>
      <c r="AX690" s="14" t="s">
        <v>75</v>
      </c>
      <c r="AY690" s="245" t="s">
        <v>136</v>
      </c>
    </row>
    <row r="691" s="13" customFormat="1">
      <c r="A691" s="13"/>
      <c r="B691" s="224"/>
      <c r="C691" s="225"/>
      <c r="D691" s="226" t="s">
        <v>148</v>
      </c>
      <c r="E691" s="227" t="s">
        <v>19</v>
      </c>
      <c r="F691" s="228" t="s">
        <v>762</v>
      </c>
      <c r="G691" s="225"/>
      <c r="H691" s="227" t="s">
        <v>19</v>
      </c>
      <c r="I691" s="229"/>
      <c r="J691" s="225"/>
      <c r="K691" s="225"/>
      <c r="L691" s="230"/>
      <c r="M691" s="231"/>
      <c r="N691" s="232"/>
      <c r="O691" s="232"/>
      <c r="P691" s="232"/>
      <c r="Q691" s="232"/>
      <c r="R691" s="232"/>
      <c r="S691" s="232"/>
      <c r="T691" s="233"/>
      <c r="U691" s="13"/>
      <c r="V691" s="13"/>
      <c r="W691" s="13"/>
      <c r="X691" s="13"/>
      <c r="Y691" s="13"/>
      <c r="Z691" s="13"/>
      <c r="AA691" s="13"/>
      <c r="AB691" s="13"/>
      <c r="AC691" s="13"/>
      <c r="AD691" s="13"/>
      <c r="AE691" s="13"/>
      <c r="AT691" s="234" t="s">
        <v>148</v>
      </c>
      <c r="AU691" s="234" t="s">
        <v>85</v>
      </c>
      <c r="AV691" s="13" t="s">
        <v>83</v>
      </c>
      <c r="AW691" s="13" t="s">
        <v>35</v>
      </c>
      <c r="AX691" s="13" t="s">
        <v>75</v>
      </c>
      <c r="AY691" s="234" t="s">
        <v>136</v>
      </c>
    </row>
    <row r="692" s="14" customFormat="1">
      <c r="A692" s="14"/>
      <c r="B692" s="235"/>
      <c r="C692" s="236"/>
      <c r="D692" s="226" t="s">
        <v>148</v>
      </c>
      <c r="E692" s="237" t="s">
        <v>19</v>
      </c>
      <c r="F692" s="238" t="s">
        <v>835</v>
      </c>
      <c r="G692" s="236"/>
      <c r="H692" s="239">
        <v>4</v>
      </c>
      <c r="I692" s="240"/>
      <c r="J692" s="236"/>
      <c r="K692" s="236"/>
      <c r="L692" s="241"/>
      <c r="M692" s="242"/>
      <c r="N692" s="243"/>
      <c r="O692" s="243"/>
      <c r="P692" s="243"/>
      <c r="Q692" s="243"/>
      <c r="R692" s="243"/>
      <c r="S692" s="243"/>
      <c r="T692" s="244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T692" s="245" t="s">
        <v>148</v>
      </c>
      <c r="AU692" s="245" t="s">
        <v>85</v>
      </c>
      <c r="AV692" s="14" t="s">
        <v>85</v>
      </c>
      <c r="AW692" s="14" t="s">
        <v>35</v>
      </c>
      <c r="AX692" s="14" t="s">
        <v>75</v>
      </c>
      <c r="AY692" s="245" t="s">
        <v>136</v>
      </c>
    </row>
    <row r="693" s="13" customFormat="1">
      <c r="A693" s="13"/>
      <c r="B693" s="224"/>
      <c r="C693" s="225"/>
      <c r="D693" s="226" t="s">
        <v>148</v>
      </c>
      <c r="E693" s="227" t="s">
        <v>19</v>
      </c>
      <c r="F693" s="228" t="s">
        <v>763</v>
      </c>
      <c r="G693" s="225"/>
      <c r="H693" s="227" t="s">
        <v>19</v>
      </c>
      <c r="I693" s="229"/>
      <c r="J693" s="225"/>
      <c r="K693" s="225"/>
      <c r="L693" s="230"/>
      <c r="M693" s="231"/>
      <c r="N693" s="232"/>
      <c r="O693" s="232"/>
      <c r="P693" s="232"/>
      <c r="Q693" s="232"/>
      <c r="R693" s="232"/>
      <c r="S693" s="232"/>
      <c r="T693" s="233"/>
      <c r="U693" s="13"/>
      <c r="V693" s="13"/>
      <c r="W693" s="13"/>
      <c r="X693" s="13"/>
      <c r="Y693" s="13"/>
      <c r="Z693" s="13"/>
      <c r="AA693" s="13"/>
      <c r="AB693" s="13"/>
      <c r="AC693" s="13"/>
      <c r="AD693" s="13"/>
      <c r="AE693" s="13"/>
      <c r="AT693" s="234" t="s">
        <v>148</v>
      </c>
      <c r="AU693" s="234" t="s">
        <v>85</v>
      </c>
      <c r="AV693" s="13" t="s">
        <v>83</v>
      </c>
      <c r="AW693" s="13" t="s">
        <v>35</v>
      </c>
      <c r="AX693" s="13" t="s">
        <v>75</v>
      </c>
      <c r="AY693" s="234" t="s">
        <v>136</v>
      </c>
    </row>
    <row r="694" s="14" customFormat="1">
      <c r="A694" s="14"/>
      <c r="B694" s="235"/>
      <c r="C694" s="236"/>
      <c r="D694" s="226" t="s">
        <v>148</v>
      </c>
      <c r="E694" s="237" t="s">
        <v>19</v>
      </c>
      <c r="F694" s="238" t="s">
        <v>836</v>
      </c>
      <c r="G694" s="236"/>
      <c r="H694" s="239">
        <v>5.4299999999999997</v>
      </c>
      <c r="I694" s="240"/>
      <c r="J694" s="236"/>
      <c r="K694" s="236"/>
      <c r="L694" s="241"/>
      <c r="M694" s="242"/>
      <c r="N694" s="243"/>
      <c r="O694" s="243"/>
      <c r="P694" s="243"/>
      <c r="Q694" s="243"/>
      <c r="R694" s="243"/>
      <c r="S694" s="243"/>
      <c r="T694" s="244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4"/>
      <c r="AT694" s="245" t="s">
        <v>148</v>
      </c>
      <c r="AU694" s="245" t="s">
        <v>85</v>
      </c>
      <c r="AV694" s="14" t="s">
        <v>85</v>
      </c>
      <c r="AW694" s="14" t="s">
        <v>35</v>
      </c>
      <c r="AX694" s="14" t="s">
        <v>75</v>
      </c>
      <c r="AY694" s="245" t="s">
        <v>136</v>
      </c>
    </row>
    <row r="695" s="15" customFormat="1">
      <c r="A695" s="15"/>
      <c r="B695" s="246"/>
      <c r="C695" s="247"/>
      <c r="D695" s="226" t="s">
        <v>148</v>
      </c>
      <c r="E695" s="248" t="s">
        <v>19</v>
      </c>
      <c r="F695" s="249" t="s">
        <v>155</v>
      </c>
      <c r="G695" s="247"/>
      <c r="H695" s="250">
        <v>23.738</v>
      </c>
      <c r="I695" s="251"/>
      <c r="J695" s="247"/>
      <c r="K695" s="247"/>
      <c r="L695" s="252"/>
      <c r="M695" s="253"/>
      <c r="N695" s="254"/>
      <c r="O695" s="254"/>
      <c r="P695" s="254"/>
      <c r="Q695" s="254"/>
      <c r="R695" s="254"/>
      <c r="S695" s="254"/>
      <c r="T695" s="255"/>
      <c r="U695" s="15"/>
      <c r="V695" s="15"/>
      <c r="W695" s="15"/>
      <c r="X695" s="15"/>
      <c r="Y695" s="15"/>
      <c r="Z695" s="15"/>
      <c r="AA695" s="15"/>
      <c r="AB695" s="15"/>
      <c r="AC695" s="15"/>
      <c r="AD695" s="15"/>
      <c r="AE695" s="15"/>
      <c r="AT695" s="256" t="s">
        <v>148</v>
      </c>
      <c r="AU695" s="256" t="s">
        <v>85</v>
      </c>
      <c r="AV695" s="15" t="s">
        <v>144</v>
      </c>
      <c r="AW695" s="15" t="s">
        <v>35</v>
      </c>
      <c r="AX695" s="15" t="s">
        <v>83</v>
      </c>
      <c r="AY695" s="256" t="s">
        <v>136</v>
      </c>
    </row>
    <row r="696" s="2" customFormat="1" ht="16.5" customHeight="1">
      <c r="A696" s="40"/>
      <c r="B696" s="41"/>
      <c r="C696" s="206" t="s">
        <v>837</v>
      </c>
      <c r="D696" s="206" t="s">
        <v>139</v>
      </c>
      <c r="E696" s="207" t="s">
        <v>838</v>
      </c>
      <c r="F696" s="208" t="s">
        <v>839</v>
      </c>
      <c r="G696" s="209" t="s">
        <v>142</v>
      </c>
      <c r="H696" s="210">
        <v>50.350000000000001</v>
      </c>
      <c r="I696" s="211"/>
      <c r="J696" s="212">
        <f>ROUND(I696*H696,2)</f>
        <v>0</v>
      </c>
      <c r="K696" s="208" t="s">
        <v>143</v>
      </c>
      <c r="L696" s="46"/>
      <c r="M696" s="213" t="s">
        <v>19</v>
      </c>
      <c r="N696" s="214" t="s">
        <v>46</v>
      </c>
      <c r="O696" s="86"/>
      <c r="P696" s="215">
        <f>O696*H696</f>
        <v>0</v>
      </c>
      <c r="Q696" s="215">
        <v>5.0000000000000002E-05</v>
      </c>
      <c r="R696" s="215">
        <f>Q696*H696</f>
        <v>0.0025175000000000002</v>
      </c>
      <c r="S696" s="215">
        <v>0</v>
      </c>
      <c r="T696" s="216">
        <f>S696*H696</f>
        <v>0</v>
      </c>
      <c r="U696" s="40"/>
      <c r="V696" s="40"/>
      <c r="W696" s="40"/>
      <c r="X696" s="40"/>
      <c r="Y696" s="40"/>
      <c r="Z696" s="40"/>
      <c r="AA696" s="40"/>
      <c r="AB696" s="40"/>
      <c r="AC696" s="40"/>
      <c r="AD696" s="40"/>
      <c r="AE696" s="40"/>
      <c r="AR696" s="217" t="s">
        <v>257</v>
      </c>
      <c r="AT696" s="217" t="s">
        <v>139</v>
      </c>
      <c r="AU696" s="217" t="s">
        <v>85</v>
      </c>
      <c r="AY696" s="19" t="s">
        <v>136</v>
      </c>
      <c r="BE696" s="218">
        <f>IF(N696="základní",J696,0)</f>
        <v>0</v>
      </c>
      <c r="BF696" s="218">
        <f>IF(N696="snížená",J696,0)</f>
        <v>0</v>
      </c>
      <c r="BG696" s="218">
        <f>IF(N696="zákl. přenesená",J696,0)</f>
        <v>0</v>
      </c>
      <c r="BH696" s="218">
        <f>IF(N696="sníž. přenesená",J696,0)</f>
        <v>0</v>
      </c>
      <c r="BI696" s="218">
        <f>IF(N696="nulová",J696,0)</f>
        <v>0</v>
      </c>
      <c r="BJ696" s="19" t="s">
        <v>83</v>
      </c>
      <c r="BK696" s="218">
        <f>ROUND(I696*H696,2)</f>
        <v>0</v>
      </c>
      <c r="BL696" s="19" t="s">
        <v>257</v>
      </c>
      <c r="BM696" s="217" t="s">
        <v>840</v>
      </c>
    </row>
    <row r="697" s="2" customFormat="1">
      <c r="A697" s="40"/>
      <c r="B697" s="41"/>
      <c r="C697" s="42"/>
      <c r="D697" s="219" t="s">
        <v>146</v>
      </c>
      <c r="E697" s="42"/>
      <c r="F697" s="220" t="s">
        <v>841</v>
      </c>
      <c r="G697" s="42"/>
      <c r="H697" s="42"/>
      <c r="I697" s="221"/>
      <c r="J697" s="42"/>
      <c r="K697" s="42"/>
      <c r="L697" s="46"/>
      <c r="M697" s="222"/>
      <c r="N697" s="223"/>
      <c r="O697" s="86"/>
      <c r="P697" s="86"/>
      <c r="Q697" s="86"/>
      <c r="R697" s="86"/>
      <c r="S697" s="86"/>
      <c r="T697" s="87"/>
      <c r="U697" s="40"/>
      <c r="V697" s="40"/>
      <c r="W697" s="40"/>
      <c r="X697" s="40"/>
      <c r="Y697" s="40"/>
      <c r="Z697" s="40"/>
      <c r="AA697" s="40"/>
      <c r="AB697" s="40"/>
      <c r="AC697" s="40"/>
      <c r="AD697" s="40"/>
      <c r="AE697" s="40"/>
      <c r="AT697" s="19" t="s">
        <v>146</v>
      </c>
      <c r="AU697" s="19" t="s">
        <v>85</v>
      </c>
    </row>
    <row r="698" s="13" customFormat="1">
      <c r="A698" s="13"/>
      <c r="B698" s="224"/>
      <c r="C698" s="225"/>
      <c r="D698" s="226" t="s">
        <v>148</v>
      </c>
      <c r="E698" s="227" t="s">
        <v>19</v>
      </c>
      <c r="F698" s="228" t="s">
        <v>758</v>
      </c>
      <c r="G698" s="225"/>
      <c r="H698" s="227" t="s">
        <v>19</v>
      </c>
      <c r="I698" s="229"/>
      <c r="J698" s="225"/>
      <c r="K698" s="225"/>
      <c r="L698" s="230"/>
      <c r="M698" s="231"/>
      <c r="N698" s="232"/>
      <c r="O698" s="232"/>
      <c r="P698" s="232"/>
      <c r="Q698" s="232"/>
      <c r="R698" s="232"/>
      <c r="S698" s="232"/>
      <c r="T698" s="233"/>
      <c r="U698" s="13"/>
      <c r="V698" s="13"/>
      <c r="W698" s="13"/>
      <c r="X698" s="13"/>
      <c r="Y698" s="13"/>
      <c r="Z698" s="13"/>
      <c r="AA698" s="13"/>
      <c r="AB698" s="13"/>
      <c r="AC698" s="13"/>
      <c r="AD698" s="13"/>
      <c r="AE698" s="13"/>
      <c r="AT698" s="234" t="s">
        <v>148</v>
      </c>
      <c r="AU698" s="234" t="s">
        <v>85</v>
      </c>
      <c r="AV698" s="13" t="s">
        <v>83</v>
      </c>
      <c r="AW698" s="13" t="s">
        <v>35</v>
      </c>
      <c r="AX698" s="13" t="s">
        <v>75</v>
      </c>
      <c r="AY698" s="234" t="s">
        <v>136</v>
      </c>
    </row>
    <row r="699" s="14" customFormat="1">
      <c r="A699" s="14"/>
      <c r="B699" s="235"/>
      <c r="C699" s="236"/>
      <c r="D699" s="226" t="s">
        <v>148</v>
      </c>
      <c r="E699" s="237" t="s">
        <v>19</v>
      </c>
      <c r="F699" s="238" t="s">
        <v>759</v>
      </c>
      <c r="G699" s="236"/>
      <c r="H699" s="239">
        <v>11.1</v>
      </c>
      <c r="I699" s="240"/>
      <c r="J699" s="236"/>
      <c r="K699" s="236"/>
      <c r="L699" s="241"/>
      <c r="M699" s="242"/>
      <c r="N699" s="243"/>
      <c r="O699" s="243"/>
      <c r="P699" s="243"/>
      <c r="Q699" s="243"/>
      <c r="R699" s="243"/>
      <c r="S699" s="243"/>
      <c r="T699" s="244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  <c r="AT699" s="245" t="s">
        <v>148</v>
      </c>
      <c r="AU699" s="245" t="s">
        <v>85</v>
      </c>
      <c r="AV699" s="14" t="s">
        <v>85</v>
      </c>
      <c r="AW699" s="14" t="s">
        <v>35</v>
      </c>
      <c r="AX699" s="14" t="s">
        <v>75</v>
      </c>
      <c r="AY699" s="245" t="s">
        <v>136</v>
      </c>
    </row>
    <row r="700" s="13" customFormat="1">
      <c r="A700" s="13"/>
      <c r="B700" s="224"/>
      <c r="C700" s="225"/>
      <c r="D700" s="226" t="s">
        <v>148</v>
      </c>
      <c r="E700" s="227" t="s">
        <v>19</v>
      </c>
      <c r="F700" s="228" t="s">
        <v>151</v>
      </c>
      <c r="G700" s="225"/>
      <c r="H700" s="227" t="s">
        <v>19</v>
      </c>
      <c r="I700" s="229"/>
      <c r="J700" s="225"/>
      <c r="K700" s="225"/>
      <c r="L700" s="230"/>
      <c r="M700" s="231"/>
      <c r="N700" s="232"/>
      <c r="O700" s="232"/>
      <c r="P700" s="232"/>
      <c r="Q700" s="232"/>
      <c r="R700" s="232"/>
      <c r="S700" s="232"/>
      <c r="T700" s="233"/>
      <c r="U700" s="13"/>
      <c r="V700" s="13"/>
      <c r="W700" s="13"/>
      <c r="X700" s="13"/>
      <c r="Y700" s="13"/>
      <c r="Z700" s="13"/>
      <c r="AA700" s="13"/>
      <c r="AB700" s="13"/>
      <c r="AC700" s="13"/>
      <c r="AD700" s="13"/>
      <c r="AE700" s="13"/>
      <c r="AT700" s="234" t="s">
        <v>148</v>
      </c>
      <c r="AU700" s="234" t="s">
        <v>85</v>
      </c>
      <c r="AV700" s="13" t="s">
        <v>83</v>
      </c>
      <c r="AW700" s="13" t="s">
        <v>35</v>
      </c>
      <c r="AX700" s="13" t="s">
        <v>75</v>
      </c>
      <c r="AY700" s="234" t="s">
        <v>136</v>
      </c>
    </row>
    <row r="701" s="14" customFormat="1">
      <c r="A701" s="14"/>
      <c r="B701" s="235"/>
      <c r="C701" s="236"/>
      <c r="D701" s="226" t="s">
        <v>148</v>
      </c>
      <c r="E701" s="237" t="s">
        <v>19</v>
      </c>
      <c r="F701" s="238" t="s">
        <v>409</v>
      </c>
      <c r="G701" s="236"/>
      <c r="H701" s="239">
        <v>7.9299999999999997</v>
      </c>
      <c r="I701" s="240"/>
      <c r="J701" s="236"/>
      <c r="K701" s="236"/>
      <c r="L701" s="241"/>
      <c r="M701" s="242"/>
      <c r="N701" s="243"/>
      <c r="O701" s="243"/>
      <c r="P701" s="243"/>
      <c r="Q701" s="243"/>
      <c r="R701" s="243"/>
      <c r="S701" s="243"/>
      <c r="T701" s="244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T701" s="245" t="s">
        <v>148</v>
      </c>
      <c r="AU701" s="245" t="s">
        <v>85</v>
      </c>
      <c r="AV701" s="14" t="s">
        <v>85</v>
      </c>
      <c r="AW701" s="14" t="s">
        <v>35</v>
      </c>
      <c r="AX701" s="14" t="s">
        <v>75</v>
      </c>
      <c r="AY701" s="245" t="s">
        <v>136</v>
      </c>
    </row>
    <row r="702" s="13" customFormat="1">
      <c r="A702" s="13"/>
      <c r="B702" s="224"/>
      <c r="C702" s="225"/>
      <c r="D702" s="226" t="s">
        <v>148</v>
      </c>
      <c r="E702" s="227" t="s">
        <v>19</v>
      </c>
      <c r="F702" s="228" t="s">
        <v>182</v>
      </c>
      <c r="G702" s="225"/>
      <c r="H702" s="227" t="s">
        <v>19</v>
      </c>
      <c r="I702" s="229"/>
      <c r="J702" s="225"/>
      <c r="K702" s="225"/>
      <c r="L702" s="230"/>
      <c r="M702" s="231"/>
      <c r="N702" s="232"/>
      <c r="O702" s="232"/>
      <c r="P702" s="232"/>
      <c r="Q702" s="232"/>
      <c r="R702" s="232"/>
      <c r="S702" s="232"/>
      <c r="T702" s="233"/>
      <c r="U702" s="13"/>
      <c r="V702" s="13"/>
      <c r="W702" s="13"/>
      <c r="X702" s="13"/>
      <c r="Y702" s="13"/>
      <c r="Z702" s="13"/>
      <c r="AA702" s="13"/>
      <c r="AB702" s="13"/>
      <c r="AC702" s="13"/>
      <c r="AD702" s="13"/>
      <c r="AE702" s="13"/>
      <c r="AT702" s="234" t="s">
        <v>148</v>
      </c>
      <c r="AU702" s="234" t="s">
        <v>85</v>
      </c>
      <c r="AV702" s="13" t="s">
        <v>83</v>
      </c>
      <c r="AW702" s="13" t="s">
        <v>35</v>
      </c>
      <c r="AX702" s="13" t="s">
        <v>75</v>
      </c>
      <c r="AY702" s="234" t="s">
        <v>136</v>
      </c>
    </row>
    <row r="703" s="14" customFormat="1">
      <c r="A703" s="14"/>
      <c r="B703" s="235"/>
      <c r="C703" s="236"/>
      <c r="D703" s="226" t="s">
        <v>148</v>
      </c>
      <c r="E703" s="237" t="s">
        <v>19</v>
      </c>
      <c r="F703" s="238" t="s">
        <v>474</v>
      </c>
      <c r="G703" s="236"/>
      <c r="H703" s="239">
        <v>4.4500000000000002</v>
      </c>
      <c r="I703" s="240"/>
      <c r="J703" s="236"/>
      <c r="K703" s="236"/>
      <c r="L703" s="241"/>
      <c r="M703" s="242"/>
      <c r="N703" s="243"/>
      <c r="O703" s="243"/>
      <c r="P703" s="243"/>
      <c r="Q703" s="243"/>
      <c r="R703" s="243"/>
      <c r="S703" s="243"/>
      <c r="T703" s="244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T703" s="245" t="s">
        <v>148</v>
      </c>
      <c r="AU703" s="245" t="s">
        <v>85</v>
      </c>
      <c r="AV703" s="14" t="s">
        <v>85</v>
      </c>
      <c r="AW703" s="14" t="s">
        <v>35</v>
      </c>
      <c r="AX703" s="14" t="s">
        <v>75</v>
      </c>
      <c r="AY703" s="245" t="s">
        <v>136</v>
      </c>
    </row>
    <row r="704" s="13" customFormat="1">
      <c r="A704" s="13"/>
      <c r="B704" s="224"/>
      <c r="C704" s="225"/>
      <c r="D704" s="226" t="s">
        <v>148</v>
      </c>
      <c r="E704" s="227" t="s">
        <v>19</v>
      </c>
      <c r="F704" s="228" t="s">
        <v>760</v>
      </c>
      <c r="G704" s="225"/>
      <c r="H704" s="227" t="s">
        <v>19</v>
      </c>
      <c r="I704" s="229"/>
      <c r="J704" s="225"/>
      <c r="K704" s="225"/>
      <c r="L704" s="230"/>
      <c r="M704" s="231"/>
      <c r="N704" s="232"/>
      <c r="O704" s="232"/>
      <c r="P704" s="232"/>
      <c r="Q704" s="232"/>
      <c r="R704" s="232"/>
      <c r="S704" s="232"/>
      <c r="T704" s="233"/>
      <c r="U704" s="13"/>
      <c r="V704" s="13"/>
      <c r="W704" s="13"/>
      <c r="X704" s="13"/>
      <c r="Y704" s="13"/>
      <c r="Z704" s="13"/>
      <c r="AA704" s="13"/>
      <c r="AB704" s="13"/>
      <c r="AC704" s="13"/>
      <c r="AD704" s="13"/>
      <c r="AE704" s="13"/>
      <c r="AT704" s="234" t="s">
        <v>148</v>
      </c>
      <c r="AU704" s="234" t="s">
        <v>85</v>
      </c>
      <c r="AV704" s="13" t="s">
        <v>83</v>
      </c>
      <c r="AW704" s="13" t="s">
        <v>35</v>
      </c>
      <c r="AX704" s="13" t="s">
        <v>75</v>
      </c>
      <c r="AY704" s="234" t="s">
        <v>136</v>
      </c>
    </row>
    <row r="705" s="14" customFormat="1">
      <c r="A705" s="14"/>
      <c r="B705" s="235"/>
      <c r="C705" s="236"/>
      <c r="D705" s="226" t="s">
        <v>148</v>
      </c>
      <c r="E705" s="237" t="s">
        <v>19</v>
      </c>
      <c r="F705" s="238" t="s">
        <v>330</v>
      </c>
      <c r="G705" s="236"/>
      <c r="H705" s="239">
        <v>1.8799999999999999</v>
      </c>
      <c r="I705" s="240"/>
      <c r="J705" s="236"/>
      <c r="K705" s="236"/>
      <c r="L705" s="241"/>
      <c r="M705" s="242"/>
      <c r="N705" s="243"/>
      <c r="O705" s="243"/>
      <c r="P705" s="243"/>
      <c r="Q705" s="243"/>
      <c r="R705" s="243"/>
      <c r="S705" s="243"/>
      <c r="T705" s="244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4"/>
      <c r="AT705" s="245" t="s">
        <v>148</v>
      </c>
      <c r="AU705" s="245" t="s">
        <v>85</v>
      </c>
      <c r="AV705" s="14" t="s">
        <v>85</v>
      </c>
      <c r="AW705" s="14" t="s">
        <v>35</v>
      </c>
      <c r="AX705" s="14" t="s">
        <v>75</v>
      </c>
      <c r="AY705" s="245" t="s">
        <v>136</v>
      </c>
    </row>
    <row r="706" s="13" customFormat="1">
      <c r="A706" s="13"/>
      <c r="B706" s="224"/>
      <c r="C706" s="225"/>
      <c r="D706" s="226" t="s">
        <v>148</v>
      </c>
      <c r="E706" s="227" t="s">
        <v>19</v>
      </c>
      <c r="F706" s="228" t="s">
        <v>466</v>
      </c>
      <c r="G706" s="225"/>
      <c r="H706" s="227" t="s">
        <v>19</v>
      </c>
      <c r="I706" s="229"/>
      <c r="J706" s="225"/>
      <c r="K706" s="225"/>
      <c r="L706" s="230"/>
      <c r="M706" s="231"/>
      <c r="N706" s="232"/>
      <c r="O706" s="232"/>
      <c r="P706" s="232"/>
      <c r="Q706" s="232"/>
      <c r="R706" s="232"/>
      <c r="S706" s="232"/>
      <c r="T706" s="233"/>
      <c r="U706" s="13"/>
      <c r="V706" s="13"/>
      <c r="W706" s="13"/>
      <c r="X706" s="13"/>
      <c r="Y706" s="13"/>
      <c r="Z706" s="13"/>
      <c r="AA706" s="13"/>
      <c r="AB706" s="13"/>
      <c r="AC706" s="13"/>
      <c r="AD706" s="13"/>
      <c r="AE706" s="13"/>
      <c r="AT706" s="234" t="s">
        <v>148</v>
      </c>
      <c r="AU706" s="234" t="s">
        <v>85</v>
      </c>
      <c r="AV706" s="13" t="s">
        <v>83</v>
      </c>
      <c r="AW706" s="13" t="s">
        <v>35</v>
      </c>
      <c r="AX706" s="13" t="s">
        <v>75</v>
      </c>
      <c r="AY706" s="234" t="s">
        <v>136</v>
      </c>
    </row>
    <row r="707" s="14" customFormat="1">
      <c r="A707" s="14"/>
      <c r="B707" s="235"/>
      <c r="C707" s="236"/>
      <c r="D707" s="226" t="s">
        <v>148</v>
      </c>
      <c r="E707" s="237" t="s">
        <v>19</v>
      </c>
      <c r="F707" s="238" t="s">
        <v>467</v>
      </c>
      <c r="G707" s="236"/>
      <c r="H707" s="239">
        <v>11.67</v>
      </c>
      <c r="I707" s="240"/>
      <c r="J707" s="236"/>
      <c r="K707" s="236"/>
      <c r="L707" s="241"/>
      <c r="M707" s="242"/>
      <c r="N707" s="243"/>
      <c r="O707" s="243"/>
      <c r="P707" s="243"/>
      <c r="Q707" s="243"/>
      <c r="R707" s="243"/>
      <c r="S707" s="243"/>
      <c r="T707" s="244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4"/>
      <c r="AT707" s="245" t="s">
        <v>148</v>
      </c>
      <c r="AU707" s="245" t="s">
        <v>85</v>
      </c>
      <c r="AV707" s="14" t="s">
        <v>85</v>
      </c>
      <c r="AW707" s="14" t="s">
        <v>35</v>
      </c>
      <c r="AX707" s="14" t="s">
        <v>75</v>
      </c>
      <c r="AY707" s="245" t="s">
        <v>136</v>
      </c>
    </row>
    <row r="708" s="13" customFormat="1">
      <c r="A708" s="13"/>
      <c r="B708" s="224"/>
      <c r="C708" s="225"/>
      <c r="D708" s="226" t="s">
        <v>148</v>
      </c>
      <c r="E708" s="227" t="s">
        <v>19</v>
      </c>
      <c r="F708" s="228" t="s">
        <v>468</v>
      </c>
      <c r="G708" s="225"/>
      <c r="H708" s="227" t="s">
        <v>19</v>
      </c>
      <c r="I708" s="229"/>
      <c r="J708" s="225"/>
      <c r="K708" s="225"/>
      <c r="L708" s="230"/>
      <c r="M708" s="231"/>
      <c r="N708" s="232"/>
      <c r="O708" s="232"/>
      <c r="P708" s="232"/>
      <c r="Q708" s="232"/>
      <c r="R708" s="232"/>
      <c r="S708" s="232"/>
      <c r="T708" s="233"/>
      <c r="U708" s="13"/>
      <c r="V708" s="13"/>
      <c r="W708" s="13"/>
      <c r="X708" s="13"/>
      <c r="Y708" s="13"/>
      <c r="Z708" s="13"/>
      <c r="AA708" s="13"/>
      <c r="AB708" s="13"/>
      <c r="AC708" s="13"/>
      <c r="AD708" s="13"/>
      <c r="AE708" s="13"/>
      <c r="AT708" s="234" t="s">
        <v>148</v>
      </c>
      <c r="AU708" s="234" t="s">
        <v>85</v>
      </c>
      <c r="AV708" s="13" t="s">
        <v>83</v>
      </c>
      <c r="AW708" s="13" t="s">
        <v>35</v>
      </c>
      <c r="AX708" s="13" t="s">
        <v>75</v>
      </c>
      <c r="AY708" s="234" t="s">
        <v>136</v>
      </c>
    </row>
    <row r="709" s="14" customFormat="1">
      <c r="A709" s="14"/>
      <c r="B709" s="235"/>
      <c r="C709" s="236"/>
      <c r="D709" s="226" t="s">
        <v>148</v>
      </c>
      <c r="E709" s="237" t="s">
        <v>19</v>
      </c>
      <c r="F709" s="238" t="s">
        <v>761</v>
      </c>
      <c r="G709" s="236"/>
      <c r="H709" s="239">
        <v>10.539999999999999</v>
      </c>
      <c r="I709" s="240"/>
      <c r="J709" s="236"/>
      <c r="K709" s="236"/>
      <c r="L709" s="241"/>
      <c r="M709" s="242"/>
      <c r="N709" s="243"/>
      <c r="O709" s="243"/>
      <c r="P709" s="243"/>
      <c r="Q709" s="243"/>
      <c r="R709" s="243"/>
      <c r="S709" s="243"/>
      <c r="T709" s="244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4"/>
      <c r="AT709" s="245" t="s">
        <v>148</v>
      </c>
      <c r="AU709" s="245" t="s">
        <v>85</v>
      </c>
      <c r="AV709" s="14" t="s">
        <v>85</v>
      </c>
      <c r="AW709" s="14" t="s">
        <v>35</v>
      </c>
      <c r="AX709" s="14" t="s">
        <v>75</v>
      </c>
      <c r="AY709" s="245" t="s">
        <v>136</v>
      </c>
    </row>
    <row r="710" s="13" customFormat="1">
      <c r="A710" s="13"/>
      <c r="B710" s="224"/>
      <c r="C710" s="225"/>
      <c r="D710" s="226" t="s">
        <v>148</v>
      </c>
      <c r="E710" s="227" t="s">
        <v>19</v>
      </c>
      <c r="F710" s="228" t="s">
        <v>762</v>
      </c>
      <c r="G710" s="225"/>
      <c r="H710" s="227" t="s">
        <v>19</v>
      </c>
      <c r="I710" s="229"/>
      <c r="J710" s="225"/>
      <c r="K710" s="225"/>
      <c r="L710" s="230"/>
      <c r="M710" s="231"/>
      <c r="N710" s="232"/>
      <c r="O710" s="232"/>
      <c r="P710" s="232"/>
      <c r="Q710" s="232"/>
      <c r="R710" s="232"/>
      <c r="S710" s="232"/>
      <c r="T710" s="233"/>
      <c r="U710" s="13"/>
      <c r="V710" s="13"/>
      <c r="W710" s="13"/>
      <c r="X710" s="13"/>
      <c r="Y710" s="13"/>
      <c r="Z710" s="13"/>
      <c r="AA710" s="13"/>
      <c r="AB710" s="13"/>
      <c r="AC710" s="13"/>
      <c r="AD710" s="13"/>
      <c r="AE710" s="13"/>
      <c r="AT710" s="234" t="s">
        <v>148</v>
      </c>
      <c r="AU710" s="234" t="s">
        <v>85</v>
      </c>
      <c r="AV710" s="13" t="s">
        <v>83</v>
      </c>
      <c r="AW710" s="13" t="s">
        <v>35</v>
      </c>
      <c r="AX710" s="13" t="s">
        <v>75</v>
      </c>
      <c r="AY710" s="234" t="s">
        <v>136</v>
      </c>
    </row>
    <row r="711" s="14" customFormat="1">
      <c r="A711" s="14"/>
      <c r="B711" s="235"/>
      <c r="C711" s="236"/>
      <c r="D711" s="226" t="s">
        <v>148</v>
      </c>
      <c r="E711" s="237" t="s">
        <v>19</v>
      </c>
      <c r="F711" s="238" t="s">
        <v>471</v>
      </c>
      <c r="G711" s="236"/>
      <c r="H711" s="239">
        <v>1</v>
      </c>
      <c r="I711" s="240"/>
      <c r="J711" s="236"/>
      <c r="K711" s="236"/>
      <c r="L711" s="241"/>
      <c r="M711" s="242"/>
      <c r="N711" s="243"/>
      <c r="O711" s="243"/>
      <c r="P711" s="243"/>
      <c r="Q711" s="243"/>
      <c r="R711" s="243"/>
      <c r="S711" s="243"/>
      <c r="T711" s="244"/>
      <c r="U711" s="14"/>
      <c r="V711" s="14"/>
      <c r="W711" s="14"/>
      <c r="X711" s="14"/>
      <c r="Y711" s="14"/>
      <c r="Z711" s="14"/>
      <c r="AA711" s="14"/>
      <c r="AB711" s="14"/>
      <c r="AC711" s="14"/>
      <c r="AD711" s="14"/>
      <c r="AE711" s="14"/>
      <c r="AT711" s="245" t="s">
        <v>148</v>
      </c>
      <c r="AU711" s="245" t="s">
        <v>85</v>
      </c>
      <c r="AV711" s="14" t="s">
        <v>85</v>
      </c>
      <c r="AW711" s="14" t="s">
        <v>35</v>
      </c>
      <c r="AX711" s="14" t="s">
        <v>75</v>
      </c>
      <c r="AY711" s="245" t="s">
        <v>136</v>
      </c>
    </row>
    <row r="712" s="13" customFormat="1">
      <c r="A712" s="13"/>
      <c r="B712" s="224"/>
      <c r="C712" s="225"/>
      <c r="D712" s="226" t="s">
        <v>148</v>
      </c>
      <c r="E712" s="227" t="s">
        <v>19</v>
      </c>
      <c r="F712" s="228" t="s">
        <v>763</v>
      </c>
      <c r="G712" s="225"/>
      <c r="H712" s="227" t="s">
        <v>19</v>
      </c>
      <c r="I712" s="229"/>
      <c r="J712" s="225"/>
      <c r="K712" s="225"/>
      <c r="L712" s="230"/>
      <c r="M712" s="231"/>
      <c r="N712" s="232"/>
      <c r="O712" s="232"/>
      <c r="P712" s="232"/>
      <c r="Q712" s="232"/>
      <c r="R712" s="232"/>
      <c r="S712" s="232"/>
      <c r="T712" s="233"/>
      <c r="U712" s="13"/>
      <c r="V712" s="13"/>
      <c r="W712" s="13"/>
      <c r="X712" s="13"/>
      <c r="Y712" s="13"/>
      <c r="Z712" s="13"/>
      <c r="AA712" s="13"/>
      <c r="AB712" s="13"/>
      <c r="AC712" s="13"/>
      <c r="AD712" s="13"/>
      <c r="AE712" s="13"/>
      <c r="AT712" s="234" t="s">
        <v>148</v>
      </c>
      <c r="AU712" s="234" t="s">
        <v>85</v>
      </c>
      <c r="AV712" s="13" t="s">
        <v>83</v>
      </c>
      <c r="AW712" s="13" t="s">
        <v>35</v>
      </c>
      <c r="AX712" s="13" t="s">
        <v>75</v>
      </c>
      <c r="AY712" s="234" t="s">
        <v>136</v>
      </c>
    </row>
    <row r="713" s="14" customFormat="1">
      <c r="A713" s="14"/>
      <c r="B713" s="235"/>
      <c r="C713" s="236"/>
      <c r="D713" s="226" t="s">
        <v>148</v>
      </c>
      <c r="E713" s="237" t="s">
        <v>19</v>
      </c>
      <c r="F713" s="238" t="s">
        <v>473</v>
      </c>
      <c r="G713" s="236"/>
      <c r="H713" s="239">
        <v>1.78</v>
      </c>
      <c r="I713" s="240"/>
      <c r="J713" s="236"/>
      <c r="K713" s="236"/>
      <c r="L713" s="241"/>
      <c r="M713" s="242"/>
      <c r="N713" s="243"/>
      <c r="O713" s="243"/>
      <c r="P713" s="243"/>
      <c r="Q713" s="243"/>
      <c r="R713" s="243"/>
      <c r="S713" s="243"/>
      <c r="T713" s="244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4"/>
      <c r="AT713" s="245" t="s">
        <v>148</v>
      </c>
      <c r="AU713" s="245" t="s">
        <v>85</v>
      </c>
      <c r="AV713" s="14" t="s">
        <v>85</v>
      </c>
      <c r="AW713" s="14" t="s">
        <v>35</v>
      </c>
      <c r="AX713" s="14" t="s">
        <v>75</v>
      </c>
      <c r="AY713" s="245" t="s">
        <v>136</v>
      </c>
    </row>
    <row r="714" s="15" customFormat="1">
      <c r="A714" s="15"/>
      <c r="B714" s="246"/>
      <c r="C714" s="247"/>
      <c r="D714" s="226" t="s">
        <v>148</v>
      </c>
      <c r="E714" s="248" t="s">
        <v>19</v>
      </c>
      <c r="F714" s="249" t="s">
        <v>155</v>
      </c>
      <c r="G714" s="247"/>
      <c r="H714" s="250">
        <v>50.350000000000001</v>
      </c>
      <c r="I714" s="251"/>
      <c r="J714" s="247"/>
      <c r="K714" s="247"/>
      <c r="L714" s="252"/>
      <c r="M714" s="253"/>
      <c r="N714" s="254"/>
      <c r="O714" s="254"/>
      <c r="P714" s="254"/>
      <c r="Q714" s="254"/>
      <c r="R714" s="254"/>
      <c r="S714" s="254"/>
      <c r="T714" s="255"/>
      <c r="U714" s="15"/>
      <c r="V714" s="15"/>
      <c r="W714" s="15"/>
      <c r="X714" s="15"/>
      <c r="Y714" s="15"/>
      <c r="Z714" s="15"/>
      <c r="AA714" s="15"/>
      <c r="AB714" s="15"/>
      <c r="AC714" s="15"/>
      <c r="AD714" s="15"/>
      <c r="AE714" s="15"/>
      <c r="AT714" s="256" t="s">
        <v>148</v>
      </c>
      <c r="AU714" s="256" t="s">
        <v>85</v>
      </c>
      <c r="AV714" s="15" t="s">
        <v>144</v>
      </c>
      <c r="AW714" s="15" t="s">
        <v>35</v>
      </c>
      <c r="AX714" s="15" t="s">
        <v>83</v>
      </c>
      <c r="AY714" s="256" t="s">
        <v>136</v>
      </c>
    </row>
    <row r="715" s="2" customFormat="1" ht="24.15" customHeight="1">
      <c r="A715" s="40"/>
      <c r="B715" s="41"/>
      <c r="C715" s="206" t="s">
        <v>842</v>
      </c>
      <c r="D715" s="206" t="s">
        <v>139</v>
      </c>
      <c r="E715" s="207" t="s">
        <v>843</v>
      </c>
      <c r="F715" s="208" t="s">
        <v>844</v>
      </c>
      <c r="G715" s="209" t="s">
        <v>215</v>
      </c>
      <c r="H715" s="210">
        <v>2.1070000000000002</v>
      </c>
      <c r="I715" s="211"/>
      <c r="J715" s="212">
        <f>ROUND(I715*H715,2)</f>
        <v>0</v>
      </c>
      <c r="K715" s="208" t="s">
        <v>143</v>
      </c>
      <c r="L715" s="46"/>
      <c r="M715" s="213" t="s">
        <v>19</v>
      </c>
      <c r="N715" s="214" t="s">
        <v>46</v>
      </c>
      <c r="O715" s="86"/>
      <c r="P715" s="215">
        <f>O715*H715</f>
        <v>0</v>
      </c>
      <c r="Q715" s="215">
        <v>0</v>
      </c>
      <c r="R715" s="215">
        <f>Q715*H715</f>
        <v>0</v>
      </c>
      <c r="S715" s="215">
        <v>0</v>
      </c>
      <c r="T715" s="216">
        <f>S715*H715</f>
        <v>0</v>
      </c>
      <c r="U715" s="40"/>
      <c r="V715" s="40"/>
      <c r="W715" s="40"/>
      <c r="X715" s="40"/>
      <c r="Y715" s="40"/>
      <c r="Z715" s="40"/>
      <c r="AA715" s="40"/>
      <c r="AB715" s="40"/>
      <c r="AC715" s="40"/>
      <c r="AD715" s="40"/>
      <c r="AE715" s="40"/>
      <c r="AR715" s="217" t="s">
        <v>257</v>
      </c>
      <c r="AT715" s="217" t="s">
        <v>139</v>
      </c>
      <c r="AU715" s="217" t="s">
        <v>85</v>
      </c>
      <c r="AY715" s="19" t="s">
        <v>136</v>
      </c>
      <c r="BE715" s="218">
        <f>IF(N715="základní",J715,0)</f>
        <v>0</v>
      </c>
      <c r="BF715" s="218">
        <f>IF(N715="snížená",J715,0)</f>
        <v>0</v>
      </c>
      <c r="BG715" s="218">
        <f>IF(N715="zákl. přenesená",J715,0)</f>
        <v>0</v>
      </c>
      <c r="BH715" s="218">
        <f>IF(N715="sníž. přenesená",J715,0)</f>
        <v>0</v>
      </c>
      <c r="BI715" s="218">
        <f>IF(N715="nulová",J715,0)</f>
        <v>0</v>
      </c>
      <c r="BJ715" s="19" t="s">
        <v>83</v>
      </c>
      <c r="BK715" s="218">
        <f>ROUND(I715*H715,2)</f>
        <v>0</v>
      </c>
      <c r="BL715" s="19" t="s">
        <v>257</v>
      </c>
      <c r="BM715" s="217" t="s">
        <v>845</v>
      </c>
    </row>
    <row r="716" s="2" customFormat="1">
      <c r="A716" s="40"/>
      <c r="B716" s="41"/>
      <c r="C716" s="42"/>
      <c r="D716" s="219" t="s">
        <v>146</v>
      </c>
      <c r="E716" s="42"/>
      <c r="F716" s="220" t="s">
        <v>846</v>
      </c>
      <c r="G716" s="42"/>
      <c r="H716" s="42"/>
      <c r="I716" s="221"/>
      <c r="J716" s="42"/>
      <c r="K716" s="42"/>
      <c r="L716" s="46"/>
      <c r="M716" s="222"/>
      <c r="N716" s="223"/>
      <c r="O716" s="86"/>
      <c r="P716" s="86"/>
      <c r="Q716" s="86"/>
      <c r="R716" s="86"/>
      <c r="S716" s="86"/>
      <c r="T716" s="87"/>
      <c r="U716" s="40"/>
      <c r="V716" s="40"/>
      <c r="W716" s="40"/>
      <c r="X716" s="40"/>
      <c r="Y716" s="40"/>
      <c r="Z716" s="40"/>
      <c r="AA716" s="40"/>
      <c r="AB716" s="40"/>
      <c r="AC716" s="40"/>
      <c r="AD716" s="40"/>
      <c r="AE716" s="40"/>
      <c r="AT716" s="19" t="s">
        <v>146</v>
      </c>
      <c r="AU716" s="19" t="s">
        <v>85</v>
      </c>
    </row>
    <row r="717" s="12" customFormat="1" ht="22.8" customHeight="1">
      <c r="A717" s="12"/>
      <c r="B717" s="190"/>
      <c r="C717" s="191"/>
      <c r="D717" s="192" t="s">
        <v>74</v>
      </c>
      <c r="E717" s="204" t="s">
        <v>847</v>
      </c>
      <c r="F717" s="204" t="s">
        <v>848</v>
      </c>
      <c r="G717" s="191"/>
      <c r="H717" s="191"/>
      <c r="I717" s="194"/>
      <c r="J717" s="205">
        <f>BK717</f>
        <v>0</v>
      </c>
      <c r="K717" s="191"/>
      <c r="L717" s="196"/>
      <c r="M717" s="197"/>
      <c r="N717" s="198"/>
      <c r="O717" s="198"/>
      <c r="P717" s="199">
        <f>SUM(P718:P869)</f>
        <v>0</v>
      </c>
      <c r="Q717" s="198"/>
      <c r="R717" s="199">
        <f>SUM(R718:R869)</f>
        <v>0.84650702999999994</v>
      </c>
      <c r="S717" s="198"/>
      <c r="T717" s="200">
        <f>SUM(T718:T869)</f>
        <v>0</v>
      </c>
      <c r="U717" s="12"/>
      <c r="V717" s="12"/>
      <c r="W717" s="12"/>
      <c r="X717" s="12"/>
      <c r="Y717" s="12"/>
      <c r="Z717" s="12"/>
      <c r="AA717" s="12"/>
      <c r="AB717" s="12"/>
      <c r="AC717" s="12"/>
      <c r="AD717" s="12"/>
      <c r="AE717" s="12"/>
      <c r="AR717" s="201" t="s">
        <v>85</v>
      </c>
      <c r="AT717" s="202" t="s">
        <v>74</v>
      </c>
      <c r="AU717" s="202" t="s">
        <v>83</v>
      </c>
      <c r="AY717" s="201" t="s">
        <v>136</v>
      </c>
      <c r="BK717" s="203">
        <f>SUM(BK718:BK869)</f>
        <v>0</v>
      </c>
    </row>
    <row r="718" s="2" customFormat="1" ht="24.15" customHeight="1">
      <c r="A718" s="40"/>
      <c r="B718" s="41"/>
      <c r="C718" s="206" t="s">
        <v>849</v>
      </c>
      <c r="D718" s="206" t="s">
        <v>139</v>
      </c>
      <c r="E718" s="207" t="s">
        <v>850</v>
      </c>
      <c r="F718" s="208" t="s">
        <v>851</v>
      </c>
      <c r="G718" s="209" t="s">
        <v>142</v>
      </c>
      <c r="H718" s="210">
        <v>80.420000000000002</v>
      </c>
      <c r="I718" s="211"/>
      <c r="J718" s="212">
        <f>ROUND(I718*H718,2)</f>
        <v>0</v>
      </c>
      <c r="K718" s="208" t="s">
        <v>143</v>
      </c>
      <c r="L718" s="46"/>
      <c r="M718" s="213" t="s">
        <v>19</v>
      </c>
      <c r="N718" s="214" t="s">
        <v>46</v>
      </c>
      <c r="O718" s="86"/>
      <c r="P718" s="215">
        <f>O718*H718</f>
        <v>0</v>
      </c>
      <c r="Q718" s="215">
        <v>0</v>
      </c>
      <c r="R718" s="215">
        <f>Q718*H718</f>
        <v>0</v>
      </c>
      <c r="S718" s="215">
        <v>0</v>
      </c>
      <c r="T718" s="216">
        <f>S718*H718</f>
        <v>0</v>
      </c>
      <c r="U718" s="40"/>
      <c r="V718" s="40"/>
      <c r="W718" s="40"/>
      <c r="X718" s="40"/>
      <c r="Y718" s="40"/>
      <c r="Z718" s="40"/>
      <c r="AA718" s="40"/>
      <c r="AB718" s="40"/>
      <c r="AC718" s="40"/>
      <c r="AD718" s="40"/>
      <c r="AE718" s="40"/>
      <c r="AR718" s="217" t="s">
        <v>257</v>
      </c>
      <c r="AT718" s="217" t="s">
        <v>139</v>
      </c>
      <c r="AU718" s="217" t="s">
        <v>85</v>
      </c>
      <c r="AY718" s="19" t="s">
        <v>136</v>
      </c>
      <c r="BE718" s="218">
        <f>IF(N718="základní",J718,0)</f>
        <v>0</v>
      </c>
      <c r="BF718" s="218">
        <f>IF(N718="snížená",J718,0)</f>
        <v>0</v>
      </c>
      <c r="BG718" s="218">
        <f>IF(N718="zákl. přenesená",J718,0)</f>
        <v>0</v>
      </c>
      <c r="BH718" s="218">
        <f>IF(N718="sníž. přenesená",J718,0)</f>
        <v>0</v>
      </c>
      <c r="BI718" s="218">
        <f>IF(N718="nulová",J718,0)</f>
        <v>0</v>
      </c>
      <c r="BJ718" s="19" t="s">
        <v>83</v>
      </c>
      <c r="BK718" s="218">
        <f>ROUND(I718*H718,2)</f>
        <v>0</v>
      </c>
      <c r="BL718" s="19" t="s">
        <v>257</v>
      </c>
      <c r="BM718" s="217" t="s">
        <v>852</v>
      </c>
    </row>
    <row r="719" s="2" customFormat="1">
      <c r="A719" s="40"/>
      <c r="B719" s="41"/>
      <c r="C719" s="42"/>
      <c r="D719" s="219" t="s">
        <v>146</v>
      </c>
      <c r="E719" s="42"/>
      <c r="F719" s="220" t="s">
        <v>853</v>
      </c>
      <c r="G719" s="42"/>
      <c r="H719" s="42"/>
      <c r="I719" s="221"/>
      <c r="J719" s="42"/>
      <c r="K719" s="42"/>
      <c r="L719" s="46"/>
      <c r="M719" s="222"/>
      <c r="N719" s="223"/>
      <c r="O719" s="86"/>
      <c r="P719" s="86"/>
      <c r="Q719" s="86"/>
      <c r="R719" s="86"/>
      <c r="S719" s="86"/>
      <c r="T719" s="87"/>
      <c r="U719" s="40"/>
      <c r="V719" s="40"/>
      <c r="W719" s="40"/>
      <c r="X719" s="40"/>
      <c r="Y719" s="40"/>
      <c r="Z719" s="40"/>
      <c r="AA719" s="40"/>
      <c r="AB719" s="40"/>
      <c r="AC719" s="40"/>
      <c r="AD719" s="40"/>
      <c r="AE719" s="40"/>
      <c r="AT719" s="19" t="s">
        <v>146</v>
      </c>
      <c r="AU719" s="19" t="s">
        <v>85</v>
      </c>
    </row>
    <row r="720" s="13" customFormat="1">
      <c r="A720" s="13"/>
      <c r="B720" s="224"/>
      <c r="C720" s="225"/>
      <c r="D720" s="226" t="s">
        <v>148</v>
      </c>
      <c r="E720" s="227" t="s">
        <v>19</v>
      </c>
      <c r="F720" s="228" t="s">
        <v>208</v>
      </c>
      <c r="G720" s="225"/>
      <c r="H720" s="227" t="s">
        <v>19</v>
      </c>
      <c r="I720" s="229"/>
      <c r="J720" s="225"/>
      <c r="K720" s="225"/>
      <c r="L720" s="230"/>
      <c r="M720" s="231"/>
      <c r="N720" s="232"/>
      <c r="O720" s="232"/>
      <c r="P720" s="232"/>
      <c r="Q720" s="232"/>
      <c r="R720" s="232"/>
      <c r="S720" s="232"/>
      <c r="T720" s="233"/>
      <c r="U720" s="13"/>
      <c r="V720" s="13"/>
      <c r="W720" s="13"/>
      <c r="X720" s="13"/>
      <c r="Y720" s="13"/>
      <c r="Z720" s="13"/>
      <c r="AA720" s="13"/>
      <c r="AB720" s="13"/>
      <c r="AC720" s="13"/>
      <c r="AD720" s="13"/>
      <c r="AE720" s="13"/>
      <c r="AT720" s="234" t="s">
        <v>148</v>
      </c>
      <c r="AU720" s="234" t="s">
        <v>85</v>
      </c>
      <c r="AV720" s="13" t="s">
        <v>83</v>
      </c>
      <c r="AW720" s="13" t="s">
        <v>35</v>
      </c>
      <c r="AX720" s="13" t="s">
        <v>75</v>
      </c>
      <c r="AY720" s="234" t="s">
        <v>136</v>
      </c>
    </row>
    <row r="721" s="14" customFormat="1">
      <c r="A721" s="14"/>
      <c r="B721" s="235"/>
      <c r="C721" s="236"/>
      <c r="D721" s="226" t="s">
        <v>148</v>
      </c>
      <c r="E721" s="237" t="s">
        <v>19</v>
      </c>
      <c r="F721" s="238" t="s">
        <v>343</v>
      </c>
      <c r="G721" s="236"/>
      <c r="H721" s="239">
        <v>15.970000000000001</v>
      </c>
      <c r="I721" s="240"/>
      <c r="J721" s="236"/>
      <c r="K721" s="236"/>
      <c r="L721" s="241"/>
      <c r="M721" s="242"/>
      <c r="N721" s="243"/>
      <c r="O721" s="243"/>
      <c r="P721" s="243"/>
      <c r="Q721" s="243"/>
      <c r="R721" s="243"/>
      <c r="S721" s="243"/>
      <c r="T721" s="244"/>
      <c r="U721" s="14"/>
      <c r="V721" s="14"/>
      <c r="W721" s="14"/>
      <c r="X721" s="14"/>
      <c r="Y721" s="14"/>
      <c r="Z721" s="14"/>
      <c r="AA721" s="14"/>
      <c r="AB721" s="14"/>
      <c r="AC721" s="14"/>
      <c r="AD721" s="14"/>
      <c r="AE721" s="14"/>
      <c r="AT721" s="245" t="s">
        <v>148</v>
      </c>
      <c r="AU721" s="245" t="s">
        <v>85</v>
      </c>
      <c r="AV721" s="14" t="s">
        <v>85</v>
      </c>
      <c r="AW721" s="14" t="s">
        <v>35</v>
      </c>
      <c r="AX721" s="14" t="s">
        <v>75</v>
      </c>
      <c r="AY721" s="245" t="s">
        <v>136</v>
      </c>
    </row>
    <row r="722" s="13" customFormat="1">
      <c r="A722" s="13"/>
      <c r="B722" s="224"/>
      <c r="C722" s="225"/>
      <c r="D722" s="226" t="s">
        <v>148</v>
      </c>
      <c r="E722" s="227" t="s">
        <v>19</v>
      </c>
      <c r="F722" s="228" t="s">
        <v>344</v>
      </c>
      <c r="G722" s="225"/>
      <c r="H722" s="227" t="s">
        <v>19</v>
      </c>
      <c r="I722" s="229"/>
      <c r="J722" s="225"/>
      <c r="K722" s="225"/>
      <c r="L722" s="230"/>
      <c r="M722" s="231"/>
      <c r="N722" s="232"/>
      <c r="O722" s="232"/>
      <c r="P722" s="232"/>
      <c r="Q722" s="232"/>
      <c r="R722" s="232"/>
      <c r="S722" s="232"/>
      <c r="T722" s="233"/>
      <c r="U722" s="13"/>
      <c r="V722" s="13"/>
      <c r="W722" s="13"/>
      <c r="X722" s="13"/>
      <c r="Y722" s="13"/>
      <c r="Z722" s="13"/>
      <c r="AA722" s="13"/>
      <c r="AB722" s="13"/>
      <c r="AC722" s="13"/>
      <c r="AD722" s="13"/>
      <c r="AE722" s="13"/>
      <c r="AT722" s="234" t="s">
        <v>148</v>
      </c>
      <c r="AU722" s="234" t="s">
        <v>85</v>
      </c>
      <c r="AV722" s="13" t="s">
        <v>83</v>
      </c>
      <c r="AW722" s="13" t="s">
        <v>35</v>
      </c>
      <c r="AX722" s="13" t="s">
        <v>75</v>
      </c>
      <c r="AY722" s="234" t="s">
        <v>136</v>
      </c>
    </row>
    <row r="723" s="14" customFormat="1">
      <c r="A723" s="14"/>
      <c r="B723" s="235"/>
      <c r="C723" s="236"/>
      <c r="D723" s="226" t="s">
        <v>148</v>
      </c>
      <c r="E723" s="237" t="s">
        <v>19</v>
      </c>
      <c r="F723" s="238" t="s">
        <v>345</v>
      </c>
      <c r="G723" s="236"/>
      <c r="H723" s="239">
        <v>13.51</v>
      </c>
      <c r="I723" s="240"/>
      <c r="J723" s="236"/>
      <c r="K723" s="236"/>
      <c r="L723" s="241"/>
      <c r="M723" s="242"/>
      <c r="N723" s="243"/>
      <c r="O723" s="243"/>
      <c r="P723" s="243"/>
      <c r="Q723" s="243"/>
      <c r="R723" s="243"/>
      <c r="S723" s="243"/>
      <c r="T723" s="244"/>
      <c r="U723" s="14"/>
      <c r="V723" s="14"/>
      <c r="W723" s="14"/>
      <c r="X723" s="14"/>
      <c r="Y723" s="14"/>
      <c r="Z723" s="14"/>
      <c r="AA723" s="14"/>
      <c r="AB723" s="14"/>
      <c r="AC723" s="14"/>
      <c r="AD723" s="14"/>
      <c r="AE723" s="14"/>
      <c r="AT723" s="245" t="s">
        <v>148</v>
      </c>
      <c r="AU723" s="245" t="s">
        <v>85</v>
      </c>
      <c r="AV723" s="14" t="s">
        <v>85</v>
      </c>
      <c r="AW723" s="14" t="s">
        <v>35</v>
      </c>
      <c r="AX723" s="14" t="s">
        <v>75</v>
      </c>
      <c r="AY723" s="245" t="s">
        <v>136</v>
      </c>
    </row>
    <row r="724" s="13" customFormat="1">
      <c r="A724" s="13"/>
      <c r="B724" s="224"/>
      <c r="C724" s="225"/>
      <c r="D724" s="226" t="s">
        <v>148</v>
      </c>
      <c r="E724" s="227" t="s">
        <v>19</v>
      </c>
      <c r="F724" s="228" t="s">
        <v>206</v>
      </c>
      <c r="G724" s="225"/>
      <c r="H724" s="227" t="s">
        <v>19</v>
      </c>
      <c r="I724" s="229"/>
      <c r="J724" s="225"/>
      <c r="K724" s="225"/>
      <c r="L724" s="230"/>
      <c r="M724" s="231"/>
      <c r="N724" s="232"/>
      <c r="O724" s="232"/>
      <c r="P724" s="232"/>
      <c r="Q724" s="232"/>
      <c r="R724" s="232"/>
      <c r="S724" s="232"/>
      <c r="T724" s="233"/>
      <c r="U724" s="13"/>
      <c r="V724" s="13"/>
      <c r="W724" s="13"/>
      <c r="X724" s="13"/>
      <c r="Y724" s="13"/>
      <c r="Z724" s="13"/>
      <c r="AA724" s="13"/>
      <c r="AB724" s="13"/>
      <c r="AC724" s="13"/>
      <c r="AD724" s="13"/>
      <c r="AE724" s="13"/>
      <c r="AT724" s="234" t="s">
        <v>148</v>
      </c>
      <c r="AU724" s="234" t="s">
        <v>85</v>
      </c>
      <c r="AV724" s="13" t="s">
        <v>83</v>
      </c>
      <c r="AW724" s="13" t="s">
        <v>35</v>
      </c>
      <c r="AX724" s="13" t="s">
        <v>75</v>
      </c>
      <c r="AY724" s="234" t="s">
        <v>136</v>
      </c>
    </row>
    <row r="725" s="14" customFormat="1">
      <c r="A725" s="14"/>
      <c r="B725" s="235"/>
      <c r="C725" s="236"/>
      <c r="D725" s="226" t="s">
        <v>148</v>
      </c>
      <c r="E725" s="237" t="s">
        <v>19</v>
      </c>
      <c r="F725" s="238" t="s">
        <v>408</v>
      </c>
      <c r="G725" s="236"/>
      <c r="H725" s="239">
        <v>16.329999999999998</v>
      </c>
      <c r="I725" s="240"/>
      <c r="J725" s="236"/>
      <c r="K725" s="236"/>
      <c r="L725" s="241"/>
      <c r="M725" s="242"/>
      <c r="N725" s="243"/>
      <c r="O725" s="243"/>
      <c r="P725" s="243"/>
      <c r="Q725" s="243"/>
      <c r="R725" s="243"/>
      <c r="S725" s="243"/>
      <c r="T725" s="244"/>
      <c r="U725" s="14"/>
      <c r="V725" s="14"/>
      <c r="W725" s="14"/>
      <c r="X725" s="14"/>
      <c r="Y725" s="14"/>
      <c r="Z725" s="14"/>
      <c r="AA725" s="14"/>
      <c r="AB725" s="14"/>
      <c r="AC725" s="14"/>
      <c r="AD725" s="14"/>
      <c r="AE725" s="14"/>
      <c r="AT725" s="245" t="s">
        <v>148</v>
      </c>
      <c r="AU725" s="245" t="s">
        <v>85</v>
      </c>
      <c r="AV725" s="14" t="s">
        <v>85</v>
      </c>
      <c r="AW725" s="14" t="s">
        <v>35</v>
      </c>
      <c r="AX725" s="14" t="s">
        <v>75</v>
      </c>
      <c r="AY725" s="245" t="s">
        <v>136</v>
      </c>
    </row>
    <row r="726" s="13" customFormat="1">
      <c r="A726" s="13"/>
      <c r="B726" s="224"/>
      <c r="C726" s="225"/>
      <c r="D726" s="226" t="s">
        <v>148</v>
      </c>
      <c r="E726" s="227" t="s">
        <v>19</v>
      </c>
      <c r="F726" s="228" t="s">
        <v>174</v>
      </c>
      <c r="G726" s="225"/>
      <c r="H726" s="227" t="s">
        <v>19</v>
      </c>
      <c r="I726" s="229"/>
      <c r="J726" s="225"/>
      <c r="K726" s="225"/>
      <c r="L726" s="230"/>
      <c r="M726" s="231"/>
      <c r="N726" s="232"/>
      <c r="O726" s="232"/>
      <c r="P726" s="232"/>
      <c r="Q726" s="232"/>
      <c r="R726" s="232"/>
      <c r="S726" s="232"/>
      <c r="T726" s="233"/>
      <c r="U726" s="13"/>
      <c r="V726" s="13"/>
      <c r="W726" s="13"/>
      <c r="X726" s="13"/>
      <c r="Y726" s="13"/>
      <c r="Z726" s="13"/>
      <c r="AA726" s="13"/>
      <c r="AB726" s="13"/>
      <c r="AC726" s="13"/>
      <c r="AD726" s="13"/>
      <c r="AE726" s="13"/>
      <c r="AT726" s="234" t="s">
        <v>148</v>
      </c>
      <c r="AU726" s="234" t="s">
        <v>85</v>
      </c>
      <c r="AV726" s="13" t="s">
        <v>83</v>
      </c>
      <c r="AW726" s="13" t="s">
        <v>35</v>
      </c>
      <c r="AX726" s="13" t="s">
        <v>75</v>
      </c>
      <c r="AY726" s="234" t="s">
        <v>136</v>
      </c>
    </row>
    <row r="727" s="14" customFormat="1">
      <c r="A727" s="14"/>
      <c r="B727" s="235"/>
      <c r="C727" s="236"/>
      <c r="D727" s="226" t="s">
        <v>148</v>
      </c>
      <c r="E727" s="237" t="s">
        <v>19</v>
      </c>
      <c r="F727" s="238" t="s">
        <v>341</v>
      </c>
      <c r="G727" s="236"/>
      <c r="H727" s="239">
        <v>8.4199999999999999</v>
      </c>
      <c r="I727" s="240"/>
      <c r="J727" s="236"/>
      <c r="K727" s="236"/>
      <c r="L727" s="241"/>
      <c r="M727" s="242"/>
      <c r="N727" s="243"/>
      <c r="O727" s="243"/>
      <c r="P727" s="243"/>
      <c r="Q727" s="243"/>
      <c r="R727" s="243"/>
      <c r="S727" s="243"/>
      <c r="T727" s="244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4"/>
      <c r="AT727" s="245" t="s">
        <v>148</v>
      </c>
      <c r="AU727" s="245" t="s">
        <v>85</v>
      </c>
      <c r="AV727" s="14" t="s">
        <v>85</v>
      </c>
      <c r="AW727" s="14" t="s">
        <v>35</v>
      </c>
      <c r="AX727" s="14" t="s">
        <v>75</v>
      </c>
      <c r="AY727" s="245" t="s">
        <v>136</v>
      </c>
    </row>
    <row r="728" s="13" customFormat="1">
      <c r="A728" s="13"/>
      <c r="B728" s="224"/>
      <c r="C728" s="225"/>
      <c r="D728" s="226" t="s">
        <v>148</v>
      </c>
      <c r="E728" s="227" t="s">
        <v>19</v>
      </c>
      <c r="F728" s="228" t="s">
        <v>338</v>
      </c>
      <c r="G728" s="225"/>
      <c r="H728" s="227" t="s">
        <v>19</v>
      </c>
      <c r="I728" s="229"/>
      <c r="J728" s="225"/>
      <c r="K728" s="225"/>
      <c r="L728" s="230"/>
      <c r="M728" s="231"/>
      <c r="N728" s="232"/>
      <c r="O728" s="232"/>
      <c r="P728" s="232"/>
      <c r="Q728" s="232"/>
      <c r="R728" s="232"/>
      <c r="S728" s="232"/>
      <c r="T728" s="233"/>
      <c r="U728" s="13"/>
      <c r="V728" s="13"/>
      <c r="W728" s="13"/>
      <c r="X728" s="13"/>
      <c r="Y728" s="13"/>
      <c r="Z728" s="13"/>
      <c r="AA728" s="13"/>
      <c r="AB728" s="13"/>
      <c r="AC728" s="13"/>
      <c r="AD728" s="13"/>
      <c r="AE728" s="13"/>
      <c r="AT728" s="234" t="s">
        <v>148</v>
      </c>
      <c r="AU728" s="234" t="s">
        <v>85</v>
      </c>
      <c r="AV728" s="13" t="s">
        <v>83</v>
      </c>
      <c r="AW728" s="13" t="s">
        <v>35</v>
      </c>
      <c r="AX728" s="13" t="s">
        <v>75</v>
      </c>
      <c r="AY728" s="234" t="s">
        <v>136</v>
      </c>
    </row>
    <row r="729" s="14" customFormat="1">
      <c r="A729" s="14"/>
      <c r="B729" s="235"/>
      <c r="C729" s="236"/>
      <c r="D729" s="226" t="s">
        <v>148</v>
      </c>
      <c r="E729" s="237" t="s">
        <v>19</v>
      </c>
      <c r="F729" s="238" t="s">
        <v>464</v>
      </c>
      <c r="G729" s="236"/>
      <c r="H729" s="239">
        <v>13.73</v>
      </c>
      <c r="I729" s="240"/>
      <c r="J729" s="236"/>
      <c r="K729" s="236"/>
      <c r="L729" s="241"/>
      <c r="M729" s="242"/>
      <c r="N729" s="243"/>
      <c r="O729" s="243"/>
      <c r="P729" s="243"/>
      <c r="Q729" s="243"/>
      <c r="R729" s="243"/>
      <c r="S729" s="243"/>
      <c r="T729" s="244"/>
      <c r="U729" s="14"/>
      <c r="V729" s="14"/>
      <c r="W729" s="14"/>
      <c r="X729" s="14"/>
      <c r="Y729" s="14"/>
      <c r="Z729" s="14"/>
      <c r="AA729" s="14"/>
      <c r="AB729" s="14"/>
      <c r="AC729" s="14"/>
      <c r="AD729" s="14"/>
      <c r="AE729" s="14"/>
      <c r="AT729" s="245" t="s">
        <v>148</v>
      </c>
      <c r="AU729" s="245" t="s">
        <v>85</v>
      </c>
      <c r="AV729" s="14" t="s">
        <v>85</v>
      </c>
      <c r="AW729" s="14" t="s">
        <v>35</v>
      </c>
      <c r="AX729" s="14" t="s">
        <v>75</v>
      </c>
      <c r="AY729" s="245" t="s">
        <v>136</v>
      </c>
    </row>
    <row r="730" s="13" customFormat="1">
      <c r="A730" s="13"/>
      <c r="B730" s="224"/>
      <c r="C730" s="225"/>
      <c r="D730" s="226" t="s">
        <v>148</v>
      </c>
      <c r="E730" s="227" t="s">
        <v>19</v>
      </c>
      <c r="F730" s="228" t="s">
        <v>176</v>
      </c>
      <c r="G730" s="225"/>
      <c r="H730" s="227" t="s">
        <v>19</v>
      </c>
      <c r="I730" s="229"/>
      <c r="J730" s="225"/>
      <c r="K730" s="225"/>
      <c r="L730" s="230"/>
      <c r="M730" s="231"/>
      <c r="N730" s="232"/>
      <c r="O730" s="232"/>
      <c r="P730" s="232"/>
      <c r="Q730" s="232"/>
      <c r="R730" s="232"/>
      <c r="S730" s="232"/>
      <c r="T730" s="233"/>
      <c r="U730" s="13"/>
      <c r="V730" s="13"/>
      <c r="W730" s="13"/>
      <c r="X730" s="13"/>
      <c r="Y730" s="13"/>
      <c r="Z730" s="13"/>
      <c r="AA730" s="13"/>
      <c r="AB730" s="13"/>
      <c r="AC730" s="13"/>
      <c r="AD730" s="13"/>
      <c r="AE730" s="13"/>
      <c r="AT730" s="234" t="s">
        <v>148</v>
      </c>
      <c r="AU730" s="234" t="s">
        <v>85</v>
      </c>
      <c r="AV730" s="13" t="s">
        <v>83</v>
      </c>
      <c r="AW730" s="13" t="s">
        <v>35</v>
      </c>
      <c r="AX730" s="13" t="s">
        <v>75</v>
      </c>
      <c r="AY730" s="234" t="s">
        <v>136</v>
      </c>
    </row>
    <row r="731" s="14" customFormat="1">
      <c r="A731" s="14"/>
      <c r="B731" s="235"/>
      <c r="C731" s="236"/>
      <c r="D731" s="226" t="s">
        <v>148</v>
      </c>
      <c r="E731" s="237" t="s">
        <v>19</v>
      </c>
      <c r="F731" s="238" t="s">
        <v>465</v>
      </c>
      <c r="G731" s="236"/>
      <c r="H731" s="239">
        <v>12.460000000000001</v>
      </c>
      <c r="I731" s="240"/>
      <c r="J731" s="236"/>
      <c r="K731" s="236"/>
      <c r="L731" s="241"/>
      <c r="M731" s="242"/>
      <c r="N731" s="243"/>
      <c r="O731" s="243"/>
      <c r="P731" s="243"/>
      <c r="Q731" s="243"/>
      <c r="R731" s="243"/>
      <c r="S731" s="243"/>
      <c r="T731" s="244"/>
      <c r="U731" s="14"/>
      <c r="V731" s="14"/>
      <c r="W731" s="14"/>
      <c r="X731" s="14"/>
      <c r="Y731" s="14"/>
      <c r="Z731" s="14"/>
      <c r="AA731" s="14"/>
      <c r="AB731" s="14"/>
      <c r="AC731" s="14"/>
      <c r="AD731" s="14"/>
      <c r="AE731" s="14"/>
      <c r="AT731" s="245" t="s">
        <v>148</v>
      </c>
      <c r="AU731" s="245" t="s">
        <v>85</v>
      </c>
      <c r="AV731" s="14" t="s">
        <v>85</v>
      </c>
      <c r="AW731" s="14" t="s">
        <v>35</v>
      </c>
      <c r="AX731" s="14" t="s">
        <v>75</v>
      </c>
      <c r="AY731" s="245" t="s">
        <v>136</v>
      </c>
    </row>
    <row r="732" s="15" customFormat="1">
      <c r="A732" s="15"/>
      <c r="B732" s="246"/>
      <c r="C732" s="247"/>
      <c r="D732" s="226" t="s">
        <v>148</v>
      </c>
      <c r="E732" s="248" t="s">
        <v>19</v>
      </c>
      <c r="F732" s="249" t="s">
        <v>155</v>
      </c>
      <c r="G732" s="247"/>
      <c r="H732" s="250">
        <v>80.420000000000002</v>
      </c>
      <c r="I732" s="251"/>
      <c r="J732" s="247"/>
      <c r="K732" s="247"/>
      <c r="L732" s="252"/>
      <c r="M732" s="253"/>
      <c r="N732" s="254"/>
      <c r="O732" s="254"/>
      <c r="P732" s="254"/>
      <c r="Q732" s="254"/>
      <c r="R732" s="254"/>
      <c r="S732" s="254"/>
      <c r="T732" s="255"/>
      <c r="U732" s="15"/>
      <c r="V732" s="15"/>
      <c r="W732" s="15"/>
      <c r="X732" s="15"/>
      <c r="Y732" s="15"/>
      <c r="Z732" s="15"/>
      <c r="AA732" s="15"/>
      <c r="AB732" s="15"/>
      <c r="AC732" s="15"/>
      <c r="AD732" s="15"/>
      <c r="AE732" s="15"/>
      <c r="AT732" s="256" t="s">
        <v>148</v>
      </c>
      <c r="AU732" s="256" t="s">
        <v>85</v>
      </c>
      <c r="AV732" s="15" t="s">
        <v>144</v>
      </c>
      <c r="AW732" s="15" t="s">
        <v>35</v>
      </c>
      <c r="AX732" s="15" t="s">
        <v>83</v>
      </c>
      <c r="AY732" s="256" t="s">
        <v>136</v>
      </c>
    </row>
    <row r="733" s="2" customFormat="1" ht="16.5" customHeight="1">
      <c r="A733" s="40"/>
      <c r="B733" s="41"/>
      <c r="C733" s="206" t="s">
        <v>854</v>
      </c>
      <c r="D733" s="206" t="s">
        <v>139</v>
      </c>
      <c r="E733" s="207" t="s">
        <v>855</v>
      </c>
      <c r="F733" s="208" t="s">
        <v>856</v>
      </c>
      <c r="G733" s="209" t="s">
        <v>142</v>
      </c>
      <c r="H733" s="210">
        <v>80.420000000000002</v>
      </c>
      <c r="I733" s="211"/>
      <c r="J733" s="212">
        <f>ROUND(I733*H733,2)</f>
        <v>0</v>
      </c>
      <c r="K733" s="208" t="s">
        <v>143</v>
      </c>
      <c r="L733" s="46"/>
      <c r="M733" s="213" t="s">
        <v>19</v>
      </c>
      <c r="N733" s="214" t="s">
        <v>46</v>
      </c>
      <c r="O733" s="86"/>
      <c r="P733" s="215">
        <f>O733*H733</f>
        <v>0</v>
      </c>
      <c r="Q733" s="215">
        <v>0</v>
      </c>
      <c r="R733" s="215">
        <f>Q733*H733</f>
        <v>0</v>
      </c>
      <c r="S733" s="215">
        <v>0</v>
      </c>
      <c r="T733" s="216">
        <f>S733*H733</f>
        <v>0</v>
      </c>
      <c r="U733" s="40"/>
      <c r="V733" s="40"/>
      <c r="W733" s="40"/>
      <c r="X733" s="40"/>
      <c r="Y733" s="40"/>
      <c r="Z733" s="40"/>
      <c r="AA733" s="40"/>
      <c r="AB733" s="40"/>
      <c r="AC733" s="40"/>
      <c r="AD733" s="40"/>
      <c r="AE733" s="40"/>
      <c r="AR733" s="217" t="s">
        <v>257</v>
      </c>
      <c r="AT733" s="217" t="s">
        <v>139</v>
      </c>
      <c r="AU733" s="217" t="s">
        <v>85</v>
      </c>
      <c r="AY733" s="19" t="s">
        <v>136</v>
      </c>
      <c r="BE733" s="218">
        <f>IF(N733="základní",J733,0)</f>
        <v>0</v>
      </c>
      <c r="BF733" s="218">
        <f>IF(N733="snížená",J733,0)</f>
        <v>0</v>
      </c>
      <c r="BG733" s="218">
        <f>IF(N733="zákl. přenesená",J733,0)</f>
        <v>0</v>
      </c>
      <c r="BH733" s="218">
        <f>IF(N733="sníž. přenesená",J733,0)</f>
        <v>0</v>
      </c>
      <c r="BI733" s="218">
        <f>IF(N733="nulová",J733,0)</f>
        <v>0</v>
      </c>
      <c r="BJ733" s="19" t="s">
        <v>83</v>
      </c>
      <c r="BK733" s="218">
        <f>ROUND(I733*H733,2)</f>
        <v>0</v>
      </c>
      <c r="BL733" s="19" t="s">
        <v>257</v>
      </c>
      <c r="BM733" s="217" t="s">
        <v>857</v>
      </c>
    </row>
    <row r="734" s="2" customFormat="1">
      <c r="A734" s="40"/>
      <c r="B734" s="41"/>
      <c r="C734" s="42"/>
      <c r="D734" s="219" t="s">
        <v>146</v>
      </c>
      <c r="E734" s="42"/>
      <c r="F734" s="220" t="s">
        <v>858</v>
      </c>
      <c r="G734" s="42"/>
      <c r="H734" s="42"/>
      <c r="I734" s="221"/>
      <c r="J734" s="42"/>
      <c r="K734" s="42"/>
      <c r="L734" s="46"/>
      <c r="M734" s="222"/>
      <c r="N734" s="223"/>
      <c r="O734" s="86"/>
      <c r="P734" s="86"/>
      <c r="Q734" s="86"/>
      <c r="R734" s="86"/>
      <c r="S734" s="86"/>
      <c r="T734" s="87"/>
      <c r="U734" s="40"/>
      <c r="V734" s="40"/>
      <c r="W734" s="40"/>
      <c r="X734" s="40"/>
      <c r="Y734" s="40"/>
      <c r="Z734" s="40"/>
      <c r="AA734" s="40"/>
      <c r="AB734" s="40"/>
      <c r="AC734" s="40"/>
      <c r="AD734" s="40"/>
      <c r="AE734" s="40"/>
      <c r="AT734" s="19" t="s">
        <v>146</v>
      </c>
      <c r="AU734" s="19" t="s">
        <v>85</v>
      </c>
    </row>
    <row r="735" s="13" customFormat="1">
      <c r="A735" s="13"/>
      <c r="B735" s="224"/>
      <c r="C735" s="225"/>
      <c r="D735" s="226" t="s">
        <v>148</v>
      </c>
      <c r="E735" s="227" t="s">
        <v>19</v>
      </c>
      <c r="F735" s="228" t="s">
        <v>208</v>
      </c>
      <c r="G735" s="225"/>
      <c r="H735" s="227" t="s">
        <v>19</v>
      </c>
      <c r="I735" s="229"/>
      <c r="J735" s="225"/>
      <c r="K735" s="225"/>
      <c r="L735" s="230"/>
      <c r="M735" s="231"/>
      <c r="N735" s="232"/>
      <c r="O735" s="232"/>
      <c r="P735" s="232"/>
      <c r="Q735" s="232"/>
      <c r="R735" s="232"/>
      <c r="S735" s="232"/>
      <c r="T735" s="233"/>
      <c r="U735" s="13"/>
      <c r="V735" s="13"/>
      <c r="W735" s="13"/>
      <c r="X735" s="13"/>
      <c r="Y735" s="13"/>
      <c r="Z735" s="13"/>
      <c r="AA735" s="13"/>
      <c r="AB735" s="13"/>
      <c r="AC735" s="13"/>
      <c r="AD735" s="13"/>
      <c r="AE735" s="13"/>
      <c r="AT735" s="234" t="s">
        <v>148</v>
      </c>
      <c r="AU735" s="234" t="s">
        <v>85</v>
      </c>
      <c r="AV735" s="13" t="s">
        <v>83</v>
      </c>
      <c r="AW735" s="13" t="s">
        <v>35</v>
      </c>
      <c r="AX735" s="13" t="s">
        <v>75</v>
      </c>
      <c r="AY735" s="234" t="s">
        <v>136</v>
      </c>
    </row>
    <row r="736" s="14" customFormat="1">
      <c r="A736" s="14"/>
      <c r="B736" s="235"/>
      <c r="C736" s="236"/>
      <c r="D736" s="226" t="s">
        <v>148</v>
      </c>
      <c r="E736" s="237" t="s">
        <v>19</v>
      </c>
      <c r="F736" s="238" t="s">
        <v>343</v>
      </c>
      <c r="G736" s="236"/>
      <c r="H736" s="239">
        <v>15.970000000000001</v>
      </c>
      <c r="I736" s="240"/>
      <c r="J736" s="236"/>
      <c r="K736" s="236"/>
      <c r="L736" s="241"/>
      <c r="M736" s="242"/>
      <c r="N736" s="243"/>
      <c r="O736" s="243"/>
      <c r="P736" s="243"/>
      <c r="Q736" s="243"/>
      <c r="R736" s="243"/>
      <c r="S736" s="243"/>
      <c r="T736" s="244"/>
      <c r="U736" s="14"/>
      <c r="V736" s="14"/>
      <c r="W736" s="14"/>
      <c r="X736" s="14"/>
      <c r="Y736" s="14"/>
      <c r="Z736" s="14"/>
      <c r="AA736" s="14"/>
      <c r="AB736" s="14"/>
      <c r="AC736" s="14"/>
      <c r="AD736" s="14"/>
      <c r="AE736" s="14"/>
      <c r="AT736" s="245" t="s">
        <v>148</v>
      </c>
      <c r="AU736" s="245" t="s">
        <v>85</v>
      </c>
      <c r="AV736" s="14" t="s">
        <v>85</v>
      </c>
      <c r="AW736" s="14" t="s">
        <v>35</v>
      </c>
      <c r="AX736" s="14" t="s">
        <v>75</v>
      </c>
      <c r="AY736" s="245" t="s">
        <v>136</v>
      </c>
    </row>
    <row r="737" s="13" customFormat="1">
      <c r="A737" s="13"/>
      <c r="B737" s="224"/>
      <c r="C737" s="225"/>
      <c r="D737" s="226" t="s">
        <v>148</v>
      </c>
      <c r="E737" s="227" t="s">
        <v>19</v>
      </c>
      <c r="F737" s="228" t="s">
        <v>344</v>
      </c>
      <c r="G737" s="225"/>
      <c r="H737" s="227" t="s">
        <v>19</v>
      </c>
      <c r="I737" s="229"/>
      <c r="J737" s="225"/>
      <c r="K737" s="225"/>
      <c r="L737" s="230"/>
      <c r="M737" s="231"/>
      <c r="N737" s="232"/>
      <c r="O737" s="232"/>
      <c r="P737" s="232"/>
      <c r="Q737" s="232"/>
      <c r="R737" s="232"/>
      <c r="S737" s="232"/>
      <c r="T737" s="233"/>
      <c r="U737" s="13"/>
      <c r="V737" s="13"/>
      <c r="W737" s="13"/>
      <c r="X737" s="13"/>
      <c r="Y737" s="13"/>
      <c r="Z737" s="13"/>
      <c r="AA737" s="13"/>
      <c r="AB737" s="13"/>
      <c r="AC737" s="13"/>
      <c r="AD737" s="13"/>
      <c r="AE737" s="13"/>
      <c r="AT737" s="234" t="s">
        <v>148</v>
      </c>
      <c r="AU737" s="234" t="s">
        <v>85</v>
      </c>
      <c r="AV737" s="13" t="s">
        <v>83</v>
      </c>
      <c r="AW737" s="13" t="s">
        <v>35</v>
      </c>
      <c r="AX737" s="13" t="s">
        <v>75</v>
      </c>
      <c r="AY737" s="234" t="s">
        <v>136</v>
      </c>
    </row>
    <row r="738" s="14" customFormat="1">
      <c r="A738" s="14"/>
      <c r="B738" s="235"/>
      <c r="C738" s="236"/>
      <c r="D738" s="226" t="s">
        <v>148</v>
      </c>
      <c r="E738" s="237" t="s">
        <v>19</v>
      </c>
      <c r="F738" s="238" t="s">
        <v>345</v>
      </c>
      <c r="G738" s="236"/>
      <c r="H738" s="239">
        <v>13.51</v>
      </c>
      <c r="I738" s="240"/>
      <c r="J738" s="236"/>
      <c r="K738" s="236"/>
      <c r="L738" s="241"/>
      <c r="M738" s="242"/>
      <c r="N738" s="243"/>
      <c r="O738" s="243"/>
      <c r="P738" s="243"/>
      <c r="Q738" s="243"/>
      <c r="R738" s="243"/>
      <c r="S738" s="243"/>
      <c r="T738" s="244"/>
      <c r="U738" s="14"/>
      <c r="V738" s="14"/>
      <c r="W738" s="14"/>
      <c r="X738" s="14"/>
      <c r="Y738" s="14"/>
      <c r="Z738" s="14"/>
      <c r="AA738" s="14"/>
      <c r="AB738" s="14"/>
      <c r="AC738" s="14"/>
      <c r="AD738" s="14"/>
      <c r="AE738" s="14"/>
      <c r="AT738" s="245" t="s">
        <v>148</v>
      </c>
      <c r="AU738" s="245" t="s">
        <v>85</v>
      </c>
      <c r="AV738" s="14" t="s">
        <v>85</v>
      </c>
      <c r="AW738" s="14" t="s">
        <v>35</v>
      </c>
      <c r="AX738" s="14" t="s">
        <v>75</v>
      </c>
      <c r="AY738" s="245" t="s">
        <v>136</v>
      </c>
    </row>
    <row r="739" s="13" customFormat="1">
      <c r="A739" s="13"/>
      <c r="B739" s="224"/>
      <c r="C739" s="225"/>
      <c r="D739" s="226" t="s">
        <v>148</v>
      </c>
      <c r="E739" s="227" t="s">
        <v>19</v>
      </c>
      <c r="F739" s="228" t="s">
        <v>206</v>
      </c>
      <c r="G739" s="225"/>
      <c r="H739" s="227" t="s">
        <v>19</v>
      </c>
      <c r="I739" s="229"/>
      <c r="J739" s="225"/>
      <c r="K739" s="225"/>
      <c r="L739" s="230"/>
      <c r="M739" s="231"/>
      <c r="N739" s="232"/>
      <c r="O739" s="232"/>
      <c r="P739" s="232"/>
      <c r="Q739" s="232"/>
      <c r="R739" s="232"/>
      <c r="S739" s="232"/>
      <c r="T739" s="233"/>
      <c r="U739" s="13"/>
      <c r="V739" s="13"/>
      <c r="W739" s="13"/>
      <c r="X739" s="13"/>
      <c r="Y739" s="13"/>
      <c r="Z739" s="13"/>
      <c r="AA739" s="13"/>
      <c r="AB739" s="13"/>
      <c r="AC739" s="13"/>
      <c r="AD739" s="13"/>
      <c r="AE739" s="13"/>
      <c r="AT739" s="234" t="s">
        <v>148</v>
      </c>
      <c r="AU739" s="234" t="s">
        <v>85</v>
      </c>
      <c r="AV739" s="13" t="s">
        <v>83</v>
      </c>
      <c r="AW739" s="13" t="s">
        <v>35</v>
      </c>
      <c r="AX739" s="13" t="s">
        <v>75</v>
      </c>
      <c r="AY739" s="234" t="s">
        <v>136</v>
      </c>
    </row>
    <row r="740" s="14" customFormat="1">
      <c r="A740" s="14"/>
      <c r="B740" s="235"/>
      <c r="C740" s="236"/>
      <c r="D740" s="226" t="s">
        <v>148</v>
      </c>
      <c r="E740" s="237" t="s">
        <v>19</v>
      </c>
      <c r="F740" s="238" t="s">
        <v>408</v>
      </c>
      <c r="G740" s="236"/>
      <c r="H740" s="239">
        <v>16.329999999999998</v>
      </c>
      <c r="I740" s="240"/>
      <c r="J740" s="236"/>
      <c r="K740" s="236"/>
      <c r="L740" s="241"/>
      <c r="M740" s="242"/>
      <c r="N740" s="243"/>
      <c r="O740" s="243"/>
      <c r="P740" s="243"/>
      <c r="Q740" s="243"/>
      <c r="R740" s="243"/>
      <c r="S740" s="243"/>
      <c r="T740" s="244"/>
      <c r="U740" s="14"/>
      <c r="V740" s="14"/>
      <c r="W740" s="14"/>
      <c r="X740" s="14"/>
      <c r="Y740" s="14"/>
      <c r="Z740" s="14"/>
      <c r="AA740" s="14"/>
      <c r="AB740" s="14"/>
      <c r="AC740" s="14"/>
      <c r="AD740" s="14"/>
      <c r="AE740" s="14"/>
      <c r="AT740" s="245" t="s">
        <v>148</v>
      </c>
      <c r="AU740" s="245" t="s">
        <v>85</v>
      </c>
      <c r="AV740" s="14" t="s">
        <v>85</v>
      </c>
      <c r="AW740" s="14" t="s">
        <v>35</v>
      </c>
      <c r="AX740" s="14" t="s">
        <v>75</v>
      </c>
      <c r="AY740" s="245" t="s">
        <v>136</v>
      </c>
    </row>
    <row r="741" s="13" customFormat="1">
      <c r="A741" s="13"/>
      <c r="B741" s="224"/>
      <c r="C741" s="225"/>
      <c r="D741" s="226" t="s">
        <v>148</v>
      </c>
      <c r="E741" s="227" t="s">
        <v>19</v>
      </c>
      <c r="F741" s="228" t="s">
        <v>174</v>
      </c>
      <c r="G741" s="225"/>
      <c r="H741" s="227" t="s">
        <v>19</v>
      </c>
      <c r="I741" s="229"/>
      <c r="J741" s="225"/>
      <c r="K741" s="225"/>
      <c r="L741" s="230"/>
      <c r="M741" s="231"/>
      <c r="N741" s="232"/>
      <c r="O741" s="232"/>
      <c r="P741" s="232"/>
      <c r="Q741" s="232"/>
      <c r="R741" s="232"/>
      <c r="S741" s="232"/>
      <c r="T741" s="233"/>
      <c r="U741" s="13"/>
      <c r="V741" s="13"/>
      <c r="W741" s="13"/>
      <c r="X741" s="13"/>
      <c r="Y741" s="13"/>
      <c r="Z741" s="13"/>
      <c r="AA741" s="13"/>
      <c r="AB741" s="13"/>
      <c r="AC741" s="13"/>
      <c r="AD741" s="13"/>
      <c r="AE741" s="13"/>
      <c r="AT741" s="234" t="s">
        <v>148</v>
      </c>
      <c r="AU741" s="234" t="s">
        <v>85</v>
      </c>
      <c r="AV741" s="13" t="s">
        <v>83</v>
      </c>
      <c r="AW741" s="13" t="s">
        <v>35</v>
      </c>
      <c r="AX741" s="13" t="s">
        <v>75</v>
      </c>
      <c r="AY741" s="234" t="s">
        <v>136</v>
      </c>
    </row>
    <row r="742" s="14" customFormat="1">
      <c r="A742" s="14"/>
      <c r="B742" s="235"/>
      <c r="C742" s="236"/>
      <c r="D742" s="226" t="s">
        <v>148</v>
      </c>
      <c r="E742" s="237" t="s">
        <v>19</v>
      </c>
      <c r="F742" s="238" t="s">
        <v>341</v>
      </c>
      <c r="G742" s="236"/>
      <c r="H742" s="239">
        <v>8.4199999999999999</v>
      </c>
      <c r="I742" s="240"/>
      <c r="J742" s="236"/>
      <c r="K742" s="236"/>
      <c r="L742" s="241"/>
      <c r="M742" s="242"/>
      <c r="N742" s="243"/>
      <c r="O742" s="243"/>
      <c r="P742" s="243"/>
      <c r="Q742" s="243"/>
      <c r="R742" s="243"/>
      <c r="S742" s="243"/>
      <c r="T742" s="244"/>
      <c r="U742" s="14"/>
      <c r="V742" s="14"/>
      <c r="W742" s="14"/>
      <c r="X742" s="14"/>
      <c r="Y742" s="14"/>
      <c r="Z742" s="14"/>
      <c r="AA742" s="14"/>
      <c r="AB742" s="14"/>
      <c r="AC742" s="14"/>
      <c r="AD742" s="14"/>
      <c r="AE742" s="14"/>
      <c r="AT742" s="245" t="s">
        <v>148</v>
      </c>
      <c r="AU742" s="245" t="s">
        <v>85</v>
      </c>
      <c r="AV742" s="14" t="s">
        <v>85</v>
      </c>
      <c r="AW742" s="14" t="s">
        <v>35</v>
      </c>
      <c r="AX742" s="14" t="s">
        <v>75</v>
      </c>
      <c r="AY742" s="245" t="s">
        <v>136</v>
      </c>
    </row>
    <row r="743" s="13" customFormat="1">
      <c r="A743" s="13"/>
      <c r="B743" s="224"/>
      <c r="C743" s="225"/>
      <c r="D743" s="226" t="s">
        <v>148</v>
      </c>
      <c r="E743" s="227" t="s">
        <v>19</v>
      </c>
      <c r="F743" s="228" t="s">
        <v>338</v>
      </c>
      <c r="G743" s="225"/>
      <c r="H743" s="227" t="s">
        <v>19</v>
      </c>
      <c r="I743" s="229"/>
      <c r="J743" s="225"/>
      <c r="K743" s="225"/>
      <c r="L743" s="230"/>
      <c r="M743" s="231"/>
      <c r="N743" s="232"/>
      <c r="O743" s="232"/>
      <c r="P743" s="232"/>
      <c r="Q743" s="232"/>
      <c r="R743" s="232"/>
      <c r="S743" s="232"/>
      <c r="T743" s="233"/>
      <c r="U743" s="13"/>
      <c r="V743" s="13"/>
      <c r="W743" s="13"/>
      <c r="X743" s="13"/>
      <c r="Y743" s="13"/>
      <c r="Z743" s="13"/>
      <c r="AA743" s="13"/>
      <c r="AB743" s="13"/>
      <c r="AC743" s="13"/>
      <c r="AD743" s="13"/>
      <c r="AE743" s="13"/>
      <c r="AT743" s="234" t="s">
        <v>148</v>
      </c>
      <c r="AU743" s="234" t="s">
        <v>85</v>
      </c>
      <c r="AV743" s="13" t="s">
        <v>83</v>
      </c>
      <c r="AW743" s="13" t="s">
        <v>35</v>
      </c>
      <c r="AX743" s="13" t="s">
        <v>75</v>
      </c>
      <c r="AY743" s="234" t="s">
        <v>136</v>
      </c>
    </row>
    <row r="744" s="14" customFormat="1">
      <c r="A744" s="14"/>
      <c r="B744" s="235"/>
      <c r="C744" s="236"/>
      <c r="D744" s="226" t="s">
        <v>148</v>
      </c>
      <c r="E744" s="237" t="s">
        <v>19</v>
      </c>
      <c r="F744" s="238" t="s">
        <v>464</v>
      </c>
      <c r="G744" s="236"/>
      <c r="H744" s="239">
        <v>13.73</v>
      </c>
      <c r="I744" s="240"/>
      <c r="J744" s="236"/>
      <c r="K744" s="236"/>
      <c r="L744" s="241"/>
      <c r="M744" s="242"/>
      <c r="N744" s="243"/>
      <c r="O744" s="243"/>
      <c r="P744" s="243"/>
      <c r="Q744" s="243"/>
      <c r="R744" s="243"/>
      <c r="S744" s="243"/>
      <c r="T744" s="244"/>
      <c r="U744" s="14"/>
      <c r="V744" s="14"/>
      <c r="W744" s="14"/>
      <c r="X744" s="14"/>
      <c r="Y744" s="14"/>
      <c r="Z744" s="14"/>
      <c r="AA744" s="14"/>
      <c r="AB744" s="14"/>
      <c r="AC744" s="14"/>
      <c r="AD744" s="14"/>
      <c r="AE744" s="14"/>
      <c r="AT744" s="245" t="s">
        <v>148</v>
      </c>
      <c r="AU744" s="245" t="s">
        <v>85</v>
      </c>
      <c r="AV744" s="14" t="s">
        <v>85</v>
      </c>
      <c r="AW744" s="14" t="s">
        <v>35</v>
      </c>
      <c r="AX744" s="14" t="s">
        <v>75</v>
      </c>
      <c r="AY744" s="245" t="s">
        <v>136</v>
      </c>
    </row>
    <row r="745" s="13" customFormat="1">
      <c r="A745" s="13"/>
      <c r="B745" s="224"/>
      <c r="C745" s="225"/>
      <c r="D745" s="226" t="s">
        <v>148</v>
      </c>
      <c r="E745" s="227" t="s">
        <v>19</v>
      </c>
      <c r="F745" s="228" t="s">
        <v>176</v>
      </c>
      <c r="G745" s="225"/>
      <c r="H745" s="227" t="s">
        <v>19</v>
      </c>
      <c r="I745" s="229"/>
      <c r="J745" s="225"/>
      <c r="K745" s="225"/>
      <c r="L745" s="230"/>
      <c r="M745" s="231"/>
      <c r="N745" s="232"/>
      <c r="O745" s="232"/>
      <c r="P745" s="232"/>
      <c r="Q745" s="232"/>
      <c r="R745" s="232"/>
      <c r="S745" s="232"/>
      <c r="T745" s="233"/>
      <c r="U745" s="13"/>
      <c r="V745" s="13"/>
      <c r="W745" s="13"/>
      <c r="X745" s="13"/>
      <c r="Y745" s="13"/>
      <c r="Z745" s="13"/>
      <c r="AA745" s="13"/>
      <c r="AB745" s="13"/>
      <c r="AC745" s="13"/>
      <c r="AD745" s="13"/>
      <c r="AE745" s="13"/>
      <c r="AT745" s="234" t="s">
        <v>148</v>
      </c>
      <c r="AU745" s="234" t="s">
        <v>85</v>
      </c>
      <c r="AV745" s="13" t="s">
        <v>83</v>
      </c>
      <c r="AW745" s="13" t="s">
        <v>35</v>
      </c>
      <c r="AX745" s="13" t="s">
        <v>75</v>
      </c>
      <c r="AY745" s="234" t="s">
        <v>136</v>
      </c>
    </row>
    <row r="746" s="14" customFormat="1">
      <c r="A746" s="14"/>
      <c r="B746" s="235"/>
      <c r="C746" s="236"/>
      <c r="D746" s="226" t="s">
        <v>148</v>
      </c>
      <c r="E746" s="237" t="s">
        <v>19</v>
      </c>
      <c r="F746" s="238" t="s">
        <v>465</v>
      </c>
      <c r="G746" s="236"/>
      <c r="H746" s="239">
        <v>12.460000000000001</v>
      </c>
      <c r="I746" s="240"/>
      <c r="J746" s="236"/>
      <c r="K746" s="236"/>
      <c r="L746" s="241"/>
      <c r="M746" s="242"/>
      <c r="N746" s="243"/>
      <c r="O746" s="243"/>
      <c r="P746" s="243"/>
      <c r="Q746" s="243"/>
      <c r="R746" s="243"/>
      <c r="S746" s="243"/>
      <c r="T746" s="244"/>
      <c r="U746" s="14"/>
      <c r="V746" s="14"/>
      <c r="W746" s="14"/>
      <c r="X746" s="14"/>
      <c r="Y746" s="14"/>
      <c r="Z746" s="14"/>
      <c r="AA746" s="14"/>
      <c r="AB746" s="14"/>
      <c r="AC746" s="14"/>
      <c r="AD746" s="14"/>
      <c r="AE746" s="14"/>
      <c r="AT746" s="245" t="s">
        <v>148</v>
      </c>
      <c r="AU746" s="245" t="s">
        <v>85</v>
      </c>
      <c r="AV746" s="14" t="s">
        <v>85</v>
      </c>
      <c r="AW746" s="14" t="s">
        <v>35</v>
      </c>
      <c r="AX746" s="14" t="s">
        <v>75</v>
      </c>
      <c r="AY746" s="245" t="s">
        <v>136</v>
      </c>
    </row>
    <row r="747" s="15" customFormat="1">
      <c r="A747" s="15"/>
      <c r="B747" s="246"/>
      <c r="C747" s="247"/>
      <c r="D747" s="226" t="s">
        <v>148</v>
      </c>
      <c r="E747" s="248" t="s">
        <v>19</v>
      </c>
      <c r="F747" s="249" t="s">
        <v>155</v>
      </c>
      <c r="G747" s="247"/>
      <c r="H747" s="250">
        <v>80.420000000000002</v>
      </c>
      <c r="I747" s="251"/>
      <c r="J747" s="247"/>
      <c r="K747" s="247"/>
      <c r="L747" s="252"/>
      <c r="M747" s="253"/>
      <c r="N747" s="254"/>
      <c r="O747" s="254"/>
      <c r="P747" s="254"/>
      <c r="Q747" s="254"/>
      <c r="R747" s="254"/>
      <c r="S747" s="254"/>
      <c r="T747" s="255"/>
      <c r="U747" s="15"/>
      <c r="V747" s="15"/>
      <c r="W747" s="15"/>
      <c r="X747" s="15"/>
      <c r="Y747" s="15"/>
      <c r="Z747" s="15"/>
      <c r="AA747" s="15"/>
      <c r="AB747" s="15"/>
      <c r="AC747" s="15"/>
      <c r="AD747" s="15"/>
      <c r="AE747" s="15"/>
      <c r="AT747" s="256" t="s">
        <v>148</v>
      </c>
      <c r="AU747" s="256" t="s">
        <v>85</v>
      </c>
      <c r="AV747" s="15" t="s">
        <v>144</v>
      </c>
      <c r="AW747" s="15" t="s">
        <v>35</v>
      </c>
      <c r="AX747" s="15" t="s">
        <v>83</v>
      </c>
      <c r="AY747" s="256" t="s">
        <v>136</v>
      </c>
    </row>
    <row r="748" s="2" customFormat="1" ht="16.5" customHeight="1">
      <c r="A748" s="40"/>
      <c r="B748" s="41"/>
      <c r="C748" s="206" t="s">
        <v>859</v>
      </c>
      <c r="D748" s="206" t="s">
        <v>139</v>
      </c>
      <c r="E748" s="207" t="s">
        <v>860</v>
      </c>
      <c r="F748" s="208" t="s">
        <v>861</v>
      </c>
      <c r="G748" s="209" t="s">
        <v>142</v>
      </c>
      <c r="H748" s="210">
        <v>80.420000000000002</v>
      </c>
      <c r="I748" s="211"/>
      <c r="J748" s="212">
        <f>ROUND(I748*H748,2)</f>
        <v>0</v>
      </c>
      <c r="K748" s="208" t="s">
        <v>143</v>
      </c>
      <c r="L748" s="46"/>
      <c r="M748" s="213" t="s">
        <v>19</v>
      </c>
      <c r="N748" s="214" t="s">
        <v>46</v>
      </c>
      <c r="O748" s="86"/>
      <c r="P748" s="215">
        <f>O748*H748</f>
        <v>0</v>
      </c>
      <c r="Q748" s="215">
        <v>0.00020000000000000001</v>
      </c>
      <c r="R748" s="215">
        <f>Q748*H748</f>
        <v>0.016084000000000001</v>
      </c>
      <c r="S748" s="215">
        <v>0</v>
      </c>
      <c r="T748" s="216">
        <f>S748*H748</f>
        <v>0</v>
      </c>
      <c r="U748" s="40"/>
      <c r="V748" s="40"/>
      <c r="W748" s="40"/>
      <c r="X748" s="40"/>
      <c r="Y748" s="40"/>
      <c r="Z748" s="40"/>
      <c r="AA748" s="40"/>
      <c r="AB748" s="40"/>
      <c r="AC748" s="40"/>
      <c r="AD748" s="40"/>
      <c r="AE748" s="40"/>
      <c r="AR748" s="217" t="s">
        <v>257</v>
      </c>
      <c r="AT748" s="217" t="s">
        <v>139</v>
      </c>
      <c r="AU748" s="217" t="s">
        <v>85</v>
      </c>
      <c r="AY748" s="19" t="s">
        <v>136</v>
      </c>
      <c r="BE748" s="218">
        <f>IF(N748="základní",J748,0)</f>
        <v>0</v>
      </c>
      <c r="BF748" s="218">
        <f>IF(N748="snížená",J748,0)</f>
        <v>0</v>
      </c>
      <c r="BG748" s="218">
        <f>IF(N748="zákl. přenesená",J748,0)</f>
        <v>0</v>
      </c>
      <c r="BH748" s="218">
        <f>IF(N748="sníž. přenesená",J748,0)</f>
        <v>0</v>
      </c>
      <c r="BI748" s="218">
        <f>IF(N748="nulová",J748,0)</f>
        <v>0</v>
      </c>
      <c r="BJ748" s="19" t="s">
        <v>83</v>
      </c>
      <c r="BK748" s="218">
        <f>ROUND(I748*H748,2)</f>
        <v>0</v>
      </c>
      <c r="BL748" s="19" t="s">
        <v>257</v>
      </c>
      <c r="BM748" s="217" t="s">
        <v>862</v>
      </c>
    </row>
    <row r="749" s="2" customFormat="1">
      <c r="A749" s="40"/>
      <c r="B749" s="41"/>
      <c r="C749" s="42"/>
      <c r="D749" s="219" t="s">
        <v>146</v>
      </c>
      <c r="E749" s="42"/>
      <c r="F749" s="220" t="s">
        <v>863</v>
      </c>
      <c r="G749" s="42"/>
      <c r="H749" s="42"/>
      <c r="I749" s="221"/>
      <c r="J749" s="42"/>
      <c r="K749" s="42"/>
      <c r="L749" s="46"/>
      <c r="M749" s="222"/>
      <c r="N749" s="223"/>
      <c r="O749" s="86"/>
      <c r="P749" s="86"/>
      <c r="Q749" s="86"/>
      <c r="R749" s="86"/>
      <c r="S749" s="86"/>
      <c r="T749" s="87"/>
      <c r="U749" s="40"/>
      <c r="V749" s="40"/>
      <c r="W749" s="40"/>
      <c r="X749" s="40"/>
      <c r="Y749" s="40"/>
      <c r="Z749" s="40"/>
      <c r="AA749" s="40"/>
      <c r="AB749" s="40"/>
      <c r="AC749" s="40"/>
      <c r="AD749" s="40"/>
      <c r="AE749" s="40"/>
      <c r="AT749" s="19" t="s">
        <v>146</v>
      </c>
      <c r="AU749" s="19" t="s">
        <v>85</v>
      </c>
    </row>
    <row r="750" s="13" customFormat="1">
      <c r="A750" s="13"/>
      <c r="B750" s="224"/>
      <c r="C750" s="225"/>
      <c r="D750" s="226" t="s">
        <v>148</v>
      </c>
      <c r="E750" s="227" t="s">
        <v>19</v>
      </c>
      <c r="F750" s="228" t="s">
        <v>208</v>
      </c>
      <c r="G750" s="225"/>
      <c r="H750" s="227" t="s">
        <v>19</v>
      </c>
      <c r="I750" s="229"/>
      <c r="J750" s="225"/>
      <c r="K750" s="225"/>
      <c r="L750" s="230"/>
      <c r="M750" s="231"/>
      <c r="N750" s="232"/>
      <c r="O750" s="232"/>
      <c r="P750" s="232"/>
      <c r="Q750" s="232"/>
      <c r="R750" s="232"/>
      <c r="S750" s="232"/>
      <c r="T750" s="233"/>
      <c r="U750" s="13"/>
      <c r="V750" s="13"/>
      <c r="W750" s="13"/>
      <c r="X750" s="13"/>
      <c r="Y750" s="13"/>
      <c r="Z750" s="13"/>
      <c r="AA750" s="13"/>
      <c r="AB750" s="13"/>
      <c r="AC750" s="13"/>
      <c r="AD750" s="13"/>
      <c r="AE750" s="13"/>
      <c r="AT750" s="234" t="s">
        <v>148</v>
      </c>
      <c r="AU750" s="234" t="s">
        <v>85</v>
      </c>
      <c r="AV750" s="13" t="s">
        <v>83</v>
      </c>
      <c r="AW750" s="13" t="s">
        <v>35</v>
      </c>
      <c r="AX750" s="13" t="s">
        <v>75</v>
      </c>
      <c r="AY750" s="234" t="s">
        <v>136</v>
      </c>
    </row>
    <row r="751" s="14" customFormat="1">
      <c r="A751" s="14"/>
      <c r="B751" s="235"/>
      <c r="C751" s="236"/>
      <c r="D751" s="226" t="s">
        <v>148</v>
      </c>
      <c r="E751" s="237" t="s">
        <v>19</v>
      </c>
      <c r="F751" s="238" t="s">
        <v>343</v>
      </c>
      <c r="G751" s="236"/>
      <c r="H751" s="239">
        <v>15.970000000000001</v>
      </c>
      <c r="I751" s="240"/>
      <c r="J751" s="236"/>
      <c r="K751" s="236"/>
      <c r="L751" s="241"/>
      <c r="M751" s="242"/>
      <c r="N751" s="243"/>
      <c r="O751" s="243"/>
      <c r="P751" s="243"/>
      <c r="Q751" s="243"/>
      <c r="R751" s="243"/>
      <c r="S751" s="243"/>
      <c r="T751" s="244"/>
      <c r="U751" s="14"/>
      <c r="V751" s="14"/>
      <c r="W751" s="14"/>
      <c r="X751" s="14"/>
      <c r="Y751" s="14"/>
      <c r="Z751" s="14"/>
      <c r="AA751" s="14"/>
      <c r="AB751" s="14"/>
      <c r="AC751" s="14"/>
      <c r="AD751" s="14"/>
      <c r="AE751" s="14"/>
      <c r="AT751" s="245" t="s">
        <v>148</v>
      </c>
      <c r="AU751" s="245" t="s">
        <v>85</v>
      </c>
      <c r="AV751" s="14" t="s">
        <v>85</v>
      </c>
      <c r="AW751" s="14" t="s">
        <v>35</v>
      </c>
      <c r="AX751" s="14" t="s">
        <v>75</v>
      </c>
      <c r="AY751" s="245" t="s">
        <v>136</v>
      </c>
    </row>
    <row r="752" s="13" customFormat="1">
      <c r="A752" s="13"/>
      <c r="B752" s="224"/>
      <c r="C752" s="225"/>
      <c r="D752" s="226" t="s">
        <v>148</v>
      </c>
      <c r="E752" s="227" t="s">
        <v>19</v>
      </c>
      <c r="F752" s="228" t="s">
        <v>344</v>
      </c>
      <c r="G752" s="225"/>
      <c r="H752" s="227" t="s">
        <v>19</v>
      </c>
      <c r="I752" s="229"/>
      <c r="J752" s="225"/>
      <c r="K752" s="225"/>
      <c r="L752" s="230"/>
      <c r="M752" s="231"/>
      <c r="N752" s="232"/>
      <c r="O752" s="232"/>
      <c r="P752" s="232"/>
      <c r="Q752" s="232"/>
      <c r="R752" s="232"/>
      <c r="S752" s="232"/>
      <c r="T752" s="233"/>
      <c r="U752" s="13"/>
      <c r="V752" s="13"/>
      <c r="W752" s="13"/>
      <c r="X752" s="13"/>
      <c r="Y752" s="13"/>
      <c r="Z752" s="13"/>
      <c r="AA752" s="13"/>
      <c r="AB752" s="13"/>
      <c r="AC752" s="13"/>
      <c r="AD752" s="13"/>
      <c r="AE752" s="13"/>
      <c r="AT752" s="234" t="s">
        <v>148</v>
      </c>
      <c r="AU752" s="234" t="s">
        <v>85</v>
      </c>
      <c r="AV752" s="13" t="s">
        <v>83</v>
      </c>
      <c r="AW752" s="13" t="s">
        <v>35</v>
      </c>
      <c r="AX752" s="13" t="s">
        <v>75</v>
      </c>
      <c r="AY752" s="234" t="s">
        <v>136</v>
      </c>
    </row>
    <row r="753" s="14" customFormat="1">
      <c r="A753" s="14"/>
      <c r="B753" s="235"/>
      <c r="C753" s="236"/>
      <c r="D753" s="226" t="s">
        <v>148</v>
      </c>
      <c r="E753" s="237" t="s">
        <v>19</v>
      </c>
      <c r="F753" s="238" t="s">
        <v>345</v>
      </c>
      <c r="G753" s="236"/>
      <c r="H753" s="239">
        <v>13.51</v>
      </c>
      <c r="I753" s="240"/>
      <c r="J753" s="236"/>
      <c r="K753" s="236"/>
      <c r="L753" s="241"/>
      <c r="M753" s="242"/>
      <c r="N753" s="243"/>
      <c r="O753" s="243"/>
      <c r="P753" s="243"/>
      <c r="Q753" s="243"/>
      <c r="R753" s="243"/>
      <c r="S753" s="243"/>
      <c r="T753" s="244"/>
      <c r="U753" s="14"/>
      <c r="V753" s="14"/>
      <c r="W753" s="14"/>
      <c r="X753" s="14"/>
      <c r="Y753" s="14"/>
      <c r="Z753" s="14"/>
      <c r="AA753" s="14"/>
      <c r="AB753" s="14"/>
      <c r="AC753" s="14"/>
      <c r="AD753" s="14"/>
      <c r="AE753" s="14"/>
      <c r="AT753" s="245" t="s">
        <v>148</v>
      </c>
      <c r="AU753" s="245" t="s">
        <v>85</v>
      </c>
      <c r="AV753" s="14" t="s">
        <v>85</v>
      </c>
      <c r="AW753" s="14" t="s">
        <v>35</v>
      </c>
      <c r="AX753" s="14" t="s">
        <v>75</v>
      </c>
      <c r="AY753" s="245" t="s">
        <v>136</v>
      </c>
    </row>
    <row r="754" s="13" customFormat="1">
      <c r="A754" s="13"/>
      <c r="B754" s="224"/>
      <c r="C754" s="225"/>
      <c r="D754" s="226" t="s">
        <v>148</v>
      </c>
      <c r="E754" s="227" t="s">
        <v>19</v>
      </c>
      <c r="F754" s="228" t="s">
        <v>206</v>
      </c>
      <c r="G754" s="225"/>
      <c r="H754" s="227" t="s">
        <v>19</v>
      </c>
      <c r="I754" s="229"/>
      <c r="J754" s="225"/>
      <c r="K754" s="225"/>
      <c r="L754" s="230"/>
      <c r="M754" s="231"/>
      <c r="N754" s="232"/>
      <c r="O754" s="232"/>
      <c r="P754" s="232"/>
      <c r="Q754" s="232"/>
      <c r="R754" s="232"/>
      <c r="S754" s="232"/>
      <c r="T754" s="233"/>
      <c r="U754" s="13"/>
      <c r="V754" s="13"/>
      <c r="W754" s="13"/>
      <c r="X754" s="13"/>
      <c r="Y754" s="13"/>
      <c r="Z754" s="13"/>
      <c r="AA754" s="13"/>
      <c r="AB754" s="13"/>
      <c r="AC754" s="13"/>
      <c r="AD754" s="13"/>
      <c r="AE754" s="13"/>
      <c r="AT754" s="234" t="s">
        <v>148</v>
      </c>
      <c r="AU754" s="234" t="s">
        <v>85</v>
      </c>
      <c r="AV754" s="13" t="s">
        <v>83</v>
      </c>
      <c r="AW754" s="13" t="s">
        <v>35</v>
      </c>
      <c r="AX754" s="13" t="s">
        <v>75</v>
      </c>
      <c r="AY754" s="234" t="s">
        <v>136</v>
      </c>
    </row>
    <row r="755" s="14" customFormat="1">
      <c r="A755" s="14"/>
      <c r="B755" s="235"/>
      <c r="C755" s="236"/>
      <c r="D755" s="226" t="s">
        <v>148</v>
      </c>
      <c r="E755" s="237" t="s">
        <v>19</v>
      </c>
      <c r="F755" s="238" t="s">
        <v>408</v>
      </c>
      <c r="G755" s="236"/>
      <c r="H755" s="239">
        <v>16.329999999999998</v>
      </c>
      <c r="I755" s="240"/>
      <c r="J755" s="236"/>
      <c r="K755" s="236"/>
      <c r="L755" s="241"/>
      <c r="M755" s="242"/>
      <c r="N755" s="243"/>
      <c r="O755" s="243"/>
      <c r="P755" s="243"/>
      <c r="Q755" s="243"/>
      <c r="R755" s="243"/>
      <c r="S755" s="243"/>
      <c r="T755" s="244"/>
      <c r="U755" s="14"/>
      <c r="V755" s="14"/>
      <c r="W755" s="14"/>
      <c r="X755" s="14"/>
      <c r="Y755" s="14"/>
      <c r="Z755" s="14"/>
      <c r="AA755" s="14"/>
      <c r="AB755" s="14"/>
      <c r="AC755" s="14"/>
      <c r="AD755" s="14"/>
      <c r="AE755" s="14"/>
      <c r="AT755" s="245" t="s">
        <v>148</v>
      </c>
      <c r="AU755" s="245" t="s">
        <v>85</v>
      </c>
      <c r="AV755" s="14" t="s">
        <v>85</v>
      </c>
      <c r="AW755" s="14" t="s">
        <v>35</v>
      </c>
      <c r="AX755" s="14" t="s">
        <v>75</v>
      </c>
      <c r="AY755" s="245" t="s">
        <v>136</v>
      </c>
    </row>
    <row r="756" s="13" customFormat="1">
      <c r="A756" s="13"/>
      <c r="B756" s="224"/>
      <c r="C756" s="225"/>
      <c r="D756" s="226" t="s">
        <v>148</v>
      </c>
      <c r="E756" s="227" t="s">
        <v>19</v>
      </c>
      <c r="F756" s="228" t="s">
        <v>174</v>
      </c>
      <c r="G756" s="225"/>
      <c r="H756" s="227" t="s">
        <v>19</v>
      </c>
      <c r="I756" s="229"/>
      <c r="J756" s="225"/>
      <c r="K756" s="225"/>
      <c r="L756" s="230"/>
      <c r="M756" s="231"/>
      <c r="N756" s="232"/>
      <c r="O756" s="232"/>
      <c r="P756" s="232"/>
      <c r="Q756" s="232"/>
      <c r="R756" s="232"/>
      <c r="S756" s="232"/>
      <c r="T756" s="233"/>
      <c r="U756" s="13"/>
      <c r="V756" s="13"/>
      <c r="W756" s="13"/>
      <c r="X756" s="13"/>
      <c r="Y756" s="13"/>
      <c r="Z756" s="13"/>
      <c r="AA756" s="13"/>
      <c r="AB756" s="13"/>
      <c r="AC756" s="13"/>
      <c r="AD756" s="13"/>
      <c r="AE756" s="13"/>
      <c r="AT756" s="234" t="s">
        <v>148</v>
      </c>
      <c r="AU756" s="234" t="s">
        <v>85</v>
      </c>
      <c r="AV756" s="13" t="s">
        <v>83</v>
      </c>
      <c r="AW756" s="13" t="s">
        <v>35</v>
      </c>
      <c r="AX756" s="13" t="s">
        <v>75</v>
      </c>
      <c r="AY756" s="234" t="s">
        <v>136</v>
      </c>
    </row>
    <row r="757" s="14" customFormat="1">
      <c r="A757" s="14"/>
      <c r="B757" s="235"/>
      <c r="C757" s="236"/>
      <c r="D757" s="226" t="s">
        <v>148</v>
      </c>
      <c r="E757" s="237" t="s">
        <v>19</v>
      </c>
      <c r="F757" s="238" t="s">
        <v>341</v>
      </c>
      <c r="G757" s="236"/>
      <c r="H757" s="239">
        <v>8.4199999999999999</v>
      </c>
      <c r="I757" s="240"/>
      <c r="J757" s="236"/>
      <c r="K757" s="236"/>
      <c r="L757" s="241"/>
      <c r="M757" s="242"/>
      <c r="N757" s="243"/>
      <c r="O757" s="243"/>
      <c r="P757" s="243"/>
      <c r="Q757" s="243"/>
      <c r="R757" s="243"/>
      <c r="S757" s="243"/>
      <c r="T757" s="244"/>
      <c r="U757" s="14"/>
      <c r="V757" s="14"/>
      <c r="W757" s="14"/>
      <c r="X757" s="14"/>
      <c r="Y757" s="14"/>
      <c r="Z757" s="14"/>
      <c r="AA757" s="14"/>
      <c r="AB757" s="14"/>
      <c r="AC757" s="14"/>
      <c r="AD757" s="14"/>
      <c r="AE757" s="14"/>
      <c r="AT757" s="245" t="s">
        <v>148</v>
      </c>
      <c r="AU757" s="245" t="s">
        <v>85</v>
      </c>
      <c r="AV757" s="14" t="s">
        <v>85</v>
      </c>
      <c r="AW757" s="14" t="s">
        <v>35</v>
      </c>
      <c r="AX757" s="14" t="s">
        <v>75</v>
      </c>
      <c r="AY757" s="245" t="s">
        <v>136</v>
      </c>
    </row>
    <row r="758" s="13" customFormat="1">
      <c r="A758" s="13"/>
      <c r="B758" s="224"/>
      <c r="C758" s="225"/>
      <c r="D758" s="226" t="s">
        <v>148</v>
      </c>
      <c r="E758" s="227" t="s">
        <v>19</v>
      </c>
      <c r="F758" s="228" t="s">
        <v>338</v>
      </c>
      <c r="G758" s="225"/>
      <c r="H758" s="227" t="s">
        <v>19</v>
      </c>
      <c r="I758" s="229"/>
      <c r="J758" s="225"/>
      <c r="K758" s="225"/>
      <c r="L758" s="230"/>
      <c r="M758" s="231"/>
      <c r="N758" s="232"/>
      <c r="O758" s="232"/>
      <c r="P758" s="232"/>
      <c r="Q758" s="232"/>
      <c r="R758" s="232"/>
      <c r="S758" s="232"/>
      <c r="T758" s="233"/>
      <c r="U758" s="13"/>
      <c r="V758" s="13"/>
      <c r="W758" s="13"/>
      <c r="X758" s="13"/>
      <c r="Y758" s="13"/>
      <c r="Z758" s="13"/>
      <c r="AA758" s="13"/>
      <c r="AB758" s="13"/>
      <c r="AC758" s="13"/>
      <c r="AD758" s="13"/>
      <c r="AE758" s="13"/>
      <c r="AT758" s="234" t="s">
        <v>148</v>
      </c>
      <c r="AU758" s="234" t="s">
        <v>85</v>
      </c>
      <c r="AV758" s="13" t="s">
        <v>83</v>
      </c>
      <c r="AW758" s="13" t="s">
        <v>35</v>
      </c>
      <c r="AX758" s="13" t="s">
        <v>75</v>
      </c>
      <c r="AY758" s="234" t="s">
        <v>136</v>
      </c>
    </row>
    <row r="759" s="14" customFormat="1">
      <c r="A759" s="14"/>
      <c r="B759" s="235"/>
      <c r="C759" s="236"/>
      <c r="D759" s="226" t="s">
        <v>148</v>
      </c>
      <c r="E759" s="237" t="s">
        <v>19</v>
      </c>
      <c r="F759" s="238" t="s">
        <v>464</v>
      </c>
      <c r="G759" s="236"/>
      <c r="H759" s="239">
        <v>13.73</v>
      </c>
      <c r="I759" s="240"/>
      <c r="J759" s="236"/>
      <c r="K759" s="236"/>
      <c r="L759" s="241"/>
      <c r="M759" s="242"/>
      <c r="N759" s="243"/>
      <c r="O759" s="243"/>
      <c r="P759" s="243"/>
      <c r="Q759" s="243"/>
      <c r="R759" s="243"/>
      <c r="S759" s="243"/>
      <c r="T759" s="244"/>
      <c r="U759" s="14"/>
      <c r="V759" s="14"/>
      <c r="W759" s="14"/>
      <c r="X759" s="14"/>
      <c r="Y759" s="14"/>
      <c r="Z759" s="14"/>
      <c r="AA759" s="14"/>
      <c r="AB759" s="14"/>
      <c r="AC759" s="14"/>
      <c r="AD759" s="14"/>
      <c r="AE759" s="14"/>
      <c r="AT759" s="245" t="s">
        <v>148</v>
      </c>
      <c r="AU759" s="245" t="s">
        <v>85</v>
      </c>
      <c r="AV759" s="14" t="s">
        <v>85</v>
      </c>
      <c r="AW759" s="14" t="s">
        <v>35</v>
      </c>
      <c r="AX759" s="14" t="s">
        <v>75</v>
      </c>
      <c r="AY759" s="245" t="s">
        <v>136</v>
      </c>
    </row>
    <row r="760" s="13" customFormat="1">
      <c r="A760" s="13"/>
      <c r="B760" s="224"/>
      <c r="C760" s="225"/>
      <c r="D760" s="226" t="s">
        <v>148</v>
      </c>
      <c r="E760" s="227" t="s">
        <v>19</v>
      </c>
      <c r="F760" s="228" t="s">
        <v>176</v>
      </c>
      <c r="G760" s="225"/>
      <c r="H760" s="227" t="s">
        <v>19</v>
      </c>
      <c r="I760" s="229"/>
      <c r="J760" s="225"/>
      <c r="K760" s="225"/>
      <c r="L760" s="230"/>
      <c r="M760" s="231"/>
      <c r="N760" s="232"/>
      <c r="O760" s="232"/>
      <c r="P760" s="232"/>
      <c r="Q760" s="232"/>
      <c r="R760" s="232"/>
      <c r="S760" s="232"/>
      <c r="T760" s="233"/>
      <c r="U760" s="13"/>
      <c r="V760" s="13"/>
      <c r="W760" s="13"/>
      <c r="X760" s="13"/>
      <c r="Y760" s="13"/>
      <c r="Z760" s="13"/>
      <c r="AA760" s="13"/>
      <c r="AB760" s="13"/>
      <c r="AC760" s="13"/>
      <c r="AD760" s="13"/>
      <c r="AE760" s="13"/>
      <c r="AT760" s="234" t="s">
        <v>148</v>
      </c>
      <c r="AU760" s="234" t="s">
        <v>85</v>
      </c>
      <c r="AV760" s="13" t="s">
        <v>83</v>
      </c>
      <c r="AW760" s="13" t="s">
        <v>35</v>
      </c>
      <c r="AX760" s="13" t="s">
        <v>75</v>
      </c>
      <c r="AY760" s="234" t="s">
        <v>136</v>
      </c>
    </row>
    <row r="761" s="14" customFormat="1">
      <c r="A761" s="14"/>
      <c r="B761" s="235"/>
      <c r="C761" s="236"/>
      <c r="D761" s="226" t="s">
        <v>148</v>
      </c>
      <c r="E761" s="237" t="s">
        <v>19</v>
      </c>
      <c r="F761" s="238" t="s">
        <v>465</v>
      </c>
      <c r="G761" s="236"/>
      <c r="H761" s="239">
        <v>12.460000000000001</v>
      </c>
      <c r="I761" s="240"/>
      <c r="J761" s="236"/>
      <c r="K761" s="236"/>
      <c r="L761" s="241"/>
      <c r="M761" s="242"/>
      <c r="N761" s="243"/>
      <c r="O761" s="243"/>
      <c r="P761" s="243"/>
      <c r="Q761" s="243"/>
      <c r="R761" s="243"/>
      <c r="S761" s="243"/>
      <c r="T761" s="244"/>
      <c r="U761" s="14"/>
      <c r="V761" s="14"/>
      <c r="W761" s="14"/>
      <c r="X761" s="14"/>
      <c r="Y761" s="14"/>
      <c r="Z761" s="14"/>
      <c r="AA761" s="14"/>
      <c r="AB761" s="14"/>
      <c r="AC761" s="14"/>
      <c r="AD761" s="14"/>
      <c r="AE761" s="14"/>
      <c r="AT761" s="245" t="s">
        <v>148</v>
      </c>
      <c r="AU761" s="245" t="s">
        <v>85</v>
      </c>
      <c r="AV761" s="14" t="s">
        <v>85</v>
      </c>
      <c r="AW761" s="14" t="s">
        <v>35</v>
      </c>
      <c r="AX761" s="14" t="s">
        <v>75</v>
      </c>
      <c r="AY761" s="245" t="s">
        <v>136</v>
      </c>
    </row>
    <row r="762" s="15" customFormat="1">
      <c r="A762" s="15"/>
      <c r="B762" s="246"/>
      <c r="C762" s="247"/>
      <c r="D762" s="226" t="s">
        <v>148</v>
      </c>
      <c r="E762" s="248" t="s">
        <v>19</v>
      </c>
      <c r="F762" s="249" t="s">
        <v>155</v>
      </c>
      <c r="G762" s="247"/>
      <c r="H762" s="250">
        <v>80.420000000000002</v>
      </c>
      <c r="I762" s="251"/>
      <c r="J762" s="247"/>
      <c r="K762" s="247"/>
      <c r="L762" s="252"/>
      <c r="M762" s="253"/>
      <c r="N762" s="254"/>
      <c r="O762" s="254"/>
      <c r="P762" s="254"/>
      <c r="Q762" s="254"/>
      <c r="R762" s="254"/>
      <c r="S762" s="254"/>
      <c r="T762" s="255"/>
      <c r="U762" s="15"/>
      <c r="V762" s="15"/>
      <c r="W762" s="15"/>
      <c r="X762" s="15"/>
      <c r="Y762" s="15"/>
      <c r="Z762" s="15"/>
      <c r="AA762" s="15"/>
      <c r="AB762" s="15"/>
      <c r="AC762" s="15"/>
      <c r="AD762" s="15"/>
      <c r="AE762" s="15"/>
      <c r="AT762" s="256" t="s">
        <v>148</v>
      </c>
      <c r="AU762" s="256" t="s">
        <v>85</v>
      </c>
      <c r="AV762" s="15" t="s">
        <v>144</v>
      </c>
      <c r="AW762" s="15" t="s">
        <v>35</v>
      </c>
      <c r="AX762" s="15" t="s">
        <v>83</v>
      </c>
      <c r="AY762" s="256" t="s">
        <v>136</v>
      </c>
    </row>
    <row r="763" s="2" customFormat="1" ht="24.15" customHeight="1">
      <c r="A763" s="40"/>
      <c r="B763" s="41"/>
      <c r="C763" s="206" t="s">
        <v>864</v>
      </c>
      <c r="D763" s="206" t="s">
        <v>139</v>
      </c>
      <c r="E763" s="207" t="s">
        <v>865</v>
      </c>
      <c r="F763" s="208" t="s">
        <v>866</v>
      </c>
      <c r="G763" s="209" t="s">
        <v>142</v>
      </c>
      <c r="H763" s="210">
        <v>80.420000000000002</v>
      </c>
      <c r="I763" s="211"/>
      <c r="J763" s="212">
        <f>ROUND(I763*H763,2)</f>
        <v>0</v>
      </c>
      <c r="K763" s="208" t="s">
        <v>143</v>
      </c>
      <c r="L763" s="46"/>
      <c r="M763" s="213" t="s">
        <v>19</v>
      </c>
      <c r="N763" s="214" t="s">
        <v>46</v>
      </c>
      <c r="O763" s="86"/>
      <c r="P763" s="215">
        <f>O763*H763</f>
        <v>0</v>
      </c>
      <c r="Q763" s="215">
        <v>0.0074999999999999997</v>
      </c>
      <c r="R763" s="215">
        <f>Q763*H763</f>
        <v>0.60314999999999996</v>
      </c>
      <c r="S763" s="215">
        <v>0</v>
      </c>
      <c r="T763" s="216">
        <f>S763*H763</f>
        <v>0</v>
      </c>
      <c r="U763" s="40"/>
      <c r="V763" s="40"/>
      <c r="W763" s="40"/>
      <c r="X763" s="40"/>
      <c r="Y763" s="40"/>
      <c r="Z763" s="40"/>
      <c r="AA763" s="40"/>
      <c r="AB763" s="40"/>
      <c r="AC763" s="40"/>
      <c r="AD763" s="40"/>
      <c r="AE763" s="40"/>
      <c r="AR763" s="217" t="s">
        <v>257</v>
      </c>
      <c r="AT763" s="217" t="s">
        <v>139</v>
      </c>
      <c r="AU763" s="217" t="s">
        <v>85</v>
      </c>
      <c r="AY763" s="19" t="s">
        <v>136</v>
      </c>
      <c r="BE763" s="218">
        <f>IF(N763="základní",J763,0)</f>
        <v>0</v>
      </c>
      <c r="BF763" s="218">
        <f>IF(N763="snížená",J763,0)</f>
        <v>0</v>
      </c>
      <c r="BG763" s="218">
        <f>IF(N763="zákl. přenesená",J763,0)</f>
        <v>0</v>
      </c>
      <c r="BH763" s="218">
        <f>IF(N763="sníž. přenesená",J763,0)</f>
        <v>0</v>
      </c>
      <c r="BI763" s="218">
        <f>IF(N763="nulová",J763,0)</f>
        <v>0</v>
      </c>
      <c r="BJ763" s="19" t="s">
        <v>83</v>
      </c>
      <c r="BK763" s="218">
        <f>ROUND(I763*H763,2)</f>
        <v>0</v>
      </c>
      <c r="BL763" s="19" t="s">
        <v>257</v>
      </c>
      <c r="BM763" s="217" t="s">
        <v>867</v>
      </c>
    </row>
    <row r="764" s="2" customFormat="1">
      <c r="A764" s="40"/>
      <c r="B764" s="41"/>
      <c r="C764" s="42"/>
      <c r="D764" s="219" t="s">
        <v>146</v>
      </c>
      <c r="E764" s="42"/>
      <c r="F764" s="220" t="s">
        <v>868</v>
      </c>
      <c r="G764" s="42"/>
      <c r="H764" s="42"/>
      <c r="I764" s="221"/>
      <c r="J764" s="42"/>
      <c r="K764" s="42"/>
      <c r="L764" s="46"/>
      <c r="M764" s="222"/>
      <c r="N764" s="223"/>
      <c r="O764" s="86"/>
      <c r="P764" s="86"/>
      <c r="Q764" s="86"/>
      <c r="R764" s="86"/>
      <c r="S764" s="86"/>
      <c r="T764" s="87"/>
      <c r="U764" s="40"/>
      <c r="V764" s="40"/>
      <c r="W764" s="40"/>
      <c r="X764" s="40"/>
      <c r="Y764" s="40"/>
      <c r="Z764" s="40"/>
      <c r="AA764" s="40"/>
      <c r="AB764" s="40"/>
      <c r="AC764" s="40"/>
      <c r="AD764" s="40"/>
      <c r="AE764" s="40"/>
      <c r="AT764" s="19" t="s">
        <v>146</v>
      </c>
      <c r="AU764" s="19" t="s">
        <v>85</v>
      </c>
    </row>
    <row r="765" s="13" customFormat="1">
      <c r="A765" s="13"/>
      <c r="B765" s="224"/>
      <c r="C765" s="225"/>
      <c r="D765" s="226" t="s">
        <v>148</v>
      </c>
      <c r="E765" s="227" t="s">
        <v>19</v>
      </c>
      <c r="F765" s="228" t="s">
        <v>208</v>
      </c>
      <c r="G765" s="225"/>
      <c r="H765" s="227" t="s">
        <v>19</v>
      </c>
      <c r="I765" s="229"/>
      <c r="J765" s="225"/>
      <c r="K765" s="225"/>
      <c r="L765" s="230"/>
      <c r="M765" s="231"/>
      <c r="N765" s="232"/>
      <c r="O765" s="232"/>
      <c r="P765" s="232"/>
      <c r="Q765" s="232"/>
      <c r="R765" s="232"/>
      <c r="S765" s="232"/>
      <c r="T765" s="233"/>
      <c r="U765" s="13"/>
      <c r="V765" s="13"/>
      <c r="W765" s="13"/>
      <c r="X765" s="13"/>
      <c r="Y765" s="13"/>
      <c r="Z765" s="13"/>
      <c r="AA765" s="13"/>
      <c r="AB765" s="13"/>
      <c r="AC765" s="13"/>
      <c r="AD765" s="13"/>
      <c r="AE765" s="13"/>
      <c r="AT765" s="234" t="s">
        <v>148</v>
      </c>
      <c r="AU765" s="234" t="s">
        <v>85</v>
      </c>
      <c r="AV765" s="13" t="s">
        <v>83</v>
      </c>
      <c r="AW765" s="13" t="s">
        <v>35</v>
      </c>
      <c r="AX765" s="13" t="s">
        <v>75</v>
      </c>
      <c r="AY765" s="234" t="s">
        <v>136</v>
      </c>
    </row>
    <row r="766" s="14" customFormat="1">
      <c r="A766" s="14"/>
      <c r="B766" s="235"/>
      <c r="C766" s="236"/>
      <c r="D766" s="226" t="s">
        <v>148</v>
      </c>
      <c r="E766" s="237" t="s">
        <v>19</v>
      </c>
      <c r="F766" s="238" t="s">
        <v>343</v>
      </c>
      <c r="G766" s="236"/>
      <c r="H766" s="239">
        <v>15.970000000000001</v>
      </c>
      <c r="I766" s="240"/>
      <c r="J766" s="236"/>
      <c r="K766" s="236"/>
      <c r="L766" s="241"/>
      <c r="M766" s="242"/>
      <c r="N766" s="243"/>
      <c r="O766" s="243"/>
      <c r="P766" s="243"/>
      <c r="Q766" s="243"/>
      <c r="R766" s="243"/>
      <c r="S766" s="243"/>
      <c r="T766" s="244"/>
      <c r="U766" s="14"/>
      <c r="V766" s="14"/>
      <c r="W766" s="14"/>
      <c r="X766" s="14"/>
      <c r="Y766" s="14"/>
      <c r="Z766" s="14"/>
      <c r="AA766" s="14"/>
      <c r="AB766" s="14"/>
      <c r="AC766" s="14"/>
      <c r="AD766" s="14"/>
      <c r="AE766" s="14"/>
      <c r="AT766" s="245" t="s">
        <v>148</v>
      </c>
      <c r="AU766" s="245" t="s">
        <v>85</v>
      </c>
      <c r="AV766" s="14" t="s">
        <v>85</v>
      </c>
      <c r="AW766" s="14" t="s">
        <v>35</v>
      </c>
      <c r="AX766" s="14" t="s">
        <v>75</v>
      </c>
      <c r="AY766" s="245" t="s">
        <v>136</v>
      </c>
    </row>
    <row r="767" s="13" customFormat="1">
      <c r="A767" s="13"/>
      <c r="B767" s="224"/>
      <c r="C767" s="225"/>
      <c r="D767" s="226" t="s">
        <v>148</v>
      </c>
      <c r="E767" s="227" t="s">
        <v>19</v>
      </c>
      <c r="F767" s="228" t="s">
        <v>344</v>
      </c>
      <c r="G767" s="225"/>
      <c r="H767" s="227" t="s">
        <v>19</v>
      </c>
      <c r="I767" s="229"/>
      <c r="J767" s="225"/>
      <c r="K767" s="225"/>
      <c r="L767" s="230"/>
      <c r="M767" s="231"/>
      <c r="N767" s="232"/>
      <c r="O767" s="232"/>
      <c r="P767" s="232"/>
      <c r="Q767" s="232"/>
      <c r="R767" s="232"/>
      <c r="S767" s="232"/>
      <c r="T767" s="233"/>
      <c r="U767" s="13"/>
      <c r="V767" s="13"/>
      <c r="W767" s="13"/>
      <c r="X767" s="13"/>
      <c r="Y767" s="13"/>
      <c r="Z767" s="13"/>
      <c r="AA767" s="13"/>
      <c r="AB767" s="13"/>
      <c r="AC767" s="13"/>
      <c r="AD767" s="13"/>
      <c r="AE767" s="13"/>
      <c r="AT767" s="234" t="s">
        <v>148</v>
      </c>
      <c r="AU767" s="234" t="s">
        <v>85</v>
      </c>
      <c r="AV767" s="13" t="s">
        <v>83</v>
      </c>
      <c r="AW767" s="13" t="s">
        <v>35</v>
      </c>
      <c r="AX767" s="13" t="s">
        <v>75</v>
      </c>
      <c r="AY767" s="234" t="s">
        <v>136</v>
      </c>
    </row>
    <row r="768" s="14" customFormat="1">
      <c r="A768" s="14"/>
      <c r="B768" s="235"/>
      <c r="C768" s="236"/>
      <c r="D768" s="226" t="s">
        <v>148</v>
      </c>
      <c r="E768" s="237" t="s">
        <v>19</v>
      </c>
      <c r="F768" s="238" t="s">
        <v>345</v>
      </c>
      <c r="G768" s="236"/>
      <c r="H768" s="239">
        <v>13.51</v>
      </c>
      <c r="I768" s="240"/>
      <c r="J768" s="236"/>
      <c r="K768" s="236"/>
      <c r="L768" s="241"/>
      <c r="M768" s="242"/>
      <c r="N768" s="243"/>
      <c r="O768" s="243"/>
      <c r="P768" s="243"/>
      <c r="Q768" s="243"/>
      <c r="R768" s="243"/>
      <c r="S768" s="243"/>
      <c r="T768" s="244"/>
      <c r="U768" s="14"/>
      <c r="V768" s="14"/>
      <c r="W768" s="14"/>
      <c r="X768" s="14"/>
      <c r="Y768" s="14"/>
      <c r="Z768" s="14"/>
      <c r="AA768" s="14"/>
      <c r="AB768" s="14"/>
      <c r="AC768" s="14"/>
      <c r="AD768" s="14"/>
      <c r="AE768" s="14"/>
      <c r="AT768" s="245" t="s">
        <v>148</v>
      </c>
      <c r="AU768" s="245" t="s">
        <v>85</v>
      </c>
      <c r="AV768" s="14" t="s">
        <v>85</v>
      </c>
      <c r="AW768" s="14" t="s">
        <v>35</v>
      </c>
      <c r="AX768" s="14" t="s">
        <v>75</v>
      </c>
      <c r="AY768" s="245" t="s">
        <v>136</v>
      </c>
    </row>
    <row r="769" s="13" customFormat="1">
      <c r="A769" s="13"/>
      <c r="B769" s="224"/>
      <c r="C769" s="225"/>
      <c r="D769" s="226" t="s">
        <v>148</v>
      </c>
      <c r="E769" s="227" t="s">
        <v>19</v>
      </c>
      <c r="F769" s="228" t="s">
        <v>206</v>
      </c>
      <c r="G769" s="225"/>
      <c r="H769" s="227" t="s">
        <v>19</v>
      </c>
      <c r="I769" s="229"/>
      <c r="J769" s="225"/>
      <c r="K769" s="225"/>
      <c r="L769" s="230"/>
      <c r="M769" s="231"/>
      <c r="N769" s="232"/>
      <c r="O769" s="232"/>
      <c r="P769" s="232"/>
      <c r="Q769" s="232"/>
      <c r="R769" s="232"/>
      <c r="S769" s="232"/>
      <c r="T769" s="233"/>
      <c r="U769" s="13"/>
      <c r="V769" s="13"/>
      <c r="W769" s="13"/>
      <c r="X769" s="13"/>
      <c r="Y769" s="13"/>
      <c r="Z769" s="13"/>
      <c r="AA769" s="13"/>
      <c r="AB769" s="13"/>
      <c r="AC769" s="13"/>
      <c r="AD769" s="13"/>
      <c r="AE769" s="13"/>
      <c r="AT769" s="234" t="s">
        <v>148</v>
      </c>
      <c r="AU769" s="234" t="s">
        <v>85</v>
      </c>
      <c r="AV769" s="13" t="s">
        <v>83</v>
      </c>
      <c r="AW769" s="13" t="s">
        <v>35</v>
      </c>
      <c r="AX769" s="13" t="s">
        <v>75</v>
      </c>
      <c r="AY769" s="234" t="s">
        <v>136</v>
      </c>
    </row>
    <row r="770" s="14" customFormat="1">
      <c r="A770" s="14"/>
      <c r="B770" s="235"/>
      <c r="C770" s="236"/>
      <c r="D770" s="226" t="s">
        <v>148</v>
      </c>
      <c r="E770" s="237" t="s">
        <v>19</v>
      </c>
      <c r="F770" s="238" t="s">
        <v>408</v>
      </c>
      <c r="G770" s="236"/>
      <c r="H770" s="239">
        <v>16.329999999999998</v>
      </c>
      <c r="I770" s="240"/>
      <c r="J770" s="236"/>
      <c r="K770" s="236"/>
      <c r="L770" s="241"/>
      <c r="M770" s="242"/>
      <c r="N770" s="243"/>
      <c r="O770" s="243"/>
      <c r="P770" s="243"/>
      <c r="Q770" s="243"/>
      <c r="R770" s="243"/>
      <c r="S770" s="243"/>
      <c r="T770" s="244"/>
      <c r="U770" s="14"/>
      <c r="V770" s="14"/>
      <c r="W770" s="14"/>
      <c r="X770" s="14"/>
      <c r="Y770" s="14"/>
      <c r="Z770" s="14"/>
      <c r="AA770" s="14"/>
      <c r="AB770" s="14"/>
      <c r="AC770" s="14"/>
      <c r="AD770" s="14"/>
      <c r="AE770" s="14"/>
      <c r="AT770" s="245" t="s">
        <v>148</v>
      </c>
      <c r="AU770" s="245" t="s">
        <v>85</v>
      </c>
      <c r="AV770" s="14" t="s">
        <v>85</v>
      </c>
      <c r="AW770" s="14" t="s">
        <v>35</v>
      </c>
      <c r="AX770" s="14" t="s">
        <v>75</v>
      </c>
      <c r="AY770" s="245" t="s">
        <v>136</v>
      </c>
    </row>
    <row r="771" s="13" customFormat="1">
      <c r="A771" s="13"/>
      <c r="B771" s="224"/>
      <c r="C771" s="225"/>
      <c r="D771" s="226" t="s">
        <v>148</v>
      </c>
      <c r="E771" s="227" t="s">
        <v>19</v>
      </c>
      <c r="F771" s="228" t="s">
        <v>174</v>
      </c>
      <c r="G771" s="225"/>
      <c r="H771" s="227" t="s">
        <v>19</v>
      </c>
      <c r="I771" s="229"/>
      <c r="J771" s="225"/>
      <c r="K771" s="225"/>
      <c r="L771" s="230"/>
      <c r="M771" s="231"/>
      <c r="N771" s="232"/>
      <c r="O771" s="232"/>
      <c r="P771" s="232"/>
      <c r="Q771" s="232"/>
      <c r="R771" s="232"/>
      <c r="S771" s="232"/>
      <c r="T771" s="233"/>
      <c r="U771" s="13"/>
      <c r="V771" s="13"/>
      <c r="W771" s="13"/>
      <c r="X771" s="13"/>
      <c r="Y771" s="13"/>
      <c r="Z771" s="13"/>
      <c r="AA771" s="13"/>
      <c r="AB771" s="13"/>
      <c r="AC771" s="13"/>
      <c r="AD771" s="13"/>
      <c r="AE771" s="13"/>
      <c r="AT771" s="234" t="s">
        <v>148</v>
      </c>
      <c r="AU771" s="234" t="s">
        <v>85</v>
      </c>
      <c r="AV771" s="13" t="s">
        <v>83</v>
      </c>
      <c r="AW771" s="13" t="s">
        <v>35</v>
      </c>
      <c r="AX771" s="13" t="s">
        <v>75</v>
      </c>
      <c r="AY771" s="234" t="s">
        <v>136</v>
      </c>
    </row>
    <row r="772" s="14" customFormat="1">
      <c r="A772" s="14"/>
      <c r="B772" s="235"/>
      <c r="C772" s="236"/>
      <c r="D772" s="226" t="s">
        <v>148</v>
      </c>
      <c r="E772" s="237" t="s">
        <v>19</v>
      </c>
      <c r="F772" s="238" t="s">
        <v>341</v>
      </c>
      <c r="G772" s="236"/>
      <c r="H772" s="239">
        <v>8.4199999999999999</v>
      </c>
      <c r="I772" s="240"/>
      <c r="J772" s="236"/>
      <c r="K772" s="236"/>
      <c r="L772" s="241"/>
      <c r="M772" s="242"/>
      <c r="N772" s="243"/>
      <c r="O772" s="243"/>
      <c r="P772" s="243"/>
      <c r="Q772" s="243"/>
      <c r="R772" s="243"/>
      <c r="S772" s="243"/>
      <c r="T772" s="244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4"/>
      <c r="AT772" s="245" t="s">
        <v>148</v>
      </c>
      <c r="AU772" s="245" t="s">
        <v>85</v>
      </c>
      <c r="AV772" s="14" t="s">
        <v>85</v>
      </c>
      <c r="AW772" s="14" t="s">
        <v>35</v>
      </c>
      <c r="AX772" s="14" t="s">
        <v>75</v>
      </c>
      <c r="AY772" s="245" t="s">
        <v>136</v>
      </c>
    </row>
    <row r="773" s="13" customFormat="1">
      <c r="A773" s="13"/>
      <c r="B773" s="224"/>
      <c r="C773" s="225"/>
      <c r="D773" s="226" t="s">
        <v>148</v>
      </c>
      <c r="E773" s="227" t="s">
        <v>19</v>
      </c>
      <c r="F773" s="228" t="s">
        <v>338</v>
      </c>
      <c r="G773" s="225"/>
      <c r="H773" s="227" t="s">
        <v>19</v>
      </c>
      <c r="I773" s="229"/>
      <c r="J773" s="225"/>
      <c r="K773" s="225"/>
      <c r="L773" s="230"/>
      <c r="M773" s="231"/>
      <c r="N773" s="232"/>
      <c r="O773" s="232"/>
      <c r="P773" s="232"/>
      <c r="Q773" s="232"/>
      <c r="R773" s="232"/>
      <c r="S773" s="232"/>
      <c r="T773" s="233"/>
      <c r="U773" s="13"/>
      <c r="V773" s="13"/>
      <c r="W773" s="13"/>
      <c r="X773" s="13"/>
      <c r="Y773" s="13"/>
      <c r="Z773" s="13"/>
      <c r="AA773" s="13"/>
      <c r="AB773" s="13"/>
      <c r="AC773" s="13"/>
      <c r="AD773" s="13"/>
      <c r="AE773" s="13"/>
      <c r="AT773" s="234" t="s">
        <v>148</v>
      </c>
      <c r="AU773" s="234" t="s">
        <v>85</v>
      </c>
      <c r="AV773" s="13" t="s">
        <v>83</v>
      </c>
      <c r="AW773" s="13" t="s">
        <v>35</v>
      </c>
      <c r="AX773" s="13" t="s">
        <v>75</v>
      </c>
      <c r="AY773" s="234" t="s">
        <v>136</v>
      </c>
    </row>
    <row r="774" s="14" customFormat="1">
      <c r="A774" s="14"/>
      <c r="B774" s="235"/>
      <c r="C774" s="236"/>
      <c r="D774" s="226" t="s">
        <v>148</v>
      </c>
      <c r="E774" s="237" t="s">
        <v>19</v>
      </c>
      <c r="F774" s="238" t="s">
        <v>464</v>
      </c>
      <c r="G774" s="236"/>
      <c r="H774" s="239">
        <v>13.73</v>
      </c>
      <c r="I774" s="240"/>
      <c r="J774" s="236"/>
      <c r="K774" s="236"/>
      <c r="L774" s="241"/>
      <c r="M774" s="242"/>
      <c r="N774" s="243"/>
      <c r="O774" s="243"/>
      <c r="P774" s="243"/>
      <c r="Q774" s="243"/>
      <c r="R774" s="243"/>
      <c r="S774" s="243"/>
      <c r="T774" s="244"/>
      <c r="U774" s="14"/>
      <c r="V774" s="14"/>
      <c r="W774" s="14"/>
      <c r="X774" s="14"/>
      <c r="Y774" s="14"/>
      <c r="Z774" s="14"/>
      <c r="AA774" s="14"/>
      <c r="AB774" s="14"/>
      <c r="AC774" s="14"/>
      <c r="AD774" s="14"/>
      <c r="AE774" s="14"/>
      <c r="AT774" s="245" t="s">
        <v>148</v>
      </c>
      <c r="AU774" s="245" t="s">
        <v>85</v>
      </c>
      <c r="AV774" s="14" t="s">
        <v>85</v>
      </c>
      <c r="AW774" s="14" t="s">
        <v>35</v>
      </c>
      <c r="AX774" s="14" t="s">
        <v>75</v>
      </c>
      <c r="AY774" s="245" t="s">
        <v>136</v>
      </c>
    </row>
    <row r="775" s="13" customFormat="1">
      <c r="A775" s="13"/>
      <c r="B775" s="224"/>
      <c r="C775" s="225"/>
      <c r="D775" s="226" t="s">
        <v>148</v>
      </c>
      <c r="E775" s="227" t="s">
        <v>19</v>
      </c>
      <c r="F775" s="228" t="s">
        <v>176</v>
      </c>
      <c r="G775" s="225"/>
      <c r="H775" s="227" t="s">
        <v>19</v>
      </c>
      <c r="I775" s="229"/>
      <c r="J775" s="225"/>
      <c r="K775" s="225"/>
      <c r="L775" s="230"/>
      <c r="M775" s="231"/>
      <c r="N775" s="232"/>
      <c r="O775" s="232"/>
      <c r="P775" s="232"/>
      <c r="Q775" s="232"/>
      <c r="R775" s="232"/>
      <c r="S775" s="232"/>
      <c r="T775" s="233"/>
      <c r="U775" s="13"/>
      <c r="V775" s="13"/>
      <c r="W775" s="13"/>
      <c r="X775" s="13"/>
      <c r="Y775" s="13"/>
      <c r="Z775" s="13"/>
      <c r="AA775" s="13"/>
      <c r="AB775" s="13"/>
      <c r="AC775" s="13"/>
      <c r="AD775" s="13"/>
      <c r="AE775" s="13"/>
      <c r="AT775" s="234" t="s">
        <v>148</v>
      </c>
      <c r="AU775" s="234" t="s">
        <v>85</v>
      </c>
      <c r="AV775" s="13" t="s">
        <v>83</v>
      </c>
      <c r="AW775" s="13" t="s">
        <v>35</v>
      </c>
      <c r="AX775" s="13" t="s">
        <v>75</v>
      </c>
      <c r="AY775" s="234" t="s">
        <v>136</v>
      </c>
    </row>
    <row r="776" s="14" customFormat="1">
      <c r="A776" s="14"/>
      <c r="B776" s="235"/>
      <c r="C776" s="236"/>
      <c r="D776" s="226" t="s">
        <v>148</v>
      </c>
      <c r="E776" s="237" t="s">
        <v>19</v>
      </c>
      <c r="F776" s="238" t="s">
        <v>465</v>
      </c>
      <c r="G776" s="236"/>
      <c r="H776" s="239">
        <v>12.460000000000001</v>
      </c>
      <c r="I776" s="240"/>
      <c r="J776" s="236"/>
      <c r="K776" s="236"/>
      <c r="L776" s="241"/>
      <c r="M776" s="242"/>
      <c r="N776" s="243"/>
      <c r="O776" s="243"/>
      <c r="P776" s="243"/>
      <c r="Q776" s="243"/>
      <c r="R776" s="243"/>
      <c r="S776" s="243"/>
      <c r="T776" s="244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4"/>
      <c r="AT776" s="245" t="s">
        <v>148</v>
      </c>
      <c r="AU776" s="245" t="s">
        <v>85</v>
      </c>
      <c r="AV776" s="14" t="s">
        <v>85</v>
      </c>
      <c r="AW776" s="14" t="s">
        <v>35</v>
      </c>
      <c r="AX776" s="14" t="s">
        <v>75</v>
      </c>
      <c r="AY776" s="245" t="s">
        <v>136</v>
      </c>
    </row>
    <row r="777" s="15" customFormat="1">
      <c r="A777" s="15"/>
      <c r="B777" s="246"/>
      <c r="C777" s="247"/>
      <c r="D777" s="226" t="s">
        <v>148</v>
      </c>
      <c r="E777" s="248" t="s">
        <v>19</v>
      </c>
      <c r="F777" s="249" t="s">
        <v>155</v>
      </c>
      <c r="G777" s="247"/>
      <c r="H777" s="250">
        <v>80.420000000000002</v>
      </c>
      <c r="I777" s="251"/>
      <c r="J777" s="247"/>
      <c r="K777" s="247"/>
      <c r="L777" s="252"/>
      <c r="M777" s="253"/>
      <c r="N777" s="254"/>
      <c r="O777" s="254"/>
      <c r="P777" s="254"/>
      <c r="Q777" s="254"/>
      <c r="R777" s="254"/>
      <c r="S777" s="254"/>
      <c r="T777" s="255"/>
      <c r="U777" s="15"/>
      <c r="V777" s="15"/>
      <c r="W777" s="15"/>
      <c r="X777" s="15"/>
      <c r="Y777" s="15"/>
      <c r="Z777" s="15"/>
      <c r="AA777" s="15"/>
      <c r="AB777" s="15"/>
      <c r="AC777" s="15"/>
      <c r="AD777" s="15"/>
      <c r="AE777" s="15"/>
      <c r="AT777" s="256" t="s">
        <v>148</v>
      </c>
      <c r="AU777" s="256" t="s">
        <v>85</v>
      </c>
      <c r="AV777" s="15" t="s">
        <v>144</v>
      </c>
      <c r="AW777" s="15" t="s">
        <v>35</v>
      </c>
      <c r="AX777" s="15" t="s">
        <v>83</v>
      </c>
      <c r="AY777" s="256" t="s">
        <v>136</v>
      </c>
    </row>
    <row r="778" s="2" customFormat="1" ht="16.5" customHeight="1">
      <c r="A778" s="40"/>
      <c r="B778" s="41"/>
      <c r="C778" s="206" t="s">
        <v>869</v>
      </c>
      <c r="D778" s="206" t="s">
        <v>139</v>
      </c>
      <c r="E778" s="207" t="s">
        <v>870</v>
      </c>
      <c r="F778" s="208" t="s">
        <v>871</v>
      </c>
      <c r="G778" s="209" t="s">
        <v>142</v>
      </c>
      <c r="H778" s="210">
        <v>80.420000000000002</v>
      </c>
      <c r="I778" s="211"/>
      <c r="J778" s="212">
        <f>ROUND(I778*H778,2)</f>
        <v>0</v>
      </c>
      <c r="K778" s="208" t="s">
        <v>143</v>
      </c>
      <c r="L778" s="46"/>
      <c r="M778" s="213" t="s">
        <v>19</v>
      </c>
      <c r="N778" s="214" t="s">
        <v>46</v>
      </c>
      <c r="O778" s="86"/>
      <c r="P778" s="215">
        <f>O778*H778</f>
        <v>0</v>
      </c>
      <c r="Q778" s="215">
        <v>0.00050000000000000001</v>
      </c>
      <c r="R778" s="215">
        <f>Q778*H778</f>
        <v>0.040210000000000003</v>
      </c>
      <c r="S778" s="215">
        <v>0</v>
      </c>
      <c r="T778" s="216">
        <f>S778*H778</f>
        <v>0</v>
      </c>
      <c r="U778" s="40"/>
      <c r="V778" s="40"/>
      <c r="W778" s="40"/>
      <c r="X778" s="40"/>
      <c r="Y778" s="40"/>
      <c r="Z778" s="40"/>
      <c r="AA778" s="40"/>
      <c r="AB778" s="40"/>
      <c r="AC778" s="40"/>
      <c r="AD778" s="40"/>
      <c r="AE778" s="40"/>
      <c r="AR778" s="217" t="s">
        <v>257</v>
      </c>
      <c r="AT778" s="217" t="s">
        <v>139</v>
      </c>
      <c r="AU778" s="217" t="s">
        <v>85</v>
      </c>
      <c r="AY778" s="19" t="s">
        <v>136</v>
      </c>
      <c r="BE778" s="218">
        <f>IF(N778="základní",J778,0)</f>
        <v>0</v>
      </c>
      <c r="BF778" s="218">
        <f>IF(N778="snížená",J778,0)</f>
        <v>0</v>
      </c>
      <c r="BG778" s="218">
        <f>IF(N778="zákl. přenesená",J778,0)</f>
        <v>0</v>
      </c>
      <c r="BH778" s="218">
        <f>IF(N778="sníž. přenesená",J778,0)</f>
        <v>0</v>
      </c>
      <c r="BI778" s="218">
        <f>IF(N778="nulová",J778,0)</f>
        <v>0</v>
      </c>
      <c r="BJ778" s="19" t="s">
        <v>83</v>
      </c>
      <c r="BK778" s="218">
        <f>ROUND(I778*H778,2)</f>
        <v>0</v>
      </c>
      <c r="BL778" s="19" t="s">
        <v>257</v>
      </c>
      <c r="BM778" s="217" t="s">
        <v>872</v>
      </c>
    </row>
    <row r="779" s="2" customFormat="1">
      <c r="A779" s="40"/>
      <c r="B779" s="41"/>
      <c r="C779" s="42"/>
      <c r="D779" s="219" t="s">
        <v>146</v>
      </c>
      <c r="E779" s="42"/>
      <c r="F779" s="220" t="s">
        <v>873</v>
      </c>
      <c r="G779" s="42"/>
      <c r="H779" s="42"/>
      <c r="I779" s="221"/>
      <c r="J779" s="42"/>
      <c r="K779" s="42"/>
      <c r="L779" s="46"/>
      <c r="M779" s="222"/>
      <c r="N779" s="223"/>
      <c r="O779" s="86"/>
      <c r="P779" s="86"/>
      <c r="Q779" s="86"/>
      <c r="R779" s="86"/>
      <c r="S779" s="86"/>
      <c r="T779" s="87"/>
      <c r="U779" s="40"/>
      <c r="V779" s="40"/>
      <c r="W779" s="40"/>
      <c r="X779" s="40"/>
      <c r="Y779" s="40"/>
      <c r="Z779" s="40"/>
      <c r="AA779" s="40"/>
      <c r="AB779" s="40"/>
      <c r="AC779" s="40"/>
      <c r="AD779" s="40"/>
      <c r="AE779" s="40"/>
      <c r="AT779" s="19" t="s">
        <v>146</v>
      </c>
      <c r="AU779" s="19" t="s">
        <v>85</v>
      </c>
    </row>
    <row r="780" s="13" customFormat="1">
      <c r="A780" s="13"/>
      <c r="B780" s="224"/>
      <c r="C780" s="225"/>
      <c r="D780" s="226" t="s">
        <v>148</v>
      </c>
      <c r="E780" s="227" t="s">
        <v>19</v>
      </c>
      <c r="F780" s="228" t="s">
        <v>208</v>
      </c>
      <c r="G780" s="225"/>
      <c r="H780" s="227" t="s">
        <v>19</v>
      </c>
      <c r="I780" s="229"/>
      <c r="J780" s="225"/>
      <c r="K780" s="225"/>
      <c r="L780" s="230"/>
      <c r="M780" s="231"/>
      <c r="N780" s="232"/>
      <c r="O780" s="232"/>
      <c r="P780" s="232"/>
      <c r="Q780" s="232"/>
      <c r="R780" s="232"/>
      <c r="S780" s="232"/>
      <c r="T780" s="233"/>
      <c r="U780" s="13"/>
      <c r="V780" s="13"/>
      <c r="W780" s="13"/>
      <c r="X780" s="13"/>
      <c r="Y780" s="13"/>
      <c r="Z780" s="13"/>
      <c r="AA780" s="13"/>
      <c r="AB780" s="13"/>
      <c r="AC780" s="13"/>
      <c r="AD780" s="13"/>
      <c r="AE780" s="13"/>
      <c r="AT780" s="234" t="s">
        <v>148</v>
      </c>
      <c r="AU780" s="234" t="s">
        <v>85</v>
      </c>
      <c r="AV780" s="13" t="s">
        <v>83</v>
      </c>
      <c r="AW780" s="13" t="s">
        <v>35</v>
      </c>
      <c r="AX780" s="13" t="s">
        <v>75</v>
      </c>
      <c r="AY780" s="234" t="s">
        <v>136</v>
      </c>
    </row>
    <row r="781" s="14" customFormat="1">
      <c r="A781" s="14"/>
      <c r="B781" s="235"/>
      <c r="C781" s="236"/>
      <c r="D781" s="226" t="s">
        <v>148</v>
      </c>
      <c r="E781" s="237" t="s">
        <v>19</v>
      </c>
      <c r="F781" s="238" t="s">
        <v>343</v>
      </c>
      <c r="G781" s="236"/>
      <c r="H781" s="239">
        <v>15.970000000000001</v>
      </c>
      <c r="I781" s="240"/>
      <c r="J781" s="236"/>
      <c r="K781" s="236"/>
      <c r="L781" s="241"/>
      <c r="M781" s="242"/>
      <c r="N781" s="243"/>
      <c r="O781" s="243"/>
      <c r="P781" s="243"/>
      <c r="Q781" s="243"/>
      <c r="R781" s="243"/>
      <c r="S781" s="243"/>
      <c r="T781" s="244"/>
      <c r="U781" s="14"/>
      <c r="V781" s="14"/>
      <c r="W781" s="14"/>
      <c r="X781" s="14"/>
      <c r="Y781" s="14"/>
      <c r="Z781" s="14"/>
      <c r="AA781" s="14"/>
      <c r="AB781" s="14"/>
      <c r="AC781" s="14"/>
      <c r="AD781" s="14"/>
      <c r="AE781" s="14"/>
      <c r="AT781" s="245" t="s">
        <v>148</v>
      </c>
      <c r="AU781" s="245" t="s">
        <v>85</v>
      </c>
      <c r="AV781" s="14" t="s">
        <v>85</v>
      </c>
      <c r="AW781" s="14" t="s">
        <v>35</v>
      </c>
      <c r="AX781" s="14" t="s">
        <v>75</v>
      </c>
      <c r="AY781" s="245" t="s">
        <v>136</v>
      </c>
    </row>
    <row r="782" s="13" customFormat="1">
      <c r="A782" s="13"/>
      <c r="B782" s="224"/>
      <c r="C782" s="225"/>
      <c r="D782" s="226" t="s">
        <v>148</v>
      </c>
      <c r="E782" s="227" t="s">
        <v>19</v>
      </c>
      <c r="F782" s="228" t="s">
        <v>344</v>
      </c>
      <c r="G782" s="225"/>
      <c r="H782" s="227" t="s">
        <v>19</v>
      </c>
      <c r="I782" s="229"/>
      <c r="J782" s="225"/>
      <c r="K782" s="225"/>
      <c r="L782" s="230"/>
      <c r="M782" s="231"/>
      <c r="N782" s="232"/>
      <c r="O782" s="232"/>
      <c r="P782" s="232"/>
      <c r="Q782" s="232"/>
      <c r="R782" s="232"/>
      <c r="S782" s="232"/>
      <c r="T782" s="233"/>
      <c r="U782" s="13"/>
      <c r="V782" s="13"/>
      <c r="W782" s="13"/>
      <c r="X782" s="13"/>
      <c r="Y782" s="13"/>
      <c r="Z782" s="13"/>
      <c r="AA782" s="13"/>
      <c r="AB782" s="13"/>
      <c r="AC782" s="13"/>
      <c r="AD782" s="13"/>
      <c r="AE782" s="13"/>
      <c r="AT782" s="234" t="s">
        <v>148</v>
      </c>
      <c r="AU782" s="234" t="s">
        <v>85</v>
      </c>
      <c r="AV782" s="13" t="s">
        <v>83</v>
      </c>
      <c r="AW782" s="13" t="s">
        <v>35</v>
      </c>
      <c r="AX782" s="13" t="s">
        <v>75</v>
      </c>
      <c r="AY782" s="234" t="s">
        <v>136</v>
      </c>
    </row>
    <row r="783" s="14" customFormat="1">
      <c r="A783" s="14"/>
      <c r="B783" s="235"/>
      <c r="C783" s="236"/>
      <c r="D783" s="226" t="s">
        <v>148</v>
      </c>
      <c r="E783" s="237" t="s">
        <v>19</v>
      </c>
      <c r="F783" s="238" t="s">
        <v>345</v>
      </c>
      <c r="G783" s="236"/>
      <c r="H783" s="239">
        <v>13.51</v>
      </c>
      <c r="I783" s="240"/>
      <c r="J783" s="236"/>
      <c r="K783" s="236"/>
      <c r="L783" s="241"/>
      <c r="M783" s="242"/>
      <c r="N783" s="243"/>
      <c r="O783" s="243"/>
      <c r="P783" s="243"/>
      <c r="Q783" s="243"/>
      <c r="R783" s="243"/>
      <c r="S783" s="243"/>
      <c r="T783" s="244"/>
      <c r="U783" s="14"/>
      <c r="V783" s="14"/>
      <c r="W783" s="14"/>
      <c r="X783" s="14"/>
      <c r="Y783" s="14"/>
      <c r="Z783" s="14"/>
      <c r="AA783" s="14"/>
      <c r="AB783" s="14"/>
      <c r="AC783" s="14"/>
      <c r="AD783" s="14"/>
      <c r="AE783" s="14"/>
      <c r="AT783" s="245" t="s">
        <v>148</v>
      </c>
      <c r="AU783" s="245" t="s">
        <v>85</v>
      </c>
      <c r="AV783" s="14" t="s">
        <v>85</v>
      </c>
      <c r="AW783" s="14" t="s">
        <v>35</v>
      </c>
      <c r="AX783" s="14" t="s">
        <v>75</v>
      </c>
      <c r="AY783" s="245" t="s">
        <v>136</v>
      </c>
    </row>
    <row r="784" s="13" customFormat="1">
      <c r="A784" s="13"/>
      <c r="B784" s="224"/>
      <c r="C784" s="225"/>
      <c r="D784" s="226" t="s">
        <v>148</v>
      </c>
      <c r="E784" s="227" t="s">
        <v>19</v>
      </c>
      <c r="F784" s="228" t="s">
        <v>206</v>
      </c>
      <c r="G784" s="225"/>
      <c r="H784" s="227" t="s">
        <v>19</v>
      </c>
      <c r="I784" s="229"/>
      <c r="J784" s="225"/>
      <c r="K784" s="225"/>
      <c r="L784" s="230"/>
      <c r="M784" s="231"/>
      <c r="N784" s="232"/>
      <c r="O784" s="232"/>
      <c r="P784" s="232"/>
      <c r="Q784" s="232"/>
      <c r="R784" s="232"/>
      <c r="S784" s="232"/>
      <c r="T784" s="233"/>
      <c r="U784" s="13"/>
      <c r="V784" s="13"/>
      <c r="W784" s="13"/>
      <c r="X784" s="13"/>
      <c r="Y784" s="13"/>
      <c r="Z784" s="13"/>
      <c r="AA784" s="13"/>
      <c r="AB784" s="13"/>
      <c r="AC784" s="13"/>
      <c r="AD784" s="13"/>
      <c r="AE784" s="13"/>
      <c r="AT784" s="234" t="s">
        <v>148</v>
      </c>
      <c r="AU784" s="234" t="s">
        <v>85</v>
      </c>
      <c r="AV784" s="13" t="s">
        <v>83</v>
      </c>
      <c r="AW784" s="13" t="s">
        <v>35</v>
      </c>
      <c r="AX784" s="13" t="s">
        <v>75</v>
      </c>
      <c r="AY784" s="234" t="s">
        <v>136</v>
      </c>
    </row>
    <row r="785" s="14" customFormat="1">
      <c r="A785" s="14"/>
      <c r="B785" s="235"/>
      <c r="C785" s="236"/>
      <c r="D785" s="226" t="s">
        <v>148</v>
      </c>
      <c r="E785" s="237" t="s">
        <v>19</v>
      </c>
      <c r="F785" s="238" t="s">
        <v>408</v>
      </c>
      <c r="G785" s="236"/>
      <c r="H785" s="239">
        <v>16.329999999999998</v>
      </c>
      <c r="I785" s="240"/>
      <c r="J785" s="236"/>
      <c r="K785" s="236"/>
      <c r="L785" s="241"/>
      <c r="M785" s="242"/>
      <c r="N785" s="243"/>
      <c r="O785" s="243"/>
      <c r="P785" s="243"/>
      <c r="Q785" s="243"/>
      <c r="R785" s="243"/>
      <c r="S785" s="243"/>
      <c r="T785" s="244"/>
      <c r="U785" s="14"/>
      <c r="V785" s="14"/>
      <c r="W785" s="14"/>
      <c r="X785" s="14"/>
      <c r="Y785" s="14"/>
      <c r="Z785" s="14"/>
      <c r="AA785" s="14"/>
      <c r="AB785" s="14"/>
      <c r="AC785" s="14"/>
      <c r="AD785" s="14"/>
      <c r="AE785" s="14"/>
      <c r="AT785" s="245" t="s">
        <v>148</v>
      </c>
      <c r="AU785" s="245" t="s">
        <v>85</v>
      </c>
      <c r="AV785" s="14" t="s">
        <v>85</v>
      </c>
      <c r="AW785" s="14" t="s">
        <v>35</v>
      </c>
      <c r="AX785" s="14" t="s">
        <v>75</v>
      </c>
      <c r="AY785" s="245" t="s">
        <v>136</v>
      </c>
    </row>
    <row r="786" s="13" customFormat="1">
      <c r="A786" s="13"/>
      <c r="B786" s="224"/>
      <c r="C786" s="225"/>
      <c r="D786" s="226" t="s">
        <v>148</v>
      </c>
      <c r="E786" s="227" t="s">
        <v>19</v>
      </c>
      <c r="F786" s="228" t="s">
        <v>174</v>
      </c>
      <c r="G786" s="225"/>
      <c r="H786" s="227" t="s">
        <v>19</v>
      </c>
      <c r="I786" s="229"/>
      <c r="J786" s="225"/>
      <c r="K786" s="225"/>
      <c r="L786" s="230"/>
      <c r="M786" s="231"/>
      <c r="N786" s="232"/>
      <c r="O786" s="232"/>
      <c r="P786" s="232"/>
      <c r="Q786" s="232"/>
      <c r="R786" s="232"/>
      <c r="S786" s="232"/>
      <c r="T786" s="233"/>
      <c r="U786" s="13"/>
      <c r="V786" s="13"/>
      <c r="W786" s="13"/>
      <c r="X786" s="13"/>
      <c r="Y786" s="13"/>
      <c r="Z786" s="13"/>
      <c r="AA786" s="13"/>
      <c r="AB786" s="13"/>
      <c r="AC786" s="13"/>
      <c r="AD786" s="13"/>
      <c r="AE786" s="13"/>
      <c r="AT786" s="234" t="s">
        <v>148</v>
      </c>
      <c r="AU786" s="234" t="s">
        <v>85</v>
      </c>
      <c r="AV786" s="13" t="s">
        <v>83</v>
      </c>
      <c r="AW786" s="13" t="s">
        <v>35</v>
      </c>
      <c r="AX786" s="13" t="s">
        <v>75</v>
      </c>
      <c r="AY786" s="234" t="s">
        <v>136</v>
      </c>
    </row>
    <row r="787" s="14" customFormat="1">
      <c r="A787" s="14"/>
      <c r="B787" s="235"/>
      <c r="C787" s="236"/>
      <c r="D787" s="226" t="s">
        <v>148</v>
      </c>
      <c r="E787" s="237" t="s">
        <v>19</v>
      </c>
      <c r="F787" s="238" t="s">
        <v>341</v>
      </c>
      <c r="G787" s="236"/>
      <c r="H787" s="239">
        <v>8.4199999999999999</v>
      </c>
      <c r="I787" s="240"/>
      <c r="J787" s="236"/>
      <c r="K787" s="236"/>
      <c r="L787" s="241"/>
      <c r="M787" s="242"/>
      <c r="N787" s="243"/>
      <c r="O787" s="243"/>
      <c r="P787" s="243"/>
      <c r="Q787" s="243"/>
      <c r="R787" s="243"/>
      <c r="S787" s="243"/>
      <c r="T787" s="244"/>
      <c r="U787" s="14"/>
      <c r="V787" s="14"/>
      <c r="W787" s="14"/>
      <c r="X787" s="14"/>
      <c r="Y787" s="14"/>
      <c r="Z787" s="14"/>
      <c r="AA787" s="14"/>
      <c r="AB787" s="14"/>
      <c r="AC787" s="14"/>
      <c r="AD787" s="14"/>
      <c r="AE787" s="14"/>
      <c r="AT787" s="245" t="s">
        <v>148</v>
      </c>
      <c r="AU787" s="245" t="s">
        <v>85</v>
      </c>
      <c r="AV787" s="14" t="s">
        <v>85</v>
      </c>
      <c r="AW787" s="14" t="s">
        <v>35</v>
      </c>
      <c r="AX787" s="14" t="s">
        <v>75</v>
      </c>
      <c r="AY787" s="245" t="s">
        <v>136</v>
      </c>
    </row>
    <row r="788" s="13" customFormat="1">
      <c r="A788" s="13"/>
      <c r="B788" s="224"/>
      <c r="C788" s="225"/>
      <c r="D788" s="226" t="s">
        <v>148</v>
      </c>
      <c r="E788" s="227" t="s">
        <v>19</v>
      </c>
      <c r="F788" s="228" t="s">
        <v>338</v>
      </c>
      <c r="G788" s="225"/>
      <c r="H788" s="227" t="s">
        <v>19</v>
      </c>
      <c r="I788" s="229"/>
      <c r="J788" s="225"/>
      <c r="K788" s="225"/>
      <c r="L788" s="230"/>
      <c r="M788" s="231"/>
      <c r="N788" s="232"/>
      <c r="O788" s="232"/>
      <c r="P788" s="232"/>
      <c r="Q788" s="232"/>
      <c r="R788" s="232"/>
      <c r="S788" s="232"/>
      <c r="T788" s="233"/>
      <c r="U788" s="13"/>
      <c r="V788" s="13"/>
      <c r="W788" s="13"/>
      <c r="X788" s="13"/>
      <c r="Y788" s="13"/>
      <c r="Z788" s="13"/>
      <c r="AA788" s="13"/>
      <c r="AB788" s="13"/>
      <c r="AC788" s="13"/>
      <c r="AD788" s="13"/>
      <c r="AE788" s="13"/>
      <c r="AT788" s="234" t="s">
        <v>148</v>
      </c>
      <c r="AU788" s="234" t="s">
        <v>85</v>
      </c>
      <c r="AV788" s="13" t="s">
        <v>83</v>
      </c>
      <c r="AW788" s="13" t="s">
        <v>35</v>
      </c>
      <c r="AX788" s="13" t="s">
        <v>75</v>
      </c>
      <c r="AY788" s="234" t="s">
        <v>136</v>
      </c>
    </row>
    <row r="789" s="14" customFormat="1">
      <c r="A789" s="14"/>
      <c r="B789" s="235"/>
      <c r="C789" s="236"/>
      <c r="D789" s="226" t="s">
        <v>148</v>
      </c>
      <c r="E789" s="237" t="s">
        <v>19</v>
      </c>
      <c r="F789" s="238" t="s">
        <v>464</v>
      </c>
      <c r="G789" s="236"/>
      <c r="H789" s="239">
        <v>13.73</v>
      </c>
      <c r="I789" s="240"/>
      <c r="J789" s="236"/>
      <c r="K789" s="236"/>
      <c r="L789" s="241"/>
      <c r="M789" s="242"/>
      <c r="N789" s="243"/>
      <c r="O789" s="243"/>
      <c r="P789" s="243"/>
      <c r="Q789" s="243"/>
      <c r="R789" s="243"/>
      <c r="S789" s="243"/>
      <c r="T789" s="244"/>
      <c r="U789" s="14"/>
      <c r="V789" s="14"/>
      <c r="W789" s="14"/>
      <c r="X789" s="14"/>
      <c r="Y789" s="14"/>
      <c r="Z789" s="14"/>
      <c r="AA789" s="14"/>
      <c r="AB789" s="14"/>
      <c r="AC789" s="14"/>
      <c r="AD789" s="14"/>
      <c r="AE789" s="14"/>
      <c r="AT789" s="245" t="s">
        <v>148</v>
      </c>
      <c r="AU789" s="245" t="s">
        <v>85</v>
      </c>
      <c r="AV789" s="14" t="s">
        <v>85</v>
      </c>
      <c r="AW789" s="14" t="s">
        <v>35</v>
      </c>
      <c r="AX789" s="14" t="s">
        <v>75</v>
      </c>
      <c r="AY789" s="245" t="s">
        <v>136</v>
      </c>
    </row>
    <row r="790" s="13" customFormat="1">
      <c r="A790" s="13"/>
      <c r="B790" s="224"/>
      <c r="C790" s="225"/>
      <c r="D790" s="226" t="s">
        <v>148</v>
      </c>
      <c r="E790" s="227" t="s">
        <v>19</v>
      </c>
      <c r="F790" s="228" t="s">
        <v>176</v>
      </c>
      <c r="G790" s="225"/>
      <c r="H790" s="227" t="s">
        <v>19</v>
      </c>
      <c r="I790" s="229"/>
      <c r="J790" s="225"/>
      <c r="K790" s="225"/>
      <c r="L790" s="230"/>
      <c r="M790" s="231"/>
      <c r="N790" s="232"/>
      <c r="O790" s="232"/>
      <c r="P790" s="232"/>
      <c r="Q790" s="232"/>
      <c r="R790" s="232"/>
      <c r="S790" s="232"/>
      <c r="T790" s="233"/>
      <c r="U790" s="13"/>
      <c r="V790" s="13"/>
      <c r="W790" s="13"/>
      <c r="X790" s="13"/>
      <c r="Y790" s="13"/>
      <c r="Z790" s="13"/>
      <c r="AA790" s="13"/>
      <c r="AB790" s="13"/>
      <c r="AC790" s="13"/>
      <c r="AD790" s="13"/>
      <c r="AE790" s="13"/>
      <c r="AT790" s="234" t="s">
        <v>148</v>
      </c>
      <c r="AU790" s="234" t="s">
        <v>85</v>
      </c>
      <c r="AV790" s="13" t="s">
        <v>83</v>
      </c>
      <c r="AW790" s="13" t="s">
        <v>35</v>
      </c>
      <c r="AX790" s="13" t="s">
        <v>75</v>
      </c>
      <c r="AY790" s="234" t="s">
        <v>136</v>
      </c>
    </row>
    <row r="791" s="14" customFormat="1">
      <c r="A791" s="14"/>
      <c r="B791" s="235"/>
      <c r="C791" s="236"/>
      <c r="D791" s="226" t="s">
        <v>148</v>
      </c>
      <c r="E791" s="237" t="s">
        <v>19</v>
      </c>
      <c r="F791" s="238" t="s">
        <v>465</v>
      </c>
      <c r="G791" s="236"/>
      <c r="H791" s="239">
        <v>12.460000000000001</v>
      </c>
      <c r="I791" s="240"/>
      <c r="J791" s="236"/>
      <c r="K791" s="236"/>
      <c r="L791" s="241"/>
      <c r="M791" s="242"/>
      <c r="N791" s="243"/>
      <c r="O791" s="243"/>
      <c r="P791" s="243"/>
      <c r="Q791" s="243"/>
      <c r="R791" s="243"/>
      <c r="S791" s="243"/>
      <c r="T791" s="244"/>
      <c r="U791" s="14"/>
      <c r="V791" s="14"/>
      <c r="W791" s="14"/>
      <c r="X791" s="14"/>
      <c r="Y791" s="14"/>
      <c r="Z791" s="14"/>
      <c r="AA791" s="14"/>
      <c r="AB791" s="14"/>
      <c r="AC791" s="14"/>
      <c r="AD791" s="14"/>
      <c r="AE791" s="14"/>
      <c r="AT791" s="245" t="s">
        <v>148</v>
      </c>
      <c r="AU791" s="245" t="s">
        <v>85</v>
      </c>
      <c r="AV791" s="14" t="s">
        <v>85</v>
      </c>
      <c r="AW791" s="14" t="s">
        <v>35</v>
      </c>
      <c r="AX791" s="14" t="s">
        <v>75</v>
      </c>
      <c r="AY791" s="245" t="s">
        <v>136</v>
      </c>
    </row>
    <row r="792" s="15" customFormat="1">
      <c r="A792" s="15"/>
      <c r="B792" s="246"/>
      <c r="C792" s="247"/>
      <c r="D792" s="226" t="s">
        <v>148</v>
      </c>
      <c r="E792" s="248" t="s">
        <v>19</v>
      </c>
      <c r="F792" s="249" t="s">
        <v>155</v>
      </c>
      <c r="G792" s="247"/>
      <c r="H792" s="250">
        <v>80.420000000000002</v>
      </c>
      <c r="I792" s="251"/>
      <c r="J792" s="247"/>
      <c r="K792" s="247"/>
      <c r="L792" s="252"/>
      <c r="M792" s="253"/>
      <c r="N792" s="254"/>
      <c r="O792" s="254"/>
      <c r="P792" s="254"/>
      <c r="Q792" s="254"/>
      <c r="R792" s="254"/>
      <c r="S792" s="254"/>
      <c r="T792" s="255"/>
      <c r="U792" s="15"/>
      <c r="V792" s="15"/>
      <c r="W792" s="15"/>
      <c r="X792" s="15"/>
      <c r="Y792" s="15"/>
      <c r="Z792" s="15"/>
      <c r="AA792" s="15"/>
      <c r="AB792" s="15"/>
      <c r="AC792" s="15"/>
      <c r="AD792" s="15"/>
      <c r="AE792" s="15"/>
      <c r="AT792" s="256" t="s">
        <v>148</v>
      </c>
      <c r="AU792" s="256" t="s">
        <v>85</v>
      </c>
      <c r="AV792" s="15" t="s">
        <v>144</v>
      </c>
      <c r="AW792" s="15" t="s">
        <v>35</v>
      </c>
      <c r="AX792" s="15" t="s">
        <v>83</v>
      </c>
      <c r="AY792" s="256" t="s">
        <v>136</v>
      </c>
    </row>
    <row r="793" s="2" customFormat="1" ht="24.15" customHeight="1">
      <c r="A793" s="40"/>
      <c r="B793" s="41"/>
      <c r="C793" s="260" t="s">
        <v>874</v>
      </c>
      <c r="D793" s="260" t="s">
        <v>443</v>
      </c>
      <c r="E793" s="261" t="s">
        <v>875</v>
      </c>
      <c r="F793" s="262" t="s">
        <v>876</v>
      </c>
      <c r="G793" s="263" t="s">
        <v>142</v>
      </c>
      <c r="H793" s="264">
        <v>97.805000000000007</v>
      </c>
      <c r="I793" s="265"/>
      <c r="J793" s="266">
        <f>ROUND(I793*H793,2)</f>
        <v>0</v>
      </c>
      <c r="K793" s="262" t="s">
        <v>143</v>
      </c>
      <c r="L793" s="267"/>
      <c r="M793" s="268" t="s">
        <v>19</v>
      </c>
      <c r="N793" s="269" t="s">
        <v>46</v>
      </c>
      <c r="O793" s="86"/>
      <c r="P793" s="215">
        <f>O793*H793</f>
        <v>0</v>
      </c>
      <c r="Q793" s="215">
        <v>0.00155</v>
      </c>
      <c r="R793" s="215">
        <f>Q793*H793</f>
        <v>0.15159775</v>
      </c>
      <c r="S793" s="215">
        <v>0</v>
      </c>
      <c r="T793" s="216">
        <f>S793*H793</f>
        <v>0</v>
      </c>
      <c r="U793" s="40"/>
      <c r="V793" s="40"/>
      <c r="W793" s="40"/>
      <c r="X793" s="40"/>
      <c r="Y793" s="40"/>
      <c r="Z793" s="40"/>
      <c r="AA793" s="40"/>
      <c r="AB793" s="40"/>
      <c r="AC793" s="40"/>
      <c r="AD793" s="40"/>
      <c r="AE793" s="40"/>
      <c r="AR793" s="217" t="s">
        <v>500</v>
      </c>
      <c r="AT793" s="217" t="s">
        <v>443</v>
      </c>
      <c r="AU793" s="217" t="s">
        <v>85</v>
      </c>
      <c r="AY793" s="19" t="s">
        <v>136</v>
      </c>
      <c r="BE793" s="218">
        <f>IF(N793="základní",J793,0)</f>
        <v>0</v>
      </c>
      <c r="BF793" s="218">
        <f>IF(N793="snížená",J793,0)</f>
        <v>0</v>
      </c>
      <c r="BG793" s="218">
        <f>IF(N793="zákl. přenesená",J793,0)</f>
        <v>0</v>
      </c>
      <c r="BH793" s="218">
        <f>IF(N793="sníž. přenesená",J793,0)</f>
        <v>0</v>
      </c>
      <c r="BI793" s="218">
        <f>IF(N793="nulová",J793,0)</f>
        <v>0</v>
      </c>
      <c r="BJ793" s="19" t="s">
        <v>83</v>
      </c>
      <c r="BK793" s="218">
        <f>ROUND(I793*H793,2)</f>
        <v>0</v>
      </c>
      <c r="BL793" s="19" t="s">
        <v>257</v>
      </c>
      <c r="BM793" s="217" t="s">
        <v>877</v>
      </c>
    </row>
    <row r="794" s="13" customFormat="1">
      <c r="A794" s="13"/>
      <c r="B794" s="224"/>
      <c r="C794" s="225"/>
      <c r="D794" s="226" t="s">
        <v>148</v>
      </c>
      <c r="E794" s="227" t="s">
        <v>19</v>
      </c>
      <c r="F794" s="228" t="s">
        <v>208</v>
      </c>
      <c r="G794" s="225"/>
      <c r="H794" s="227" t="s">
        <v>19</v>
      </c>
      <c r="I794" s="229"/>
      <c r="J794" s="225"/>
      <c r="K794" s="225"/>
      <c r="L794" s="230"/>
      <c r="M794" s="231"/>
      <c r="N794" s="232"/>
      <c r="O794" s="232"/>
      <c r="P794" s="232"/>
      <c r="Q794" s="232"/>
      <c r="R794" s="232"/>
      <c r="S794" s="232"/>
      <c r="T794" s="233"/>
      <c r="U794" s="13"/>
      <c r="V794" s="13"/>
      <c r="W794" s="13"/>
      <c r="X794" s="13"/>
      <c r="Y794" s="13"/>
      <c r="Z794" s="13"/>
      <c r="AA794" s="13"/>
      <c r="AB794" s="13"/>
      <c r="AC794" s="13"/>
      <c r="AD794" s="13"/>
      <c r="AE794" s="13"/>
      <c r="AT794" s="234" t="s">
        <v>148</v>
      </c>
      <c r="AU794" s="234" t="s">
        <v>85</v>
      </c>
      <c r="AV794" s="13" t="s">
        <v>83</v>
      </c>
      <c r="AW794" s="13" t="s">
        <v>35</v>
      </c>
      <c r="AX794" s="13" t="s">
        <v>75</v>
      </c>
      <c r="AY794" s="234" t="s">
        <v>136</v>
      </c>
    </row>
    <row r="795" s="14" customFormat="1">
      <c r="A795" s="14"/>
      <c r="B795" s="235"/>
      <c r="C795" s="236"/>
      <c r="D795" s="226" t="s">
        <v>148</v>
      </c>
      <c r="E795" s="237" t="s">
        <v>19</v>
      </c>
      <c r="F795" s="238" t="s">
        <v>343</v>
      </c>
      <c r="G795" s="236"/>
      <c r="H795" s="239">
        <v>15.970000000000001</v>
      </c>
      <c r="I795" s="240"/>
      <c r="J795" s="236"/>
      <c r="K795" s="236"/>
      <c r="L795" s="241"/>
      <c r="M795" s="242"/>
      <c r="N795" s="243"/>
      <c r="O795" s="243"/>
      <c r="P795" s="243"/>
      <c r="Q795" s="243"/>
      <c r="R795" s="243"/>
      <c r="S795" s="243"/>
      <c r="T795" s="244"/>
      <c r="U795" s="14"/>
      <c r="V795" s="14"/>
      <c r="W795" s="14"/>
      <c r="X795" s="14"/>
      <c r="Y795" s="14"/>
      <c r="Z795" s="14"/>
      <c r="AA795" s="14"/>
      <c r="AB795" s="14"/>
      <c r="AC795" s="14"/>
      <c r="AD795" s="14"/>
      <c r="AE795" s="14"/>
      <c r="AT795" s="245" t="s">
        <v>148</v>
      </c>
      <c r="AU795" s="245" t="s">
        <v>85</v>
      </c>
      <c r="AV795" s="14" t="s">
        <v>85</v>
      </c>
      <c r="AW795" s="14" t="s">
        <v>35</v>
      </c>
      <c r="AX795" s="14" t="s">
        <v>75</v>
      </c>
      <c r="AY795" s="245" t="s">
        <v>136</v>
      </c>
    </row>
    <row r="796" s="13" customFormat="1">
      <c r="A796" s="13"/>
      <c r="B796" s="224"/>
      <c r="C796" s="225"/>
      <c r="D796" s="226" t="s">
        <v>148</v>
      </c>
      <c r="E796" s="227" t="s">
        <v>19</v>
      </c>
      <c r="F796" s="228" t="s">
        <v>344</v>
      </c>
      <c r="G796" s="225"/>
      <c r="H796" s="227" t="s">
        <v>19</v>
      </c>
      <c r="I796" s="229"/>
      <c r="J796" s="225"/>
      <c r="K796" s="225"/>
      <c r="L796" s="230"/>
      <c r="M796" s="231"/>
      <c r="N796" s="232"/>
      <c r="O796" s="232"/>
      <c r="P796" s="232"/>
      <c r="Q796" s="232"/>
      <c r="R796" s="232"/>
      <c r="S796" s="232"/>
      <c r="T796" s="233"/>
      <c r="U796" s="13"/>
      <c r="V796" s="13"/>
      <c r="W796" s="13"/>
      <c r="X796" s="13"/>
      <c r="Y796" s="13"/>
      <c r="Z796" s="13"/>
      <c r="AA796" s="13"/>
      <c r="AB796" s="13"/>
      <c r="AC796" s="13"/>
      <c r="AD796" s="13"/>
      <c r="AE796" s="13"/>
      <c r="AT796" s="234" t="s">
        <v>148</v>
      </c>
      <c r="AU796" s="234" t="s">
        <v>85</v>
      </c>
      <c r="AV796" s="13" t="s">
        <v>83</v>
      </c>
      <c r="AW796" s="13" t="s">
        <v>35</v>
      </c>
      <c r="AX796" s="13" t="s">
        <v>75</v>
      </c>
      <c r="AY796" s="234" t="s">
        <v>136</v>
      </c>
    </row>
    <row r="797" s="14" customFormat="1">
      <c r="A797" s="14"/>
      <c r="B797" s="235"/>
      <c r="C797" s="236"/>
      <c r="D797" s="226" t="s">
        <v>148</v>
      </c>
      <c r="E797" s="237" t="s">
        <v>19</v>
      </c>
      <c r="F797" s="238" t="s">
        <v>345</v>
      </c>
      <c r="G797" s="236"/>
      <c r="H797" s="239">
        <v>13.51</v>
      </c>
      <c r="I797" s="240"/>
      <c r="J797" s="236"/>
      <c r="K797" s="236"/>
      <c r="L797" s="241"/>
      <c r="M797" s="242"/>
      <c r="N797" s="243"/>
      <c r="O797" s="243"/>
      <c r="P797" s="243"/>
      <c r="Q797" s="243"/>
      <c r="R797" s="243"/>
      <c r="S797" s="243"/>
      <c r="T797" s="244"/>
      <c r="U797" s="14"/>
      <c r="V797" s="14"/>
      <c r="W797" s="14"/>
      <c r="X797" s="14"/>
      <c r="Y797" s="14"/>
      <c r="Z797" s="14"/>
      <c r="AA797" s="14"/>
      <c r="AB797" s="14"/>
      <c r="AC797" s="14"/>
      <c r="AD797" s="14"/>
      <c r="AE797" s="14"/>
      <c r="AT797" s="245" t="s">
        <v>148</v>
      </c>
      <c r="AU797" s="245" t="s">
        <v>85</v>
      </c>
      <c r="AV797" s="14" t="s">
        <v>85</v>
      </c>
      <c r="AW797" s="14" t="s">
        <v>35</v>
      </c>
      <c r="AX797" s="14" t="s">
        <v>75</v>
      </c>
      <c r="AY797" s="245" t="s">
        <v>136</v>
      </c>
    </row>
    <row r="798" s="13" customFormat="1">
      <c r="A798" s="13"/>
      <c r="B798" s="224"/>
      <c r="C798" s="225"/>
      <c r="D798" s="226" t="s">
        <v>148</v>
      </c>
      <c r="E798" s="227" t="s">
        <v>19</v>
      </c>
      <c r="F798" s="228" t="s">
        <v>206</v>
      </c>
      <c r="G798" s="225"/>
      <c r="H798" s="227" t="s">
        <v>19</v>
      </c>
      <c r="I798" s="229"/>
      <c r="J798" s="225"/>
      <c r="K798" s="225"/>
      <c r="L798" s="230"/>
      <c r="M798" s="231"/>
      <c r="N798" s="232"/>
      <c r="O798" s="232"/>
      <c r="P798" s="232"/>
      <c r="Q798" s="232"/>
      <c r="R798" s="232"/>
      <c r="S798" s="232"/>
      <c r="T798" s="233"/>
      <c r="U798" s="13"/>
      <c r="V798" s="13"/>
      <c r="W798" s="13"/>
      <c r="X798" s="13"/>
      <c r="Y798" s="13"/>
      <c r="Z798" s="13"/>
      <c r="AA798" s="13"/>
      <c r="AB798" s="13"/>
      <c r="AC798" s="13"/>
      <c r="AD798" s="13"/>
      <c r="AE798" s="13"/>
      <c r="AT798" s="234" t="s">
        <v>148</v>
      </c>
      <c r="AU798" s="234" t="s">
        <v>85</v>
      </c>
      <c r="AV798" s="13" t="s">
        <v>83</v>
      </c>
      <c r="AW798" s="13" t="s">
        <v>35</v>
      </c>
      <c r="AX798" s="13" t="s">
        <v>75</v>
      </c>
      <c r="AY798" s="234" t="s">
        <v>136</v>
      </c>
    </row>
    <row r="799" s="14" customFormat="1">
      <c r="A799" s="14"/>
      <c r="B799" s="235"/>
      <c r="C799" s="236"/>
      <c r="D799" s="226" t="s">
        <v>148</v>
      </c>
      <c r="E799" s="237" t="s">
        <v>19</v>
      </c>
      <c r="F799" s="238" t="s">
        <v>408</v>
      </c>
      <c r="G799" s="236"/>
      <c r="H799" s="239">
        <v>16.329999999999998</v>
      </c>
      <c r="I799" s="240"/>
      <c r="J799" s="236"/>
      <c r="K799" s="236"/>
      <c r="L799" s="241"/>
      <c r="M799" s="242"/>
      <c r="N799" s="243"/>
      <c r="O799" s="243"/>
      <c r="P799" s="243"/>
      <c r="Q799" s="243"/>
      <c r="R799" s="243"/>
      <c r="S799" s="243"/>
      <c r="T799" s="244"/>
      <c r="U799" s="14"/>
      <c r="V799" s="14"/>
      <c r="W799" s="14"/>
      <c r="X799" s="14"/>
      <c r="Y799" s="14"/>
      <c r="Z799" s="14"/>
      <c r="AA799" s="14"/>
      <c r="AB799" s="14"/>
      <c r="AC799" s="14"/>
      <c r="AD799" s="14"/>
      <c r="AE799" s="14"/>
      <c r="AT799" s="245" t="s">
        <v>148</v>
      </c>
      <c r="AU799" s="245" t="s">
        <v>85</v>
      </c>
      <c r="AV799" s="14" t="s">
        <v>85</v>
      </c>
      <c r="AW799" s="14" t="s">
        <v>35</v>
      </c>
      <c r="AX799" s="14" t="s">
        <v>75</v>
      </c>
      <c r="AY799" s="245" t="s">
        <v>136</v>
      </c>
    </row>
    <row r="800" s="13" customFormat="1">
      <c r="A800" s="13"/>
      <c r="B800" s="224"/>
      <c r="C800" s="225"/>
      <c r="D800" s="226" t="s">
        <v>148</v>
      </c>
      <c r="E800" s="227" t="s">
        <v>19</v>
      </c>
      <c r="F800" s="228" t="s">
        <v>174</v>
      </c>
      <c r="G800" s="225"/>
      <c r="H800" s="227" t="s">
        <v>19</v>
      </c>
      <c r="I800" s="229"/>
      <c r="J800" s="225"/>
      <c r="K800" s="225"/>
      <c r="L800" s="230"/>
      <c r="M800" s="231"/>
      <c r="N800" s="232"/>
      <c r="O800" s="232"/>
      <c r="P800" s="232"/>
      <c r="Q800" s="232"/>
      <c r="R800" s="232"/>
      <c r="S800" s="232"/>
      <c r="T800" s="233"/>
      <c r="U800" s="13"/>
      <c r="V800" s="13"/>
      <c r="W800" s="13"/>
      <c r="X800" s="13"/>
      <c r="Y800" s="13"/>
      <c r="Z800" s="13"/>
      <c r="AA800" s="13"/>
      <c r="AB800" s="13"/>
      <c r="AC800" s="13"/>
      <c r="AD800" s="13"/>
      <c r="AE800" s="13"/>
      <c r="AT800" s="234" t="s">
        <v>148</v>
      </c>
      <c r="AU800" s="234" t="s">
        <v>85</v>
      </c>
      <c r="AV800" s="13" t="s">
        <v>83</v>
      </c>
      <c r="AW800" s="13" t="s">
        <v>35</v>
      </c>
      <c r="AX800" s="13" t="s">
        <v>75</v>
      </c>
      <c r="AY800" s="234" t="s">
        <v>136</v>
      </c>
    </row>
    <row r="801" s="14" customFormat="1">
      <c r="A801" s="14"/>
      <c r="B801" s="235"/>
      <c r="C801" s="236"/>
      <c r="D801" s="226" t="s">
        <v>148</v>
      </c>
      <c r="E801" s="237" t="s">
        <v>19</v>
      </c>
      <c r="F801" s="238" t="s">
        <v>341</v>
      </c>
      <c r="G801" s="236"/>
      <c r="H801" s="239">
        <v>8.4199999999999999</v>
      </c>
      <c r="I801" s="240"/>
      <c r="J801" s="236"/>
      <c r="K801" s="236"/>
      <c r="L801" s="241"/>
      <c r="M801" s="242"/>
      <c r="N801" s="243"/>
      <c r="O801" s="243"/>
      <c r="P801" s="243"/>
      <c r="Q801" s="243"/>
      <c r="R801" s="243"/>
      <c r="S801" s="243"/>
      <c r="T801" s="244"/>
      <c r="U801" s="14"/>
      <c r="V801" s="14"/>
      <c r="W801" s="14"/>
      <c r="X801" s="14"/>
      <c r="Y801" s="14"/>
      <c r="Z801" s="14"/>
      <c r="AA801" s="14"/>
      <c r="AB801" s="14"/>
      <c r="AC801" s="14"/>
      <c r="AD801" s="14"/>
      <c r="AE801" s="14"/>
      <c r="AT801" s="245" t="s">
        <v>148</v>
      </c>
      <c r="AU801" s="245" t="s">
        <v>85</v>
      </c>
      <c r="AV801" s="14" t="s">
        <v>85</v>
      </c>
      <c r="AW801" s="14" t="s">
        <v>35</v>
      </c>
      <c r="AX801" s="14" t="s">
        <v>75</v>
      </c>
      <c r="AY801" s="245" t="s">
        <v>136</v>
      </c>
    </row>
    <row r="802" s="13" customFormat="1">
      <c r="A802" s="13"/>
      <c r="B802" s="224"/>
      <c r="C802" s="225"/>
      <c r="D802" s="226" t="s">
        <v>148</v>
      </c>
      <c r="E802" s="227" t="s">
        <v>19</v>
      </c>
      <c r="F802" s="228" t="s">
        <v>338</v>
      </c>
      <c r="G802" s="225"/>
      <c r="H802" s="227" t="s">
        <v>19</v>
      </c>
      <c r="I802" s="229"/>
      <c r="J802" s="225"/>
      <c r="K802" s="225"/>
      <c r="L802" s="230"/>
      <c r="M802" s="231"/>
      <c r="N802" s="232"/>
      <c r="O802" s="232"/>
      <c r="P802" s="232"/>
      <c r="Q802" s="232"/>
      <c r="R802" s="232"/>
      <c r="S802" s="232"/>
      <c r="T802" s="233"/>
      <c r="U802" s="13"/>
      <c r="V802" s="13"/>
      <c r="W802" s="13"/>
      <c r="X802" s="13"/>
      <c r="Y802" s="13"/>
      <c r="Z802" s="13"/>
      <c r="AA802" s="13"/>
      <c r="AB802" s="13"/>
      <c r="AC802" s="13"/>
      <c r="AD802" s="13"/>
      <c r="AE802" s="13"/>
      <c r="AT802" s="234" t="s">
        <v>148</v>
      </c>
      <c r="AU802" s="234" t="s">
        <v>85</v>
      </c>
      <c r="AV802" s="13" t="s">
        <v>83</v>
      </c>
      <c r="AW802" s="13" t="s">
        <v>35</v>
      </c>
      <c r="AX802" s="13" t="s">
        <v>75</v>
      </c>
      <c r="AY802" s="234" t="s">
        <v>136</v>
      </c>
    </row>
    <row r="803" s="14" customFormat="1">
      <c r="A803" s="14"/>
      <c r="B803" s="235"/>
      <c r="C803" s="236"/>
      <c r="D803" s="226" t="s">
        <v>148</v>
      </c>
      <c r="E803" s="237" t="s">
        <v>19</v>
      </c>
      <c r="F803" s="238" t="s">
        <v>464</v>
      </c>
      <c r="G803" s="236"/>
      <c r="H803" s="239">
        <v>13.73</v>
      </c>
      <c r="I803" s="240"/>
      <c r="J803" s="236"/>
      <c r="K803" s="236"/>
      <c r="L803" s="241"/>
      <c r="M803" s="242"/>
      <c r="N803" s="243"/>
      <c r="O803" s="243"/>
      <c r="P803" s="243"/>
      <c r="Q803" s="243"/>
      <c r="R803" s="243"/>
      <c r="S803" s="243"/>
      <c r="T803" s="244"/>
      <c r="U803" s="14"/>
      <c r="V803" s="14"/>
      <c r="W803" s="14"/>
      <c r="X803" s="14"/>
      <c r="Y803" s="14"/>
      <c r="Z803" s="14"/>
      <c r="AA803" s="14"/>
      <c r="AB803" s="14"/>
      <c r="AC803" s="14"/>
      <c r="AD803" s="14"/>
      <c r="AE803" s="14"/>
      <c r="AT803" s="245" t="s">
        <v>148</v>
      </c>
      <c r="AU803" s="245" t="s">
        <v>85</v>
      </c>
      <c r="AV803" s="14" t="s">
        <v>85</v>
      </c>
      <c r="AW803" s="14" t="s">
        <v>35</v>
      </c>
      <c r="AX803" s="14" t="s">
        <v>75</v>
      </c>
      <c r="AY803" s="245" t="s">
        <v>136</v>
      </c>
    </row>
    <row r="804" s="13" customFormat="1">
      <c r="A804" s="13"/>
      <c r="B804" s="224"/>
      <c r="C804" s="225"/>
      <c r="D804" s="226" t="s">
        <v>148</v>
      </c>
      <c r="E804" s="227" t="s">
        <v>19</v>
      </c>
      <c r="F804" s="228" t="s">
        <v>176</v>
      </c>
      <c r="G804" s="225"/>
      <c r="H804" s="227" t="s">
        <v>19</v>
      </c>
      <c r="I804" s="229"/>
      <c r="J804" s="225"/>
      <c r="K804" s="225"/>
      <c r="L804" s="230"/>
      <c r="M804" s="231"/>
      <c r="N804" s="232"/>
      <c r="O804" s="232"/>
      <c r="P804" s="232"/>
      <c r="Q804" s="232"/>
      <c r="R804" s="232"/>
      <c r="S804" s="232"/>
      <c r="T804" s="233"/>
      <c r="U804" s="13"/>
      <c r="V804" s="13"/>
      <c r="W804" s="13"/>
      <c r="X804" s="13"/>
      <c r="Y804" s="13"/>
      <c r="Z804" s="13"/>
      <c r="AA804" s="13"/>
      <c r="AB804" s="13"/>
      <c r="AC804" s="13"/>
      <c r="AD804" s="13"/>
      <c r="AE804" s="13"/>
      <c r="AT804" s="234" t="s">
        <v>148</v>
      </c>
      <c r="AU804" s="234" t="s">
        <v>85</v>
      </c>
      <c r="AV804" s="13" t="s">
        <v>83</v>
      </c>
      <c r="AW804" s="13" t="s">
        <v>35</v>
      </c>
      <c r="AX804" s="13" t="s">
        <v>75</v>
      </c>
      <c r="AY804" s="234" t="s">
        <v>136</v>
      </c>
    </row>
    <row r="805" s="14" customFormat="1">
      <c r="A805" s="14"/>
      <c r="B805" s="235"/>
      <c r="C805" s="236"/>
      <c r="D805" s="226" t="s">
        <v>148</v>
      </c>
      <c r="E805" s="237" t="s">
        <v>19</v>
      </c>
      <c r="F805" s="238" t="s">
        <v>465</v>
      </c>
      <c r="G805" s="236"/>
      <c r="H805" s="239">
        <v>12.460000000000001</v>
      </c>
      <c r="I805" s="240"/>
      <c r="J805" s="236"/>
      <c r="K805" s="236"/>
      <c r="L805" s="241"/>
      <c r="M805" s="242"/>
      <c r="N805" s="243"/>
      <c r="O805" s="243"/>
      <c r="P805" s="243"/>
      <c r="Q805" s="243"/>
      <c r="R805" s="243"/>
      <c r="S805" s="243"/>
      <c r="T805" s="244"/>
      <c r="U805" s="14"/>
      <c r="V805" s="14"/>
      <c r="W805" s="14"/>
      <c r="X805" s="14"/>
      <c r="Y805" s="14"/>
      <c r="Z805" s="14"/>
      <c r="AA805" s="14"/>
      <c r="AB805" s="14"/>
      <c r="AC805" s="14"/>
      <c r="AD805" s="14"/>
      <c r="AE805" s="14"/>
      <c r="AT805" s="245" t="s">
        <v>148</v>
      </c>
      <c r="AU805" s="245" t="s">
        <v>85</v>
      </c>
      <c r="AV805" s="14" t="s">
        <v>85</v>
      </c>
      <c r="AW805" s="14" t="s">
        <v>35</v>
      </c>
      <c r="AX805" s="14" t="s">
        <v>75</v>
      </c>
      <c r="AY805" s="245" t="s">
        <v>136</v>
      </c>
    </row>
    <row r="806" s="13" customFormat="1">
      <c r="A806" s="13"/>
      <c r="B806" s="224"/>
      <c r="C806" s="225"/>
      <c r="D806" s="226" t="s">
        <v>148</v>
      </c>
      <c r="E806" s="227" t="s">
        <v>19</v>
      </c>
      <c r="F806" s="228" t="s">
        <v>878</v>
      </c>
      <c r="G806" s="225"/>
      <c r="H806" s="227" t="s">
        <v>19</v>
      </c>
      <c r="I806" s="229"/>
      <c r="J806" s="225"/>
      <c r="K806" s="225"/>
      <c r="L806" s="230"/>
      <c r="M806" s="231"/>
      <c r="N806" s="232"/>
      <c r="O806" s="232"/>
      <c r="P806" s="232"/>
      <c r="Q806" s="232"/>
      <c r="R806" s="232"/>
      <c r="S806" s="232"/>
      <c r="T806" s="233"/>
      <c r="U806" s="13"/>
      <c r="V806" s="13"/>
      <c r="W806" s="13"/>
      <c r="X806" s="13"/>
      <c r="Y806" s="13"/>
      <c r="Z806" s="13"/>
      <c r="AA806" s="13"/>
      <c r="AB806" s="13"/>
      <c r="AC806" s="13"/>
      <c r="AD806" s="13"/>
      <c r="AE806" s="13"/>
      <c r="AT806" s="234" t="s">
        <v>148</v>
      </c>
      <c r="AU806" s="234" t="s">
        <v>85</v>
      </c>
      <c r="AV806" s="13" t="s">
        <v>83</v>
      </c>
      <c r="AW806" s="13" t="s">
        <v>35</v>
      </c>
      <c r="AX806" s="13" t="s">
        <v>75</v>
      </c>
      <c r="AY806" s="234" t="s">
        <v>136</v>
      </c>
    </row>
    <row r="807" s="13" customFormat="1">
      <c r="A807" s="13"/>
      <c r="B807" s="224"/>
      <c r="C807" s="225"/>
      <c r="D807" s="226" t="s">
        <v>148</v>
      </c>
      <c r="E807" s="227" t="s">
        <v>19</v>
      </c>
      <c r="F807" s="228" t="s">
        <v>208</v>
      </c>
      <c r="G807" s="225"/>
      <c r="H807" s="227" t="s">
        <v>19</v>
      </c>
      <c r="I807" s="229"/>
      <c r="J807" s="225"/>
      <c r="K807" s="225"/>
      <c r="L807" s="230"/>
      <c r="M807" s="231"/>
      <c r="N807" s="232"/>
      <c r="O807" s="232"/>
      <c r="P807" s="232"/>
      <c r="Q807" s="232"/>
      <c r="R807" s="232"/>
      <c r="S807" s="232"/>
      <c r="T807" s="233"/>
      <c r="U807" s="13"/>
      <c r="V807" s="13"/>
      <c r="W807" s="13"/>
      <c r="X807" s="13"/>
      <c r="Y807" s="13"/>
      <c r="Z807" s="13"/>
      <c r="AA807" s="13"/>
      <c r="AB807" s="13"/>
      <c r="AC807" s="13"/>
      <c r="AD807" s="13"/>
      <c r="AE807" s="13"/>
      <c r="AT807" s="234" t="s">
        <v>148</v>
      </c>
      <c r="AU807" s="234" t="s">
        <v>85</v>
      </c>
      <c r="AV807" s="13" t="s">
        <v>83</v>
      </c>
      <c r="AW807" s="13" t="s">
        <v>35</v>
      </c>
      <c r="AX807" s="13" t="s">
        <v>75</v>
      </c>
      <c r="AY807" s="234" t="s">
        <v>136</v>
      </c>
    </row>
    <row r="808" s="14" customFormat="1">
      <c r="A808" s="14"/>
      <c r="B808" s="235"/>
      <c r="C808" s="236"/>
      <c r="D808" s="226" t="s">
        <v>148</v>
      </c>
      <c r="E808" s="237" t="s">
        <v>19</v>
      </c>
      <c r="F808" s="238" t="s">
        <v>879</v>
      </c>
      <c r="G808" s="236"/>
      <c r="H808" s="239">
        <v>1.526</v>
      </c>
      <c r="I808" s="240"/>
      <c r="J808" s="236"/>
      <c r="K808" s="236"/>
      <c r="L808" s="241"/>
      <c r="M808" s="242"/>
      <c r="N808" s="243"/>
      <c r="O808" s="243"/>
      <c r="P808" s="243"/>
      <c r="Q808" s="243"/>
      <c r="R808" s="243"/>
      <c r="S808" s="243"/>
      <c r="T808" s="244"/>
      <c r="U808" s="14"/>
      <c r="V808" s="14"/>
      <c r="W808" s="14"/>
      <c r="X808" s="14"/>
      <c r="Y808" s="14"/>
      <c r="Z808" s="14"/>
      <c r="AA808" s="14"/>
      <c r="AB808" s="14"/>
      <c r="AC808" s="14"/>
      <c r="AD808" s="14"/>
      <c r="AE808" s="14"/>
      <c r="AT808" s="245" t="s">
        <v>148</v>
      </c>
      <c r="AU808" s="245" t="s">
        <v>85</v>
      </c>
      <c r="AV808" s="14" t="s">
        <v>85</v>
      </c>
      <c r="AW808" s="14" t="s">
        <v>35</v>
      </c>
      <c r="AX808" s="14" t="s">
        <v>75</v>
      </c>
      <c r="AY808" s="245" t="s">
        <v>136</v>
      </c>
    </row>
    <row r="809" s="13" customFormat="1">
      <c r="A809" s="13"/>
      <c r="B809" s="224"/>
      <c r="C809" s="225"/>
      <c r="D809" s="226" t="s">
        <v>148</v>
      </c>
      <c r="E809" s="227" t="s">
        <v>19</v>
      </c>
      <c r="F809" s="228" t="s">
        <v>344</v>
      </c>
      <c r="G809" s="225"/>
      <c r="H809" s="227" t="s">
        <v>19</v>
      </c>
      <c r="I809" s="229"/>
      <c r="J809" s="225"/>
      <c r="K809" s="225"/>
      <c r="L809" s="230"/>
      <c r="M809" s="231"/>
      <c r="N809" s="232"/>
      <c r="O809" s="232"/>
      <c r="P809" s="232"/>
      <c r="Q809" s="232"/>
      <c r="R809" s="232"/>
      <c r="S809" s="232"/>
      <c r="T809" s="233"/>
      <c r="U809" s="13"/>
      <c r="V809" s="13"/>
      <c r="W809" s="13"/>
      <c r="X809" s="13"/>
      <c r="Y809" s="13"/>
      <c r="Z809" s="13"/>
      <c r="AA809" s="13"/>
      <c r="AB809" s="13"/>
      <c r="AC809" s="13"/>
      <c r="AD809" s="13"/>
      <c r="AE809" s="13"/>
      <c r="AT809" s="234" t="s">
        <v>148</v>
      </c>
      <c r="AU809" s="234" t="s">
        <v>85</v>
      </c>
      <c r="AV809" s="13" t="s">
        <v>83</v>
      </c>
      <c r="AW809" s="13" t="s">
        <v>35</v>
      </c>
      <c r="AX809" s="13" t="s">
        <v>75</v>
      </c>
      <c r="AY809" s="234" t="s">
        <v>136</v>
      </c>
    </row>
    <row r="810" s="14" customFormat="1">
      <c r="A810" s="14"/>
      <c r="B810" s="235"/>
      <c r="C810" s="236"/>
      <c r="D810" s="226" t="s">
        <v>148</v>
      </c>
      <c r="E810" s="237" t="s">
        <v>19</v>
      </c>
      <c r="F810" s="238" t="s">
        <v>880</v>
      </c>
      <c r="G810" s="236"/>
      <c r="H810" s="239">
        <v>1.5029999999999999</v>
      </c>
      <c r="I810" s="240"/>
      <c r="J810" s="236"/>
      <c r="K810" s="236"/>
      <c r="L810" s="241"/>
      <c r="M810" s="242"/>
      <c r="N810" s="243"/>
      <c r="O810" s="243"/>
      <c r="P810" s="243"/>
      <c r="Q810" s="243"/>
      <c r="R810" s="243"/>
      <c r="S810" s="243"/>
      <c r="T810" s="244"/>
      <c r="U810" s="14"/>
      <c r="V810" s="14"/>
      <c r="W810" s="14"/>
      <c r="X810" s="14"/>
      <c r="Y810" s="14"/>
      <c r="Z810" s="14"/>
      <c r="AA810" s="14"/>
      <c r="AB810" s="14"/>
      <c r="AC810" s="14"/>
      <c r="AD810" s="14"/>
      <c r="AE810" s="14"/>
      <c r="AT810" s="245" t="s">
        <v>148</v>
      </c>
      <c r="AU810" s="245" t="s">
        <v>85</v>
      </c>
      <c r="AV810" s="14" t="s">
        <v>85</v>
      </c>
      <c r="AW810" s="14" t="s">
        <v>35</v>
      </c>
      <c r="AX810" s="14" t="s">
        <v>75</v>
      </c>
      <c r="AY810" s="245" t="s">
        <v>136</v>
      </c>
    </row>
    <row r="811" s="13" customFormat="1">
      <c r="A811" s="13"/>
      <c r="B811" s="224"/>
      <c r="C811" s="225"/>
      <c r="D811" s="226" t="s">
        <v>148</v>
      </c>
      <c r="E811" s="227" t="s">
        <v>19</v>
      </c>
      <c r="F811" s="228" t="s">
        <v>206</v>
      </c>
      <c r="G811" s="225"/>
      <c r="H811" s="227" t="s">
        <v>19</v>
      </c>
      <c r="I811" s="229"/>
      <c r="J811" s="225"/>
      <c r="K811" s="225"/>
      <c r="L811" s="230"/>
      <c r="M811" s="231"/>
      <c r="N811" s="232"/>
      <c r="O811" s="232"/>
      <c r="P811" s="232"/>
      <c r="Q811" s="232"/>
      <c r="R811" s="232"/>
      <c r="S811" s="232"/>
      <c r="T811" s="233"/>
      <c r="U811" s="13"/>
      <c r="V811" s="13"/>
      <c r="W811" s="13"/>
      <c r="X811" s="13"/>
      <c r="Y811" s="13"/>
      <c r="Z811" s="13"/>
      <c r="AA811" s="13"/>
      <c r="AB811" s="13"/>
      <c r="AC811" s="13"/>
      <c r="AD811" s="13"/>
      <c r="AE811" s="13"/>
      <c r="AT811" s="234" t="s">
        <v>148</v>
      </c>
      <c r="AU811" s="234" t="s">
        <v>85</v>
      </c>
      <c r="AV811" s="13" t="s">
        <v>83</v>
      </c>
      <c r="AW811" s="13" t="s">
        <v>35</v>
      </c>
      <c r="AX811" s="13" t="s">
        <v>75</v>
      </c>
      <c r="AY811" s="234" t="s">
        <v>136</v>
      </c>
    </row>
    <row r="812" s="14" customFormat="1">
      <c r="A812" s="14"/>
      <c r="B812" s="235"/>
      <c r="C812" s="236"/>
      <c r="D812" s="226" t="s">
        <v>148</v>
      </c>
      <c r="E812" s="237" t="s">
        <v>19</v>
      </c>
      <c r="F812" s="238" t="s">
        <v>881</v>
      </c>
      <c r="G812" s="236"/>
      <c r="H812" s="239">
        <v>1.597</v>
      </c>
      <c r="I812" s="240"/>
      <c r="J812" s="236"/>
      <c r="K812" s="236"/>
      <c r="L812" s="241"/>
      <c r="M812" s="242"/>
      <c r="N812" s="243"/>
      <c r="O812" s="243"/>
      <c r="P812" s="243"/>
      <c r="Q812" s="243"/>
      <c r="R812" s="243"/>
      <c r="S812" s="243"/>
      <c r="T812" s="244"/>
      <c r="U812" s="14"/>
      <c r="V812" s="14"/>
      <c r="W812" s="14"/>
      <c r="X812" s="14"/>
      <c r="Y812" s="14"/>
      <c r="Z812" s="14"/>
      <c r="AA812" s="14"/>
      <c r="AB812" s="14"/>
      <c r="AC812" s="14"/>
      <c r="AD812" s="14"/>
      <c r="AE812" s="14"/>
      <c r="AT812" s="245" t="s">
        <v>148</v>
      </c>
      <c r="AU812" s="245" t="s">
        <v>85</v>
      </c>
      <c r="AV812" s="14" t="s">
        <v>85</v>
      </c>
      <c r="AW812" s="14" t="s">
        <v>35</v>
      </c>
      <c r="AX812" s="14" t="s">
        <v>75</v>
      </c>
      <c r="AY812" s="245" t="s">
        <v>136</v>
      </c>
    </row>
    <row r="813" s="13" customFormat="1">
      <c r="A813" s="13"/>
      <c r="B813" s="224"/>
      <c r="C813" s="225"/>
      <c r="D813" s="226" t="s">
        <v>148</v>
      </c>
      <c r="E813" s="227" t="s">
        <v>19</v>
      </c>
      <c r="F813" s="228" t="s">
        <v>174</v>
      </c>
      <c r="G813" s="225"/>
      <c r="H813" s="227" t="s">
        <v>19</v>
      </c>
      <c r="I813" s="229"/>
      <c r="J813" s="225"/>
      <c r="K813" s="225"/>
      <c r="L813" s="230"/>
      <c r="M813" s="231"/>
      <c r="N813" s="232"/>
      <c r="O813" s="232"/>
      <c r="P813" s="232"/>
      <c r="Q813" s="232"/>
      <c r="R813" s="232"/>
      <c r="S813" s="232"/>
      <c r="T813" s="233"/>
      <c r="U813" s="13"/>
      <c r="V813" s="13"/>
      <c r="W813" s="13"/>
      <c r="X813" s="13"/>
      <c r="Y813" s="13"/>
      <c r="Z813" s="13"/>
      <c r="AA813" s="13"/>
      <c r="AB813" s="13"/>
      <c r="AC813" s="13"/>
      <c r="AD813" s="13"/>
      <c r="AE813" s="13"/>
      <c r="AT813" s="234" t="s">
        <v>148</v>
      </c>
      <c r="AU813" s="234" t="s">
        <v>85</v>
      </c>
      <c r="AV813" s="13" t="s">
        <v>83</v>
      </c>
      <c r="AW813" s="13" t="s">
        <v>35</v>
      </c>
      <c r="AX813" s="13" t="s">
        <v>75</v>
      </c>
      <c r="AY813" s="234" t="s">
        <v>136</v>
      </c>
    </row>
    <row r="814" s="14" customFormat="1">
      <c r="A814" s="14"/>
      <c r="B814" s="235"/>
      <c r="C814" s="236"/>
      <c r="D814" s="226" t="s">
        <v>148</v>
      </c>
      <c r="E814" s="237" t="s">
        <v>19</v>
      </c>
      <c r="F814" s="238" t="s">
        <v>882</v>
      </c>
      <c r="G814" s="236"/>
      <c r="H814" s="239">
        <v>1.0840000000000001</v>
      </c>
      <c r="I814" s="240"/>
      <c r="J814" s="236"/>
      <c r="K814" s="236"/>
      <c r="L814" s="241"/>
      <c r="M814" s="242"/>
      <c r="N814" s="243"/>
      <c r="O814" s="243"/>
      <c r="P814" s="243"/>
      <c r="Q814" s="243"/>
      <c r="R814" s="243"/>
      <c r="S814" s="243"/>
      <c r="T814" s="244"/>
      <c r="U814" s="14"/>
      <c r="V814" s="14"/>
      <c r="W814" s="14"/>
      <c r="X814" s="14"/>
      <c r="Y814" s="14"/>
      <c r="Z814" s="14"/>
      <c r="AA814" s="14"/>
      <c r="AB814" s="14"/>
      <c r="AC814" s="14"/>
      <c r="AD814" s="14"/>
      <c r="AE814" s="14"/>
      <c r="AT814" s="245" t="s">
        <v>148</v>
      </c>
      <c r="AU814" s="245" t="s">
        <v>85</v>
      </c>
      <c r="AV814" s="14" t="s">
        <v>85</v>
      </c>
      <c r="AW814" s="14" t="s">
        <v>35</v>
      </c>
      <c r="AX814" s="14" t="s">
        <v>75</v>
      </c>
      <c r="AY814" s="245" t="s">
        <v>136</v>
      </c>
    </row>
    <row r="815" s="13" customFormat="1">
      <c r="A815" s="13"/>
      <c r="B815" s="224"/>
      <c r="C815" s="225"/>
      <c r="D815" s="226" t="s">
        <v>148</v>
      </c>
      <c r="E815" s="227" t="s">
        <v>19</v>
      </c>
      <c r="F815" s="228" t="s">
        <v>338</v>
      </c>
      <c r="G815" s="225"/>
      <c r="H815" s="227" t="s">
        <v>19</v>
      </c>
      <c r="I815" s="229"/>
      <c r="J815" s="225"/>
      <c r="K815" s="225"/>
      <c r="L815" s="230"/>
      <c r="M815" s="231"/>
      <c r="N815" s="232"/>
      <c r="O815" s="232"/>
      <c r="P815" s="232"/>
      <c r="Q815" s="232"/>
      <c r="R815" s="232"/>
      <c r="S815" s="232"/>
      <c r="T815" s="233"/>
      <c r="U815" s="13"/>
      <c r="V815" s="13"/>
      <c r="W815" s="13"/>
      <c r="X815" s="13"/>
      <c r="Y815" s="13"/>
      <c r="Z815" s="13"/>
      <c r="AA815" s="13"/>
      <c r="AB815" s="13"/>
      <c r="AC815" s="13"/>
      <c r="AD815" s="13"/>
      <c r="AE815" s="13"/>
      <c r="AT815" s="234" t="s">
        <v>148</v>
      </c>
      <c r="AU815" s="234" t="s">
        <v>85</v>
      </c>
      <c r="AV815" s="13" t="s">
        <v>83</v>
      </c>
      <c r="AW815" s="13" t="s">
        <v>35</v>
      </c>
      <c r="AX815" s="13" t="s">
        <v>75</v>
      </c>
      <c r="AY815" s="234" t="s">
        <v>136</v>
      </c>
    </row>
    <row r="816" s="14" customFormat="1">
      <c r="A816" s="14"/>
      <c r="B816" s="235"/>
      <c r="C816" s="236"/>
      <c r="D816" s="226" t="s">
        <v>148</v>
      </c>
      <c r="E816" s="237" t="s">
        <v>19</v>
      </c>
      <c r="F816" s="238" t="s">
        <v>883</v>
      </c>
      <c r="G816" s="236"/>
      <c r="H816" s="239">
        <v>1.4099999999999999</v>
      </c>
      <c r="I816" s="240"/>
      <c r="J816" s="236"/>
      <c r="K816" s="236"/>
      <c r="L816" s="241"/>
      <c r="M816" s="242"/>
      <c r="N816" s="243"/>
      <c r="O816" s="243"/>
      <c r="P816" s="243"/>
      <c r="Q816" s="243"/>
      <c r="R816" s="243"/>
      <c r="S816" s="243"/>
      <c r="T816" s="244"/>
      <c r="U816" s="14"/>
      <c r="V816" s="14"/>
      <c r="W816" s="14"/>
      <c r="X816" s="14"/>
      <c r="Y816" s="14"/>
      <c r="Z816" s="14"/>
      <c r="AA816" s="14"/>
      <c r="AB816" s="14"/>
      <c r="AC816" s="14"/>
      <c r="AD816" s="14"/>
      <c r="AE816" s="14"/>
      <c r="AT816" s="245" t="s">
        <v>148</v>
      </c>
      <c r="AU816" s="245" t="s">
        <v>85</v>
      </c>
      <c r="AV816" s="14" t="s">
        <v>85</v>
      </c>
      <c r="AW816" s="14" t="s">
        <v>35</v>
      </c>
      <c r="AX816" s="14" t="s">
        <v>75</v>
      </c>
      <c r="AY816" s="245" t="s">
        <v>136</v>
      </c>
    </row>
    <row r="817" s="13" customFormat="1">
      <c r="A817" s="13"/>
      <c r="B817" s="224"/>
      <c r="C817" s="225"/>
      <c r="D817" s="226" t="s">
        <v>148</v>
      </c>
      <c r="E817" s="227" t="s">
        <v>19</v>
      </c>
      <c r="F817" s="228" t="s">
        <v>176</v>
      </c>
      <c r="G817" s="225"/>
      <c r="H817" s="227" t="s">
        <v>19</v>
      </c>
      <c r="I817" s="229"/>
      <c r="J817" s="225"/>
      <c r="K817" s="225"/>
      <c r="L817" s="230"/>
      <c r="M817" s="231"/>
      <c r="N817" s="232"/>
      <c r="O817" s="232"/>
      <c r="P817" s="232"/>
      <c r="Q817" s="232"/>
      <c r="R817" s="232"/>
      <c r="S817" s="232"/>
      <c r="T817" s="233"/>
      <c r="U817" s="13"/>
      <c r="V817" s="13"/>
      <c r="W817" s="13"/>
      <c r="X817" s="13"/>
      <c r="Y817" s="13"/>
      <c r="Z817" s="13"/>
      <c r="AA817" s="13"/>
      <c r="AB817" s="13"/>
      <c r="AC817" s="13"/>
      <c r="AD817" s="13"/>
      <c r="AE817" s="13"/>
      <c r="AT817" s="234" t="s">
        <v>148</v>
      </c>
      <c r="AU817" s="234" t="s">
        <v>85</v>
      </c>
      <c r="AV817" s="13" t="s">
        <v>83</v>
      </c>
      <c r="AW817" s="13" t="s">
        <v>35</v>
      </c>
      <c r="AX817" s="13" t="s">
        <v>75</v>
      </c>
      <c r="AY817" s="234" t="s">
        <v>136</v>
      </c>
    </row>
    <row r="818" s="14" customFormat="1">
      <c r="A818" s="14"/>
      <c r="B818" s="235"/>
      <c r="C818" s="236"/>
      <c r="D818" s="226" t="s">
        <v>148</v>
      </c>
      <c r="E818" s="237" t="s">
        <v>19</v>
      </c>
      <c r="F818" s="238" t="s">
        <v>884</v>
      </c>
      <c r="G818" s="236"/>
      <c r="H818" s="239">
        <v>1.3740000000000001</v>
      </c>
      <c r="I818" s="240"/>
      <c r="J818" s="236"/>
      <c r="K818" s="236"/>
      <c r="L818" s="241"/>
      <c r="M818" s="242"/>
      <c r="N818" s="243"/>
      <c r="O818" s="243"/>
      <c r="P818" s="243"/>
      <c r="Q818" s="243"/>
      <c r="R818" s="243"/>
      <c r="S818" s="243"/>
      <c r="T818" s="244"/>
      <c r="U818" s="14"/>
      <c r="V818" s="14"/>
      <c r="W818" s="14"/>
      <c r="X818" s="14"/>
      <c r="Y818" s="14"/>
      <c r="Z818" s="14"/>
      <c r="AA818" s="14"/>
      <c r="AB818" s="14"/>
      <c r="AC818" s="14"/>
      <c r="AD818" s="14"/>
      <c r="AE818" s="14"/>
      <c r="AT818" s="245" t="s">
        <v>148</v>
      </c>
      <c r="AU818" s="245" t="s">
        <v>85</v>
      </c>
      <c r="AV818" s="14" t="s">
        <v>85</v>
      </c>
      <c r="AW818" s="14" t="s">
        <v>35</v>
      </c>
      <c r="AX818" s="14" t="s">
        <v>75</v>
      </c>
      <c r="AY818" s="245" t="s">
        <v>136</v>
      </c>
    </row>
    <row r="819" s="15" customFormat="1">
      <c r="A819" s="15"/>
      <c r="B819" s="246"/>
      <c r="C819" s="247"/>
      <c r="D819" s="226" t="s">
        <v>148</v>
      </c>
      <c r="E819" s="248" t="s">
        <v>19</v>
      </c>
      <c r="F819" s="249" t="s">
        <v>155</v>
      </c>
      <c r="G819" s="247"/>
      <c r="H819" s="250">
        <v>88.914000000000001</v>
      </c>
      <c r="I819" s="251"/>
      <c r="J819" s="247"/>
      <c r="K819" s="247"/>
      <c r="L819" s="252"/>
      <c r="M819" s="253"/>
      <c r="N819" s="254"/>
      <c r="O819" s="254"/>
      <c r="P819" s="254"/>
      <c r="Q819" s="254"/>
      <c r="R819" s="254"/>
      <c r="S819" s="254"/>
      <c r="T819" s="255"/>
      <c r="U819" s="15"/>
      <c r="V819" s="15"/>
      <c r="W819" s="15"/>
      <c r="X819" s="15"/>
      <c r="Y819" s="15"/>
      <c r="Z819" s="15"/>
      <c r="AA819" s="15"/>
      <c r="AB819" s="15"/>
      <c r="AC819" s="15"/>
      <c r="AD819" s="15"/>
      <c r="AE819" s="15"/>
      <c r="AT819" s="256" t="s">
        <v>148</v>
      </c>
      <c r="AU819" s="256" t="s">
        <v>85</v>
      </c>
      <c r="AV819" s="15" t="s">
        <v>144</v>
      </c>
      <c r="AW819" s="15" t="s">
        <v>35</v>
      </c>
      <c r="AX819" s="15" t="s">
        <v>83</v>
      </c>
      <c r="AY819" s="256" t="s">
        <v>136</v>
      </c>
    </row>
    <row r="820" s="14" customFormat="1">
      <c r="A820" s="14"/>
      <c r="B820" s="235"/>
      <c r="C820" s="236"/>
      <c r="D820" s="226" t="s">
        <v>148</v>
      </c>
      <c r="E820" s="236"/>
      <c r="F820" s="238" t="s">
        <v>885</v>
      </c>
      <c r="G820" s="236"/>
      <c r="H820" s="239">
        <v>97.805000000000007</v>
      </c>
      <c r="I820" s="240"/>
      <c r="J820" s="236"/>
      <c r="K820" s="236"/>
      <c r="L820" s="241"/>
      <c r="M820" s="242"/>
      <c r="N820" s="243"/>
      <c r="O820" s="243"/>
      <c r="P820" s="243"/>
      <c r="Q820" s="243"/>
      <c r="R820" s="243"/>
      <c r="S820" s="243"/>
      <c r="T820" s="244"/>
      <c r="U820" s="14"/>
      <c r="V820" s="14"/>
      <c r="W820" s="14"/>
      <c r="X820" s="14"/>
      <c r="Y820" s="14"/>
      <c r="Z820" s="14"/>
      <c r="AA820" s="14"/>
      <c r="AB820" s="14"/>
      <c r="AC820" s="14"/>
      <c r="AD820" s="14"/>
      <c r="AE820" s="14"/>
      <c r="AT820" s="245" t="s">
        <v>148</v>
      </c>
      <c r="AU820" s="245" t="s">
        <v>85</v>
      </c>
      <c r="AV820" s="14" t="s">
        <v>85</v>
      </c>
      <c r="AW820" s="14" t="s">
        <v>4</v>
      </c>
      <c r="AX820" s="14" t="s">
        <v>83</v>
      </c>
      <c r="AY820" s="245" t="s">
        <v>136</v>
      </c>
    </row>
    <row r="821" s="2" customFormat="1" ht="16.5" customHeight="1">
      <c r="A821" s="40"/>
      <c r="B821" s="41"/>
      <c r="C821" s="206" t="s">
        <v>886</v>
      </c>
      <c r="D821" s="206" t="s">
        <v>139</v>
      </c>
      <c r="E821" s="207" t="s">
        <v>887</v>
      </c>
      <c r="F821" s="208" t="s">
        <v>888</v>
      </c>
      <c r="G821" s="209" t="s">
        <v>189</v>
      </c>
      <c r="H821" s="210">
        <v>84.926000000000002</v>
      </c>
      <c r="I821" s="211"/>
      <c r="J821" s="212">
        <f>ROUND(I821*H821,2)</f>
        <v>0</v>
      </c>
      <c r="K821" s="208" t="s">
        <v>143</v>
      </c>
      <c r="L821" s="46"/>
      <c r="M821" s="213" t="s">
        <v>19</v>
      </c>
      <c r="N821" s="214" t="s">
        <v>46</v>
      </c>
      <c r="O821" s="86"/>
      <c r="P821" s="215">
        <f>O821*H821</f>
        <v>0</v>
      </c>
      <c r="Q821" s="215">
        <v>3.0000000000000001E-05</v>
      </c>
      <c r="R821" s="215">
        <f>Q821*H821</f>
        <v>0.0025477799999999999</v>
      </c>
      <c r="S821" s="215">
        <v>0</v>
      </c>
      <c r="T821" s="216">
        <f>S821*H821</f>
        <v>0</v>
      </c>
      <c r="U821" s="40"/>
      <c r="V821" s="40"/>
      <c r="W821" s="40"/>
      <c r="X821" s="40"/>
      <c r="Y821" s="40"/>
      <c r="Z821" s="40"/>
      <c r="AA821" s="40"/>
      <c r="AB821" s="40"/>
      <c r="AC821" s="40"/>
      <c r="AD821" s="40"/>
      <c r="AE821" s="40"/>
      <c r="AR821" s="217" t="s">
        <v>257</v>
      </c>
      <c r="AT821" s="217" t="s">
        <v>139</v>
      </c>
      <c r="AU821" s="217" t="s">
        <v>85</v>
      </c>
      <c r="AY821" s="19" t="s">
        <v>136</v>
      </c>
      <c r="BE821" s="218">
        <f>IF(N821="základní",J821,0)</f>
        <v>0</v>
      </c>
      <c r="BF821" s="218">
        <f>IF(N821="snížená",J821,0)</f>
        <v>0</v>
      </c>
      <c r="BG821" s="218">
        <f>IF(N821="zákl. přenesená",J821,0)</f>
        <v>0</v>
      </c>
      <c r="BH821" s="218">
        <f>IF(N821="sníž. přenesená",J821,0)</f>
        <v>0</v>
      </c>
      <c r="BI821" s="218">
        <f>IF(N821="nulová",J821,0)</f>
        <v>0</v>
      </c>
      <c r="BJ821" s="19" t="s">
        <v>83</v>
      </c>
      <c r="BK821" s="218">
        <f>ROUND(I821*H821,2)</f>
        <v>0</v>
      </c>
      <c r="BL821" s="19" t="s">
        <v>257</v>
      </c>
      <c r="BM821" s="217" t="s">
        <v>889</v>
      </c>
    </row>
    <row r="822" s="2" customFormat="1">
      <c r="A822" s="40"/>
      <c r="B822" s="41"/>
      <c r="C822" s="42"/>
      <c r="D822" s="219" t="s">
        <v>146</v>
      </c>
      <c r="E822" s="42"/>
      <c r="F822" s="220" t="s">
        <v>890</v>
      </c>
      <c r="G822" s="42"/>
      <c r="H822" s="42"/>
      <c r="I822" s="221"/>
      <c r="J822" s="42"/>
      <c r="K822" s="42"/>
      <c r="L822" s="46"/>
      <c r="M822" s="222"/>
      <c r="N822" s="223"/>
      <c r="O822" s="86"/>
      <c r="P822" s="86"/>
      <c r="Q822" s="86"/>
      <c r="R822" s="86"/>
      <c r="S822" s="86"/>
      <c r="T822" s="87"/>
      <c r="U822" s="40"/>
      <c r="V822" s="40"/>
      <c r="W822" s="40"/>
      <c r="X822" s="40"/>
      <c r="Y822" s="40"/>
      <c r="Z822" s="40"/>
      <c r="AA822" s="40"/>
      <c r="AB822" s="40"/>
      <c r="AC822" s="40"/>
      <c r="AD822" s="40"/>
      <c r="AE822" s="40"/>
      <c r="AT822" s="19" t="s">
        <v>146</v>
      </c>
      <c r="AU822" s="19" t="s">
        <v>85</v>
      </c>
    </row>
    <row r="823" s="13" customFormat="1">
      <c r="A823" s="13"/>
      <c r="B823" s="224"/>
      <c r="C823" s="225"/>
      <c r="D823" s="226" t="s">
        <v>148</v>
      </c>
      <c r="E823" s="227" t="s">
        <v>19</v>
      </c>
      <c r="F823" s="228" t="s">
        <v>208</v>
      </c>
      <c r="G823" s="225"/>
      <c r="H823" s="227" t="s">
        <v>19</v>
      </c>
      <c r="I823" s="229"/>
      <c r="J823" s="225"/>
      <c r="K823" s="225"/>
      <c r="L823" s="230"/>
      <c r="M823" s="231"/>
      <c r="N823" s="232"/>
      <c r="O823" s="232"/>
      <c r="P823" s="232"/>
      <c r="Q823" s="232"/>
      <c r="R823" s="232"/>
      <c r="S823" s="232"/>
      <c r="T823" s="233"/>
      <c r="U823" s="13"/>
      <c r="V823" s="13"/>
      <c r="W823" s="13"/>
      <c r="X823" s="13"/>
      <c r="Y823" s="13"/>
      <c r="Z823" s="13"/>
      <c r="AA823" s="13"/>
      <c r="AB823" s="13"/>
      <c r="AC823" s="13"/>
      <c r="AD823" s="13"/>
      <c r="AE823" s="13"/>
      <c r="AT823" s="234" t="s">
        <v>148</v>
      </c>
      <c r="AU823" s="234" t="s">
        <v>85</v>
      </c>
      <c r="AV823" s="13" t="s">
        <v>83</v>
      </c>
      <c r="AW823" s="13" t="s">
        <v>35</v>
      </c>
      <c r="AX823" s="13" t="s">
        <v>75</v>
      </c>
      <c r="AY823" s="234" t="s">
        <v>136</v>
      </c>
    </row>
    <row r="824" s="14" customFormat="1">
      <c r="A824" s="14"/>
      <c r="B824" s="235"/>
      <c r="C824" s="236"/>
      <c r="D824" s="226" t="s">
        <v>148</v>
      </c>
      <c r="E824" s="237" t="s">
        <v>19</v>
      </c>
      <c r="F824" s="238" t="s">
        <v>891</v>
      </c>
      <c r="G824" s="236"/>
      <c r="H824" s="239">
        <v>15.256</v>
      </c>
      <c r="I824" s="240"/>
      <c r="J824" s="236"/>
      <c r="K824" s="236"/>
      <c r="L824" s="241"/>
      <c r="M824" s="242"/>
      <c r="N824" s="243"/>
      <c r="O824" s="243"/>
      <c r="P824" s="243"/>
      <c r="Q824" s="243"/>
      <c r="R824" s="243"/>
      <c r="S824" s="243"/>
      <c r="T824" s="244"/>
      <c r="U824" s="14"/>
      <c r="V824" s="14"/>
      <c r="W824" s="14"/>
      <c r="X824" s="14"/>
      <c r="Y824" s="14"/>
      <c r="Z824" s="14"/>
      <c r="AA824" s="14"/>
      <c r="AB824" s="14"/>
      <c r="AC824" s="14"/>
      <c r="AD824" s="14"/>
      <c r="AE824" s="14"/>
      <c r="AT824" s="245" t="s">
        <v>148</v>
      </c>
      <c r="AU824" s="245" t="s">
        <v>85</v>
      </c>
      <c r="AV824" s="14" t="s">
        <v>85</v>
      </c>
      <c r="AW824" s="14" t="s">
        <v>35</v>
      </c>
      <c r="AX824" s="14" t="s">
        <v>75</v>
      </c>
      <c r="AY824" s="245" t="s">
        <v>136</v>
      </c>
    </row>
    <row r="825" s="13" customFormat="1">
      <c r="A825" s="13"/>
      <c r="B825" s="224"/>
      <c r="C825" s="225"/>
      <c r="D825" s="226" t="s">
        <v>148</v>
      </c>
      <c r="E825" s="227" t="s">
        <v>19</v>
      </c>
      <c r="F825" s="228" t="s">
        <v>344</v>
      </c>
      <c r="G825" s="225"/>
      <c r="H825" s="227" t="s">
        <v>19</v>
      </c>
      <c r="I825" s="229"/>
      <c r="J825" s="225"/>
      <c r="K825" s="225"/>
      <c r="L825" s="230"/>
      <c r="M825" s="231"/>
      <c r="N825" s="232"/>
      <c r="O825" s="232"/>
      <c r="P825" s="232"/>
      <c r="Q825" s="232"/>
      <c r="R825" s="232"/>
      <c r="S825" s="232"/>
      <c r="T825" s="233"/>
      <c r="U825" s="13"/>
      <c r="V825" s="13"/>
      <c r="W825" s="13"/>
      <c r="X825" s="13"/>
      <c r="Y825" s="13"/>
      <c r="Z825" s="13"/>
      <c r="AA825" s="13"/>
      <c r="AB825" s="13"/>
      <c r="AC825" s="13"/>
      <c r="AD825" s="13"/>
      <c r="AE825" s="13"/>
      <c r="AT825" s="234" t="s">
        <v>148</v>
      </c>
      <c r="AU825" s="234" t="s">
        <v>85</v>
      </c>
      <c r="AV825" s="13" t="s">
        <v>83</v>
      </c>
      <c r="AW825" s="13" t="s">
        <v>35</v>
      </c>
      <c r="AX825" s="13" t="s">
        <v>75</v>
      </c>
      <c r="AY825" s="234" t="s">
        <v>136</v>
      </c>
    </row>
    <row r="826" s="14" customFormat="1">
      <c r="A826" s="14"/>
      <c r="B826" s="235"/>
      <c r="C826" s="236"/>
      <c r="D826" s="226" t="s">
        <v>148</v>
      </c>
      <c r="E826" s="237" t="s">
        <v>19</v>
      </c>
      <c r="F826" s="238" t="s">
        <v>892</v>
      </c>
      <c r="G826" s="236"/>
      <c r="H826" s="239">
        <v>15.032</v>
      </c>
      <c r="I826" s="240"/>
      <c r="J826" s="236"/>
      <c r="K826" s="236"/>
      <c r="L826" s="241"/>
      <c r="M826" s="242"/>
      <c r="N826" s="243"/>
      <c r="O826" s="243"/>
      <c r="P826" s="243"/>
      <c r="Q826" s="243"/>
      <c r="R826" s="243"/>
      <c r="S826" s="243"/>
      <c r="T826" s="244"/>
      <c r="U826" s="14"/>
      <c r="V826" s="14"/>
      <c r="W826" s="14"/>
      <c r="X826" s="14"/>
      <c r="Y826" s="14"/>
      <c r="Z826" s="14"/>
      <c r="AA826" s="14"/>
      <c r="AB826" s="14"/>
      <c r="AC826" s="14"/>
      <c r="AD826" s="14"/>
      <c r="AE826" s="14"/>
      <c r="AT826" s="245" t="s">
        <v>148</v>
      </c>
      <c r="AU826" s="245" t="s">
        <v>85</v>
      </c>
      <c r="AV826" s="14" t="s">
        <v>85</v>
      </c>
      <c r="AW826" s="14" t="s">
        <v>35</v>
      </c>
      <c r="AX826" s="14" t="s">
        <v>75</v>
      </c>
      <c r="AY826" s="245" t="s">
        <v>136</v>
      </c>
    </row>
    <row r="827" s="13" customFormat="1">
      <c r="A827" s="13"/>
      <c r="B827" s="224"/>
      <c r="C827" s="225"/>
      <c r="D827" s="226" t="s">
        <v>148</v>
      </c>
      <c r="E827" s="227" t="s">
        <v>19</v>
      </c>
      <c r="F827" s="228" t="s">
        <v>206</v>
      </c>
      <c r="G827" s="225"/>
      <c r="H827" s="227" t="s">
        <v>19</v>
      </c>
      <c r="I827" s="229"/>
      <c r="J827" s="225"/>
      <c r="K827" s="225"/>
      <c r="L827" s="230"/>
      <c r="M827" s="231"/>
      <c r="N827" s="232"/>
      <c r="O827" s="232"/>
      <c r="P827" s="232"/>
      <c r="Q827" s="232"/>
      <c r="R827" s="232"/>
      <c r="S827" s="232"/>
      <c r="T827" s="233"/>
      <c r="U827" s="13"/>
      <c r="V827" s="13"/>
      <c r="W827" s="13"/>
      <c r="X827" s="13"/>
      <c r="Y827" s="13"/>
      <c r="Z827" s="13"/>
      <c r="AA827" s="13"/>
      <c r="AB827" s="13"/>
      <c r="AC827" s="13"/>
      <c r="AD827" s="13"/>
      <c r="AE827" s="13"/>
      <c r="AT827" s="234" t="s">
        <v>148</v>
      </c>
      <c r="AU827" s="234" t="s">
        <v>85</v>
      </c>
      <c r="AV827" s="13" t="s">
        <v>83</v>
      </c>
      <c r="AW827" s="13" t="s">
        <v>35</v>
      </c>
      <c r="AX827" s="13" t="s">
        <v>75</v>
      </c>
      <c r="AY827" s="234" t="s">
        <v>136</v>
      </c>
    </row>
    <row r="828" s="14" customFormat="1">
      <c r="A828" s="14"/>
      <c r="B828" s="235"/>
      <c r="C828" s="236"/>
      <c r="D828" s="226" t="s">
        <v>148</v>
      </c>
      <c r="E828" s="237" t="s">
        <v>19</v>
      </c>
      <c r="F828" s="238" t="s">
        <v>893</v>
      </c>
      <c r="G828" s="236"/>
      <c r="H828" s="239">
        <v>15.965999999999999</v>
      </c>
      <c r="I828" s="240"/>
      <c r="J828" s="236"/>
      <c r="K828" s="236"/>
      <c r="L828" s="241"/>
      <c r="M828" s="242"/>
      <c r="N828" s="243"/>
      <c r="O828" s="243"/>
      <c r="P828" s="243"/>
      <c r="Q828" s="243"/>
      <c r="R828" s="243"/>
      <c r="S828" s="243"/>
      <c r="T828" s="244"/>
      <c r="U828" s="14"/>
      <c r="V828" s="14"/>
      <c r="W828" s="14"/>
      <c r="X828" s="14"/>
      <c r="Y828" s="14"/>
      <c r="Z828" s="14"/>
      <c r="AA828" s="14"/>
      <c r="AB828" s="14"/>
      <c r="AC828" s="14"/>
      <c r="AD828" s="14"/>
      <c r="AE828" s="14"/>
      <c r="AT828" s="245" t="s">
        <v>148</v>
      </c>
      <c r="AU828" s="245" t="s">
        <v>85</v>
      </c>
      <c r="AV828" s="14" t="s">
        <v>85</v>
      </c>
      <c r="AW828" s="14" t="s">
        <v>35</v>
      </c>
      <c r="AX828" s="14" t="s">
        <v>75</v>
      </c>
      <c r="AY828" s="245" t="s">
        <v>136</v>
      </c>
    </row>
    <row r="829" s="13" customFormat="1">
      <c r="A829" s="13"/>
      <c r="B829" s="224"/>
      <c r="C829" s="225"/>
      <c r="D829" s="226" t="s">
        <v>148</v>
      </c>
      <c r="E829" s="227" t="s">
        <v>19</v>
      </c>
      <c r="F829" s="228" t="s">
        <v>174</v>
      </c>
      <c r="G829" s="225"/>
      <c r="H829" s="227" t="s">
        <v>19</v>
      </c>
      <c r="I829" s="229"/>
      <c r="J829" s="225"/>
      <c r="K829" s="225"/>
      <c r="L829" s="230"/>
      <c r="M829" s="231"/>
      <c r="N829" s="232"/>
      <c r="O829" s="232"/>
      <c r="P829" s="232"/>
      <c r="Q829" s="232"/>
      <c r="R829" s="232"/>
      <c r="S829" s="232"/>
      <c r="T829" s="233"/>
      <c r="U829" s="13"/>
      <c r="V829" s="13"/>
      <c r="W829" s="13"/>
      <c r="X829" s="13"/>
      <c r="Y829" s="13"/>
      <c r="Z829" s="13"/>
      <c r="AA829" s="13"/>
      <c r="AB829" s="13"/>
      <c r="AC829" s="13"/>
      <c r="AD829" s="13"/>
      <c r="AE829" s="13"/>
      <c r="AT829" s="234" t="s">
        <v>148</v>
      </c>
      <c r="AU829" s="234" t="s">
        <v>85</v>
      </c>
      <c r="AV829" s="13" t="s">
        <v>83</v>
      </c>
      <c r="AW829" s="13" t="s">
        <v>35</v>
      </c>
      <c r="AX829" s="13" t="s">
        <v>75</v>
      </c>
      <c r="AY829" s="234" t="s">
        <v>136</v>
      </c>
    </row>
    <row r="830" s="14" customFormat="1">
      <c r="A830" s="14"/>
      <c r="B830" s="235"/>
      <c r="C830" s="236"/>
      <c r="D830" s="226" t="s">
        <v>148</v>
      </c>
      <c r="E830" s="237" t="s">
        <v>19</v>
      </c>
      <c r="F830" s="238" t="s">
        <v>894</v>
      </c>
      <c r="G830" s="236"/>
      <c r="H830" s="239">
        <v>10.84</v>
      </c>
      <c r="I830" s="240"/>
      <c r="J830" s="236"/>
      <c r="K830" s="236"/>
      <c r="L830" s="241"/>
      <c r="M830" s="242"/>
      <c r="N830" s="243"/>
      <c r="O830" s="243"/>
      <c r="P830" s="243"/>
      <c r="Q830" s="243"/>
      <c r="R830" s="243"/>
      <c r="S830" s="243"/>
      <c r="T830" s="244"/>
      <c r="U830" s="14"/>
      <c r="V830" s="14"/>
      <c r="W830" s="14"/>
      <c r="X830" s="14"/>
      <c r="Y830" s="14"/>
      <c r="Z830" s="14"/>
      <c r="AA830" s="14"/>
      <c r="AB830" s="14"/>
      <c r="AC830" s="14"/>
      <c r="AD830" s="14"/>
      <c r="AE830" s="14"/>
      <c r="AT830" s="245" t="s">
        <v>148</v>
      </c>
      <c r="AU830" s="245" t="s">
        <v>85</v>
      </c>
      <c r="AV830" s="14" t="s">
        <v>85</v>
      </c>
      <c r="AW830" s="14" t="s">
        <v>35</v>
      </c>
      <c r="AX830" s="14" t="s">
        <v>75</v>
      </c>
      <c r="AY830" s="245" t="s">
        <v>136</v>
      </c>
    </row>
    <row r="831" s="13" customFormat="1">
      <c r="A831" s="13"/>
      <c r="B831" s="224"/>
      <c r="C831" s="225"/>
      <c r="D831" s="226" t="s">
        <v>148</v>
      </c>
      <c r="E831" s="227" t="s">
        <v>19</v>
      </c>
      <c r="F831" s="228" t="s">
        <v>338</v>
      </c>
      <c r="G831" s="225"/>
      <c r="H831" s="227" t="s">
        <v>19</v>
      </c>
      <c r="I831" s="229"/>
      <c r="J831" s="225"/>
      <c r="K831" s="225"/>
      <c r="L831" s="230"/>
      <c r="M831" s="231"/>
      <c r="N831" s="232"/>
      <c r="O831" s="232"/>
      <c r="P831" s="232"/>
      <c r="Q831" s="232"/>
      <c r="R831" s="232"/>
      <c r="S831" s="232"/>
      <c r="T831" s="233"/>
      <c r="U831" s="13"/>
      <c r="V831" s="13"/>
      <c r="W831" s="13"/>
      <c r="X831" s="13"/>
      <c r="Y831" s="13"/>
      <c r="Z831" s="13"/>
      <c r="AA831" s="13"/>
      <c r="AB831" s="13"/>
      <c r="AC831" s="13"/>
      <c r="AD831" s="13"/>
      <c r="AE831" s="13"/>
      <c r="AT831" s="234" t="s">
        <v>148</v>
      </c>
      <c r="AU831" s="234" t="s">
        <v>85</v>
      </c>
      <c r="AV831" s="13" t="s">
        <v>83</v>
      </c>
      <c r="AW831" s="13" t="s">
        <v>35</v>
      </c>
      <c r="AX831" s="13" t="s">
        <v>75</v>
      </c>
      <c r="AY831" s="234" t="s">
        <v>136</v>
      </c>
    </row>
    <row r="832" s="14" customFormat="1">
      <c r="A832" s="14"/>
      <c r="B832" s="235"/>
      <c r="C832" s="236"/>
      <c r="D832" s="226" t="s">
        <v>148</v>
      </c>
      <c r="E832" s="237" t="s">
        <v>19</v>
      </c>
      <c r="F832" s="238" t="s">
        <v>895</v>
      </c>
      <c r="G832" s="236"/>
      <c r="H832" s="239">
        <v>14.096</v>
      </c>
      <c r="I832" s="240"/>
      <c r="J832" s="236"/>
      <c r="K832" s="236"/>
      <c r="L832" s="241"/>
      <c r="M832" s="242"/>
      <c r="N832" s="243"/>
      <c r="O832" s="243"/>
      <c r="P832" s="243"/>
      <c r="Q832" s="243"/>
      <c r="R832" s="243"/>
      <c r="S832" s="243"/>
      <c r="T832" s="244"/>
      <c r="U832" s="14"/>
      <c r="V832" s="14"/>
      <c r="W832" s="14"/>
      <c r="X832" s="14"/>
      <c r="Y832" s="14"/>
      <c r="Z832" s="14"/>
      <c r="AA832" s="14"/>
      <c r="AB832" s="14"/>
      <c r="AC832" s="14"/>
      <c r="AD832" s="14"/>
      <c r="AE832" s="14"/>
      <c r="AT832" s="245" t="s">
        <v>148</v>
      </c>
      <c r="AU832" s="245" t="s">
        <v>85</v>
      </c>
      <c r="AV832" s="14" t="s">
        <v>85</v>
      </c>
      <c r="AW832" s="14" t="s">
        <v>35</v>
      </c>
      <c r="AX832" s="14" t="s">
        <v>75</v>
      </c>
      <c r="AY832" s="245" t="s">
        <v>136</v>
      </c>
    </row>
    <row r="833" s="13" customFormat="1">
      <c r="A833" s="13"/>
      <c r="B833" s="224"/>
      <c r="C833" s="225"/>
      <c r="D833" s="226" t="s">
        <v>148</v>
      </c>
      <c r="E833" s="227" t="s">
        <v>19</v>
      </c>
      <c r="F833" s="228" t="s">
        <v>176</v>
      </c>
      <c r="G833" s="225"/>
      <c r="H833" s="227" t="s">
        <v>19</v>
      </c>
      <c r="I833" s="229"/>
      <c r="J833" s="225"/>
      <c r="K833" s="225"/>
      <c r="L833" s="230"/>
      <c r="M833" s="231"/>
      <c r="N833" s="232"/>
      <c r="O833" s="232"/>
      <c r="P833" s="232"/>
      <c r="Q833" s="232"/>
      <c r="R833" s="232"/>
      <c r="S833" s="232"/>
      <c r="T833" s="233"/>
      <c r="U833" s="13"/>
      <c r="V833" s="13"/>
      <c r="W833" s="13"/>
      <c r="X833" s="13"/>
      <c r="Y833" s="13"/>
      <c r="Z833" s="13"/>
      <c r="AA833" s="13"/>
      <c r="AB833" s="13"/>
      <c r="AC833" s="13"/>
      <c r="AD833" s="13"/>
      <c r="AE833" s="13"/>
      <c r="AT833" s="234" t="s">
        <v>148</v>
      </c>
      <c r="AU833" s="234" t="s">
        <v>85</v>
      </c>
      <c r="AV833" s="13" t="s">
        <v>83</v>
      </c>
      <c r="AW833" s="13" t="s">
        <v>35</v>
      </c>
      <c r="AX833" s="13" t="s">
        <v>75</v>
      </c>
      <c r="AY833" s="234" t="s">
        <v>136</v>
      </c>
    </row>
    <row r="834" s="14" customFormat="1">
      <c r="A834" s="14"/>
      <c r="B834" s="235"/>
      <c r="C834" s="236"/>
      <c r="D834" s="226" t="s">
        <v>148</v>
      </c>
      <c r="E834" s="237" t="s">
        <v>19</v>
      </c>
      <c r="F834" s="238" t="s">
        <v>896</v>
      </c>
      <c r="G834" s="236"/>
      <c r="H834" s="239">
        <v>13.736000000000001</v>
      </c>
      <c r="I834" s="240"/>
      <c r="J834" s="236"/>
      <c r="K834" s="236"/>
      <c r="L834" s="241"/>
      <c r="M834" s="242"/>
      <c r="N834" s="243"/>
      <c r="O834" s="243"/>
      <c r="P834" s="243"/>
      <c r="Q834" s="243"/>
      <c r="R834" s="243"/>
      <c r="S834" s="243"/>
      <c r="T834" s="244"/>
      <c r="U834" s="14"/>
      <c r="V834" s="14"/>
      <c r="W834" s="14"/>
      <c r="X834" s="14"/>
      <c r="Y834" s="14"/>
      <c r="Z834" s="14"/>
      <c r="AA834" s="14"/>
      <c r="AB834" s="14"/>
      <c r="AC834" s="14"/>
      <c r="AD834" s="14"/>
      <c r="AE834" s="14"/>
      <c r="AT834" s="245" t="s">
        <v>148</v>
      </c>
      <c r="AU834" s="245" t="s">
        <v>85</v>
      </c>
      <c r="AV834" s="14" t="s">
        <v>85</v>
      </c>
      <c r="AW834" s="14" t="s">
        <v>35</v>
      </c>
      <c r="AX834" s="14" t="s">
        <v>75</v>
      </c>
      <c r="AY834" s="245" t="s">
        <v>136</v>
      </c>
    </row>
    <row r="835" s="15" customFormat="1">
      <c r="A835" s="15"/>
      <c r="B835" s="246"/>
      <c r="C835" s="247"/>
      <c r="D835" s="226" t="s">
        <v>148</v>
      </c>
      <c r="E835" s="248" t="s">
        <v>19</v>
      </c>
      <c r="F835" s="249" t="s">
        <v>155</v>
      </c>
      <c r="G835" s="247"/>
      <c r="H835" s="250">
        <v>84.926000000000002</v>
      </c>
      <c r="I835" s="251"/>
      <c r="J835" s="247"/>
      <c r="K835" s="247"/>
      <c r="L835" s="252"/>
      <c r="M835" s="253"/>
      <c r="N835" s="254"/>
      <c r="O835" s="254"/>
      <c r="P835" s="254"/>
      <c r="Q835" s="254"/>
      <c r="R835" s="254"/>
      <c r="S835" s="254"/>
      <c r="T835" s="255"/>
      <c r="U835" s="15"/>
      <c r="V835" s="15"/>
      <c r="W835" s="15"/>
      <c r="X835" s="15"/>
      <c r="Y835" s="15"/>
      <c r="Z835" s="15"/>
      <c r="AA835" s="15"/>
      <c r="AB835" s="15"/>
      <c r="AC835" s="15"/>
      <c r="AD835" s="15"/>
      <c r="AE835" s="15"/>
      <c r="AT835" s="256" t="s">
        <v>148</v>
      </c>
      <c r="AU835" s="256" t="s">
        <v>85</v>
      </c>
      <c r="AV835" s="15" t="s">
        <v>144</v>
      </c>
      <c r="AW835" s="15" t="s">
        <v>35</v>
      </c>
      <c r="AX835" s="15" t="s">
        <v>83</v>
      </c>
      <c r="AY835" s="256" t="s">
        <v>136</v>
      </c>
    </row>
    <row r="836" s="2" customFormat="1" ht="16.5" customHeight="1">
      <c r="A836" s="40"/>
      <c r="B836" s="41"/>
      <c r="C836" s="260" t="s">
        <v>897</v>
      </c>
      <c r="D836" s="260" t="s">
        <v>443</v>
      </c>
      <c r="E836" s="261" t="s">
        <v>898</v>
      </c>
      <c r="F836" s="262" t="s">
        <v>899</v>
      </c>
      <c r="G836" s="263" t="s">
        <v>189</v>
      </c>
      <c r="H836" s="264">
        <v>86.625</v>
      </c>
      <c r="I836" s="265"/>
      <c r="J836" s="266">
        <f>ROUND(I836*H836,2)</f>
        <v>0</v>
      </c>
      <c r="K836" s="262" t="s">
        <v>143</v>
      </c>
      <c r="L836" s="267"/>
      <c r="M836" s="268" t="s">
        <v>19</v>
      </c>
      <c r="N836" s="269" t="s">
        <v>46</v>
      </c>
      <c r="O836" s="86"/>
      <c r="P836" s="215">
        <f>O836*H836</f>
        <v>0</v>
      </c>
      <c r="Q836" s="215">
        <v>0.00038000000000000002</v>
      </c>
      <c r="R836" s="215">
        <f>Q836*H836</f>
        <v>0.032917500000000002</v>
      </c>
      <c r="S836" s="215">
        <v>0</v>
      </c>
      <c r="T836" s="216">
        <f>S836*H836</f>
        <v>0</v>
      </c>
      <c r="U836" s="40"/>
      <c r="V836" s="40"/>
      <c r="W836" s="40"/>
      <c r="X836" s="40"/>
      <c r="Y836" s="40"/>
      <c r="Z836" s="40"/>
      <c r="AA836" s="40"/>
      <c r="AB836" s="40"/>
      <c r="AC836" s="40"/>
      <c r="AD836" s="40"/>
      <c r="AE836" s="40"/>
      <c r="AR836" s="217" t="s">
        <v>500</v>
      </c>
      <c r="AT836" s="217" t="s">
        <v>443</v>
      </c>
      <c r="AU836" s="217" t="s">
        <v>85</v>
      </c>
      <c r="AY836" s="19" t="s">
        <v>136</v>
      </c>
      <c r="BE836" s="218">
        <f>IF(N836="základní",J836,0)</f>
        <v>0</v>
      </c>
      <c r="BF836" s="218">
        <f>IF(N836="snížená",J836,0)</f>
        <v>0</v>
      </c>
      <c r="BG836" s="218">
        <f>IF(N836="zákl. přenesená",J836,0)</f>
        <v>0</v>
      </c>
      <c r="BH836" s="218">
        <f>IF(N836="sníž. přenesená",J836,0)</f>
        <v>0</v>
      </c>
      <c r="BI836" s="218">
        <f>IF(N836="nulová",J836,0)</f>
        <v>0</v>
      </c>
      <c r="BJ836" s="19" t="s">
        <v>83</v>
      </c>
      <c r="BK836" s="218">
        <f>ROUND(I836*H836,2)</f>
        <v>0</v>
      </c>
      <c r="BL836" s="19" t="s">
        <v>257</v>
      </c>
      <c r="BM836" s="217" t="s">
        <v>900</v>
      </c>
    </row>
    <row r="837" s="14" customFormat="1">
      <c r="A837" s="14"/>
      <c r="B837" s="235"/>
      <c r="C837" s="236"/>
      <c r="D837" s="226" t="s">
        <v>148</v>
      </c>
      <c r="E837" s="236"/>
      <c r="F837" s="238" t="s">
        <v>901</v>
      </c>
      <c r="G837" s="236"/>
      <c r="H837" s="239">
        <v>86.625</v>
      </c>
      <c r="I837" s="240"/>
      <c r="J837" s="236"/>
      <c r="K837" s="236"/>
      <c r="L837" s="241"/>
      <c r="M837" s="242"/>
      <c r="N837" s="243"/>
      <c r="O837" s="243"/>
      <c r="P837" s="243"/>
      <c r="Q837" s="243"/>
      <c r="R837" s="243"/>
      <c r="S837" s="243"/>
      <c r="T837" s="244"/>
      <c r="U837" s="14"/>
      <c r="V837" s="14"/>
      <c r="W837" s="14"/>
      <c r="X837" s="14"/>
      <c r="Y837" s="14"/>
      <c r="Z837" s="14"/>
      <c r="AA837" s="14"/>
      <c r="AB837" s="14"/>
      <c r="AC837" s="14"/>
      <c r="AD837" s="14"/>
      <c r="AE837" s="14"/>
      <c r="AT837" s="245" t="s">
        <v>148</v>
      </c>
      <c r="AU837" s="245" t="s">
        <v>85</v>
      </c>
      <c r="AV837" s="14" t="s">
        <v>85</v>
      </c>
      <c r="AW837" s="14" t="s">
        <v>4</v>
      </c>
      <c r="AX837" s="14" t="s">
        <v>83</v>
      </c>
      <c r="AY837" s="245" t="s">
        <v>136</v>
      </c>
    </row>
    <row r="838" s="2" customFormat="1" ht="16.5" customHeight="1">
      <c r="A838" s="40"/>
      <c r="B838" s="41"/>
      <c r="C838" s="206" t="s">
        <v>902</v>
      </c>
      <c r="D838" s="206" t="s">
        <v>139</v>
      </c>
      <c r="E838" s="207" t="s">
        <v>903</v>
      </c>
      <c r="F838" s="208" t="s">
        <v>904</v>
      </c>
      <c r="G838" s="209" t="s">
        <v>189</v>
      </c>
      <c r="H838" s="210">
        <v>84.926000000000002</v>
      </c>
      <c r="I838" s="211"/>
      <c r="J838" s="212">
        <f>ROUND(I838*H838,2)</f>
        <v>0</v>
      </c>
      <c r="K838" s="208" t="s">
        <v>143</v>
      </c>
      <c r="L838" s="46"/>
      <c r="M838" s="213" t="s">
        <v>19</v>
      </c>
      <c r="N838" s="214" t="s">
        <v>46</v>
      </c>
      <c r="O838" s="86"/>
      <c r="P838" s="215">
        <f>O838*H838</f>
        <v>0</v>
      </c>
      <c r="Q838" s="215">
        <v>0</v>
      </c>
      <c r="R838" s="215">
        <f>Q838*H838</f>
        <v>0</v>
      </c>
      <c r="S838" s="215">
        <v>0</v>
      </c>
      <c r="T838" s="216">
        <f>S838*H838</f>
        <v>0</v>
      </c>
      <c r="U838" s="40"/>
      <c r="V838" s="40"/>
      <c r="W838" s="40"/>
      <c r="X838" s="40"/>
      <c r="Y838" s="40"/>
      <c r="Z838" s="40"/>
      <c r="AA838" s="40"/>
      <c r="AB838" s="40"/>
      <c r="AC838" s="40"/>
      <c r="AD838" s="40"/>
      <c r="AE838" s="40"/>
      <c r="AR838" s="217" t="s">
        <v>257</v>
      </c>
      <c r="AT838" s="217" t="s">
        <v>139</v>
      </c>
      <c r="AU838" s="217" t="s">
        <v>85</v>
      </c>
      <c r="AY838" s="19" t="s">
        <v>136</v>
      </c>
      <c r="BE838" s="218">
        <f>IF(N838="základní",J838,0)</f>
        <v>0</v>
      </c>
      <c r="BF838" s="218">
        <f>IF(N838="snížená",J838,0)</f>
        <v>0</v>
      </c>
      <c r="BG838" s="218">
        <f>IF(N838="zákl. přenesená",J838,0)</f>
        <v>0</v>
      </c>
      <c r="BH838" s="218">
        <f>IF(N838="sníž. přenesená",J838,0)</f>
        <v>0</v>
      </c>
      <c r="BI838" s="218">
        <f>IF(N838="nulová",J838,0)</f>
        <v>0</v>
      </c>
      <c r="BJ838" s="19" t="s">
        <v>83</v>
      </c>
      <c r="BK838" s="218">
        <f>ROUND(I838*H838,2)</f>
        <v>0</v>
      </c>
      <c r="BL838" s="19" t="s">
        <v>257</v>
      </c>
      <c r="BM838" s="217" t="s">
        <v>905</v>
      </c>
    </row>
    <row r="839" s="2" customFormat="1">
      <c r="A839" s="40"/>
      <c r="B839" s="41"/>
      <c r="C839" s="42"/>
      <c r="D839" s="219" t="s">
        <v>146</v>
      </c>
      <c r="E839" s="42"/>
      <c r="F839" s="220" t="s">
        <v>906</v>
      </c>
      <c r="G839" s="42"/>
      <c r="H839" s="42"/>
      <c r="I839" s="221"/>
      <c r="J839" s="42"/>
      <c r="K839" s="42"/>
      <c r="L839" s="46"/>
      <c r="M839" s="222"/>
      <c r="N839" s="223"/>
      <c r="O839" s="86"/>
      <c r="P839" s="86"/>
      <c r="Q839" s="86"/>
      <c r="R839" s="86"/>
      <c r="S839" s="86"/>
      <c r="T839" s="87"/>
      <c r="U839" s="40"/>
      <c r="V839" s="40"/>
      <c r="W839" s="40"/>
      <c r="X839" s="40"/>
      <c r="Y839" s="40"/>
      <c r="Z839" s="40"/>
      <c r="AA839" s="40"/>
      <c r="AB839" s="40"/>
      <c r="AC839" s="40"/>
      <c r="AD839" s="40"/>
      <c r="AE839" s="40"/>
      <c r="AT839" s="19" t="s">
        <v>146</v>
      </c>
      <c r="AU839" s="19" t="s">
        <v>85</v>
      </c>
    </row>
    <row r="840" s="13" customFormat="1">
      <c r="A840" s="13"/>
      <c r="B840" s="224"/>
      <c r="C840" s="225"/>
      <c r="D840" s="226" t="s">
        <v>148</v>
      </c>
      <c r="E840" s="227" t="s">
        <v>19</v>
      </c>
      <c r="F840" s="228" t="s">
        <v>208</v>
      </c>
      <c r="G840" s="225"/>
      <c r="H840" s="227" t="s">
        <v>19</v>
      </c>
      <c r="I840" s="229"/>
      <c r="J840" s="225"/>
      <c r="K840" s="225"/>
      <c r="L840" s="230"/>
      <c r="M840" s="231"/>
      <c r="N840" s="232"/>
      <c r="O840" s="232"/>
      <c r="P840" s="232"/>
      <c r="Q840" s="232"/>
      <c r="R840" s="232"/>
      <c r="S840" s="232"/>
      <c r="T840" s="233"/>
      <c r="U840" s="13"/>
      <c r="V840" s="13"/>
      <c r="W840" s="13"/>
      <c r="X840" s="13"/>
      <c r="Y840" s="13"/>
      <c r="Z840" s="13"/>
      <c r="AA840" s="13"/>
      <c r="AB840" s="13"/>
      <c r="AC840" s="13"/>
      <c r="AD840" s="13"/>
      <c r="AE840" s="13"/>
      <c r="AT840" s="234" t="s">
        <v>148</v>
      </c>
      <c r="AU840" s="234" t="s">
        <v>85</v>
      </c>
      <c r="AV840" s="13" t="s">
        <v>83</v>
      </c>
      <c r="AW840" s="13" t="s">
        <v>35</v>
      </c>
      <c r="AX840" s="13" t="s">
        <v>75</v>
      </c>
      <c r="AY840" s="234" t="s">
        <v>136</v>
      </c>
    </row>
    <row r="841" s="14" customFormat="1">
      <c r="A841" s="14"/>
      <c r="B841" s="235"/>
      <c r="C841" s="236"/>
      <c r="D841" s="226" t="s">
        <v>148</v>
      </c>
      <c r="E841" s="237" t="s">
        <v>19</v>
      </c>
      <c r="F841" s="238" t="s">
        <v>891</v>
      </c>
      <c r="G841" s="236"/>
      <c r="H841" s="239">
        <v>15.256</v>
      </c>
      <c r="I841" s="240"/>
      <c r="J841" s="236"/>
      <c r="K841" s="236"/>
      <c r="L841" s="241"/>
      <c r="M841" s="242"/>
      <c r="N841" s="243"/>
      <c r="O841" s="243"/>
      <c r="P841" s="243"/>
      <c r="Q841" s="243"/>
      <c r="R841" s="243"/>
      <c r="S841" s="243"/>
      <c r="T841" s="244"/>
      <c r="U841" s="14"/>
      <c r="V841" s="14"/>
      <c r="W841" s="14"/>
      <c r="X841" s="14"/>
      <c r="Y841" s="14"/>
      <c r="Z841" s="14"/>
      <c r="AA841" s="14"/>
      <c r="AB841" s="14"/>
      <c r="AC841" s="14"/>
      <c r="AD841" s="14"/>
      <c r="AE841" s="14"/>
      <c r="AT841" s="245" t="s">
        <v>148</v>
      </c>
      <c r="AU841" s="245" t="s">
        <v>85</v>
      </c>
      <c r="AV841" s="14" t="s">
        <v>85</v>
      </c>
      <c r="AW841" s="14" t="s">
        <v>35</v>
      </c>
      <c r="AX841" s="14" t="s">
        <v>75</v>
      </c>
      <c r="AY841" s="245" t="s">
        <v>136</v>
      </c>
    </row>
    <row r="842" s="13" customFormat="1">
      <c r="A842" s="13"/>
      <c r="B842" s="224"/>
      <c r="C842" s="225"/>
      <c r="D842" s="226" t="s">
        <v>148</v>
      </c>
      <c r="E842" s="227" t="s">
        <v>19</v>
      </c>
      <c r="F842" s="228" t="s">
        <v>344</v>
      </c>
      <c r="G842" s="225"/>
      <c r="H842" s="227" t="s">
        <v>19</v>
      </c>
      <c r="I842" s="229"/>
      <c r="J842" s="225"/>
      <c r="K842" s="225"/>
      <c r="L842" s="230"/>
      <c r="M842" s="231"/>
      <c r="N842" s="232"/>
      <c r="O842" s="232"/>
      <c r="P842" s="232"/>
      <c r="Q842" s="232"/>
      <c r="R842" s="232"/>
      <c r="S842" s="232"/>
      <c r="T842" s="233"/>
      <c r="U842" s="13"/>
      <c r="V842" s="13"/>
      <c r="W842" s="13"/>
      <c r="X842" s="13"/>
      <c r="Y842" s="13"/>
      <c r="Z842" s="13"/>
      <c r="AA842" s="13"/>
      <c r="AB842" s="13"/>
      <c r="AC842" s="13"/>
      <c r="AD842" s="13"/>
      <c r="AE842" s="13"/>
      <c r="AT842" s="234" t="s">
        <v>148</v>
      </c>
      <c r="AU842" s="234" t="s">
        <v>85</v>
      </c>
      <c r="AV842" s="13" t="s">
        <v>83</v>
      </c>
      <c r="AW842" s="13" t="s">
        <v>35</v>
      </c>
      <c r="AX842" s="13" t="s">
        <v>75</v>
      </c>
      <c r="AY842" s="234" t="s">
        <v>136</v>
      </c>
    </row>
    <row r="843" s="14" customFormat="1">
      <c r="A843" s="14"/>
      <c r="B843" s="235"/>
      <c r="C843" s="236"/>
      <c r="D843" s="226" t="s">
        <v>148</v>
      </c>
      <c r="E843" s="237" t="s">
        <v>19</v>
      </c>
      <c r="F843" s="238" t="s">
        <v>892</v>
      </c>
      <c r="G843" s="236"/>
      <c r="H843" s="239">
        <v>15.032</v>
      </c>
      <c r="I843" s="240"/>
      <c r="J843" s="236"/>
      <c r="K843" s="236"/>
      <c r="L843" s="241"/>
      <c r="M843" s="242"/>
      <c r="N843" s="243"/>
      <c r="O843" s="243"/>
      <c r="P843" s="243"/>
      <c r="Q843" s="243"/>
      <c r="R843" s="243"/>
      <c r="S843" s="243"/>
      <c r="T843" s="244"/>
      <c r="U843" s="14"/>
      <c r="V843" s="14"/>
      <c r="W843" s="14"/>
      <c r="X843" s="14"/>
      <c r="Y843" s="14"/>
      <c r="Z843" s="14"/>
      <c r="AA843" s="14"/>
      <c r="AB843" s="14"/>
      <c r="AC843" s="14"/>
      <c r="AD843" s="14"/>
      <c r="AE843" s="14"/>
      <c r="AT843" s="245" t="s">
        <v>148</v>
      </c>
      <c r="AU843" s="245" t="s">
        <v>85</v>
      </c>
      <c r="AV843" s="14" t="s">
        <v>85</v>
      </c>
      <c r="AW843" s="14" t="s">
        <v>35</v>
      </c>
      <c r="AX843" s="14" t="s">
        <v>75</v>
      </c>
      <c r="AY843" s="245" t="s">
        <v>136</v>
      </c>
    </row>
    <row r="844" s="13" customFormat="1">
      <c r="A844" s="13"/>
      <c r="B844" s="224"/>
      <c r="C844" s="225"/>
      <c r="D844" s="226" t="s">
        <v>148</v>
      </c>
      <c r="E844" s="227" t="s">
        <v>19</v>
      </c>
      <c r="F844" s="228" t="s">
        <v>206</v>
      </c>
      <c r="G844" s="225"/>
      <c r="H844" s="227" t="s">
        <v>19</v>
      </c>
      <c r="I844" s="229"/>
      <c r="J844" s="225"/>
      <c r="K844" s="225"/>
      <c r="L844" s="230"/>
      <c r="M844" s="231"/>
      <c r="N844" s="232"/>
      <c r="O844" s="232"/>
      <c r="P844" s="232"/>
      <c r="Q844" s="232"/>
      <c r="R844" s="232"/>
      <c r="S844" s="232"/>
      <c r="T844" s="233"/>
      <c r="U844" s="13"/>
      <c r="V844" s="13"/>
      <c r="W844" s="13"/>
      <c r="X844" s="13"/>
      <c r="Y844" s="13"/>
      <c r="Z844" s="13"/>
      <c r="AA844" s="13"/>
      <c r="AB844" s="13"/>
      <c r="AC844" s="13"/>
      <c r="AD844" s="13"/>
      <c r="AE844" s="13"/>
      <c r="AT844" s="234" t="s">
        <v>148</v>
      </c>
      <c r="AU844" s="234" t="s">
        <v>85</v>
      </c>
      <c r="AV844" s="13" t="s">
        <v>83</v>
      </c>
      <c r="AW844" s="13" t="s">
        <v>35</v>
      </c>
      <c r="AX844" s="13" t="s">
        <v>75</v>
      </c>
      <c r="AY844" s="234" t="s">
        <v>136</v>
      </c>
    </row>
    <row r="845" s="14" customFormat="1">
      <c r="A845" s="14"/>
      <c r="B845" s="235"/>
      <c r="C845" s="236"/>
      <c r="D845" s="226" t="s">
        <v>148</v>
      </c>
      <c r="E845" s="237" t="s">
        <v>19</v>
      </c>
      <c r="F845" s="238" t="s">
        <v>893</v>
      </c>
      <c r="G845" s="236"/>
      <c r="H845" s="239">
        <v>15.965999999999999</v>
      </c>
      <c r="I845" s="240"/>
      <c r="J845" s="236"/>
      <c r="K845" s="236"/>
      <c r="L845" s="241"/>
      <c r="M845" s="242"/>
      <c r="N845" s="243"/>
      <c r="O845" s="243"/>
      <c r="P845" s="243"/>
      <c r="Q845" s="243"/>
      <c r="R845" s="243"/>
      <c r="S845" s="243"/>
      <c r="T845" s="244"/>
      <c r="U845" s="14"/>
      <c r="V845" s="14"/>
      <c r="W845" s="14"/>
      <c r="X845" s="14"/>
      <c r="Y845" s="14"/>
      <c r="Z845" s="14"/>
      <c r="AA845" s="14"/>
      <c r="AB845" s="14"/>
      <c r="AC845" s="14"/>
      <c r="AD845" s="14"/>
      <c r="AE845" s="14"/>
      <c r="AT845" s="245" t="s">
        <v>148</v>
      </c>
      <c r="AU845" s="245" t="s">
        <v>85</v>
      </c>
      <c r="AV845" s="14" t="s">
        <v>85</v>
      </c>
      <c r="AW845" s="14" t="s">
        <v>35</v>
      </c>
      <c r="AX845" s="14" t="s">
        <v>75</v>
      </c>
      <c r="AY845" s="245" t="s">
        <v>136</v>
      </c>
    </row>
    <row r="846" s="13" customFormat="1">
      <c r="A846" s="13"/>
      <c r="B846" s="224"/>
      <c r="C846" s="225"/>
      <c r="D846" s="226" t="s">
        <v>148</v>
      </c>
      <c r="E846" s="227" t="s">
        <v>19</v>
      </c>
      <c r="F846" s="228" t="s">
        <v>174</v>
      </c>
      <c r="G846" s="225"/>
      <c r="H846" s="227" t="s">
        <v>19</v>
      </c>
      <c r="I846" s="229"/>
      <c r="J846" s="225"/>
      <c r="K846" s="225"/>
      <c r="L846" s="230"/>
      <c r="M846" s="231"/>
      <c r="N846" s="232"/>
      <c r="O846" s="232"/>
      <c r="P846" s="232"/>
      <c r="Q846" s="232"/>
      <c r="R846" s="232"/>
      <c r="S846" s="232"/>
      <c r="T846" s="233"/>
      <c r="U846" s="13"/>
      <c r="V846" s="13"/>
      <c r="W846" s="13"/>
      <c r="X846" s="13"/>
      <c r="Y846" s="13"/>
      <c r="Z846" s="13"/>
      <c r="AA846" s="13"/>
      <c r="AB846" s="13"/>
      <c r="AC846" s="13"/>
      <c r="AD846" s="13"/>
      <c r="AE846" s="13"/>
      <c r="AT846" s="234" t="s">
        <v>148</v>
      </c>
      <c r="AU846" s="234" t="s">
        <v>85</v>
      </c>
      <c r="AV846" s="13" t="s">
        <v>83</v>
      </c>
      <c r="AW846" s="13" t="s">
        <v>35</v>
      </c>
      <c r="AX846" s="13" t="s">
        <v>75</v>
      </c>
      <c r="AY846" s="234" t="s">
        <v>136</v>
      </c>
    </row>
    <row r="847" s="14" customFormat="1">
      <c r="A847" s="14"/>
      <c r="B847" s="235"/>
      <c r="C847" s="236"/>
      <c r="D847" s="226" t="s">
        <v>148</v>
      </c>
      <c r="E847" s="237" t="s">
        <v>19</v>
      </c>
      <c r="F847" s="238" t="s">
        <v>894</v>
      </c>
      <c r="G847" s="236"/>
      <c r="H847" s="239">
        <v>10.84</v>
      </c>
      <c r="I847" s="240"/>
      <c r="J847" s="236"/>
      <c r="K847" s="236"/>
      <c r="L847" s="241"/>
      <c r="M847" s="242"/>
      <c r="N847" s="243"/>
      <c r="O847" s="243"/>
      <c r="P847" s="243"/>
      <c r="Q847" s="243"/>
      <c r="R847" s="243"/>
      <c r="S847" s="243"/>
      <c r="T847" s="244"/>
      <c r="U847" s="14"/>
      <c r="V847" s="14"/>
      <c r="W847" s="14"/>
      <c r="X847" s="14"/>
      <c r="Y847" s="14"/>
      <c r="Z847" s="14"/>
      <c r="AA847" s="14"/>
      <c r="AB847" s="14"/>
      <c r="AC847" s="14"/>
      <c r="AD847" s="14"/>
      <c r="AE847" s="14"/>
      <c r="AT847" s="245" t="s">
        <v>148</v>
      </c>
      <c r="AU847" s="245" t="s">
        <v>85</v>
      </c>
      <c r="AV847" s="14" t="s">
        <v>85</v>
      </c>
      <c r="AW847" s="14" t="s">
        <v>35</v>
      </c>
      <c r="AX847" s="14" t="s">
        <v>75</v>
      </c>
      <c r="AY847" s="245" t="s">
        <v>136</v>
      </c>
    </row>
    <row r="848" s="13" customFormat="1">
      <c r="A848" s="13"/>
      <c r="B848" s="224"/>
      <c r="C848" s="225"/>
      <c r="D848" s="226" t="s">
        <v>148</v>
      </c>
      <c r="E848" s="227" t="s">
        <v>19</v>
      </c>
      <c r="F848" s="228" t="s">
        <v>338</v>
      </c>
      <c r="G848" s="225"/>
      <c r="H848" s="227" t="s">
        <v>19</v>
      </c>
      <c r="I848" s="229"/>
      <c r="J848" s="225"/>
      <c r="K848" s="225"/>
      <c r="L848" s="230"/>
      <c r="M848" s="231"/>
      <c r="N848" s="232"/>
      <c r="O848" s="232"/>
      <c r="P848" s="232"/>
      <c r="Q848" s="232"/>
      <c r="R848" s="232"/>
      <c r="S848" s="232"/>
      <c r="T848" s="233"/>
      <c r="U848" s="13"/>
      <c r="V848" s="13"/>
      <c r="W848" s="13"/>
      <c r="X848" s="13"/>
      <c r="Y848" s="13"/>
      <c r="Z848" s="13"/>
      <c r="AA848" s="13"/>
      <c r="AB848" s="13"/>
      <c r="AC848" s="13"/>
      <c r="AD848" s="13"/>
      <c r="AE848" s="13"/>
      <c r="AT848" s="234" t="s">
        <v>148</v>
      </c>
      <c r="AU848" s="234" t="s">
        <v>85</v>
      </c>
      <c r="AV848" s="13" t="s">
        <v>83</v>
      </c>
      <c r="AW848" s="13" t="s">
        <v>35</v>
      </c>
      <c r="AX848" s="13" t="s">
        <v>75</v>
      </c>
      <c r="AY848" s="234" t="s">
        <v>136</v>
      </c>
    </row>
    <row r="849" s="14" customFormat="1">
      <c r="A849" s="14"/>
      <c r="B849" s="235"/>
      <c r="C849" s="236"/>
      <c r="D849" s="226" t="s">
        <v>148</v>
      </c>
      <c r="E849" s="237" t="s">
        <v>19</v>
      </c>
      <c r="F849" s="238" t="s">
        <v>895</v>
      </c>
      <c r="G849" s="236"/>
      <c r="H849" s="239">
        <v>14.096</v>
      </c>
      <c r="I849" s="240"/>
      <c r="J849" s="236"/>
      <c r="K849" s="236"/>
      <c r="L849" s="241"/>
      <c r="M849" s="242"/>
      <c r="N849" s="243"/>
      <c r="O849" s="243"/>
      <c r="P849" s="243"/>
      <c r="Q849" s="243"/>
      <c r="R849" s="243"/>
      <c r="S849" s="243"/>
      <c r="T849" s="244"/>
      <c r="U849" s="14"/>
      <c r="V849" s="14"/>
      <c r="W849" s="14"/>
      <c r="X849" s="14"/>
      <c r="Y849" s="14"/>
      <c r="Z849" s="14"/>
      <c r="AA849" s="14"/>
      <c r="AB849" s="14"/>
      <c r="AC849" s="14"/>
      <c r="AD849" s="14"/>
      <c r="AE849" s="14"/>
      <c r="AT849" s="245" t="s">
        <v>148</v>
      </c>
      <c r="AU849" s="245" t="s">
        <v>85</v>
      </c>
      <c r="AV849" s="14" t="s">
        <v>85</v>
      </c>
      <c r="AW849" s="14" t="s">
        <v>35</v>
      </c>
      <c r="AX849" s="14" t="s">
        <v>75</v>
      </c>
      <c r="AY849" s="245" t="s">
        <v>136</v>
      </c>
    </row>
    <row r="850" s="13" customFormat="1">
      <c r="A850" s="13"/>
      <c r="B850" s="224"/>
      <c r="C850" s="225"/>
      <c r="D850" s="226" t="s">
        <v>148</v>
      </c>
      <c r="E850" s="227" t="s">
        <v>19</v>
      </c>
      <c r="F850" s="228" t="s">
        <v>176</v>
      </c>
      <c r="G850" s="225"/>
      <c r="H850" s="227" t="s">
        <v>19</v>
      </c>
      <c r="I850" s="229"/>
      <c r="J850" s="225"/>
      <c r="K850" s="225"/>
      <c r="L850" s="230"/>
      <c r="M850" s="231"/>
      <c r="N850" s="232"/>
      <c r="O850" s="232"/>
      <c r="P850" s="232"/>
      <c r="Q850" s="232"/>
      <c r="R850" s="232"/>
      <c r="S850" s="232"/>
      <c r="T850" s="233"/>
      <c r="U850" s="13"/>
      <c r="V850" s="13"/>
      <c r="W850" s="13"/>
      <c r="X850" s="13"/>
      <c r="Y850" s="13"/>
      <c r="Z850" s="13"/>
      <c r="AA850" s="13"/>
      <c r="AB850" s="13"/>
      <c r="AC850" s="13"/>
      <c r="AD850" s="13"/>
      <c r="AE850" s="13"/>
      <c r="AT850" s="234" t="s">
        <v>148</v>
      </c>
      <c r="AU850" s="234" t="s">
        <v>85</v>
      </c>
      <c r="AV850" s="13" t="s">
        <v>83</v>
      </c>
      <c r="AW850" s="13" t="s">
        <v>35</v>
      </c>
      <c r="AX850" s="13" t="s">
        <v>75</v>
      </c>
      <c r="AY850" s="234" t="s">
        <v>136</v>
      </c>
    </row>
    <row r="851" s="14" customFormat="1">
      <c r="A851" s="14"/>
      <c r="B851" s="235"/>
      <c r="C851" s="236"/>
      <c r="D851" s="226" t="s">
        <v>148</v>
      </c>
      <c r="E851" s="237" t="s">
        <v>19</v>
      </c>
      <c r="F851" s="238" t="s">
        <v>896</v>
      </c>
      <c r="G851" s="236"/>
      <c r="H851" s="239">
        <v>13.736000000000001</v>
      </c>
      <c r="I851" s="240"/>
      <c r="J851" s="236"/>
      <c r="K851" s="236"/>
      <c r="L851" s="241"/>
      <c r="M851" s="242"/>
      <c r="N851" s="243"/>
      <c r="O851" s="243"/>
      <c r="P851" s="243"/>
      <c r="Q851" s="243"/>
      <c r="R851" s="243"/>
      <c r="S851" s="243"/>
      <c r="T851" s="244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  <c r="AT851" s="245" t="s">
        <v>148</v>
      </c>
      <c r="AU851" s="245" t="s">
        <v>85</v>
      </c>
      <c r="AV851" s="14" t="s">
        <v>85</v>
      </c>
      <c r="AW851" s="14" t="s">
        <v>35</v>
      </c>
      <c r="AX851" s="14" t="s">
        <v>75</v>
      </c>
      <c r="AY851" s="245" t="s">
        <v>136</v>
      </c>
    </row>
    <row r="852" s="15" customFormat="1">
      <c r="A852" s="15"/>
      <c r="B852" s="246"/>
      <c r="C852" s="247"/>
      <c r="D852" s="226" t="s">
        <v>148</v>
      </c>
      <c r="E852" s="248" t="s">
        <v>19</v>
      </c>
      <c r="F852" s="249" t="s">
        <v>155</v>
      </c>
      <c r="G852" s="247"/>
      <c r="H852" s="250">
        <v>84.926000000000002</v>
      </c>
      <c r="I852" s="251"/>
      <c r="J852" s="247"/>
      <c r="K852" s="247"/>
      <c r="L852" s="252"/>
      <c r="M852" s="253"/>
      <c r="N852" s="254"/>
      <c r="O852" s="254"/>
      <c r="P852" s="254"/>
      <c r="Q852" s="254"/>
      <c r="R852" s="254"/>
      <c r="S852" s="254"/>
      <c r="T852" s="255"/>
      <c r="U852" s="15"/>
      <c r="V852" s="15"/>
      <c r="W852" s="15"/>
      <c r="X852" s="15"/>
      <c r="Y852" s="15"/>
      <c r="Z852" s="15"/>
      <c r="AA852" s="15"/>
      <c r="AB852" s="15"/>
      <c r="AC852" s="15"/>
      <c r="AD852" s="15"/>
      <c r="AE852" s="15"/>
      <c r="AT852" s="256" t="s">
        <v>148</v>
      </c>
      <c r="AU852" s="256" t="s">
        <v>85</v>
      </c>
      <c r="AV852" s="15" t="s">
        <v>144</v>
      </c>
      <c r="AW852" s="15" t="s">
        <v>35</v>
      </c>
      <c r="AX852" s="15" t="s">
        <v>83</v>
      </c>
      <c r="AY852" s="256" t="s">
        <v>136</v>
      </c>
    </row>
    <row r="853" s="2" customFormat="1" ht="16.5" customHeight="1">
      <c r="A853" s="40"/>
      <c r="B853" s="41"/>
      <c r="C853" s="206" t="s">
        <v>907</v>
      </c>
      <c r="D853" s="206" t="s">
        <v>139</v>
      </c>
      <c r="E853" s="207" t="s">
        <v>908</v>
      </c>
      <c r="F853" s="208" t="s">
        <v>909</v>
      </c>
      <c r="G853" s="209" t="s">
        <v>142</v>
      </c>
      <c r="H853" s="210">
        <v>80.420000000000002</v>
      </c>
      <c r="I853" s="211"/>
      <c r="J853" s="212">
        <f>ROUND(I853*H853,2)</f>
        <v>0</v>
      </c>
      <c r="K853" s="208" t="s">
        <v>143</v>
      </c>
      <c r="L853" s="46"/>
      <c r="M853" s="213" t="s">
        <v>19</v>
      </c>
      <c r="N853" s="214" t="s">
        <v>46</v>
      </c>
      <c r="O853" s="86"/>
      <c r="P853" s="215">
        <f>O853*H853</f>
        <v>0</v>
      </c>
      <c r="Q853" s="215">
        <v>0</v>
      </c>
      <c r="R853" s="215">
        <f>Q853*H853</f>
        <v>0</v>
      </c>
      <c r="S853" s="215">
        <v>0</v>
      </c>
      <c r="T853" s="216">
        <f>S853*H853</f>
        <v>0</v>
      </c>
      <c r="U853" s="40"/>
      <c r="V853" s="40"/>
      <c r="W853" s="40"/>
      <c r="X853" s="40"/>
      <c r="Y853" s="40"/>
      <c r="Z853" s="40"/>
      <c r="AA853" s="40"/>
      <c r="AB853" s="40"/>
      <c r="AC853" s="40"/>
      <c r="AD853" s="40"/>
      <c r="AE853" s="40"/>
      <c r="AR853" s="217" t="s">
        <v>257</v>
      </c>
      <c r="AT853" s="217" t="s">
        <v>139</v>
      </c>
      <c r="AU853" s="217" t="s">
        <v>85</v>
      </c>
      <c r="AY853" s="19" t="s">
        <v>136</v>
      </c>
      <c r="BE853" s="218">
        <f>IF(N853="základní",J853,0)</f>
        <v>0</v>
      </c>
      <c r="BF853" s="218">
        <f>IF(N853="snížená",J853,0)</f>
        <v>0</v>
      </c>
      <c r="BG853" s="218">
        <f>IF(N853="zákl. přenesená",J853,0)</f>
        <v>0</v>
      </c>
      <c r="BH853" s="218">
        <f>IF(N853="sníž. přenesená",J853,0)</f>
        <v>0</v>
      </c>
      <c r="BI853" s="218">
        <f>IF(N853="nulová",J853,0)</f>
        <v>0</v>
      </c>
      <c r="BJ853" s="19" t="s">
        <v>83</v>
      </c>
      <c r="BK853" s="218">
        <f>ROUND(I853*H853,2)</f>
        <v>0</v>
      </c>
      <c r="BL853" s="19" t="s">
        <v>257</v>
      </c>
      <c r="BM853" s="217" t="s">
        <v>910</v>
      </c>
    </row>
    <row r="854" s="2" customFormat="1">
      <c r="A854" s="40"/>
      <c r="B854" s="41"/>
      <c r="C854" s="42"/>
      <c r="D854" s="219" t="s">
        <v>146</v>
      </c>
      <c r="E854" s="42"/>
      <c r="F854" s="220" t="s">
        <v>911</v>
      </c>
      <c r="G854" s="42"/>
      <c r="H854" s="42"/>
      <c r="I854" s="221"/>
      <c r="J854" s="42"/>
      <c r="K854" s="42"/>
      <c r="L854" s="46"/>
      <c r="M854" s="222"/>
      <c r="N854" s="223"/>
      <c r="O854" s="86"/>
      <c r="P854" s="86"/>
      <c r="Q854" s="86"/>
      <c r="R854" s="86"/>
      <c r="S854" s="86"/>
      <c r="T854" s="87"/>
      <c r="U854" s="40"/>
      <c r="V854" s="40"/>
      <c r="W854" s="40"/>
      <c r="X854" s="40"/>
      <c r="Y854" s="40"/>
      <c r="Z854" s="40"/>
      <c r="AA854" s="40"/>
      <c r="AB854" s="40"/>
      <c r="AC854" s="40"/>
      <c r="AD854" s="40"/>
      <c r="AE854" s="40"/>
      <c r="AT854" s="19" t="s">
        <v>146</v>
      </c>
      <c r="AU854" s="19" t="s">
        <v>85</v>
      </c>
    </row>
    <row r="855" s="13" customFormat="1">
      <c r="A855" s="13"/>
      <c r="B855" s="224"/>
      <c r="C855" s="225"/>
      <c r="D855" s="226" t="s">
        <v>148</v>
      </c>
      <c r="E855" s="227" t="s">
        <v>19</v>
      </c>
      <c r="F855" s="228" t="s">
        <v>208</v>
      </c>
      <c r="G855" s="225"/>
      <c r="H855" s="227" t="s">
        <v>19</v>
      </c>
      <c r="I855" s="229"/>
      <c r="J855" s="225"/>
      <c r="K855" s="225"/>
      <c r="L855" s="230"/>
      <c r="M855" s="231"/>
      <c r="N855" s="232"/>
      <c r="O855" s="232"/>
      <c r="P855" s="232"/>
      <c r="Q855" s="232"/>
      <c r="R855" s="232"/>
      <c r="S855" s="232"/>
      <c r="T855" s="233"/>
      <c r="U855" s="13"/>
      <c r="V855" s="13"/>
      <c r="W855" s="13"/>
      <c r="X855" s="13"/>
      <c r="Y855" s="13"/>
      <c r="Z855" s="13"/>
      <c r="AA855" s="13"/>
      <c r="AB855" s="13"/>
      <c r="AC855" s="13"/>
      <c r="AD855" s="13"/>
      <c r="AE855" s="13"/>
      <c r="AT855" s="234" t="s">
        <v>148</v>
      </c>
      <c r="AU855" s="234" t="s">
        <v>85</v>
      </c>
      <c r="AV855" s="13" t="s">
        <v>83</v>
      </c>
      <c r="AW855" s="13" t="s">
        <v>35</v>
      </c>
      <c r="AX855" s="13" t="s">
        <v>75</v>
      </c>
      <c r="AY855" s="234" t="s">
        <v>136</v>
      </c>
    </row>
    <row r="856" s="14" customFormat="1">
      <c r="A856" s="14"/>
      <c r="B856" s="235"/>
      <c r="C856" s="236"/>
      <c r="D856" s="226" t="s">
        <v>148</v>
      </c>
      <c r="E856" s="237" t="s">
        <v>19</v>
      </c>
      <c r="F856" s="238" t="s">
        <v>343</v>
      </c>
      <c r="G856" s="236"/>
      <c r="H856" s="239">
        <v>15.970000000000001</v>
      </c>
      <c r="I856" s="240"/>
      <c r="J856" s="236"/>
      <c r="K856" s="236"/>
      <c r="L856" s="241"/>
      <c r="M856" s="242"/>
      <c r="N856" s="243"/>
      <c r="O856" s="243"/>
      <c r="P856" s="243"/>
      <c r="Q856" s="243"/>
      <c r="R856" s="243"/>
      <c r="S856" s="243"/>
      <c r="T856" s="244"/>
      <c r="U856" s="14"/>
      <c r="V856" s="14"/>
      <c r="W856" s="14"/>
      <c r="X856" s="14"/>
      <c r="Y856" s="14"/>
      <c r="Z856" s="14"/>
      <c r="AA856" s="14"/>
      <c r="AB856" s="14"/>
      <c r="AC856" s="14"/>
      <c r="AD856" s="14"/>
      <c r="AE856" s="14"/>
      <c r="AT856" s="245" t="s">
        <v>148</v>
      </c>
      <c r="AU856" s="245" t="s">
        <v>85</v>
      </c>
      <c r="AV856" s="14" t="s">
        <v>85</v>
      </c>
      <c r="AW856" s="14" t="s">
        <v>35</v>
      </c>
      <c r="AX856" s="14" t="s">
        <v>75</v>
      </c>
      <c r="AY856" s="245" t="s">
        <v>136</v>
      </c>
    </row>
    <row r="857" s="13" customFormat="1">
      <c r="A857" s="13"/>
      <c r="B857" s="224"/>
      <c r="C857" s="225"/>
      <c r="D857" s="226" t="s">
        <v>148</v>
      </c>
      <c r="E857" s="227" t="s">
        <v>19</v>
      </c>
      <c r="F857" s="228" t="s">
        <v>344</v>
      </c>
      <c r="G857" s="225"/>
      <c r="H857" s="227" t="s">
        <v>19</v>
      </c>
      <c r="I857" s="229"/>
      <c r="J857" s="225"/>
      <c r="K857" s="225"/>
      <c r="L857" s="230"/>
      <c r="M857" s="231"/>
      <c r="N857" s="232"/>
      <c r="O857" s="232"/>
      <c r="P857" s="232"/>
      <c r="Q857" s="232"/>
      <c r="R857" s="232"/>
      <c r="S857" s="232"/>
      <c r="T857" s="233"/>
      <c r="U857" s="13"/>
      <c r="V857" s="13"/>
      <c r="W857" s="13"/>
      <c r="X857" s="13"/>
      <c r="Y857" s="13"/>
      <c r="Z857" s="13"/>
      <c r="AA857" s="13"/>
      <c r="AB857" s="13"/>
      <c r="AC857" s="13"/>
      <c r="AD857" s="13"/>
      <c r="AE857" s="13"/>
      <c r="AT857" s="234" t="s">
        <v>148</v>
      </c>
      <c r="AU857" s="234" t="s">
        <v>85</v>
      </c>
      <c r="AV857" s="13" t="s">
        <v>83</v>
      </c>
      <c r="AW857" s="13" t="s">
        <v>35</v>
      </c>
      <c r="AX857" s="13" t="s">
        <v>75</v>
      </c>
      <c r="AY857" s="234" t="s">
        <v>136</v>
      </c>
    </row>
    <row r="858" s="14" customFormat="1">
      <c r="A858" s="14"/>
      <c r="B858" s="235"/>
      <c r="C858" s="236"/>
      <c r="D858" s="226" t="s">
        <v>148</v>
      </c>
      <c r="E858" s="237" t="s">
        <v>19</v>
      </c>
      <c r="F858" s="238" t="s">
        <v>345</v>
      </c>
      <c r="G858" s="236"/>
      <c r="H858" s="239">
        <v>13.51</v>
      </c>
      <c r="I858" s="240"/>
      <c r="J858" s="236"/>
      <c r="K858" s="236"/>
      <c r="L858" s="241"/>
      <c r="M858" s="242"/>
      <c r="N858" s="243"/>
      <c r="O858" s="243"/>
      <c r="P858" s="243"/>
      <c r="Q858" s="243"/>
      <c r="R858" s="243"/>
      <c r="S858" s="243"/>
      <c r="T858" s="244"/>
      <c r="U858" s="14"/>
      <c r="V858" s="14"/>
      <c r="W858" s="14"/>
      <c r="X858" s="14"/>
      <c r="Y858" s="14"/>
      <c r="Z858" s="14"/>
      <c r="AA858" s="14"/>
      <c r="AB858" s="14"/>
      <c r="AC858" s="14"/>
      <c r="AD858" s="14"/>
      <c r="AE858" s="14"/>
      <c r="AT858" s="245" t="s">
        <v>148</v>
      </c>
      <c r="AU858" s="245" t="s">
        <v>85</v>
      </c>
      <c r="AV858" s="14" t="s">
        <v>85</v>
      </c>
      <c r="AW858" s="14" t="s">
        <v>35</v>
      </c>
      <c r="AX858" s="14" t="s">
        <v>75</v>
      </c>
      <c r="AY858" s="245" t="s">
        <v>136</v>
      </c>
    </row>
    <row r="859" s="13" customFormat="1">
      <c r="A859" s="13"/>
      <c r="B859" s="224"/>
      <c r="C859" s="225"/>
      <c r="D859" s="226" t="s">
        <v>148</v>
      </c>
      <c r="E859" s="227" t="s">
        <v>19</v>
      </c>
      <c r="F859" s="228" t="s">
        <v>206</v>
      </c>
      <c r="G859" s="225"/>
      <c r="H859" s="227" t="s">
        <v>19</v>
      </c>
      <c r="I859" s="229"/>
      <c r="J859" s="225"/>
      <c r="K859" s="225"/>
      <c r="L859" s="230"/>
      <c r="M859" s="231"/>
      <c r="N859" s="232"/>
      <c r="O859" s="232"/>
      <c r="P859" s="232"/>
      <c r="Q859" s="232"/>
      <c r="R859" s="232"/>
      <c r="S859" s="232"/>
      <c r="T859" s="233"/>
      <c r="U859" s="13"/>
      <c r="V859" s="13"/>
      <c r="W859" s="13"/>
      <c r="X859" s="13"/>
      <c r="Y859" s="13"/>
      <c r="Z859" s="13"/>
      <c r="AA859" s="13"/>
      <c r="AB859" s="13"/>
      <c r="AC859" s="13"/>
      <c r="AD859" s="13"/>
      <c r="AE859" s="13"/>
      <c r="AT859" s="234" t="s">
        <v>148</v>
      </c>
      <c r="AU859" s="234" t="s">
        <v>85</v>
      </c>
      <c r="AV859" s="13" t="s">
        <v>83</v>
      </c>
      <c r="AW859" s="13" t="s">
        <v>35</v>
      </c>
      <c r="AX859" s="13" t="s">
        <v>75</v>
      </c>
      <c r="AY859" s="234" t="s">
        <v>136</v>
      </c>
    </row>
    <row r="860" s="14" customFormat="1">
      <c r="A860" s="14"/>
      <c r="B860" s="235"/>
      <c r="C860" s="236"/>
      <c r="D860" s="226" t="s">
        <v>148</v>
      </c>
      <c r="E860" s="237" t="s">
        <v>19</v>
      </c>
      <c r="F860" s="238" t="s">
        <v>408</v>
      </c>
      <c r="G860" s="236"/>
      <c r="H860" s="239">
        <v>16.329999999999998</v>
      </c>
      <c r="I860" s="240"/>
      <c r="J860" s="236"/>
      <c r="K860" s="236"/>
      <c r="L860" s="241"/>
      <c r="M860" s="242"/>
      <c r="N860" s="243"/>
      <c r="O860" s="243"/>
      <c r="P860" s="243"/>
      <c r="Q860" s="243"/>
      <c r="R860" s="243"/>
      <c r="S860" s="243"/>
      <c r="T860" s="244"/>
      <c r="U860" s="14"/>
      <c r="V860" s="14"/>
      <c r="W860" s="14"/>
      <c r="X860" s="14"/>
      <c r="Y860" s="14"/>
      <c r="Z860" s="14"/>
      <c r="AA860" s="14"/>
      <c r="AB860" s="14"/>
      <c r="AC860" s="14"/>
      <c r="AD860" s="14"/>
      <c r="AE860" s="14"/>
      <c r="AT860" s="245" t="s">
        <v>148</v>
      </c>
      <c r="AU860" s="245" t="s">
        <v>85</v>
      </c>
      <c r="AV860" s="14" t="s">
        <v>85</v>
      </c>
      <c r="AW860" s="14" t="s">
        <v>35</v>
      </c>
      <c r="AX860" s="14" t="s">
        <v>75</v>
      </c>
      <c r="AY860" s="245" t="s">
        <v>136</v>
      </c>
    </row>
    <row r="861" s="13" customFormat="1">
      <c r="A861" s="13"/>
      <c r="B861" s="224"/>
      <c r="C861" s="225"/>
      <c r="D861" s="226" t="s">
        <v>148</v>
      </c>
      <c r="E861" s="227" t="s">
        <v>19</v>
      </c>
      <c r="F861" s="228" t="s">
        <v>174</v>
      </c>
      <c r="G861" s="225"/>
      <c r="H861" s="227" t="s">
        <v>19</v>
      </c>
      <c r="I861" s="229"/>
      <c r="J861" s="225"/>
      <c r="K861" s="225"/>
      <c r="L861" s="230"/>
      <c r="M861" s="231"/>
      <c r="N861" s="232"/>
      <c r="O861" s="232"/>
      <c r="P861" s="232"/>
      <c r="Q861" s="232"/>
      <c r="R861" s="232"/>
      <c r="S861" s="232"/>
      <c r="T861" s="233"/>
      <c r="U861" s="13"/>
      <c r="V861" s="13"/>
      <c r="W861" s="13"/>
      <c r="X861" s="13"/>
      <c r="Y861" s="13"/>
      <c r="Z861" s="13"/>
      <c r="AA861" s="13"/>
      <c r="AB861" s="13"/>
      <c r="AC861" s="13"/>
      <c r="AD861" s="13"/>
      <c r="AE861" s="13"/>
      <c r="AT861" s="234" t="s">
        <v>148</v>
      </c>
      <c r="AU861" s="234" t="s">
        <v>85</v>
      </c>
      <c r="AV861" s="13" t="s">
        <v>83</v>
      </c>
      <c r="AW861" s="13" t="s">
        <v>35</v>
      </c>
      <c r="AX861" s="13" t="s">
        <v>75</v>
      </c>
      <c r="AY861" s="234" t="s">
        <v>136</v>
      </c>
    </row>
    <row r="862" s="14" customFormat="1">
      <c r="A862" s="14"/>
      <c r="B862" s="235"/>
      <c r="C862" s="236"/>
      <c r="D862" s="226" t="s">
        <v>148</v>
      </c>
      <c r="E862" s="237" t="s">
        <v>19</v>
      </c>
      <c r="F862" s="238" t="s">
        <v>341</v>
      </c>
      <c r="G862" s="236"/>
      <c r="H862" s="239">
        <v>8.4199999999999999</v>
      </c>
      <c r="I862" s="240"/>
      <c r="J862" s="236"/>
      <c r="K862" s="236"/>
      <c r="L862" s="241"/>
      <c r="M862" s="242"/>
      <c r="N862" s="243"/>
      <c r="O862" s="243"/>
      <c r="P862" s="243"/>
      <c r="Q862" s="243"/>
      <c r="R862" s="243"/>
      <c r="S862" s="243"/>
      <c r="T862" s="244"/>
      <c r="U862" s="14"/>
      <c r="V862" s="14"/>
      <c r="W862" s="14"/>
      <c r="X862" s="14"/>
      <c r="Y862" s="14"/>
      <c r="Z862" s="14"/>
      <c r="AA862" s="14"/>
      <c r="AB862" s="14"/>
      <c r="AC862" s="14"/>
      <c r="AD862" s="14"/>
      <c r="AE862" s="14"/>
      <c r="AT862" s="245" t="s">
        <v>148</v>
      </c>
      <c r="AU862" s="245" t="s">
        <v>85</v>
      </c>
      <c r="AV862" s="14" t="s">
        <v>85</v>
      </c>
      <c r="AW862" s="14" t="s">
        <v>35</v>
      </c>
      <c r="AX862" s="14" t="s">
        <v>75</v>
      </c>
      <c r="AY862" s="245" t="s">
        <v>136</v>
      </c>
    </row>
    <row r="863" s="13" customFormat="1">
      <c r="A863" s="13"/>
      <c r="B863" s="224"/>
      <c r="C863" s="225"/>
      <c r="D863" s="226" t="s">
        <v>148</v>
      </c>
      <c r="E863" s="227" t="s">
        <v>19</v>
      </c>
      <c r="F863" s="228" t="s">
        <v>338</v>
      </c>
      <c r="G863" s="225"/>
      <c r="H863" s="227" t="s">
        <v>19</v>
      </c>
      <c r="I863" s="229"/>
      <c r="J863" s="225"/>
      <c r="K863" s="225"/>
      <c r="L863" s="230"/>
      <c r="M863" s="231"/>
      <c r="N863" s="232"/>
      <c r="O863" s="232"/>
      <c r="P863" s="232"/>
      <c r="Q863" s="232"/>
      <c r="R863" s="232"/>
      <c r="S863" s="232"/>
      <c r="T863" s="233"/>
      <c r="U863" s="13"/>
      <c r="V863" s="13"/>
      <c r="W863" s="13"/>
      <c r="X863" s="13"/>
      <c r="Y863" s="13"/>
      <c r="Z863" s="13"/>
      <c r="AA863" s="13"/>
      <c r="AB863" s="13"/>
      <c r="AC863" s="13"/>
      <c r="AD863" s="13"/>
      <c r="AE863" s="13"/>
      <c r="AT863" s="234" t="s">
        <v>148</v>
      </c>
      <c r="AU863" s="234" t="s">
        <v>85</v>
      </c>
      <c r="AV863" s="13" t="s">
        <v>83</v>
      </c>
      <c r="AW863" s="13" t="s">
        <v>35</v>
      </c>
      <c r="AX863" s="13" t="s">
        <v>75</v>
      </c>
      <c r="AY863" s="234" t="s">
        <v>136</v>
      </c>
    </row>
    <row r="864" s="14" customFormat="1">
      <c r="A864" s="14"/>
      <c r="B864" s="235"/>
      <c r="C864" s="236"/>
      <c r="D864" s="226" t="s">
        <v>148</v>
      </c>
      <c r="E864" s="237" t="s">
        <v>19</v>
      </c>
      <c r="F864" s="238" t="s">
        <v>464</v>
      </c>
      <c r="G864" s="236"/>
      <c r="H864" s="239">
        <v>13.73</v>
      </c>
      <c r="I864" s="240"/>
      <c r="J864" s="236"/>
      <c r="K864" s="236"/>
      <c r="L864" s="241"/>
      <c r="M864" s="242"/>
      <c r="N864" s="243"/>
      <c r="O864" s="243"/>
      <c r="P864" s="243"/>
      <c r="Q864" s="243"/>
      <c r="R864" s="243"/>
      <c r="S864" s="243"/>
      <c r="T864" s="244"/>
      <c r="U864" s="14"/>
      <c r="V864" s="14"/>
      <c r="W864" s="14"/>
      <c r="X864" s="14"/>
      <c r="Y864" s="14"/>
      <c r="Z864" s="14"/>
      <c r="AA864" s="14"/>
      <c r="AB864" s="14"/>
      <c r="AC864" s="14"/>
      <c r="AD864" s="14"/>
      <c r="AE864" s="14"/>
      <c r="AT864" s="245" t="s">
        <v>148</v>
      </c>
      <c r="AU864" s="245" t="s">
        <v>85</v>
      </c>
      <c r="AV864" s="14" t="s">
        <v>85</v>
      </c>
      <c r="AW864" s="14" t="s">
        <v>35</v>
      </c>
      <c r="AX864" s="14" t="s">
        <v>75</v>
      </c>
      <c r="AY864" s="245" t="s">
        <v>136</v>
      </c>
    </row>
    <row r="865" s="13" customFormat="1">
      <c r="A865" s="13"/>
      <c r="B865" s="224"/>
      <c r="C865" s="225"/>
      <c r="D865" s="226" t="s">
        <v>148</v>
      </c>
      <c r="E865" s="227" t="s">
        <v>19</v>
      </c>
      <c r="F865" s="228" t="s">
        <v>176</v>
      </c>
      <c r="G865" s="225"/>
      <c r="H865" s="227" t="s">
        <v>19</v>
      </c>
      <c r="I865" s="229"/>
      <c r="J865" s="225"/>
      <c r="K865" s="225"/>
      <c r="L865" s="230"/>
      <c r="M865" s="231"/>
      <c r="N865" s="232"/>
      <c r="O865" s="232"/>
      <c r="P865" s="232"/>
      <c r="Q865" s="232"/>
      <c r="R865" s="232"/>
      <c r="S865" s="232"/>
      <c r="T865" s="233"/>
      <c r="U865" s="13"/>
      <c r="V865" s="13"/>
      <c r="W865" s="13"/>
      <c r="X865" s="13"/>
      <c r="Y865" s="13"/>
      <c r="Z865" s="13"/>
      <c r="AA865" s="13"/>
      <c r="AB865" s="13"/>
      <c r="AC865" s="13"/>
      <c r="AD865" s="13"/>
      <c r="AE865" s="13"/>
      <c r="AT865" s="234" t="s">
        <v>148</v>
      </c>
      <c r="AU865" s="234" t="s">
        <v>85</v>
      </c>
      <c r="AV865" s="13" t="s">
        <v>83</v>
      </c>
      <c r="AW865" s="13" t="s">
        <v>35</v>
      </c>
      <c r="AX865" s="13" t="s">
        <v>75</v>
      </c>
      <c r="AY865" s="234" t="s">
        <v>136</v>
      </c>
    </row>
    <row r="866" s="14" customFormat="1">
      <c r="A866" s="14"/>
      <c r="B866" s="235"/>
      <c r="C866" s="236"/>
      <c r="D866" s="226" t="s">
        <v>148</v>
      </c>
      <c r="E866" s="237" t="s">
        <v>19</v>
      </c>
      <c r="F866" s="238" t="s">
        <v>465</v>
      </c>
      <c r="G866" s="236"/>
      <c r="H866" s="239">
        <v>12.460000000000001</v>
      </c>
      <c r="I866" s="240"/>
      <c r="J866" s="236"/>
      <c r="K866" s="236"/>
      <c r="L866" s="241"/>
      <c r="M866" s="242"/>
      <c r="N866" s="243"/>
      <c r="O866" s="243"/>
      <c r="P866" s="243"/>
      <c r="Q866" s="243"/>
      <c r="R866" s="243"/>
      <c r="S866" s="243"/>
      <c r="T866" s="244"/>
      <c r="U866" s="14"/>
      <c r="V866" s="14"/>
      <c r="W866" s="14"/>
      <c r="X866" s="14"/>
      <c r="Y866" s="14"/>
      <c r="Z866" s="14"/>
      <c r="AA866" s="14"/>
      <c r="AB866" s="14"/>
      <c r="AC866" s="14"/>
      <c r="AD866" s="14"/>
      <c r="AE866" s="14"/>
      <c r="AT866" s="245" t="s">
        <v>148</v>
      </c>
      <c r="AU866" s="245" t="s">
        <v>85</v>
      </c>
      <c r="AV866" s="14" t="s">
        <v>85</v>
      </c>
      <c r="AW866" s="14" t="s">
        <v>35</v>
      </c>
      <c r="AX866" s="14" t="s">
        <v>75</v>
      </c>
      <c r="AY866" s="245" t="s">
        <v>136</v>
      </c>
    </row>
    <row r="867" s="15" customFormat="1">
      <c r="A867" s="15"/>
      <c r="B867" s="246"/>
      <c r="C867" s="247"/>
      <c r="D867" s="226" t="s">
        <v>148</v>
      </c>
      <c r="E867" s="248" t="s">
        <v>19</v>
      </c>
      <c r="F867" s="249" t="s">
        <v>155</v>
      </c>
      <c r="G867" s="247"/>
      <c r="H867" s="250">
        <v>80.420000000000002</v>
      </c>
      <c r="I867" s="251"/>
      <c r="J867" s="247"/>
      <c r="K867" s="247"/>
      <c r="L867" s="252"/>
      <c r="M867" s="253"/>
      <c r="N867" s="254"/>
      <c r="O867" s="254"/>
      <c r="P867" s="254"/>
      <c r="Q867" s="254"/>
      <c r="R867" s="254"/>
      <c r="S867" s="254"/>
      <c r="T867" s="255"/>
      <c r="U867" s="15"/>
      <c r="V867" s="15"/>
      <c r="W867" s="15"/>
      <c r="X867" s="15"/>
      <c r="Y867" s="15"/>
      <c r="Z867" s="15"/>
      <c r="AA867" s="15"/>
      <c r="AB867" s="15"/>
      <c r="AC867" s="15"/>
      <c r="AD867" s="15"/>
      <c r="AE867" s="15"/>
      <c r="AT867" s="256" t="s">
        <v>148</v>
      </c>
      <c r="AU867" s="256" t="s">
        <v>85</v>
      </c>
      <c r="AV867" s="15" t="s">
        <v>144</v>
      </c>
      <c r="AW867" s="15" t="s">
        <v>35</v>
      </c>
      <c r="AX867" s="15" t="s">
        <v>83</v>
      </c>
      <c r="AY867" s="256" t="s">
        <v>136</v>
      </c>
    </row>
    <row r="868" s="2" customFormat="1" ht="24.15" customHeight="1">
      <c r="A868" s="40"/>
      <c r="B868" s="41"/>
      <c r="C868" s="206" t="s">
        <v>912</v>
      </c>
      <c r="D868" s="206" t="s">
        <v>139</v>
      </c>
      <c r="E868" s="207" t="s">
        <v>913</v>
      </c>
      <c r="F868" s="208" t="s">
        <v>914</v>
      </c>
      <c r="G868" s="209" t="s">
        <v>215</v>
      </c>
      <c r="H868" s="210">
        <v>0.84699999999999998</v>
      </c>
      <c r="I868" s="211"/>
      <c r="J868" s="212">
        <f>ROUND(I868*H868,2)</f>
        <v>0</v>
      </c>
      <c r="K868" s="208" t="s">
        <v>143</v>
      </c>
      <c r="L868" s="46"/>
      <c r="M868" s="213" t="s">
        <v>19</v>
      </c>
      <c r="N868" s="214" t="s">
        <v>46</v>
      </c>
      <c r="O868" s="86"/>
      <c r="P868" s="215">
        <f>O868*H868</f>
        <v>0</v>
      </c>
      <c r="Q868" s="215">
        <v>0</v>
      </c>
      <c r="R868" s="215">
        <f>Q868*H868</f>
        <v>0</v>
      </c>
      <c r="S868" s="215">
        <v>0</v>
      </c>
      <c r="T868" s="216">
        <f>S868*H868</f>
        <v>0</v>
      </c>
      <c r="U868" s="40"/>
      <c r="V868" s="40"/>
      <c r="W868" s="40"/>
      <c r="X868" s="40"/>
      <c r="Y868" s="40"/>
      <c r="Z868" s="40"/>
      <c r="AA868" s="40"/>
      <c r="AB868" s="40"/>
      <c r="AC868" s="40"/>
      <c r="AD868" s="40"/>
      <c r="AE868" s="40"/>
      <c r="AR868" s="217" t="s">
        <v>257</v>
      </c>
      <c r="AT868" s="217" t="s">
        <v>139</v>
      </c>
      <c r="AU868" s="217" t="s">
        <v>85</v>
      </c>
      <c r="AY868" s="19" t="s">
        <v>136</v>
      </c>
      <c r="BE868" s="218">
        <f>IF(N868="základní",J868,0)</f>
        <v>0</v>
      </c>
      <c r="BF868" s="218">
        <f>IF(N868="snížená",J868,0)</f>
        <v>0</v>
      </c>
      <c r="BG868" s="218">
        <f>IF(N868="zákl. přenesená",J868,0)</f>
        <v>0</v>
      </c>
      <c r="BH868" s="218">
        <f>IF(N868="sníž. přenesená",J868,0)</f>
        <v>0</v>
      </c>
      <c r="BI868" s="218">
        <f>IF(N868="nulová",J868,0)</f>
        <v>0</v>
      </c>
      <c r="BJ868" s="19" t="s">
        <v>83</v>
      </c>
      <c r="BK868" s="218">
        <f>ROUND(I868*H868,2)</f>
        <v>0</v>
      </c>
      <c r="BL868" s="19" t="s">
        <v>257</v>
      </c>
      <c r="BM868" s="217" t="s">
        <v>915</v>
      </c>
    </row>
    <row r="869" s="2" customFormat="1">
      <c r="A869" s="40"/>
      <c r="B869" s="41"/>
      <c r="C869" s="42"/>
      <c r="D869" s="219" t="s">
        <v>146</v>
      </c>
      <c r="E869" s="42"/>
      <c r="F869" s="220" t="s">
        <v>916</v>
      </c>
      <c r="G869" s="42"/>
      <c r="H869" s="42"/>
      <c r="I869" s="221"/>
      <c r="J869" s="42"/>
      <c r="K869" s="42"/>
      <c r="L869" s="46"/>
      <c r="M869" s="222"/>
      <c r="N869" s="223"/>
      <c r="O869" s="86"/>
      <c r="P869" s="86"/>
      <c r="Q869" s="86"/>
      <c r="R869" s="86"/>
      <c r="S869" s="86"/>
      <c r="T869" s="87"/>
      <c r="U869" s="40"/>
      <c r="V869" s="40"/>
      <c r="W869" s="40"/>
      <c r="X869" s="40"/>
      <c r="Y869" s="40"/>
      <c r="Z869" s="40"/>
      <c r="AA869" s="40"/>
      <c r="AB869" s="40"/>
      <c r="AC869" s="40"/>
      <c r="AD869" s="40"/>
      <c r="AE869" s="40"/>
      <c r="AT869" s="19" t="s">
        <v>146</v>
      </c>
      <c r="AU869" s="19" t="s">
        <v>85</v>
      </c>
    </row>
    <row r="870" s="12" customFormat="1" ht="22.8" customHeight="1">
      <c r="A870" s="12"/>
      <c r="B870" s="190"/>
      <c r="C870" s="191"/>
      <c r="D870" s="192" t="s">
        <v>74</v>
      </c>
      <c r="E870" s="204" t="s">
        <v>917</v>
      </c>
      <c r="F870" s="204" t="s">
        <v>918</v>
      </c>
      <c r="G870" s="191"/>
      <c r="H870" s="191"/>
      <c r="I870" s="194"/>
      <c r="J870" s="205">
        <f>BK870</f>
        <v>0</v>
      </c>
      <c r="K870" s="191"/>
      <c r="L870" s="196"/>
      <c r="M870" s="197"/>
      <c r="N870" s="198"/>
      <c r="O870" s="198"/>
      <c r="P870" s="199">
        <f>SUM(P871:P1010)</f>
        <v>0</v>
      </c>
      <c r="Q870" s="198"/>
      <c r="R870" s="199">
        <f>SUM(R871:R1010)</f>
        <v>1.3926922300000004</v>
      </c>
      <c r="S870" s="198"/>
      <c r="T870" s="200">
        <f>SUM(T871:T1010)</f>
        <v>0</v>
      </c>
      <c r="U870" s="12"/>
      <c r="V870" s="12"/>
      <c r="W870" s="12"/>
      <c r="X870" s="12"/>
      <c r="Y870" s="12"/>
      <c r="Z870" s="12"/>
      <c r="AA870" s="12"/>
      <c r="AB870" s="12"/>
      <c r="AC870" s="12"/>
      <c r="AD870" s="12"/>
      <c r="AE870" s="12"/>
      <c r="AR870" s="201" t="s">
        <v>85</v>
      </c>
      <c r="AT870" s="202" t="s">
        <v>74</v>
      </c>
      <c r="AU870" s="202" t="s">
        <v>83</v>
      </c>
      <c r="AY870" s="201" t="s">
        <v>136</v>
      </c>
      <c r="BK870" s="203">
        <f>SUM(BK871:BK1010)</f>
        <v>0</v>
      </c>
    </row>
    <row r="871" s="2" customFormat="1" ht="16.5" customHeight="1">
      <c r="A871" s="40"/>
      <c r="B871" s="41"/>
      <c r="C871" s="206" t="s">
        <v>919</v>
      </c>
      <c r="D871" s="206" t="s">
        <v>139</v>
      </c>
      <c r="E871" s="207" t="s">
        <v>920</v>
      </c>
      <c r="F871" s="208" t="s">
        <v>921</v>
      </c>
      <c r="G871" s="209" t="s">
        <v>142</v>
      </c>
      <c r="H871" s="210">
        <v>54.906999999999996</v>
      </c>
      <c r="I871" s="211"/>
      <c r="J871" s="212">
        <f>ROUND(I871*H871,2)</f>
        <v>0</v>
      </c>
      <c r="K871" s="208" t="s">
        <v>143</v>
      </c>
      <c r="L871" s="46"/>
      <c r="M871" s="213" t="s">
        <v>19</v>
      </c>
      <c r="N871" s="214" t="s">
        <v>46</v>
      </c>
      <c r="O871" s="86"/>
      <c r="P871" s="215">
        <f>O871*H871</f>
        <v>0</v>
      </c>
      <c r="Q871" s="215">
        <v>0</v>
      </c>
      <c r="R871" s="215">
        <f>Q871*H871</f>
        <v>0</v>
      </c>
      <c r="S871" s="215">
        <v>0</v>
      </c>
      <c r="T871" s="216">
        <f>S871*H871</f>
        <v>0</v>
      </c>
      <c r="U871" s="40"/>
      <c r="V871" s="40"/>
      <c r="W871" s="40"/>
      <c r="X871" s="40"/>
      <c r="Y871" s="40"/>
      <c r="Z871" s="40"/>
      <c r="AA871" s="40"/>
      <c r="AB871" s="40"/>
      <c r="AC871" s="40"/>
      <c r="AD871" s="40"/>
      <c r="AE871" s="40"/>
      <c r="AR871" s="217" t="s">
        <v>257</v>
      </c>
      <c r="AT871" s="217" t="s">
        <v>139</v>
      </c>
      <c r="AU871" s="217" t="s">
        <v>85</v>
      </c>
      <c r="AY871" s="19" t="s">
        <v>136</v>
      </c>
      <c r="BE871" s="218">
        <f>IF(N871="základní",J871,0)</f>
        <v>0</v>
      </c>
      <c r="BF871" s="218">
        <f>IF(N871="snížená",J871,0)</f>
        <v>0</v>
      </c>
      <c r="BG871" s="218">
        <f>IF(N871="zákl. přenesená",J871,0)</f>
        <v>0</v>
      </c>
      <c r="BH871" s="218">
        <f>IF(N871="sníž. přenesená",J871,0)</f>
        <v>0</v>
      </c>
      <c r="BI871" s="218">
        <f>IF(N871="nulová",J871,0)</f>
        <v>0</v>
      </c>
      <c r="BJ871" s="19" t="s">
        <v>83</v>
      </c>
      <c r="BK871" s="218">
        <f>ROUND(I871*H871,2)</f>
        <v>0</v>
      </c>
      <c r="BL871" s="19" t="s">
        <v>257</v>
      </c>
      <c r="BM871" s="217" t="s">
        <v>922</v>
      </c>
    </row>
    <row r="872" s="2" customFormat="1">
      <c r="A872" s="40"/>
      <c r="B872" s="41"/>
      <c r="C872" s="42"/>
      <c r="D872" s="219" t="s">
        <v>146</v>
      </c>
      <c r="E872" s="42"/>
      <c r="F872" s="220" t="s">
        <v>923</v>
      </c>
      <c r="G872" s="42"/>
      <c r="H872" s="42"/>
      <c r="I872" s="221"/>
      <c r="J872" s="42"/>
      <c r="K872" s="42"/>
      <c r="L872" s="46"/>
      <c r="M872" s="222"/>
      <c r="N872" s="223"/>
      <c r="O872" s="86"/>
      <c r="P872" s="86"/>
      <c r="Q872" s="86"/>
      <c r="R872" s="86"/>
      <c r="S872" s="86"/>
      <c r="T872" s="87"/>
      <c r="U872" s="40"/>
      <c r="V872" s="40"/>
      <c r="W872" s="40"/>
      <c r="X872" s="40"/>
      <c r="Y872" s="40"/>
      <c r="Z872" s="40"/>
      <c r="AA872" s="40"/>
      <c r="AB872" s="40"/>
      <c r="AC872" s="40"/>
      <c r="AD872" s="40"/>
      <c r="AE872" s="40"/>
      <c r="AT872" s="19" t="s">
        <v>146</v>
      </c>
      <c r="AU872" s="19" t="s">
        <v>85</v>
      </c>
    </row>
    <row r="873" s="13" customFormat="1">
      <c r="A873" s="13"/>
      <c r="B873" s="224"/>
      <c r="C873" s="225"/>
      <c r="D873" s="226" t="s">
        <v>148</v>
      </c>
      <c r="E873" s="227" t="s">
        <v>19</v>
      </c>
      <c r="F873" s="228" t="s">
        <v>182</v>
      </c>
      <c r="G873" s="225"/>
      <c r="H873" s="227" t="s">
        <v>19</v>
      </c>
      <c r="I873" s="229"/>
      <c r="J873" s="225"/>
      <c r="K873" s="225"/>
      <c r="L873" s="230"/>
      <c r="M873" s="231"/>
      <c r="N873" s="232"/>
      <c r="O873" s="232"/>
      <c r="P873" s="232"/>
      <c r="Q873" s="232"/>
      <c r="R873" s="232"/>
      <c r="S873" s="232"/>
      <c r="T873" s="233"/>
      <c r="U873" s="13"/>
      <c r="V873" s="13"/>
      <c r="W873" s="13"/>
      <c r="X873" s="13"/>
      <c r="Y873" s="13"/>
      <c r="Z873" s="13"/>
      <c r="AA873" s="13"/>
      <c r="AB873" s="13"/>
      <c r="AC873" s="13"/>
      <c r="AD873" s="13"/>
      <c r="AE873" s="13"/>
      <c r="AT873" s="234" t="s">
        <v>148</v>
      </c>
      <c r="AU873" s="234" t="s">
        <v>85</v>
      </c>
      <c r="AV873" s="13" t="s">
        <v>83</v>
      </c>
      <c r="AW873" s="13" t="s">
        <v>35</v>
      </c>
      <c r="AX873" s="13" t="s">
        <v>75</v>
      </c>
      <c r="AY873" s="234" t="s">
        <v>136</v>
      </c>
    </row>
    <row r="874" s="14" customFormat="1">
      <c r="A874" s="14"/>
      <c r="B874" s="235"/>
      <c r="C874" s="236"/>
      <c r="D874" s="226" t="s">
        <v>148</v>
      </c>
      <c r="E874" s="237" t="s">
        <v>19</v>
      </c>
      <c r="F874" s="238" t="s">
        <v>924</v>
      </c>
      <c r="G874" s="236"/>
      <c r="H874" s="239">
        <v>20.175999999999998</v>
      </c>
      <c r="I874" s="240"/>
      <c r="J874" s="236"/>
      <c r="K874" s="236"/>
      <c r="L874" s="241"/>
      <c r="M874" s="242"/>
      <c r="N874" s="243"/>
      <c r="O874" s="243"/>
      <c r="P874" s="243"/>
      <c r="Q874" s="243"/>
      <c r="R874" s="243"/>
      <c r="S874" s="243"/>
      <c r="T874" s="244"/>
      <c r="U874" s="14"/>
      <c r="V874" s="14"/>
      <c r="W874" s="14"/>
      <c r="X874" s="14"/>
      <c r="Y874" s="14"/>
      <c r="Z874" s="14"/>
      <c r="AA874" s="14"/>
      <c r="AB874" s="14"/>
      <c r="AC874" s="14"/>
      <c r="AD874" s="14"/>
      <c r="AE874" s="14"/>
      <c r="AT874" s="245" t="s">
        <v>148</v>
      </c>
      <c r="AU874" s="245" t="s">
        <v>85</v>
      </c>
      <c r="AV874" s="14" t="s">
        <v>85</v>
      </c>
      <c r="AW874" s="14" t="s">
        <v>35</v>
      </c>
      <c r="AX874" s="14" t="s">
        <v>75</v>
      </c>
      <c r="AY874" s="245" t="s">
        <v>136</v>
      </c>
    </row>
    <row r="875" s="13" customFormat="1">
      <c r="A875" s="13"/>
      <c r="B875" s="224"/>
      <c r="C875" s="225"/>
      <c r="D875" s="226" t="s">
        <v>148</v>
      </c>
      <c r="E875" s="227" t="s">
        <v>19</v>
      </c>
      <c r="F875" s="228" t="s">
        <v>760</v>
      </c>
      <c r="G875" s="225"/>
      <c r="H875" s="227" t="s">
        <v>19</v>
      </c>
      <c r="I875" s="229"/>
      <c r="J875" s="225"/>
      <c r="K875" s="225"/>
      <c r="L875" s="230"/>
      <c r="M875" s="231"/>
      <c r="N875" s="232"/>
      <c r="O875" s="232"/>
      <c r="P875" s="232"/>
      <c r="Q875" s="232"/>
      <c r="R875" s="232"/>
      <c r="S875" s="232"/>
      <c r="T875" s="233"/>
      <c r="U875" s="13"/>
      <c r="V875" s="13"/>
      <c r="W875" s="13"/>
      <c r="X875" s="13"/>
      <c r="Y875" s="13"/>
      <c r="Z875" s="13"/>
      <c r="AA875" s="13"/>
      <c r="AB875" s="13"/>
      <c r="AC875" s="13"/>
      <c r="AD875" s="13"/>
      <c r="AE875" s="13"/>
      <c r="AT875" s="234" t="s">
        <v>148</v>
      </c>
      <c r="AU875" s="234" t="s">
        <v>85</v>
      </c>
      <c r="AV875" s="13" t="s">
        <v>83</v>
      </c>
      <c r="AW875" s="13" t="s">
        <v>35</v>
      </c>
      <c r="AX875" s="13" t="s">
        <v>75</v>
      </c>
      <c r="AY875" s="234" t="s">
        <v>136</v>
      </c>
    </row>
    <row r="876" s="14" customFormat="1">
      <c r="A876" s="14"/>
      <c r="B876" s="235"/>
      <c r="C876" s="236"/>
      <c r="D876" s="226" t="s">
        <v>148</v>
      </c>
      <c r="E876" s="237" t="s">
        <v>19</v>
      </c>
      <c r="F876" s="238" t="s">
        <v>925</v>
      </c>
      <c r="G876" s="236"/>
      <c r="H876" s="239">
        <v>12.220000000000001</v>
      </c>
      <c r="I876" s="240"/>
      <c r="J876" s="236"/>
      <c r="K876" s="236"/>
      <c r="L876" s="241"/>
      <c r="M876" s="242"/>
      <c r="N876" s="243"/>
      <c r="O876" s="243"/>
      <c r="P876" s="243"/>
      <c r="Q876" s="243"/>
      <c r="R876" s="243"/>
      <c r="S876" s="243"/>
      <c r="T876" s="244"/>
      <c r="U876" s="14"/>
      <c r="V876" s="14"/>
      <c r="W876" s="14"/>
      <c r="X876" s="14"/>
      <c r="Y876" s="14"/>
      <c r="Z876" s="14"/>
      <c r="AA876" s="14"/>
      <c r="AB876" s="14"/>
      <c r="AC876" s="14"/>
      <c r="AD876" s="14"/>
      <c r="AE876" s="14"/>
      <c r="AT876" s="245" t="s">
        <v>148</v>
      </c>
      <c r="AU876" s="245" t="s">
        <v>85</v>
      </c>
      <c r="AV876" s="14" t="s">
        <v>85</v>
      </c>
      <c r="AW876" s="14" t="s">
        <v>35</v>
      </c>
      <c r="AX876" s="14" t="s">
        <v>75</v>
      </c>
      <c r="AY876" s="245" t="s">
        <v>136</v>
      </c>
    </row>
    <row r="877" s="13" customFormat="1">
      <c r="A877" s="13"/>
      <c r="B877" s="224"/>
      <c r="C877" s="225"/>
      <c r="D877" s="226" t="s">
        <v>148</v>
      </c>
      <c r="E877" s="227" t="s">
        <v>19</v>
      </c>
      <c r="F877" s="228" t="s">
        <v>762</v>
      </c>
      <c r="G877" s="225"/>
      <c r="H877" s="227" t="s">
        <v>19</v>
      </c>
      <c r="I877" s="229"/>
      <c r="J877" s="225"/>
      <c r="K877" s="225"/>
      <c r="L877" s="230"/>
      <c r="M877" s="231"/>
      <c r="N877" s="232"/>
      <c r="O877" s="232"/>
      <c r="P877" s="232"/>
      <c r="Q877" s="232"/>
      <c r="R877" s="232"/>
      <c r="S877" s="232"/>
      <c r="T877" s="233"/>
      <c r="U877" s="13"/>
      <c r="V877" s="13"/>
      <c r="W877" s="13"/>
      <c r="X877" s="13"/>
      <c r="Y877" s="13"/>
      <c r="Z877" s="13"/>
      <c r="AA877" s="13"/>
      <c r="AB877" s="13"/>
      <c r="AC877" s="13"/>
      <c r="AD877" s="13"/>
      <c r="AE877" s="13"/>
      <c r="AT877" s="234" t="s">
        <v>148</v>
      </c>
      <c r="AU877" s="234" t="s">
        <v>85</v>
      </c>
      <c r="AV877" s="13" t="s">
        <v>83</v>
      </c>
      <c r="AW877" s="13" t="s">
        <v>35</v>
      </c>
      <c r="AX877" s="13" t="s">
        <v>75</v>
      </c>
      <c r="AY877" s="234" t="s">
        <v>136</v>
      </c>
    </row>
    <row r="878" s="14" customFormat="1">
      <c r="A878" s="14"/>
      <c r="B878" s="235"/>
      <c r="C878" s="236"/>
      <c r="D878" s="226" t="s">
        <v>148</v>
      </c>
      <c r="E878" s="237" t="s">
        <v>19</v>
      </c>
      <c r="F878" s="238" t="s">
        <v>926</v>
      </c>
      <c r="G878" s="236"/>
      <c r="H878" s="239">
        <v>8.0600000000000005</v>
      </c>
      <c r="I878" s="240"/>
      <c r="J878" s="236"/>
      <c r="K878" s="236"/>
      <c r="L878" s="241"/>
      <c r="M878" s="242"/>
      <c r="N878" s="243"/>
      <c r="O878" s="243"/>
      <c r="P878" s="243"/>
      <c r="Q878" s="243"/>
      <c r="R878" s="243"/>
      <c r="S878" s="243"/>
      <c r="T878" s="244"/>
      <c r="U878" s="14"/>
      <c r="V878" s="14"/>
      <c r="W878" s="14"/>
      <c r="X878" s="14"/>
      <c r="Y878" s="14"/>
      <c r="Z878" s="14"/>
      <c r="AA878" s="14"/>
      <c r="AB878" s="14"/>
      <c r="AC878" s="14"/>
      <c r="AD878" s="14"/>
      <c r="AE878" s="14"/>
      <c r="AT878" s="245" t="s">
        <v>148</v>
      </c>
      <c r="AU878" s="245" t="s">
        <v>85</v>
      </c>
      <c r="AV878" s="14" t="s">
        <v>85</v>
      </c>
      <c r="AW878" s="14" t="s">
        <v>35</v>
      </c>
      <c r="AX878" s="14" t="s">
        <v>75</v>
      </c>
      <c r="AY878" s="245" t="s">
        <v>136</v>
      </c>
    </row>
    <row r="879" s="13" customFormat="1">
      <c r="A879" s="13"/>
      <c r="B879" s="224"/>
      <c r="C879" s="225"/>
      <c r="D879" s="226" t="s">
        <v>148</v>
      </c>
      <c r="E879" s="227" t="s">
        <v>19</v>
      </c>
      <c r="F879" s="228" t="s">
        <v>763</v>
      </c>
      <c r="G879" s="225"/>
      <c r="H879" s="227" t="s">
        <v>19</v>
      </c>
      <c r="I879" s="229"/>
      <c r="J879" s="225"/>
      <c r="K879" s="225"/>
      <c r="L879" s="230"/>
      <c r="M879" s="231"/>
      <c r="N879" s="232"/>
      <c r="O879" s="232"/>
      <c r="P879" s="232"/>
      <c r="Q879" s="232"/>
      <c r="R879" s="232"/>
      <c r="S879" s="232"/>
      <c r="T879" s="233"/>
      <c r="U879" s="13"/>
      <c r="V879" s="13"/>
      <c r="W879" s="13"/>
      <c r="X879" s="13"/>
      <c r="Y879" s="13"/>
      <c r="Z879" s="13"/>
      <c r="AA879" s="13"/>
      <c r="AB879" s="13"/>
      <c r="AC879" s="13"/>
      <c r="AD879" s="13"/>
      <c r="AE879" s="13"/>
      <c r="AT879" s="234" t="s">
        <v>148</v>
      </c>
      <c r="AU879" s="234" t="s">
        <v>85</v>
      </c>
      <c r="AV879" s="13" t="s">
        <v>83</v>
      </c>
      <c r="AW879" s="13" t="s">
        <v>35</v>
      </c>
      <c r="AX879" s="13" t="s">
        <v>75</v>
      </c>
      <c r="AY879" s="234" t="s">
        <v>136</v>
      </c>
    </row>
    <row r="880" s="14" customFormat="1">
      <c r="A880" s="14"/>
      <c r="B880" s="235"/>
      <c r="C880" s="236"/>
      <c r="D880" s="226" t="s">
        <v>148</v>
      </c>
      <c r="E880" s="237" t="s">
        <v>19</v>
      </c>
      <c r="F880" s="238" t="s">
        <v>927</v>
      </c>
      <c r="G880" s="236"/>
      <c r="H880" s="239">
        <v>12.051</v>
      </c>
      <c r="I880" s="240"/>
      <c r="J880" s="236"/>
      <c r="K880" s="236"/>
      <c r="L880" s="241"/>
      <c r="M880" s="242"/>
      <c r="N880" s="243"/>
      <c r="O880" s="243"/>
      <c r="P880" s="243"/>
      <c r="Q880" s="243"/>
      <c r="R880" s="243"/>
      <c r="S880" s="243"/>
      <c r="T880" s="244"/>
      <c r="U880" s="14"/>
      <c r="V880" s="14"/>
      <c r="W880" s="14"/>
      <c r="X880" s="14"/>
      <c r="Y880" s="14"/>
      <c r="Z880" s="14"/>
      <c r="AA880" s="14"/>
      <c r="AB880" s="14"/>
      <c r="AC880" s="14"/>
      <c r="AD880" s="14"/>
      <c r="AE880" s="14"/>
      <c r="AT880" s="245" t="s">
        <v>148</v>
      </c>
      <c r="AU880" s="245" t="s">
        <v>85</v>
      </c>
      <c r="AV880" s="14" t="s">
        <v>85</v>
      </c>
      <c r="AW880" s="14" t="s">
        <v>35</v>
      </c>
      <c r="AX880" s="14" t="s">
        <v>75</v>
      </c>
      <c r="AY880" s="245" t="s">
        <v>136</v>
      </c>
    </row>
    <row r="881" s="13" customFormat="1">
      <c r="A881" s="13"/>
      <c r="B881" s="224"/>
      <c r="C881" s="225"/>
      <c r="D881" s="226" t="s">
        <v>148</v>
      </c>
      <c r="E881" s="227" t="s">
        <v>19</v>
      </c>
      <c r="F881" s="228" t="s">
        <v>928</v>
      </c>
      <c r="G881" s="225"/>
      <c r="H881" s="227" t="s">
        <v>19</v>
      </c>
      <c r="I881" s="229"/>
      <c r="J881" s="225"/>
      <c r="K881" s="225"/>
      <c r="L881" s="230"/>
      <c r="M881" s="231"/>
      <c r="N881" s="232"/>
      <c r="O881" s="232"/>
      <c r="P881" s="232"/>
      <c r="Q881" s="232"/>
      <c r="R881" s="232"/>
      <c r="S881" s="232"/>
      <c r="T881" s="233"/>
      <c r="U881" s="13"/>
      <c r="V881" s="13"/>
      <c r="W881" s="13"/>
      <c r="X881" s="13"/>
      <c r="Y881" s="13"/>
      <c r="Z881" s="13"/>
      <c r="AA881" s="13"/>
      <c r="AB881" s="13"/>
      <c r="AC881" s="13"/>
      <c r="AD881" s="13"/>
      <c r="AE881" s="13"/>
      <c r="AT881" s="234" t="s">
        <v>148</v>
      </c>
      <c r="AU881" s="234" t="s">
        <v>85</v>
      </c>
      <c r="AV881" s="13" t="s">
        <v>83</v>
      </c>
      <c r="AW881" s="13" t="s">
        <v>35</v>
      </c>
      <c r="AX881" s="13" t="s">
        <v>75</v>
      </c>
      <c r="AY881" s="234" t="s">
        <v>136</v>
      </c>
    </row>
    <row r="882" s="14" customFormat="1">
      <c r="A882" s="14"/>
      <c r="B882" s="235"/>
      <c r="C882" s="236"/>
      <c r="D882" s="226" t="s">
        <v>148</v>
      </c>
      <c r="E882" s="237" t="s">
        <v>19</v>
      </c>
      <c r="F882" s="238" t="s">
        <v>929</v>
      </c>
      <c r="G882" s="236"/>
      <c r="H882" s="239">
        <v>1.2</v>
      </c>
      <c r="I882" s="240"/>
      <c r="J882" s="236"/>
      <c r="K882" s="236"/>
      <c r="L882" s="241"/>
      <c r="M882" s="242"/>
      <c r="N882" s="243"/>
      <c r="O882" s="243"/>
      <c r="P882" s="243"/>
      <c r="Q882" s="243"/>
      <c r="R882" s="243"/>
      <c r="S882" s="243"/>
      <c r="T882" s="244"/>
      <c r="U882" s="14"/>
      <c r="V882" s="14"/>
      <c r="W882" s="14"/>
      <c r="X882" s="14"/>
      <c r="Y882" s="14"/>
      <c r="Z882" s="14"/>
      <c r="AA882" s="14"/>
      <c r="AB882" s="14"/>
      <c r="AC882" s="14"/>
      <c r="AD882" s="14"/>
      <c r="AE882" s="14"/>
      <c r="AT882" s="245" t="s">
        <v>148</v>
      </c>
      <c r="AU882" s="245" t="s">
        <v>85</v>
      </c>
      <c r="AV882" s="14" t="s">
        <v>85</v>
      </c>
      <c r="AW882" s="14" t="s">
        <v>35</v>
      </c>
      <c r="AX882" s="14" t="s">
        <v>75</v>
      </c>
      <c r="AY882" s="245" t="s">
        <v>136</v>
      </c>
    </row>
    <row r="883" s="13" customFormat="1">
      <c r="A883" s="13"/>
      <c r="B883" s="224"/>
      <c r="C883" s="225"/>
      <c r="D883" s="226" t="s">
        <v>148</v>
      </c>
      <c r="E883" s="227" t="s">
        <v>19</v>
      </c>
      <c r="F883" s="228" t="s">
        <v>930</v>
      </c>
      <c r="G883" s="225"/>
      <c r="H883" s="227" t="s">
        <v>19</v>
      </c>
      <c r="I883" s="229"/>
      <c r="J883" s="225"/>
      <c r="K883" s="225"/>
      <c r="L883" s="230"/>
      <c r="M883" s="231"/>
      <c r="N883" s="232"/>
      <c r="O883" s="232"/>
      <c r="P883" s="232"/>
      <c r="Q883" s="232"/>
      <c r="R883" s="232"/>
      <c r="S883" s="232"/>
      <c r="T883" s="233"/>
      <c r="U883" s="13"/>
      <c r="V883" s="13"/>
      <c r="W883" s="13"/>
      <c r="X883" s="13"/>
      <c r="Y883" s="13"/>
      <c r="Z883" s="13"/>
      <c r="AA883" s="13"/>
      <c r="AB883" s="13"/>
      <c r="AC883" s="13"/>
      <c r="AD883" s="13"/>
      <c r="AE883" s="13"/>
      <c r="AT883" s="234" t="s">
        <v>148</v>
      </c>
      <c r="AU883" s="234" t="s">
        <v>85</v>
      </c>
      <c r="AV883" s="13" t="s">
        <v>83</v>
      </c>
      <c r="AW883" s="13" t="s">
        <v>35</v>
      </c>
      <c r="AX883" s="13" t="s">
        <v>75</v>
      </c>
      <c r="AY883" s="234" t="s">
        <v>136</v>
      </c>
    </row>
    <row r="884" s="14" customFormat="1">
      <c r="A884" s="14"/>
      <c r="B884" s="235"/>
      <c r="C884" s="236"/>
      <c r="D884" s="226" t="s">
        <v>148</v>
      </c>
      <c r="E884" s="237" t="s">
        <v>19</v>
      </c>
      <c r="F884" s="238" t="s">
        <v>929</v>
      </c>
      <c r="G884" s="236"/>
      <c r="H884" s="239">
        <v>1.2</v>
      </c>
      <c r="I884" s="240"/>
      <c r="J884" s="236"/>
      <c r="K884" s="236"/>
      <c r="L884" s="241"/>
      <c r="M884" s="242"/>
      <c r="N884" s="243"/>
      <c r="O884" s="243"/>
      <c r="P884" s="243"/>
      <c r="Q884" s="243"/>
      <c r="R884" s="243"/>
      <c r="S884" s="243"/>
      <c r="T884" s="244"/>
      <c r="U884" s="14"/>
      <c r="V884" s="14"/>
      <c r="W884" s="14"/>
      <c r="X884" s="14"/>
      <c r="Y884" s="14"/>
      <c r="Z884" s="14"/>
      <c r="AA884" s="14"/>
      <c r="AB884" s="14"/>
      <c r="AC884" s="14"/>
      <c r="AD884" s="14"/>
      <c r="AE884" s="14"/>
      <c r="AT884" s="245" t="s">
        <v>148</v>
      </c>
      <c r="AU884" s="245" t="s">
        <v>85</v>
      </c>
      <c r="AV884" s="14" t="s">
        <v>85</v>
      </c>
      <c r="AW884" s="14" t="s">
        <v>35</v>
      </c>
      <c r="AX884" s="14" t="s">
        <v>75</v>
      </c>
      <c r="AY884" s="245" t="s">
        <v>136</v>
      </c>
    </row>
    <row r="885" s="15" customFormat="1">
      <c r="A885" s="15"/>
      <c r="B885" s="246"/>
      <c r="C885" s="247"/>
      <c r="D885" s="226" t="s">
        <v>148</v>
      </c>
      <c r="E885" s="248" t="s">
        <v>19</v>
      </c>
      <c r="F885" s="249" t="s">
        <v>155</v>
      </c>
      <c r="G885" s="247"/>
      <c r="H885" s="250">
        <v>54.906999999999996</v>
      </c>
      <c r="I885" s="251"/>
      <c r="J885" s="247"/>
      <c r="K885" s="247"/>
      <c r="L885" s="252"/>
      <c r="M885" s="253"/>
      <c r="N885" s="254"/>
      <c r="O885" s="254"/>
      <c r="P885" s="254"/>
      <c r="Q885" s="254"/>
      <c r="R885" s="254"/>
      <c r="S885" s="254"/>
      <c r="T885" s="255"/>
      <c r="U885" s="15"/>
      <c r="V885" s="15"/>
      <c r="W885" s="15"/>
      <c r="X885" s="15"/>
      <c r="Y885" s="15"/>
      <c r="Z885" s="15"/>
      <c r="AA885" s="15"/>
      <c r="AB885" s="15"/>
      <c r="AC885" s="15"/>
      <c r="AD885" s="15"/>
      <c r="AE885" s="15"/>
      <c r="AT885" s="256" t="s">
        <v>148</v>
      </c>
      <c r="AU885" s="256" t="s">
        <v>85</v>
      </c>
      <c r="AV885" s="15" t="s">
        <v>144</v>
      </c>
      <c r="AW885" s="15" t="s">
        <v>35</v>
      </c>
      <c r="AX885" s="15" t="s">
        <v>83</v>
      </c>
      <c r="AY885" s="256" t="s">
        <v>136</v>
      </c>
    </row>
    <row r="886" s="2" customFormat="1" ht="16.5" customHeight="1">
      <c r="A886" s="40"/>
      <c r="B886" s="41"/>
      <c r="C886" s="206" t="s">
        <v>931</v>
      </c>
      <c r="D886" s="206" t="s">
        <v>139</v>
      </c>
      <c r="E886" s="207" t="s">
        <v>932</v>
      </c>
      <c r="F886" s="208" t="s">
        <v>933</v>
      </c>
      <c r="G886" s="209" t="s">
        <v>142</v>
      </c>
      <c r="H886" s="210">
        <v>54.906999999999996</v>
      </c>
      <c r="I886" s="211"/>
      <c r="J886" s="212">
        <f>ROUND(I886*H886,2)</f>
        <v>0</v>
      </c>
      <c r="K886" s="208" t="s">
        <v>143</v>
      </c>
      <c r="L886" s="46"/>
      <c r="M886" s="213" t="s">
        <v>19</v>
      </c>
      <c r="N886" s="214" t="s">
        <v>46</v>
      </c>
      <c r="O886" s="86"/>
      <c r="P886" s="215">
        <f>O886*H886</f>
        <v>0</v>
      </c>
      <c r="Q886" s="215">
        <v>0.00029999999999999997</v>
      </c>
      <c r="R886" s="215">
        <f>Q886*H886</f>
        <v>0.016472099999999996</v>
      </c>
      <c r="S886" s="215">
        <v>0</v>
      </c>
      <c r="T886" s="216">
        <f>S886*H886</f>
        <v>0</v>
      </c>
      <c r="U886" s="40"/>
      <c r="V886" s="40"/>
      <c r="W886" s="40"/>
      <c r="X886" s="40"/>
      <c r="Y886" s="40"/>
      <c r="Z886" s="40"/>
      <c r="AA886" s="40"/>
      <c r="AB886" s="40"/>
      <c r="AC886" s="40"/>
      <c r="AD886" s="40"/>
      <c r="AE886" s="40"/>
      <c r="AR886" s="217" t="s">
        <v>257</v>
      </c>
      <c r="AT886" s="217" t="s">
        <v>139</v>
      </c>
      <c r="AU886" s="217" t="s">
        <v>85</v>
      </c>
      <c r="AY886" s="19" t="s">
        <v>136</v>
      </c>
      <c r="BE886" s="218">
        <f>IF(N886="základní",J886,0)</f>
        <v>0</v>
      </c>
      <c r="BF886" s="218">
        <f>IF(N886="snížená",J886,0)</f>
        <v>0</v>
      </c>
      <c r="BG886" s="218">
        <f>IF(N886="zákl. přenesená",J886,0)</f>
        <v>0</v>
      </c>
      <c r="BH886" s="218">
        <f>IF(N886="sníž. přenesená",J886,0)</f>
        <v>0</v>
      </c>
      <c r="BI886" s="218">
        <f>IF(N886="nulová",J886,0)</f>
        <v>0</v>
      </c>
      <c r="BJ886" s="19" t="s">
        <v>83</v>
      </c>
      <c r="BK886" s="218">
        <f>ROUND(I886*H886,2)</f>
        <v>0</v>
      </c>
      <c r="BL886" s="19" t="s">
        <v>257</v>
      </c>
      <c r="BM886" s="217" t="s">
        <v>934</v>
      </c>
    </row>
    <row r="887" s="2" customFormat="1">
      <c r="A887" s="40"/>
      <c r="B887" s="41"/>
      <c r="C887" s="42"/>
      <c r="D887" s="219" t="s">
        <v>146</v>
      </c>
      <c r="E887" s="42"/>
      <c r="F887" s="220" t="s">
        <v>935</v>
      </c>
      <c r="G887" s="42"/>
      <c r="H887" s="42"/>
      <c r="I887" s="221"/>
      <c r="J887" s="42"/>
      <c r="K887" s="42"/>
      <c r="L887" s="46"/>
      <c r="M887" s="222"/>
      <c r="N887" s="223"/>
      <c r="O887" s="86"/>
      <c r="P887" s="86"/>
      <c r="Q887" s="86"/>
      <c r="R887" s="86"/>
      <c r="S887" s="86"/>
      <c r="T887" s="87"/>
      <c r="U887" s="40"/>
      <c r="V887" s="40"/>
      <c r="W887" s="40"/>
      <c r="X887" s="40"/>
      <c r="Y887" s="40"/>
      <c r="Z887" s="40"/>
      <c r="AA887" s="40"/>
      <c r="AB887" s="40"/>
      <c r="AC887" s="40"/>
      <c r="AD887" s="40"/>
      <c r="AE887" s="40"/>
      <c r="AT887" s="19" t="s">
        <v>146</v>
      </c>
      <c r="AU887" s="19" t="s">
        <v>85</v>
      </c>
    </row>
    <row r="888" s="13" customFormat="1">
      <c r="A888" s="13"/>
      <c r="B888" s="224"/>
      <c r="C888" s="225"/>
      <c r="D888" s="226" t="s">
        <v>148</v>
      </c>
      <c r="E888" s="227" t="s">
        <v>19</v>
      </c>
      <c r="F888" s="228" t="s">
        <v>182</v>
      </c>
      <c r="G888" s="225"/>
      <c r="H888" s="227" t="s">
        <v>19</v>
      </c>
      <c r="I888" s="229"/>
      <c r="J888" s="225"/>
      <c r="K888" s="225"/>
      <c r="L888" s="230"/>
      <c r="M888" s="231"/>
      <c r="N888" s="232"/>
      <c r="O888" s="232"/>
      <c r="P888" s="232"/>
      <c r="Q888" s="232"/>
      <c r="R888" s="232"/>
      <c r="S888" s="232"/>
      <c r="T888" s="233"/>
      <c r="U888" s="13"/>
      <c r="V888" s="13"/>
      <c r="W888" s="13"/>
      <c r="X888" s="13"/>
      <c r="Y888" s="13"/>
      <c r="Z888" s="13"/>
      <c r="AA888" s="13"/>
      <c r="AB888" s="13"/>
      <c r="AC888" s="13"/>
      <c r="AD888" s="13"/>
      <c r="AE888" s="13"/>
      <c r="AT888" s="234" t="s">
        <v>148</v>
      </c>
      <c r="AU888" s="234" t="s">
        <v>85</v>
      </c>
      <c r="AV888" s="13" t="s">
        <v>83</v>
      </c>
      <c r="AW888" s="13" t="s">
        <v>35</v>
      </c>
      <c r="AX888" s="13" t="s">
        <v>75</v>
      </c>
      <c r="AY888" s="234" t="s">
        <v>136</v>
      </c>
    </row>
    <row r="889" s="14" customFormat="1">
      <c r="A889" s="14"/>
      <c r="B889" s="235"/>
      <c r="C889" s="236"/>
      <c r="D889" s="226" t="s">
        <v>148</v>
      </c>
      <c r="E889" s="237" t="s">
        <v>19</v>
      </c>
      <c r="F889" s="238" t="s">
        <v>924</v>
      </c>
      <c r="G889" s="236"/>
      <c r="H889" s="239">
        <v>20.175999999999998</v>
      </c>
      <c r="I889" s="240"/>
      <c r="J889" s="236"/>
      <c r="K889" s="236"/>
      <c r="L889" s="241"/>
      <c r="M889" s="242"/>
      <c r="N889" s="243"/>
      <c r="O889" s="243"/>
      <c r="P889" s="243"/>
      <c r="Q889" s="243"/>
      <c r="R889" s="243"/>
      <c r="S889" s="243"/>
      <c r="T889" s="244"/>
      <c r="U889" s="14"/>
      <c r="V889" s="14"/>
      <c r="W889" s="14"/>
      <c r="X889" s="14"/>
      <c r="Y889" s="14"/>
      <c r="Z889" s="14"/>
      <c r="AA889" s="14"/>
      <c r="AB889" s="14"/>
      <c r="AC889" s="14"/>
      <c r="AD889" s="14"/>
      <c r="AE889" s="14"/>
      <c r="AT889" s="245" t="s">
        <v>148</v>
      </c>
      <c r="AU889" s="245" t="s">
        <v>85</v>
      </c>
      <c r="AV889" s="14" t="s">
        <v>85</v>
      </c>
      <c r="AW889" s="14" t="s">
        <v>35</v>
      </c>
      <c r="AX889" s="14" t="s">
        <v>75</v>
      </c>
      <c r="AY889" s="245" t="s">
        <v>136</v>
      </c>
    </row>
    <row r="890" s="13" customFormat="1">
      <c r="A890" s="13"/>
      <c r="B890" s="224"/>
      <c r="C890" s="225"/>
      <c r="D890" s="226" t="s">
        <v>148</v>
      </c>
      <c r="E890" s="227" t="s">
        <v>19</v>
      </c>
      <c r="F890" s="228" t="s">
        <v>760</v>
      </c>
      <c r="G890" s="225"/>
      <c r="H890" s="227" t="s">
        <v>19</v>
      </c>
      <c r="I890" s="229"/>
      <c r="J890" s="225"/>
      <c r="K890" s="225"/>
      <c r="L890" s="230"/>
      <c r="M890" s="231"/>
      <c r="N890" s="232"/>
      <c r="O890" s="232"/>
      <c r="P890" s="232"/>
      <c r="Q890" s="232"/>
      <c r="R890" s="232"/>
      <c r="S890" s="232"/>
      <c r="T890" s="233"/>
      <c r="U890" s="13"/>
      <c r="V890" s="13"/>
      <c r="W890" s="13"/>
      <c r="X890" s="13"/>
      <c r="Y890" s="13"/>
      <c r="Z890" s="13"/>
      <c r="AA890" s="13"/>
      <c r="AB890" s="13"/>
      <c r="AC890" s="13"/>
      <c r="AD890" s="13"/>
      <c r="AE890" s="13"/>
      <c r="AT890" s="234" t="s">
        <v>148</v>
      </c>
      <c r="AU890" s="234" t="s">
        <v>85</v>
      </c>
      <c r="AV890" s="13" t="s">
        <v>83</v>
      </c>
      <c r="AW890" s="13" t="s">
        <v>35</v>
      </c>
      <c r="AX890" s="13" t="s">
        <v>75</v>
      </c>
      <c r="AY890" s="234" t="s">
        <v>136</v>
      </c>
    </row>
    <row r="891" s="14" customFormat="1">
      <c r="A891" s="14"/>
      <c r="B891" s="235"/>
      <c r="C891" s="236"/>
      <c r="D891" s="226" t="s">
        <v>148</v>
      </c>
      <c r="E891" s="237" t="s">
        <v>19</v>
      </c>
      <c r="F891" s="238" t="s">
        <v>925</v>
      </c>
      <c r="G891" s="236"/>
      <c r="H891" s="239">
        <v>12.220000000000001</v>
      </c>
      <c r="I891" s="240"/>
      <c r="J891" s="236"/>
      <c r="K891" s="236"/>
      <c r="L891" s="241"/>
      <c r="M891" s="242"/>
      <c r="N891" s="243"/>
      <c r="O891" s="243"/>
      <c r="P891" s="243"/>
      <c r="Q891" s="243"/>
      <c r="R891" s="243"/>
      <c r="S891" s="243"/>
      <c r="T891" s="244"/>
      <c r="U891" s="14"/>
      <c r="V891" s="14"/>
      <c r="W891" s="14"/>
      <c r="X891" s="14"/>
      <c r="Y891" s="14"/>
      <c r="Z891" s="14"/>
      <c r="AA891" s="14"/>
      <c r="AB891" s="14"/>
      <c r="AC891" s="14"/>
      <c r="AD891" s="14"/>
      <c r="AE891" s="14"/>
      <c r="AT891" s="245" t="s">
        <v>148</v>
      </c>
      <c r="AU891" s="245" t="s">
        <v>85</v>
      </c>
      <c r="AV891" s="14" t="s">
        <v>85</v>
      </c>
      <c r="AW891" s="14" t="s">
        <v>35</v>
      </c>
      <c r="AX891" s="14" t="s">
        <v>75</v>
      </c>
      <c r="AY891" s="245" t="s">
        <v>136</v>
      </c>
    </row>
    <row r="892" s="13" customFormat="1">
      <c r="A892" s="13"/>
      <c r="B892" s="224"/>
      <c r="C892" s="225"/>
      <c r="D892" s="226" t="s">
        <v>148</v>
      </c>
      <c r="E892" s="227" t="s">
        <v>19</v>
      </c>
      <c r="F892" s="228" t="s">
        <v>762</v>
      </c>
      <c r="G892" s="225"/>
      <c r="H892" s="227" t="s">
        <v>19</v>
      </c>
      <c r="I892" s="229"/>
      <c r="J892" s="225"/>
      <c r="K892" s="225"/>
      <c r="L892" s="230"/>
      <c r="M892" s="231"/>
      <c r="N892" s="232"/>
      <c r="O892" s="232"/>
      <c r="P892" s="232"/>
      <c r="Q892" s="232"/>
      <c r="R892" s="232"/>
      <c r="S892" s="232"/>
      <c r="T892" s="233"/>
      <c r="U892" s="13"/>
      <c r="V892" s="13"/>
      <c r="W892" s="13"/>
      <c r="X892" s="13"/>
      <c r="Y892" s="13"/>
      <c r="Z892" s="13"/>
      <c r="AA892" s="13"/>
      <c r="AB892" s="13"/>
      <c r="AC892" s="13"/>
      <c r="AD892" s="13"/>
      <c r="AE892" s="13"/>
      <c r="AT892" s="234" t="s">
        <v>148</v>
      </c>
      <c r="AU892" s="234" t="s">
        <v>85</v>
      </c>
      <c r="AV892" s="13" t="s">
        <v>83</v>
      </c>
      <c r="AW892" s="13" t="s">
        <v>35</v>
      </c>
      <c r="AX892" s="13" t="s">
        <v>75</v>
      </c>
      <c r="AY892" s="234" t="s">
        <v>136</v>
      </c>
    </row>
    <row r="893" s="14" customFormat="1">
      <c r="A893" s="14"/>
      <c r="B893" s="235"/>
      <c r="C893" s="236"/>
      <c r="D893" s="226" t="s">
        <v>148</v>
      </c>
      <c r="E893" s="237" t="s">
        <v>19</v>
      </c>
      <c r="F893" s="238" t="s">
        <v>926</v>
      </c>
      <c r="G893" s="236"/>
      <c r="H893" s="239">
        <v>8.0600000000000005</v>
      </c>
      <c r="I893" s="240"/>
      <c r="J893" s="236"/>
      <c r="K893" s="236"/>
      <c r="L893" s="241"/>
      <c r="M893" s="242"/>
      <c r="N893" s="243"/>
      <c r="O893" s="243"/>
      <c r="P893" s="243"/>
      <c r="Q893" s="243"/>
      <c r="R893" s="243"/>
      <c r="S893" s="243"/>
      <c r="T893" s="244"/>
      <c r="U893" s="14"/>
      <c r="V893" s="14"/>
      <c r="W893" s="14"/>
      <c r="X893" s="14"/>
      <c r="Y893" s="14"/>
      <c r="Z893" s="14"/>
      <c r="AA893" s="14"/>
      <c r="AB893" s="14"/>
      <c r="AC893" s="14"/>
      <c r="AD893" s="14"/>
      <c r="AE893" s="14"/>
      <c r="AT893" s="245" t="s">
        <v>148</v>
      </c>
      <c r="AU893" s="245" t="s">
        <v>85</v>
      </c>
      <c r="AV893" s="14" t="s">
        <v>85</v>
      </c>
      <c r="AW893" s="14" t="s">
        <v>35</v>
      </c>
      <c r="AX893" s="14" t="s">
        <v>75</v>
      </c>
      <c r="AY893" s="245" t="s">
        <v>136</v>
      </c>
    </row>
    <row r="894" s="13" customFormat="1">
      <c r="A894" s="13"/>
      <c r="B894" s="224"/>
      <c r="C894" s="225"/>
      <c r="D894" s="226" t="s">
        <v>148</v>
      </c>
      <c r="E894" s="227" t="s">
        <v>19</v>
      </c>
      <c r="F894" s="228" t="s">
        <v>763</v>
      </c>
      <c r="G894" s="225"/>
      <c r="H894" s="227" t="s">
        <v>19</v>
      </c>
      <c r="I894" s="229"/>
      <c r="J894" s="225"/>
      <c r="K894" s="225"/>
      <c r="L894" s="230"/>
      <c r="M894" s="231"/>
      <c r="N894" s="232"/>
      <c r="O894" s="232"/>
      <c r="P894" s="232"/>
      <c r="Q894" s="232"/>
      <c r="R894" s="232"/>
      <c r="S894" s="232"/>
      <c r="T894" s="233"/>
      <c r="U894" s="13"/>
      <c r="V894" s="13"/>
      <c r="W894" s="13"/>
      <c r="X894" s="13"/>
      <c r="Y894" s="13"/>
      <c r="Z894" s="13"/>
      <c r="AA894" s="13"/>
      <c r="AB894" s="13"/>
      <c r="AC894" s="13"/>
      <c r="AD894" s="13"/>
      <c r="AE894" s="13"/>
      <c r="AT894" s="234" t="s">
        <v>148</v>
      </c>
      <c r="AU894" s="234" t="s">
        <v>85</v>
      </c>
      <c r="AV894" s="13" t="s">
        <v>83</v>
      </c>
      <c r="AW894" s="13" t="s">
        <v>35</v>
      </c>
      <c r="AX894" s="13" t="s">
        <v>75</v>
      </c>
      <c r="AY894" s="234" t="s">
        <v>136</v>
      </c>
    </row>
    <row r="895" s="14" customFormat="1">
      <c r="A895" s="14"/>
      <c r="B895" s="235"/>
      <c r="C895" s="236"/>
      <c r="D895" s="226" t="s">
        <v>148</v>
      </c>
      <c r="E895" s="237" t="s">
        <v>19</v>
      </c>
      <c r="F895" s="238" t="s">
        <v>927</v>
      </c>
      <c r="G895" s="236"/>
      <c r="H895" s="239">
        <v>12.051</v>
      </c>
      <c r="I895" s="240"/>
      <c r="J895" s="236"/>
      <c r="K895" s="236"/>
      <c r="L895" s="241"/>
      <c r="M895" s="242"/>
      <c r="N895" s="243"/>
      <c r="O895" s="243"/>
      <c r="P895" s="243"/>
      <c r="Q895" s="243"/>
      <c r="R895" s="243"/>
      <c r="S895" s="243"/>
      <c r="T895" s="244"/>
      <c r="U895" s="14"/>
      <c r="V895" s="14"/>
      <c r="W895" s="14"/>
      <c r="X895" s="14"/>
      <c r="Y895" s="14"/>
      <c r="Z895" s="14"/>
      <c r="AA895" s="14"/>
      <c r="AB895" s="14"/>
      <c r="AC895" s="14"/>
      <c r="AD895" s="14"/>
      <c r="AE895" s="14"/>
      <c r="AT895" s="245" t="s">
        <v>148</v>
      </c>
      <c r="AU895" s="245" t="s">
        <v>85</v>
      </c>
      <c r="AV895" s="14" t="s">
        <v>85</v>
      </c>
      <c r="AW895" s="14" t="s">
        <v>35</v>
      </c>
      <c r="AX895" s="14" t="s">
        <v>75</v>
      </c>
      <c r="AY895" s="245" t="s">
        <v>136</v>
      </c>
    </row>
    <row r="896" s="13" customFormat="1">
      <c r="A896" s="13"/>
      <c r="B896" s="224"/>
      <c r="C896" s="225"/>
      <c r="D896" s="226" t="s">
        <v>148</v>
      </c>
      <c r="E896" s="227" t="s">
        <v>19</v>
      </c>
      <c r="F896" s="228" t="s">
        <v>928</v>
      </c>
      <c r="G896" s="225"/>
      <c r="H896" s="227" t="s">
        <v>19</v>
      </c>
      <c r="I896" s="229"/>
      <c r="J896" s="225"/>
      <c r="K896" s="225"/>
      <c r="L896" s="230"/>
      <c r="M896" s="231"/>
      <c r="N896" s="232"/>
      <c r="O896" s="232"/>
      <c r="P896" s="232"/>
      <c r="Q896" s="232"/>
      <c r="R896" s="232"/>
      <c r="S896" s="232"/>
      <c r="T896" s="233"/>
      <c r="U896" s="13"/>
      <c r="V896" s="13"/>
      <c r="W896" s="13"/>
      <c r="X896" s="13"/>
      <c r="Y896" s="13"/>
      <c r="Z896" s="13"/>
      <c r="AA896" s="13"/>
      <c r="AB896" s="13"/>
      <c r="AC896" s="13"/>
      <c r="AD896" s="13"/>
      <c r="AE896" s="13"/>
      <c r="AT896" s="234" t="s">
        <v>148</v>
      </c>
      <c r="AU896" s="234" t="s">
        <v>85</v>
      </c>
      <c r="AV896" s="13" t="s">
        <v>83</v>
      </c>
      <c r="AW896" s="13" t="s">
        <v>35</v>
      </c>
      <c r="AX896" s="13" t="s">
        <v>75</v>
      </c>
      <c r="AY896" s="234" t="s">
        <v>136</v>
      </c>
    </row>
    <row r="897" s="14" customFormat="1">
      <c r="A897" s="14"/>
      <c r="B897" s="235"/>
      <c r="C897" s="236"/>
      <c r="D897" s="226" t="s">
        <v>148</v>
      </c>
      <c r="E897" s="237" t="s">
        <v>19</v>
      </c>
      <c r="F897" s="238" t="s">
        <v>929</v>
      </c>
      <c r="G897" s="236"/>
      <c r="H897" s="239">
        <v>1.2</v>
      </c>
      <c r="I897" s="240"/>
      <c r="J897" s="236"/>
      <c r="K897" s="236"/>
      <c r="L897" s="241"/>
      <c r="M897" s="242"/>
      <c r="N897" s="243"/>
      <c r="O897" s="243"/>
      <c r="P897" s="243"/>
      <c r="Q897" s="243"/>
      <c r="R897" s="243"/>
      <c r="S897" s="243"/>
      <c r="T897" s="244"/>
      <c r="U897" s="14"/>
      <c r="V897" s="14"/>
      <c r="W897" s="14"/>
      <c r="X897" s="14"/>
      <c r="Y897" s="14"/>
      <c r="Z897" s="14"/>
      <c r="AA897" s="14"/>
      <c r="AB897" s="14"/>
      <c r="AC897" s="14"/>
      <c r="AD897" s="14"/>
      <c r="AE897" s="14"/>
      <c r="AT897" s="245" t="s">
        <v>148</v>
      </c>
      <c r="AU897" s="245" t="s">
        <v>85</v>
      </c>
      <c r="AV897" s="14" t="s">
        <v>85</v>
      </c>
      <c r="AW897" s="14" t="s">
        <v>35</v>
      </c>
      <c r="AX897" s="14" t="s">
        <v>75</v>
      </c>
      <c r="AY897" s="245" t="s">
        <v>136</v>
      </c>
    </row>
    <row r="898" s="13" customFormat="1">
      <c r="A898" s="13"/>
      <c r="B898" s="224"/>
      <c r="C898" s="225"/>
      <c r="D898" s="226" t="s">
        <v>148</v>
      </c>
      <c r="E898" s="227" t="s">
        <v>19</v>
      </c>
      <c r="F898" s="228" t="s">
        <v>930</v>
      </c>
      <c r="G898" s="225"/>
      <c r="H898" s="227" t="s">
        <v>19</v>
      </c>
      <c r="I898" s="229"/>
      <c r="J898" s="225"/>
      <c r="K898" s="225"/>
      <c r="L898" s="230"/>
      <c r="M898" s="231"/>
      <c r="N898" s="232"/>
      <c r="O898" s="232"/>
      <c r="P898" s="232"/>
      <c r="Q898" s="232"/>
      <c r="R898" s="232"/>
      <c r="S898" s="232"/>
      <c r="T898" s="233"/>
      <c r="U898" s="13"/>
      <c r="V898" s="13"/>
      <c r="W898" s="13"/>
      <c r="X898" s="13"/>
      <c r="Y898" s="13"/>
      <c r="Z898" s="13"/>
      <c r="AA898" s="13"/>
      <c r="AB898" s="13"/>
      <c r="AC898" s="13"/>
      <c r="AD898" s="13"/>
      <c r="AE898" s="13"/>
      <c r="AT898" s="234" t="s">
        <v>148</v>
      </c>
      <c r="AU898" s="234" t="s">
        <v>85</v>
      </c>
      <c r="AV898" s="13" t="s">
        <v>83</v>
      </c>
      <c r="AW898" s="13" t="s">
        <v>35</v>
      </c>
      <c r="AX898" s="13" t="s">
        <v>75</v>
      </c>
      <c r="AY898" s="234" t="s">
        <v>136</v>
      </c>
    </row>
    <row r="899" s="14" customFormat="1">
      <c r="A899" s="14"/>
      <c r="B899" s="235"/>
      <c r="C899" s="236"/>
      <c r="D899" s="226" t="s">
        <v>148</v>
      </c>
      <c r="E899" s="237" t="s">
        <v>19</v>
      </c>
      <c r="F899" s="238" t="s">
        <v>929</v>
      </c>
      <c r="G899" s="236"/>
      <c r="H899" s="239">
        <v>1.2</v>
      </c>
      <c r="I899" s="240"/>
      <c r="J899" s="236"/>
      <c r="K899" s="236"/>
      <c r="L899" s="241"/>
      <c r="M899" s="242"/>
      <c r="N899" s="243"/>
      <c r="O899" s="243"/>
      <c r="P899" s="243"/>
      <c r="Q899" s="243"/>
      <c r="R899" s="243"/>
      <c r="S899" s="243"/>
      <c r="T899" s="244"/>
      <c r="U899" s="14"/>
      <c r="V899" s="14"/>
      <c r="W899" s="14"/>
      <c r="X899" s="14"/>
      <c r="Y899" s="14"/>
      <c r="Z899" s="14"/>
      <c r="AA899" s="14"/>
      <c r="AB899" s="14"/>
      <c r="AC899" s="14"/>
      <c r="AD899" s="14"/>
      <c r="AE899" s="14"/>
      <c r="AT899" s="245" t="s">
        <v>148</v>
      </c>
      <c r="AU899" s="245" t="s">
        <v>85</v>
      </c>
      <c r="AV899" s="14" t="s">
        <v>85</v>
      </c>
      <c r="AW899" s="14" t="s">
        <v>35</v>
      </c>
      <c r="AX899" s="14" t="s">
        <v>75</v>
      </c>
      <c r="AY899" s="245" t="s">
        <v>136</v>
      </c>
    </row>
    <row r="900" s="15" customFormat="1">
      <c r="A900" s="15"/>
      <c r="B900" s="246"/>
      <c r="C900" s="247"/>
      <c r="D900" s="226" t="s">
        <v>148</v>
      </c>
      <c r="E900" s="248" t="s">
        <v>19</v>
      </c>
      <c r="F900" s="249" t="s">
        <v>155</v>
      </c>
      <c r="G900" s="247"/>
      <c r="H900" s="250">
        <v>54.906999999999996</v>
      </c>
      <c r="I900" s="251"/>
      <c r="J900" s="247"/>
      <c r="K900" s="247"/>
      <c r="L900" s="252"/>
      <c r="M900" s="253"/>
      <c r="N900" s="254"/>
      <c r="O900" s="254"/>
      <c r="P900" s="254"/>
      <c r="Q900" s="254"/>
      <c r="R900" s="254"/>
      <c r="S900" s="254"/>
      <c r="T900" s="255"/>
      <c r="U900" s="15"/>
      <c r="V900" s="15"/>
      <c r="W900" s="15"/>
      <c r="X900" s="15"/>
      <c r="Y900" s="15"/>
      <c r="Z900" s="15"/>
      <c r="AA900" s="15"/>
      <c r="AB900" s="15"/>
      <c r="AC900" s="15"/>
      <c r="AD900" s="15"/>
      <c r="AE900" s="15"/>
      <c r="AT900" s="256" t="s">
        <v>148</v>
      </c>
      <c r="AU900" s="256" t="s">
        <v>85</v>
      </c>
      <c r="AV900" s="15" t="s">
        <v>144</v>
      </c>
      <c r="AW900" s="15" t="s">
        <v>35</v>
      </c>
      <c r="AX900" s="15" t="s">
        <v>83</v>
      </c>
      <c r="AY900" s="256" t="s">
        <v>136</v>
      </c>
    </row>
    <row r="901" s="2" customFormat="1" ht="16.5" customHeight="1">
      <c r="A901" s="40"/>
      <c r="B901" s="41"/>
      <c r="C901" s="206" t="s">
        <v>936</v>
      </c>
      <c r="D901" s="206" t="s">
        <v>139</v>
      </c>
      <c r="E901" s="207" t="s">
        <v>937</v>
      </c>
      <c r="F901" s="208" t="s">
        <v>938</v>
      </c>
      <c r="G901" s="209" t="s">
        <v>142</v>
      </c>
      <c r="H901" s="210">
        <v>25.960000000000001</v>
      </c>
      <c r="I901" s="211"/>
      <c r="J901" s="212">
        <f>ROUND(I901*H901,2)</f>
        <v>0</v>
      </c>
      <c r="K901" s="208" t="s">
        <v>143</v>
      </c>
      <c r="L901" s="46"/>
      <c r="M901" s="213" t="s">
        <v>19</v>
      </c>
      <c r="N901" s="214" t="s">
        <v>46</v>
      </c>
      <c r="O901" s="86"/>
      <c r="P901" s="215">
        <f>O901*H901</f>
        <v>0</v>
      </c>
      <c r="Q901" s="215">
        <v>0.0015</v>
      </c>
      <c r="R901" s="215">
        <f>Q901*H901</f>
        <v>0.038940000000000002</v>
      </c>
      <c r="S901" s="215">
        <v>0</v>
      </c>
      <c r="T901" s="216">
        <f>S901*H901</f>
        <v>0</v>
      </c>
      <c r="U901" s="40"/>
      <c r="V901" s="40"/>
      <c r="W901" s="40"/>
      <c r="X901" s="40"/>
      <c r="Y901" s="40"/>
      <c r="Z901" s="40"/>
      <c r="AA901" s="40"/>
      <c r="AB901" s="40"/>
      <c r="AC901" s="40"/>
      <c r="AD901" s="40"/>
      <c r="AE901" s="40"/>
      <c r="AR901" s="217" t="s">
        <v>257</v>
      </c>
      <c r="AT901" s="217" t="s">
        <v>139</v>
      </c>
      <c r="AU901" s="217" t="s">
        <v>85</v>
      </c>
      <c r="AY901" s="19" t="s">
        <v>136</v>
      </c>
      <c r="BE901" s="218">
        <f>IF(N901="základní",J901,0)</f>
        <v>0</v>
      </c>
      <c r="BF901" s="218">
        <f>IF(N901="snížená",J901,0)</f>
        <v>0</v>
      </c>
      <c r="BG901" s="218">
        <f>IF(N901="zákl. přenesená",J901,0)</f>
        <v>0</v>
      </c>
      <c r="BH901" s="218">
        <f>IF(N901="sníž. přenesená",J901,0)</f>
        <v>0</v>
      </c>
      <c r="BI901" s="218">
        <f>IF(N901="nulová",J901,0)</f>
        <v>0</v>
      </c>
      <c r="BJ901" s="19" t="s">
        <v>83</v>
      </c>
      <c r="BK901" s="218">
        <f>ROUND(I901*H901,2)</f>
        <v>0</v>
      </c>
      <c r="BL901" s="19" t="s">
        <v>257</v>
      </c>
      <c r="BM901" s="217" t="s">
        <v>939</v>
      </c>
    </row>
    <row r="902" s="2" customFormat="1">
      <c r="A902" s="40"/>
      <c r="B902" s="41"/>
      <c r="C902" s="42"/>
      <c r="D902" s="219" t="s">
        <v>146</v>
      </c>
      <c r="E902" s="42"/>
      <c r="F902" s="220" t="s">
        <v>940</v>
      </c>
      <c r="G902" s="42"/>
      <c r="H902" s="42"/>
      <c r="I902" s="221"/>
      <c r="J902" s="42"/>
      <c r="K902" s="42"/>
      <c r="L902" s="46"/>
      <c r="M902" s="222"/>
      <c r="N902" s="223"/>
      <c r="O902" s="86"/>
      <c r="P902" s="86"/>
      <c r="Q902" s="86"/>
      <c r="R902" s="86"/>
      <c r="S902" s="86"/>
      <c r="T902" s="87"/>
      <c r="U902" s="40"/>
      <c r="V902" s="40"/>
      <c r="W902" s="40"/>
      <c r="X902" s="40"/>
      <c r="Y902" s="40"/>
      <c r="Z902" s="40"/>
      <c r="AA902" s="40"/>
      <c r="AB902" s="40"/>
      <c r="AC902" s="40"/>
      <c r="AD902" s="40"/>
      <c r="AE902" s="40"/>
      <c r="AT902" s="19" t="s">
        <v>146</v>
      </c>
      <c r="AU902" s="19" t="s">
        <v>85</v>
      </c>
    </row>
    <row r="903" s="13" customFormat="1">
      <c r="A903" s="13"/>
      <c r="B903" s="224"/>
      <c r="C903" s="225"/>
      <c r="D903" s="226" t="s">
        <v>148</v>
      </c>
      <c r="E903" s="227" t="s">
        <v>19</v>
      </c>
      <c r="F903" s="228" t="s">
        <v>182</v>
      </c>
      <c r="G903" s="225"/>
      <c r="H903" s="227" t="s">
        <v>19</v>
      </c>
      <c r="I903" s="229"/>
      <c r="J903" s="225"/>
      <c r="K903" s="225"/>
      <c r="L903" s="230"/>
      <c r="M903" s="231"/>
      <c r="N903" s="232"/>
      <c r="O903" s="232"/>
      <c r="P903" s="232"/>
      <c r="Q903" s="232"/>
      <c r="R903" s="232"/>
      <c r="S903" s="232"/>
      <c r="T903" s="233"/>
      <c r="U903" s="13"/>
      <c r="V903" s="13"/>
      <c r="W903" s="13"/>
      <c r="X903" s="13"/>
      <c r="Y903" s="13"/>
      <c r="Z903" s="13"/>
      <c r="AA903" s="13"/>
      <c r="AB903" s="13"/>
      <c r="AC903" s="13"/>
      <c r="AD903" s="13"/>
      <c r="AE903" s="13"/>
      <c r="AT903" s="234" t="s">
        <v>148</v>
      </c>
      <c r="AU903" s="234" t="s">
        <v>85</v>
      </c>
      <c r="AV903" s="13" t="s">
        <v>83</v>
      </c>
      <c r="AW903" s="13" t="s">
        <v>35</v>
      </c>
      <c r="AX903" s="13" t="s">
        <v>75</v>
      </c>
      <c r="AY903" s="234" t="s">
        <v>136</v>
      </c>
    </row>
    <row r="904" s="14" customFormat="1">
      <c r="A904" s="14"/>
      <c r="B904" s="235"/>
      <c r="C904" s="236"/>
      <c r="D904" s="226" t="s">
        <v>148</v>
      </c>
      <c r="E904" s="237" t="s">
        <v>19</v>
      </c>
      <c r="F904" s="238" t="s">
        <v>941</v>
      </c>
      <c r="G904" s="236"/>
      <c r="H904" s="239">
        <v>15.52</v>
      </c>
      <c r="I904" s="240"/>
      <c r="J904" s="236"/>
      <c r="K904" s="236"/>
      <c r="L904" s="241"/>
      <c r="M904" s="242"/>
      <c r="N904" s="243"/>
      <c r="O904" s="243"/>
      <c r="P904" s="243"/>
      <c r="Q904" s="243"/>
      <c r="R904" s="243"/>
      <c r="S904" s="243"/>
      <c r="T904" s="244"/>
      <c r="U904" s="14"/>
      <c r="V904" s="14"/>
      <c r="W904" s="14"/>
      <c r="X904" s="14"/>
      <c r="Y904" s="14"/>
      <c r="Z904" s="14"/>
      <c r="AA904" s="14"/>
      <c r="AB904" s="14"/>
      <c r="AC904" s="14"/>
      <c r="AD904" s="14"/>
      <c r="AE904" s="14"/>
      <c r="AT904" s="245" t="s">
        <v>148</v>
      </c>
      <c r="AU904" s="245" t="s">
        <v>85</v>
      </c>
      <c r="AV904" s="14" t="s">
        <v>85</v>
      </c>
      <c r="AW904" s="14" t="s">
        <v>35</v>
      </c>
      <c r="AX904" s="14" t="s">
        <v>75</v>
      </c>
      <c r="AY904" s="245" t="s">
        <v>136</v>
      </c>
    </row>
    <row r="905" s="13" customFormat="1">
      <c r="A905" s="13"/>
      <c r="B905" s="224"/>
      <c r="C905" s="225"/>
      <c r="D905" s="226" t="s">
        <v>148</v>
      </c>
      <c r="E905" s="227" t="s">
        <v>19</v>
      </c>
      <c r="F905" s="228" t="s">
        <v>760</v>
      </c>
      <c r="G905" s="225"/>
      <c r="H905" s="227" t="s">
        <v>19</v>
      </c>
      <c r="I905" s="229"/>
      <c r="J905" s="225"/>
      <c r="K905" s="225"/>
      <c r="L905" s="230"/>
      <c r="M905" s="231"/>
      <c r="N905" s="232"/>
      <c r="O905" s="232"/>
      <c r="P905" s="232"/>
      <c r="Q905" s="232"/>
      <c r="R905" s="232"/>
      <c r="S905" s="232"/>
      <c r="T905" s="233"/>
      <c r="U905" s="13"/>
      <c r="V905" s="13"/>
      <c r="W905" s="13"/>
      <c r="X905" s="13"/>
      <c r="Y905" s="13"/>
      <c r="Z905" s="13"/>
      <c r="AA905" s="13"/>
      <c r="AB905" s="13"/>
      <c r="AC905" s="13"/>
      <c r="AD905" s="13"/>
      <c r="AE905" s="13"/>
      <c r="AT905" s="234" t="s">
        <v>148</v>
      </c>
      <c r="AU905" s="234" t="s">
        <v>85</v>
      </c>
      <c r="AV905" s="13" t="s">
        <v>83</v>
      </c>
      <c r="AW905" s="13" t="s">
        <v>35</v>
      </c>
      <c r="AX905" s="13" t="s">
        <v>75</v>
      </c>
      <c r="AY905" s="234" t="s">
        <v>136</v>
      </c>
    </row>
    <row r="906" s="14" customFormat="1">
      <c r="A906" s="14"/>
      <c r="B906" s="235"/>
      <c r="C906" s="236"/>
      <c r="D906" s="226" t="s">
        <v>148</v>
      </c>
      <c r="E906" s="237" t="s">
        <v>19</v>
      </c>
      <c r="F906" s="238" t="s">
        <v>942</v>
      </c>
      <c r="G906" s="236"/>
      <c r="H906" s="239">
        <v>0.70499999999999996</v>
      </c>
      <c r="I906" s="240"/>
      <c r="J906" s="236"/>
      <c r="K906" s="236"/>
      <c r="L906" s="241"/>
      <c r="M906" s="242"/>
      <c r="N906" s="243"/>
      <c r="O906" s="243"/>
      <c r="P906" s="243"/>
      <c r="Q906" s="243"/>
      <c r="R906" s="243"/>
      <c r="S906" s="243"/>
      <c r="T906" s="244"/>
      <c r="U906" s="14"/>
      <c r="V906" s="14"/>
      <c r="W906" s="14"/>
      <c r="X906" s="14"/>
      <c r="Y906" s="14"/>
      <c r="Z906" s="14"/>
      <c r="AA906" s="14"/>
      <c r="AB906" s="14"/>
      <c r="AC906" s="14"/>
      <c r="AD906" s="14"/>
      <c r="AE906" s="14"/>
      <c r="AT906" s="245" t="s">
        <v>148</v>
      </c>
      <c r="AU906" s="245" t="s">
        <v>85</v>
      </c>
      <c r="AV906" s="14" t="s">
        <v>85</v>
      </c>
      <c r="AW906" s="14" t="s">
        <v>35</v>
      </c>
      <c r="AX906" s="14" t="s">
        <v>75</v>
      </c>
      <c r="AY906" s="245" t="s">
        <v>136</v>
      </c>
    </row>
    <row r="907" s="13" customFormat="1">
      <c r="A907" s="13"/>
      <c r="B907" s="224"/>
      <c r="C907" s="225"/>
      <c r="D907" s="226" t="s">
        <v>148</v>
      </c>
      <c r="E907" s="227" t="s">
        <v>19</v>
      </c>
      <c r="F907" s="228" t="s">
        <v>762</v>
      </c>
      <c r="G907" s="225"/>
      <c r="H907" s="227" t="s">
        <v>19</v>
      </c>
      <c r="I907" s="229"/>
      <c r="J907" s="225"/>
      <c r="K907" s="225"/>
      <c r="L907" s="230"/>
      <c r="M907" s="231"/>
      <c r="N907" s="232"/>
      <c r="O907" s="232"/>
      <c r="P907" s="232"/>
      <c r="Q907" s="232"/>
      <c r="R907" s="232"/>
      <c r="S907" s="232"/>
      <c r="T907" s="233"/>
      <c r="U907" s="13"/>
      <c r="V907" s="13"/>
      <c r="W907" s="13"/>
      <c r="X907" s="13"/>
      <c r="Y907" s="13"/>
      <c r="Z907" s="13"/>
      <c r="AA907" s="13"/>
      <c r="AB907" s="13"/>
      <c r="AC907" s="13"/>
      <c r="AD907" s="13"/>
      <c r="AE907" s="13"/>
      <c r="AT907" s="234" t="s">
        <v>148</v>
      </c>
      <c r="AU907" s="234" t="s">
        <v>85</v>
      </c>
      <c r="AV907" s="13" t="s">
        <v>83</v>
      </c>
      <c r="AW907" s="13" t="s">
        <v>35</v>
      </c>
      <c r="AX907" s="13" t="s">
        <v>75</v>
      </c>
      <c r="AY907" s="234" t="s">
        <v>136</v>
      </c>
    </row>
    <row r="908" s="14" customFormat="1">
      <c r="A908" s="14"/>
      <c r="B908" s="235"/>
      <c r="C908" s="236"/>
      <c r="D908" s="226" t="s">
        <v>148</v>
      </c>
      <c r="E908" s="237" t="s">
        <v>19</v>
      </c>
      <c r="F908" s="238" t="s">
        <v>943</v>
      </c>
      <c r="G908" s="236"/>
      <c r="H908" s="239">
        <v>0.46500000000000002</v>
      </c>
      <c r="I908" s="240"/>
      <c r="J908" s="236"/>
      <c r="K908" s="236"/>
      <c r="L908" s="241"/>
      <c r="M908" s="242"/>
      <c r="N908" s="243"/>
      <c r="O908" s="243"/>
      <c r="P908" s="243"/>
      <c r="Q908" s="243"/>
      <c r="R908" s="243"/>
      <c r="S908" s="243"/>
      <c r="T908" s="244"/>
      <c r="U908" s="14"/>
      <c r="V908" s="14"/>
      <c r="W908" s="14"/>
      <c r="X908" s="14"/>
      <c r="Y908" s="14"/>
      <c r="Z908" s="14"/>
      <c r="AA908" s="14"/>
      <c r="AB908" s="14"/>
      <c r="AC908" s="14"/>
      <c r="AD908" s="14"/>
      <c r="AE908" s="14"/>
      <c r="AT908" s="245" t="s">
        <v>148</v>
      </c>
      <c r="AU908" s="245" t="s">
        <v>85</v>
      </c>
      <c r="AV908" s="14" t="s">
        <v>85</v>
      </c>
      <c r="AW908" s="14" t="s">
        <v>35</v>
      </c>
      <c r="AX908" s="14" t="s">
        <v>75</v>
      </c>
      <c r="AY908" s="245" t="s">
        <v>136</v>
      </c>
    </row>
    <row r="909" s="13" customFormat="1">
      <c r="A909" s="13"/>
      <c r="B909" s="224"/>
      <c r="C909" s="225"/>
      <c r="D909" s="226" t="s">
        <v>148</v>
      </c>
      <c r="E909" s="227" t="s">
        <v>19</v>
      </c>
      <c r="F909" s="228" t="s">
        <v>763</v>
      </c>
      <c r="G909" s="225"/>
      <c r="H909" s="227" t="s">
        <v>19</v>
      </c>
      <c r="I909" s="229"/>
      <c r="J909" s="225"/>
      <c r="K909" s="225"/>
      <c r="L909" s="230"/>
      <c r="M909" s="231"/>
      <c r="N909" s="232"/>
      <c r="O909" s="232"/>
      <c r="P909" s="232"/>
      <c r="Q909" s="232"/>
      <c r="R909" s="232"/>
      <c r="S909" s="232"/>
      <c r="T909" s="233"/>
      <c r="U909" s="13"/>
      <c r="V909" s="13"/>
      <c r="W909" s="13"/>
      <c r="X909" s="13"/>
      <c r="Y909" s="13"/>
      <c r="Z909" s="13"/>
      <c r="AA909" s="13"/>
      <c r="AB909" s="13"/>
      <c r="AC909" s="13"/>
      <c r="AD909" s="13"/>
      <c r="AE909" s="13"/>
      <c r="AT909" s="234" t="s">
        <v>148</v>
      </c>
      <c r="AU909" s="234" t="s">
        <v>85</v>
      </c>
      <c r="AV909" s="13" t="s">
        <v>83</v>
      </c>
      <c r="AW909" s="13" t="s">
        <v>35</v>
      </c>
      <c r="AX909" s="13" t="s">
        <v>75</v>
      </c>
      <c r="AY909" s="234" t="s">
        <v>136</v>
      </c>
    </row>
    <row r="910" s="14" customFormat="1">
      <c r="A910" s="14"/>
      <c r="B910" s="235"/>
      <c r="C910" s="236"/>
      <c r="D910" s="226" t="s">
        <v>148</v>
      </c>
      <c r="E910" s="237" t="s">
        <v>19</v>
      </c>
      <c r="F910" s="238" t="s">
        <v>944</v>
      </c>
      <c r="G910" s="236"/>
      <c r="H910" s="239">
        <v>9.2699999999999996</v>
      </c>
      <c r="I910" s="240"/>
      <c r="J910" s="236"/>
      <c r="K910" s="236"/>
      <c r="L910" s="241"/>
      <c r="M910" s="242"/>
      <c r="N910" s="243"/>
      <c r="O910" s="243"/>
      <c r="P910" s="243"/>
      <c r="Q910" s="243"/>
      <c r="R910" s="243"/>
      <c r="S910" s="243"/>
      <c r="T910" s="244"/>
      <c r="U910" s="14"/>
      <c r="V910" s="14"/>
      <c r="W910" s="14"/>
      <c r="X910" s="14"/>
      <c r="Y910" s="14"/>
      <c r="Z910" s="14"/>
      <c r="AA910" s="14"/>
      <c r="AB910" s="14"/>
      <c r="AC910" s="14"/>
      <c r="AD910" s="14"/>
      <c r="AE910" s="14"/>
      <c r="AT910" s="245" t="s">
        <v>148</v>
      </c>
      <c r="AU910" s="245" t="s">
        <v>85</v>
      </c>
      <c r="AV910" s="14" t="s">
        <v>85</v>
      </c>
      <c r="AW910" s="14" t="s">
        <v>35</v>
      </c>
      <c r="AX910" s="14" t="s">
        <v>75</v>
      </c>
      <c r="AY910" s="245" t="s">
        <v>136</v>
      </c>
    </row>
    <row r="911" s="15" customFormat="1">
      <c r="A911" s="15"/>
      <c r="B911" s="246"/>
      <c r="C911" s="247"/>
      <c r="D911" s="226" t="s">
        <v>148</v>
      </c>
      <c r="E911" s="248" t="s">
        <v>19</v>
      </c>
      <c r="F911" s="249" t="s">
        <v>155</v>
      </c>
      <c r="G911" s="247"/>
      <c r="H911" s="250">
        <v>25.960000000000001</v>
      </c>
      <c r="I911" s="251"/>
      <c r="J911" s="247"/>
      <c r="K911" s="247"/>
      <c r="L911" s="252"/>
      <c r="M911" s="253"/>
      <c r="N911" s="254"/>
      <c r="O911" s="254"/>
      <c r="P911" s="254"/>
      <c r="Q911" s="254"/>
      <c r="R911" s="254"/>
      <c r="S911" s="254"/>
      <c r="T911" s="255"/>
      <c r="U911" s="15"/>
      <c r="V911" s="15"/>
      <c r="W911" s="15"/>
      <c r="X911" s="15"/>
      <c r="Y911" s="15"/>
      <c r="Z911" s="15"/>
      <c r="AA911" s="15"/>
      <c r="AB911" s="15"/>
      <c r="AC911" s="15"/>
      <c r="AD911" s="15"/>
      <c r="AE911" s="15"/>
      <c r="AT911" s="256" t="s">
        <v>148</v>
      </c>
      <c r="AU911" s="256" t="s">
        <v>85</v>
      </c>
      <c r="AV911" s="15" t="s">
        <v>144</v>
      </c>
      <c r="AW911" s="15" t="s">
        <v>35</v>
      </c>
      <c r="AX911" s="15" t="s">
        <v>83</v>
      </c>
      <c r="AY911" s="256" t="s">
        <v>136</v>
      </c>
    </row>
    <row r="912" s="2" customFormat="1" ht="21.75" customHeight="1">
      <c r="A912" s="40"/>
      <c r="B912" s="41"/>
      <c r="C912" s="206" t="s">
        <v>945</v>
      </c>
      <c r="D912" s="206" t="s">
        <v>139</v>
      </c>
      <c r="E912" s="207" t="s">
        <v>946</v>
      </c>
      <c r="F912" s="208" t="s">
        <v>947</v>
      </c>
      <c r="G912" s="209" t="s">
        <v>142</v>
      </c>
      <c r="H912" s="210">
        <v>54.906999999999996</v>
      </c>
      <c r="I912" s="211"/>
      <c r="J912" s="212">
        <f>ROUND(I912*H912,2)</f>
        <v>0</v>
      </c>
      <c r="K912" s="208" t="s">
        <v>143</v>
      </c>
      <c r="L912" s="46"/>
      <c r="M912" s="213" t="s">
        <v>19</v>
      </c>
      <c r="N912" s="214" t="s">
        <v>46</v>
      </c>
      <c r="O912" s="86"/>
      <c r="P912" s="215">
        <f>O912*H912</f>
        <v>0</v>
      </c>
      <c r="Q912" s="215">
        <v>0.0060000000000000001</v>
      </c>
      <c r="R912" s="215">
        <f>Q912*H912</f>
        <v>0.32944200000000001</v>
      </c>
      <c r="S912" s="215">
        <v>0</v>
      </c>
      <c r="T912" s="216">
        <f>S912*H912</f>
        <v>0</v>
      </c>
      <c r="U912" s="40"/>
      <c r="V912" s="40"/>
      <c r="W912" s="40"/>
      <c r="X912" s="40"/>
      <c r="Y912" s="40"/>
      <c r="Z912" s="40"/>
      <c r="AA912" s="40"/>
      <c r="AB912" s="40"/>
      <c r="AC912" s="40"/>
      <c r="AD912" s="40"/>
      <c r="AE912" s="40"/>
      <c r="AR912" s="217" t="s">
        <v>257</v>
      </c>
      <c r="AT912" s="217" t="s">
        <v>139</v>
      </c>
      <c r="AU912" s="217" t="s">
        <v>85</v>
      </c>
      <c r="AY912" s="19" t="s">
        <v>136</v>
      </c>
      <c r="BE912" s="218">
        <f>IF(N912="základní",J912,0)</f>
        <v>0</v>
      </c>
      <c r="BF912" s="218">
        <f>IF(N912="snížená",J912,0)</f>
        <v>0</v>
      </c>
      <c r="BG912" s="218">
        <f>IF(N912="zákl. přenesená",J912,0)</f>
        <v>0</v>
      </c>
      <c r="BH912" s="218">
        <f>IF(N912="sníž. přenesená",J912,0)</f>
        <v>0</v>
      </c>
      <c r="BI912" s="218">
        <f>IF(N912="nulová",J912,0)</f>
        <v>0</v>
      </c>
      <c r="BJ912" s="19" t="s">
        <v>83</v>
      </c>
      <c r="BK912" s="218">
        <f>ROUND(I912*H912,2)</f>
        <v>0</v>
      </c>
      <c r="BL912" s="19" t="s">
        <v>257</v>
      </c>
      <c r="BM912" s="217" t="s">
        <v>948</v>
      </c>
    </row>
    <row r="913" s="2" customFormat="1">
      <c r="A913" s="40"/>
      <c r="B913" s="41"/>
      <c r="C913" s="42"/>
      <c r="D913" s="219" t="s">
        <v>146</v>
      </c>
      <c r="E913" s="42"/>
      <c r="F913" s="220" t="s">
        <v>949</v>
      </c>
      <c r="G913" s="42"/>
      <c r="H913" s="42"/>
      <c r="I913" s="221"/>
      <c r="J913" s="42"/>
      <c r="K913" s="42"/>
      <c r="L913" s="46"/>
      <c r="M913" s="222"/>
      <c r="N913" s="223"/>
      <c r="O913" s="86"/>
      <c r="P913" s="86"/>
      <c r="Q913" s="86"/>
      <c r="R913" s="86"/>
      <c r="S913" s="86"/>
      <c r="T913" s="87"/>
      <c r="U913" s="40"/>
      <c r="V913" s="40"/>
      <c r="W913" s="40"/>
      <c r="X913" s="40"/>
      <c r="Y913" s="40"/>
      <c r="Z913" s="40"/>
      <c r="AA913" s="40"/>
      <c r="AB913" s="40"/>
      <c r="AC913" s="40"/>
      <c r="AD913" s="40"/>
      <c r="AE913" s="40"/>
      <c r="AT913" s="19" t="s">
        <v>146</v>
      </c>
      <c r="AU913" s="19" t="s">
        <v>85</v>
      </c>
    </row>
    <row r="914" s="13" customFormat="1">
      <c r="A914" s="13"/>
      <c r="B914" s="224"/>
      <c r="C914" s="225"/>
      <c r="D914" s="226" t="s">
        <v>148</v>
      </c>
      <c r="E914" s="227" t="s">
        <v>19</v>
      </c>
      <c r="F914" s="228" t="s">
        <v>182</v>
      </c>
      <c r="G914" s="225"/>
      <c r="H914" s="227" t="s">
        <v>19</v>
      </c>
      <c r="I914" s="229"/>
      <c r="J914" s="225"/>
      <c r="K914" s="225"/>
      <c r="L914" s="230"/>
      <c r="M914" s="231"/>
      <c r="N914" s="232"/>
      <c r="O914" s="232"/>
      <c r="P914" s="232"/>
      <c r="Q914" s="232"/>
      <c r="R914" s="232"/>
      <c r="S914" s="232"/>
      <c r="T914" s="233"/>
      <c r="U914" s="13"/>
      <c r="V914" s="13"/>
      <c r="W914" s="13"/>
      <c r="X914" s="13"/>
      <c r="Y914" s="13"/>
      <c r="Z914" s="13"/>
      <c r="AA914" s="13"/>
      <c r="AB914" s="13"/>
      <c r="AC914" s="13"/>
      <c r="AD914" s="13"/>
      <c r="AE914" s="13"/>
      <c r="AT914" s="234" t="s">
        <v>148</v>
      </c>
      <c r="AU914" s="234" t="s">
        <v>85</v>
      </c>
      <c r="AV914" s="13" t="s">
        <v>83</v>
      </c>
      <c r="AW914" s="13" t="s">
        <v>35</v>
      </c>
      <c r="AX914" s="13" t="s">
        <v>75</v>
      </c>
      <c r="AY914" s="234" t="s">
        <v>136</v>
      </c>
    </row>
    <row r="915" s="14" customFormat="1">
      <c r="A915" s="14"/>
      <c r="B915" s="235"/>
      <c r="C915" s="236"/>
      <c r="D915" s="226" t="s">
        <v>148</v>
      </c>
      <c r="E915" s="237" t="s">
        <v>19</v>
      </c>
      <c r="F915" s="238" t="s">
        <v>924</v>
      </c>
      <c r="G915" s="236"/>
      <c r="H915" s="239">
        <v>20.175999999999998</v>
      </c>
      <c r="I915" s="240"/>
      <c r="J915" s="236"/>
      <c r="K915" s="236"/>
      <c r="L915" s="241"/>
      <c r="M915" s="242"/>
      <c r="N915" s="243"/>
      <c r="O915" s="243"/>
      <c r="P915" s="243"/>
      <c r="Q915" s="243"/>
      <c r="R915" s="243"/>
      <c r="S915" s="243"/>
      <c r="T915" s="244"/>
      <c r="U915" s="14"/>
      <c r="V915" s="14"/>
      <c r="W915" s="14"/>
      <c r="X915" s="14"/>
      <c r="Y915" s="14"/>
      <c r="Z915" s="14"/>
      <c r="AA915" s="14"/>
      <c r="AB915" s="14"/>
      <c r="AC915" s="14"/>
      <c r="AD915" s="14"/>
      <c r="AE915" s="14"/>
      <c r="AT915" s="245" t="s">
        <v>148</v>
      </c>
      <c r="AU915" s="245" t="s">
        <v>85</v>
      </c>
      <c r="AV915" s="14" t="s">
        <v>85</v>
      </c>
      <c r="AW915" s="14" t="s">
        <v>35</v>
      </c>
      <c r="AX915" s="14" t="s">
        <v>75</v>
      </c>
      <c r="AY915" s="245" t="s">
        <v>136</v>
      </c>
    </row>
    <row r="916" s="13" customFormat="1">
      <c r="A916" s="13"/>
      <c r="B916" s="224"/>
      <c r="C916" s="225"/>
      <c r="D916" s="226" t="s">
        <v>148</v>
      </c>
      <c r="E916" s="227" t="s">
        <v>19</v>
      </c>
      <c r="F916" s="228" t="s">
        <v>760</v>
      </c>
      <c r="G916" s="225"/>
      <c r="H916" s="227" t="s">
        <v>19</v>
      </c>
      <c r="I916" s="229"/>
      <c r="J916" s="225"/>
      <c r="K916" s="225"/>
      <c r="L916" s="230"/>
      <c r="M916" s="231"/>
      <c r="N916" s="232"/>
      <c r="O916" s="232"/>
      <c r="P916" s="232"/>
      <c r="Q916" s="232"/>
      <c r="R916" s="232"/>
      <c r="S916" s="232"/>
      <c r="T916" s="233"/>
      <c r="U916" s="13"/>
      <c r="V916" s="13"/>
      <c r="W916" s="13"/>
      <c r="X916" s="13"/>
      <c r="Y916" s="13"/>
      <c r="Z916" s="13"/>
      <c r="AA916" s="13"/>
      <c r="AB916" s="13"/>
      <c r="AC916" s="13"/>
      <c r="AD916" s="13"/>
      <c r="AE916" s="13"/>
      <c r="AT916" s="234" t="s">
        <v>148</v>
      </c>
      <c r="AU916" s="234" t="s">
        <v>85</v>
      </c>
      <c r="AV916" s="13" t="s">
        <v>83</v>
      </c>
      <c r="AW916" s="13" t="s">
        <v>35</v>
      </c>
      <c r="AX916" s="13" t="s">
        <v>75</v>
      </c>
      <c r="AY916" s="234" t="s">
        <v>136</v>
      </c>
    </row>
    <row r="917" s="14" customFormat="1">
      <c r="A917" s="14"/>
      <c r="B917" s="235"/>
      <c r="C917" s="236"/>
      <c r="D917" s="226" t="s">
        <v>148</v>
      </c>
      <c r="E917" s="237" t="s">
        <v>19</v>
      </c>
      <c r="F917" s="238" t="s">
        <v>925</v>
      </c>
      <c r="G917" s="236"/>
      <c r="H917" s="239">
        <v>12.220000000000001</v>
      </c>
      <c r="I917" s="240"/>
      <c r="J917" s="236"/>
      <c r="K917" s="236"/>
      <c r="L917" s="241"/>
      <c r="M917" s="242"/>
      <c r="N917" s="243"/>
      <c r="O917" s="243"/>
      <c r="P917" s="243"/>
      <c r="Q917" s="243"/>
      <c r="R917" s="243"/>
      <c r="S917" s="243"/>
      <c r="T917" s="244"/>
      <c r="U917" s="14"/>
      <c r="V917" s="14"/>
      <c r="W917" s="14"/>
      <c r="X917" s="14"/>
      <c r="Y917" s="14"/>
      <c r="Z917" s="14"/>
      <c r="AA917" s="14"/>
      <c r="AB917" s="14"/>
      <c r="AC917" s="14"/>
      <c r="AD917" s="14"/>
      <c r="AE917" s="14"/>
      <c r="AT917" s="245" t="s">
        <v>148</v>
      </c>
      <c r="AU917" s="245" t="s">
        <v>85</v>
      </c>
      <c r="AV917" s="14" t="s">
        <v>85</v>
      </c>
      <c r="AW917" s="14" t="s">
        <v>35</v>
      </c>
      <c r="AX917" s="14" t="s">
        <v>75</v>
      </c>
      <c r="AY917" s="245" t="s">
        <v>136</v>
      </c>
    </row>
    <row r="918" s="13" customFormat="1">
      <c r="A918" s="13"/>
      <c r="B918" s="224"/>
      <c r="C918" s="225"/>
      <c r="D918" s="226" t="s">
        <v>148</v>
      </c>
      <c r="E918" s="227" t="s">
        <v>19</v>
      </c>
      <c r="F918" s="228" t="s">
        <v>762</v>
      </c>
      <c r="G918" s="225"/>
      <c r="H918" s="227" t="s">
        <v>19</v>
      </c>
      <c r="I918" s="229"/>
      <c r="J918" s="225"/>
      <c r="K918" s="225"/>
      <c r="L918" s="230"/>
      <c r="M918" s="231"/>
      <c r="N918" s="232"/>
      <c r="O918" s="232"/>
      <c r="P918" s="232"/>
      <c r="Q918" s="232"/>
      <c r="R918" s="232"/>
      <c r="S918" s="232"/>
      <c r="T918" s="233"/>
      <c r="U918" s="13"/>
      <c r="V918" s="13"/>
      <c r="W918" s="13"/>
      <c r="X918" s="13"/>
      <c r="Y918" s="13"/>
      <c r="Z918" s="13"/>
      <c r="AA918" s="13"/>
      <c r="AB918" s="13"/>
      <c r="AC918" s="13"/>
      <c r="AD918" s="13"/>
      <c r="AE918" s="13"/>
      <c r="AT918" s="234" t="s">
        <v>148</v>
      </c>
      <c r="AU918" s="234" t="s">
        <v>85</v>
      </c>
      <c r="AV918" s="13" t="s">
        <v>83</v>
      </c>
      <c r="AW918" s="13" t="s">
        <v>35</v>
      </c>
      <c r="AX918" s="13" t="s">
        <v>75</v>
      </c>
      <c r="AY918" s="234" t="s">
        <v>136</v>
      </c>
    </row>
    <row r="919" s="14" customFormat="1">
      <c r="A919" s="14"/>
      <c r="B919" s="235"/>
      <c r="C919" s="236"/>
      <c r="D919" s="226" t="s">
        <v>148</v>
      </c>
      <c r="E919" s="237" t="s">
        <v>19</v>
      </c>
      <c r="F919" s="238" t="s">
        <v>926</v>
      </c>
      <c r="G919" s="236"/>
      <c r="H919" s="239">
        <v>8.0600000000000005</v>
      </c>
      <c r="I919" s="240"/>
      <c r="J919" s="236"/>
      <c r="K919" s="236"/>
      <c r="L919" s="241"/>
      <c r="M919" s="242"/>
      <c r="N919" s="243"/>
      <c r="O919" s="243"/>
      <c r="P919" s="243"/>
      <c r="Q919" s="243"/>
      <c r="R919" s="243"/>
      <c r="S919" s="243"/>
      <c r="T919" s="244"/>
      <c r="U919" s="14"/>
      <c r="V919" s="14"/>
      <c r="W919" s="14"/>
      <c r="X919" s="14"/>
      <c r="Y919" s="14"/>
      <c r="Z919" s="14"/>
      <c r="AA919" s="14"/>
      <c r="AB919" s="14"/>
      <c r="AC919" s="14"/>
      <c r="AD919" s="14"/>
      <c r="AE919" s="14"/>
      <c r="AT919" s="245" t="s">
        <v>148</v>
      </c>
      <c r="AU919" s="245" t="s">
        <v>85</v>
      </c>
      <c r="AV919" s="14" t="s">
        <v>85</v>
      </c>
      <c r="AW919" s="14" t="s">
        <v>35</v>
      </c>
      <c r="AX919" s="14" t="s">
        <v>75</v>
      </c>
      <c r="AY919" s="245" t="s">
        <v>136</v>
      </c>
    </row>
    <row r="920" s="13" customFormat="1">
      <c r="A920" s="13"/>
      <c r="B920" s="224"/>
      <c r="C920" s="225"/>
      <c r="D920" s="226" t="s">
        <v>148</v>
      </c>
      <c r="E920" s="227" t="s">
        <v>19</v>
      </c>
      <c r="F920" s="228" t="s">
        <v>763</v>
      </c>
      <c r="G920" s="225"/>
      <c r="H920" s="227" t="s">
        <v>19</v>
      </c>
      <c r="I920" s="229"/>
      <c r="J920" s="225"/>
      <c r="K920" s="225"/>
      <c r="L920" s="230"/>
      <c r="M920" s="231"/>
      <c r="N920" s="232"/>
      <c r="O920" s="232"/>
      <c r="P920" s="232"/>
      <c r="Q920" s="232"/>
      <c r="R920" s="232"/>
      <c r="S920" s="232"/>
      <c r="T920" s="233"/>
      <c r="U920" s="13"/>
      <c r="V920" s="13"/>
      <c r="W920" s="13"/>
      <c r="X920" s="13"/>
      <c r="Y920" s="13"/>
      <c r="Z920" s="13"/>
      <c r="AA920" s="13"/>
      <c r="AB920" s="13"/>
      <c r="AC920" s="13"/>
      <c r="AD920" s="13"/>
      <c r="AE920" s="13"/>
      <c r="AT920" s="234" t="s">
        <v>148</v>
      </c>
      <c r="AU920" s="234" t="s">
        <v>85</v>
      </c>
      <c r="AV920" s="13" t="s">
        <v>83</v>
      </c>
      <c r="AW920" s="13" t="s">
        <v>35</v>
      </c>
      <c r="AX920" s="13" t="s">
        <v>75</v>
      </c>
      <c r="AY920" s="234" t="s">
        <v>136</v>
      </c>
    </row>
    <row r="921" s="14" customFormat="1">
      <c r="A921" s="14"/>
      <c r="B921" s="235"/>
      <c r="C921" s="236"/>
      <c r="D921" s="226" t="s">
        <v>148</v>
      </c>
      <c r="E921" s="237" t="s">
        <v>19</v>
      </c>
      <c r="F921" s="238" t="s">
        <v>927</v>
      </c>
      <c r="G921" s="236"/>
      <c r="H921" s="239">
        <v>12.051</v>
      </c>
      <c r="I921" s="240"/>
      <c r="J921" s="236"/>
      <c r="K921" s="236"/>
      <c r="L921" s="241"/>
      <c r="M921" s="242"/>
      <c r="N921" s="243"/>
      <c r="O921" s="243"/>
      <c r="P921" s="243"/>
      <c r="Q921" s="243"/>
      <c r="R921" s="243"/>
      <c r="S921" s="243"/>
      <c r="T921" s="244"/>
      <c r="U921" s="14"/>
      <c r="V921" s="14"/>
      <c r="W921" s="14"/>
      <c r="X921" s="14"/>
      <c r="Y921" s="14"/>
      <c r="Z921" s="14"/>
      <c r="AA921" s="14"/>
      <c r="AB921" s="14"/>
      <c r="AC921" s="14"/>
      <c r="AD921" s="14"/>
      <c r="AE921" s="14"/>
      <c r="AT921" s="245" t="s">
        <v>148</v>
      </c>
      <c r="AU921" s="245" t="s">
        <v>85</v>
      </c>
      <c r="AV921" s="14" t="s">
        <v>85</v>
      </c>
      <c r="AW921" s="14" t="s">
        <v>35</v>
      </c>
      <c r="AX921" s="14" t="s">
        <v>75</v>
      </c>
      <c r="AY921" s="245" t="s">
        <v>136</v>
      </c>
    </row>
    <row r="922" s="13" customFormat="1">
      <c r="A922" s="13"/>
      <c r="B922" s="224"/>
      <c r="C922" s="225"/>
      <c r="D922" s="226" t="s">
        <v>148</v>
      </c>
      <c r="E922" s="227" t="s">
        <v>19</v>
      </c>
      <c r="F922" s="228" t="s">
        <v>928</v>
      </c>
      <c r="G922" s="225"/>
      <c r="H922" s="227" t="s">
        <v>19</v>
      </c>
      <c r="I922" s="229"/>
      <c r="J922" s="225"/>
      <c r="K922" s="225"/>
      <c r="L922" s="230"/>
      <c r="M922" s="231"/>
      <c r="N922" s="232"/>
      <c r="O922" s="232"/>
      <c r="P922" s="232"/>
      <c r="Q922" s="232"/>
      <c r="R922" s="232"/>
      <c r="S922" s="232"/>
      <c r="T922" s="233"/>
      <c r="U922" s="13"/>
      <c r="V922" s="13"/>
      <c r="W922" s="13"/>
      <c r="X922" s="13"/>
      <c r="Y922" s="13"/>
      <c r="Z922" s="13"/>
      <c r="AA922" s="13"/>
      <c r="AB922" s="13"/>
      <c r="AC922" s="13"/>
      <c r="AD922" s="13"/>
      <c r="AE922" s="13"/>
      <c r="AT922" s="234" t="s">
        <v>148</v>
      </c>
      <c r="AU922" s="234" t="s">
        <v>85</v>
      </c>
      <c r="AV922" s="13" t="s">
        <v>83</v>
      </c>
      <c r="AW922" s="13" t="s">
        <v>35</v>
      </c>
      <c r="AX922" s="13" t="s">
        <v>75</v>
      </c>
      <c r="AY922" s="234" t="s">
        <v>136</v>
      </c>
    </row>
    <row r="923" s="14" customFormat="1">
      <c r="A923" s="14"/>
      <c r="B923" s="235"/>
      <c r="C923" s="236"/>
      <c r="D923" s="226" t="s">
        <v>148</v>
      </c>
      <c r="E923" s="237" t="s">
        <v>19</v>
      </c>
      <c r="F923" s="238" t="s">
        <v>929</v>
      </c>
      <c r="G923" s="236"/>
      <c r="H923" s="239">
        <v>1.2</v>
      </c>
      <c r="I923" s="240"/>
      <c r="J923" s="236"/>
      <c r="K923" s="236"/>
      <c r="L923" s="241"/>
      <c r="M923" s="242"/>
      <c r="N923" s="243"/>
      <c r="O923" s="243"/>
      <c r="P923" s="243"/>
      <c r="Q923" s="243"/>
      <c r="R923" s="243"/>
      <c r="S923" s="243"/>
      <c r="T923" s="244"/>
      <c r="U923" s="14"/>
      <c r="V923" s="14"/>
      <c r="W923" s="14"/>
      <c r="X923" s="14"/>
      <c r="Y923" s="14"/>
      <c r="Z923" s="14"/>
      <c r="AA923" s="14"/>
      <c r="AB923" s="14"/>
      <c r="AC923" s="14"/>
      <c r="AD923" s="14"/>
      <c r="AE923" s="14"/>
      <c r="AT923" s="245" t="s">
        <v>148</v>
      </c>
      <c r="AU923" s="245" t="s">
        <v>85</v>
      </c>
      <c r="AV923" s="14" t="s">
        <v>85</v>
      </c>
      <c r="AW923" s="14" t="s">
        <v>35</v>
      </c>
      <c r="AX923" s="14" t="s">
        <v>75</v>
      </c>
      <c r="AY923" s="245" t="s">
        <v>136</v>
      </c>
    </row>
    <row r="924" s="13" customFormat="1">
      <c r="A924" s="13"/>
      <c r="B924" s="224"/>
      <c r="C924" s="225"/>
      <c r="D924" s="226" t="s">
        <v>148</v>
      </c>
      <c r="E924" s="227" t="s">
        <v>19</v>
      </c>
      <c r="F924" s="228" t="s">
        <v>930</v>
      </c>
      <c r="G924" s="225"/>
      <c r="H924" s="227" t="s">
        <v>19</v>
      </c>
      <c r="I924" s="229"/>
      <c r="J924" s="225"/>
      <c r="K924" s="225"/>
      <c r="L924" s="230"/>
      <c r="M924" s="231"/>
      <c r="N924" s="232"/>
      <c r="O924" s="232"/>
      <c r="P924" s="232"/>
      <c r="Q924" s="232"/>
      <c r="R924" s="232"/>
      <c r="S924" s="232"/>
      <c r="T924" s="233"/>
      <c r="U924" s="13"/>
      <c r="V924" s="13"/>
      <c r="W924" s="13"/>
      <c r="X924" s="13"/>
      <c r="Y924" s="13"/>
      <c r="Z924" s="13"/>
      <c r="AA924" s="13"/>
      <c r="AB924" s="13"/>
      <c r="AC924" s="13"/>
      <c r="AD924" s="13"/>
      <c r="AE924" s="13"/>
      <c r="AT924" s="234" t="s">
        <v>148</v>
      </c>
      <c r="AU924" s="234" t="s">
        <v>85</v>
      </c>
      <c r="AV924" s="13" t="s">
        <v>83</v>
      </c>
      <c r="AW924" s="13" t="s">
        <v>35</v>
      </c>
      <c r="AX924" s="13" t="s">
        <v>75</v>
      </c>
      <c r="AY924" s="234" t="s">
        <v>136</v>
      </c>
    </row>
    <row r="925" s="14" customFormat="1">
      <c r="A925" s="14"/>
      <c r="B925" s="235"/>
      <c r="C925" s="236"/>
      <c r="D925" s="226" t="s">
        <v>148</v>
      </c>
      <c r="E925" s="237" t="s">
        <v>19</v>
      </c>
      <c r="F925" s="238" t="s">
        <v>929</v>
      </c>
      <c r="G925" s="236"/>
      <c r="H925" s="239">
        <v>1.2</v>
      </c>
      <c r="I925" s="240"/>
      <c r="J925" s="236"/>
      <c r="K925" s="236"/>
      <c r="L925" s="241"/>
      <c r="M925" s="242"/>
      <c r="N925" s="243"/>
      <c r="O925" s="243"/>
      <c r="P925" s="243"/>
      <c r="Q925" s="243"/>
      <c r="R925" s="243"/>
      <c r="S925" s="243"/>
      <c r="T925" s="244"/>
      <c r="U925" s="14"/>
      <c r="V925" s="14"/>
      <c r="W925" s="14"/>
      <c r="X925" s="14"/>
      <c r="Y925" s="14"/>
      <c r="Z925" s="14"/>
      <c r="AA925" s="14"/>
      <c r="AB925" s="14"/>
      <c r="AC925" s="14"/>
      <c r="AD925" s="14"/>
      <c r="AE925" s="14"/>
      <c r="AT925" s="245" t="s">
        <v>148</v>
      </c>
      <c r="AU925" s="245" t="s">
        <v>85</v>
      </c>
      <c r="AV925" s="14" t="s">
        <v>85</v>
      </c>
      <c r="AW925" s="14" t="s">
        <v>35</v>
      </c>
      <c r="AX925" s="14" t="s">
        <v>75</v>
      </c>
      <c r="AY925" s="245" t="s">
        <v>136</v>
      </c>
    </row>
    <row r="926" s="15" customFormat="1">
      <c r="A926" s="15"/>
      <c r="B926" s="246"/>
      <c r="C926" s="247"/>
      <c r="D926" s="226" t="s">
        <v>148</v>
      </c>
      <c r="E926" s="248" t="s">
        <v>19</v>
      </c>
      <c r="F926" s="249" t="s">
        <v>155</v>
      </c>
      <c r="G926" s="247"/>
      <c r="H926" s="250">
        <v>54.906999999999996</v>
      </c>
      <c r="I926" s="251"/>
      <c r="J926" s="247"/>
      <c r="K926" s="247"/>
      <c r="L926" s="252"/>
      <c r="M926" s="253"/>
      <c r="N926" s="254"/>
      <c r="O926" s="254"/>
      <c r="P926" s="254"/>
      <c r="Q926" s="254"/>
      <c r="R926" s="254"/>
      <c r="S926" s="254"/>
      <c r="T926" s="255"/>
      <c r="U926" s="15"/>
      <c r="V926" s="15"/>
      <c r="W926" s="15"/>
      <c r="X926" s="15"/>
      <c r="Y926" s="15"/>
      <c r="Z926" s="15"/>
      <c r="AA926" s="15"/>
      <c r="AB926" s="15"/>
      <c r="AC926" s="15"/>
      <c r="AD926" s="15"/>
      <c r="AE926" s="15"/>
      <c r="AT926" s="256" t="s">
        <v>148</v>
      </c>
      <c r="AU926" s="256" t="s">
        <v>85</v>
      </c>
      <c r="AV926" s="15" t="s">
        <v>144</v>
      </c>
      <c r="AW926" s="15" t="s">
        <v>35</v>
      </c>
      <c r="AX926" s="15" t="s">
        <v>83</v>
      </c>
      <c r="AY926" s="256" t="s">
        <v>136</v>
      </c>
    </row>
    <row r="927" s="2" customFormat="1" ht="16.5" customHeight="1">
      <c r="A927" s="40"/>
      <c r="B927" s="41"/>
      <c r="C927" s="260" t="s">
        <v>950</v>
      </c>
      <c r="D927" s="260" t="s">
        <v>443</v>
      </c>
      <c r="E927" s="261" t="s">
        <v>951</v>
      </c>
      <c r="F927" s="262" t="s">
        <v>952</v>
      </c>
      <c r="G927" s="263" t="s">
        <v>142</v>
      </c>
      <c r="H927" s="264">
        <v>60.398000000000003</v>
      </c>
      <c r="I927" s="265"/>
      <c r="J927" s="266">
        <f>ROUND(I927*H927,2)</f>
        <v>0</v>
      </c>
      <c r="K927" s="262" t="s">
        <v>19</v>
      </c>
      <c r="L927" s="267"/>
      <c r="M927" s="268" t="s">
        <v>19</v>
      </c>
      <c r="N927" s="269" t="s">
        <v>46</v>
      </c>
      <c r="O927" s="86"/>
      <c r="P927" s="215">
        <f>O927*H927</f>
        <v>0</v>
      </c>
      <c r="Q927" s="215">
        <v>0.016</v>
      </c>
      <c r="R927" s="215">
        <f>Q927*H927</f>
        <v>0.96636800000000012</v>
      </c>
      <c r="S927" s="215">
        <v>0</v>
      </c>
      <c r="T927" s="216">
        <f>S927*H927</f>
        <v>0</v>
      </c>
      <c r="U927" s="40"/>
      <c r="V927" s="40"/>
      <c r="W927" s="40"/>
      <c r="X927" s="40"/>
      <c r="Y927" s="40"/>
      <c r="Z927" s="40"/>
      <c r="AA927" s="40"/>
      <c r="AB927" s="40"/>
      <c r="AC927" s="40"/>
      <c r="AD927" s="40"/>
      <c r="AE927" s="40"/>
      <c r="AR927" s="217" t="s">
        <v>500</v>
      </c>
      <c r="AT927" s="217" t="s">
        <v>443</v>
      </c>
      <c r="AU927" s="217" t="s">
        <v>85</v>
      </c>
      <c r="AY927" s="19" t="s">
        <v>136</v>
      </c>
      <c r="BE927" s="218">
        <f>IF(N927="základní",J927,0)</f>
        <v>0</v>
      </c>
      <c r="BF927" s="218">
        <f>IF(N927="snížená",J927,0)</f>
        <v>0</v>
      </c>
      <c r="BG927" s="218">
        <f>IF(N927="zákl. přenesená",J927,0)</f>
        <v>0</v>
      </c>
      <c r="BH927" s="218">
        <f>IF(N927="sníž. přenesená",J927,0)</f>
        <v>0</v>
      </c>
      <c r="BI927" s="218">
        <f>IF(N927="nulová",J927,0)</f>
        <v>0</v>
      </c>
      <c r="BJ927" s="19" t="s">
        <v>83</v>
      </c>
      <c r="BK927" s="218">
        <f>ROUND(I927*H927,2)</f>
        <v>0</v>
      </c>
      <c r="BL927" s="19" t="s">
        <v>257</v>
      </c>
      <c r="BM927" s="217" t="s">
        <v>953</v>
      </c>
    </row>
    <row r="928" s="13" customFormat="1">
      <c r="A928" s="13"/>
      <c r="B928" s="224"/>
      <c r="C928" s="225"/>
      <c r="D928" s="226" t="s">
        <v>148</v>
      </c>
      <c r="E928" s="227" t="s">
        <v>19</v>
      </c>
      <c r="F928" s="228" t="s">
        <v>182</v>
      </c>
      <c r="G928" s="225"/>
      <c r="H928" s="227" t="s">
        <v>19</v>
      </c>
      <c r="I928" s="229"/>
      <c r="J928" s="225"/>
      <c r="K928" s="225"/>
      <c r="L928" s="230"/>
      <c r="M928" s="231"/>
      <c r="N928" s="232"/>
      <c r="O928" s="232"/>
      <c r="P928" s="232"/>
      <c r="Q928" s="232"/>
      <c r="R928" s="232"/>
      <c r="S928" s="232"/>
      <c r="T928" s="233"/>
      <c r="U928" s="13"/>
      <c r="V928" s="13"/>
      <c r="W928" s="13"/>
      <c r="X928" s="13"/>
      <c r="Y928" s="13"/>
      <c r="Z928" s="13"/>
      <c r="AA928" s="13"/>
      <c r="AB928" s="13"/>
      <c r="AC928" s="13"/>
      <c r="AD928" s="13"/>
      <c r="AE928" s="13"/>
      <c r="AT928" s="234" t="s">
        <v>148</v>
      </c>
      <c r="AU928" s="234" t="s">
        <v>85</v>
      </c>
      <c r="AV928" s="13" t="s">
        <v>83</v>
      </c>
      <c r="AW928" s="13" t="s">
        <v>35</v>
      </c>
      <c r="AX928" s="13" t="s">
        <v>75</v>
      </c>
      <c r="AY928" s="234" t="s">
        <v>136</v>
      </c>
    </row>
    <row r="929" s="14" customFormat="1">
      <c r="A929" s="14"/>
      <c r="B929" s="235"/>
      <c r="C929" s="236"/>
      <c r="D929" s="226" t="s">
        <v>148</v>
      </c>
      <c r="E929" s="237" t="s">
        <v>19</v>
      </c>
      <c r="F929" s="238" t="s">
        <v>924</v>
      </c>
      <c r="G929" s="236"/>
      <c r="H929" s="239">
        <v>20.175999999999998</v>
      </c>
      <c r="I929" s="240"/>
      <c r="J929" s="236"/>
      <c r="K929" s="236"/>
      <c r="L929" s="241"/>
      <c r="M929" s="242"/>
      <c r="N929" s="243"/>
      <c r="O929" s="243"/>
      <c r="P929" s="243"/>
      <c r="Q929" s="243"/>
      <c r="R929" s="243"/>
      <c r="S929" s="243"/>
      <c r="T929" s="244"/>
      <c r="U929" s="14"/>
      <c r="V929" s="14"/>
      <c r="W929" s="14"/>
      <c r="X929" s="14"/>
      <c r="Y929" s="14"/>
      <c r="Z929" s="14"/>
      <c r="AA929" s="14"/>
      <c r="AB929" s="14"/>
      <c r="AC929" s="14"/>
      <c r="AD929" s="14"/>
      <c r="AE929" s="14"/>
      <c r="AT929" s="245" t="s">
        <v>148</v>
      </c>
      <c r="AU929" s="245" t="s">
        <v>85</v>
      </c>
      <c r="AV929" s="14" t="s">
        <v>85</v>
      </c>
      <c r="AW929" s="14" t="s">
        <v>35</v>
      </c>
      <c r="AX929" s="14" t="s">
        <v>75</v>
      </c>
      <c r="AY929" s="245" t="s">
        <v>136</v>
      </c>
    </row>
    <row r="930" s="13" customFormat="1">
      <c r="A930" s="13"/>
      <c r="B930" s="224"/>
      <c r="C930" s="225"/>
      <c r="D930" s="226" t="s">
        <v>148</v>
      </c>
      <c r="E930" s="227" t="s">
        <v>19</v>
      </c>
      <c r="F930" s="228" t="s">
        <v>760</v>
      </c>
      <c r="G930" s="225"/>
      <c r="H930" s="227" t="s">
        <v>19</v>
      </c>
      <c r="I930" s="229"/>
      <c r="J930" s="225"/>
      <c r="K930" s="225"/>
      <c r="L930" s="230"/>
      <c r="M930" s="231"/>
      <c r="N930" s="232"/>
      <c r="O930" s="232"/>
      <c r="P930" s="232"/>
      <c r="Q930" s="232"/>
      <c r="R930" s="232"/>
      <c r="S930" s="232"/>
      <c r="T930" s="233"/>
      <c r="U930" s="13"/>
      <c r="V930" s="13"/>
      <c r="W930" s="13"/>
      <c r="X930" s="13"/>
      <c r="Y930" s="13"/>
      <c r="Z930" s="13"/>
      <c r="AA930" s="13"/>
      <c r="AB930" s="13"/>
      <c r="AC930" s="13"/>
      <c r="AD930" s="13"/>
      <c r="AE930" s="13"/>
      <c r="AT930" s="234" t="s">
        <v>148</v>
      </c>
      <c r="AU930" s="234" t="s">
        <v>85</v>
      </c>
      <c r="AV930" s="13" t="s">
        <v>83</v>
      </c>
      <c r="AW930" s="13" t="s">
        <v>35</v>
      </c>
      <c r="AX930" s="13" t="s">
        <v>75</v>
      </c>
      <c r="AY930" s="234" t="s">
        <v>136</v>
      </c>
    </row>
    <row r="931" s="14" customFormat="1">
      <c r="A931" s="14"/>
      <c r="B931" s="235"/>
      <c r="C931" s="236"/>
      <c r="D931" s="226" t="s">
        <v>148</v>
      </c>
      <c r="E931" s="237" t="s">
        <v>19</v>
      </c>
      <c r="F931" s="238" t="s">
        <v>925</v>
      </c>
      <c r="G931" s="236"/>
      <c r="H931" s="239">
        <v>12.220000000000001</v>
      </c>
      <c r="I931" s="240"/>
      <c r="J931" s="236"/>
      <c r="K931" s="236"/>
      <c r="L931" s="241"/>
      <c r="M931" s="242"/>
      <c r="N931" s="243"/>
      <c r="O931" s="243"/>
      <c r="P931" s="243"/>
      <c r="Q931" s="243"/>
      <c r="R931" s="243"/>
      <c r="S931" s="243"/>
      <c r="T931" s="244"/>
      <c r="U931" s="14"/>
      <c r="V931" s="14"/>
      <c r="W931" s="14"/>
      <c r="X931" s="14"/>
      <c r="Y931" s="14"/>
      <c r="Z931" s="14"/>
      <c r="AA931" s="14"/>
      <c r="AB931" s="14"/>
      <c r="AC931" s="14"/>
      <c r="AD931" s="14"/>
      <c r="AE931" s="14"/>
      <c r="AT931" s="245" t="s">
        <v>148</v>
      </c>
      <c r="AU931" s="245" t="s">
        <v>85</v>
      </c>
      <c r="AV931" s="14" t="s">
        <v>85</v>
      </c>
      <c r="AW931" s="14" t="s">
        <v>35</v>
      </c>
      <c r="AX931" s="14" t="s">
        <v>75</v>
      </c>
      <c r="AY931" s="245" t="s">
        <v>136</v>
      </c>
    </row>
    <row r="932" s="13" customFormat="1">
      <c r="A932" s="13"/>
      <c r="B932" s="224"/>
      <c r="C932" s="225"/>
      <c r="D932" s="226" t="s">
        <v>148</v>
      </c>
      <c r="E932" s="227" t="s">
        <v>19</v>
      </c>
      <c r="F932" s="228" t="s">
        <v>762</v>
      </c>
      <c r="G932" s="225"/>
      <c r="H932" s="227" t="s">
        <v>19</v>
      </c>
      <c r="I932" s="229"/>
      <c r="J932" s="225"/>
      <c r="K932" s="225"/>
      <c r="L932" s="230"/>
      <c r="M932" s="231"/>
      <c r="N932" s="232"/>
      <c r="O932" s="232"/>
      <c r="P932" s="232"/>
      <c r="Q932" s="232"/>
      <c r="R932" s="232"/>
      <c r="S932" s="232"/>
      <c r="T932" s="233"/>
      <c r="U932" s="13"/>
      <c r="V932" s="13"/>
      <c r="W932" s="13"/>
      <c r="X932" s="13"/>
      <c r="Y932" s="13"/>
      <c r="Z932" s="13"/>
      <c r="AA932" s="13"/>
      <c r="AB932" s="13"/>
      <c r="AC932" s="13"/>
      <c r="AD932" s="13"/>
      <c r="AE932" s="13"/>
      <c r="AT932" s="234" t="s">
        <v>148</v>
      </c>
      <c r="AU932" s="234" t="s">
        <v>85</v>
      </c>
      <c r="AV932" s="13" t="s">
        <v>83</v>
      </c>
      <c r="AW932" s="13" t="s">
        <v>35</v>
      </c>
      <c r="AX932" s="13" t="s">
        <v>75</v>
      </c>
      <c r="AY932" s="234" t="s">
        <v>136</v>
      </c>
    </row>
    <row r="933" s="14" customFormat="1">
      <c r="A933" s="14"/>
      <c r="B933" s="235"/>
      <c r="C933" s="236"/>
      <c r="D933" s="226" t="s">
        <v>148</v>
      </c>
      <c r="E933" s="237" t="s">
        <v>19</v>
      </c>
      <c r="F933" s="238" t="s">
        <v>926</v>
      </c>
      <c r="G933" s="236"/>
      <c r="H933" s="239">
        <v>8.0600000000000005</v>
      </c>
      <c r="I933" s="240"/>
      <c r="J933" s="236"/>
      <c r="K933" s="236"/>
      <c r="L933" s="241"/>
      <c r="M933" s="242"/>
      <c r="N933" s="243"/>
      <c r="O933" s="243"/>
      <c r="P933" s="243"/>
      <c r="Q933" s="243"/>
      <c r="R933" s="243"/>
      <c r="S933" s="243"/>
      <c r="T933" s="244"/>
      <c r="U933" s="14"/>
      <c r="V933" s="14"/>
      <c r="W933" s="14"/>
      <c r="X933" s="14"/>
      <c r="Y933" s="14"/>
      <c r="Z933" s="14"/>
      <c r="AA933" s="14"/>
      <c r="AB933" s="14"/>
      <c r="AC933" s="14"/>
      <c r="AD933" s="14"/>
      <c r="AE933" s="14"/>
      <c r="AT933" s="245" t="s">
        <v>148</v>
      </c>
      <c r="AU933" s="245" t="s">
        <v>85</v>
      </c>
      <c r="AV933" s="14" t="s">
        <v>85</v>
      </c>
      <c r="AW933" s="14" t="s">
        <v>35</v>
      </c>
      <c r="AX933" s="14" t="s">
        <v>75</v>
      </c>
      <c r="AY933" s="245" t="s">
        <v>136</v>
      </c>
    </row>
    <row r="934" s="13" customFormat="1">
      <c r="A934" s="13"/>
      <c r="B934" s="224"/>
      <c r="C934" s="225"/>
      <c r="D934" s="226" t="s">
        <v>148</v>
      </c>
      <c r="E934" s="227" t="s">
        <v>19</v>
      </c>
      <c r="F934" s="228" t="s">
        <v>763</v>
      </c>
      <c r="G934" s="225"/>
      <c r="H934" s="227" t="s">
        <v>19</v>
      </c>
      <c r="I934" s="229"/>
      <c r="J934" s="225"/>
      <c r="K934" s="225"/>
      <c r="L934" s="230"/>
      <c r="M934" s="231"/>
      <c r="N934" s="232"/>
      <c r="O934" s="232"/>
      <c r="P934" s="232"/>
      <c r="Q934" s="232"/>
      <c r="R934" s="232"/>
      <c r="S934" s="232"/>
      <c r="T934" s="233"/>
      <c r="U934" s="13"/>
      <c r="V934" s="13"/>
      <c r="W934" s="13"/>
      <c r="X934" s="13"/>
      <c r="Y934" s="13"/>
      <c r="Z934" s="13"/>
      <c r="AA934" s="13"/>
      <c r="AB934" s="13"/>
      <c r="AC934" s="13"/>
      <c r="AD934" s="13"/>
      <c r="AE934" s="13"/>
      <c r="AT934" s="234" t="s">
        <v>148</v>
      </c>
      <c r="AU934" s="234" t="s">
        <v>85</v>
      </c>
      <c r="AV934" s="13" t="s">
        <v>83</v>
      </c>
      <c r="AW934" s="13" t="s">
        <v>35</v>
      </c>
      <c r="AX934" s="13" t="s">
        <v>75</v>
      </c>
      <c r="AY934" s="234" t="s">
        <v>136</v>
      </c>
    </row>
    <row r="935" s="14" customFormat="1">
      <c r="A935" s="14"/>
      <c r="B935" s="235"/>
      <c r="C935" s="236"/>
      <c r="D935" s="226" t="s">
        <v>148</v>
      </c>
      <c r="E935" s="237" t="s">
        <v>19</v>
      </c>
      <c r="F935" s="238" t="s">
        <v>927</v>
      </c>
      <c r="G935" s="236"/>
      <c r="H935" s="239">
        <v>12.051</v>
      </c>
      <c r="I935" s="240"/>
      <c r="J935" s="236"/>
      <c r="K935" s="236"/>
      <c r="L935" s="241"/>
      <c r="M935" s="242"/>
      <c r="N935" s="243"/>
      <c r="O935" s="243"/>
      <c r="P935" s="243"/>
      <c r="Q935" s="243"/>
      <c r="R935" s="243"/>
      <c r="S935" s="243"/>
      <c r="T935" s="244"/>
      <c r="U935" s="14"/>
      <c r="V935" s="14"/>
      <c r="W935" s="14"/>
      <c r="X935" s="14"/>
      <c r="Y935" s="14"/>
      <c r="Z935" s="14"/>
      <c r="AA935" s="14"/>
      <c r="AB935" s="14"/>
      <c r="AC935" s="14"/>
      <c r="AD935" s="14"/>
      <c r="AE935" s="14"/>
      <c r="AT935" s="245" t="s">
        <v>148</v>
      </c>
      <c r="AU935" s="245" t="s">
        <v>85</v>
      </c>
      <c r="AV935" s="14" t="s">
        <v>85</v>
      </c>
      <c r="AW935" s="14" t="s">
        <v>35</v>
      </c>
      <c r="AX935" s="14" t="s">
        <v>75</v>
      </c>
      <c r="AY935" s="245" t="s">
        <v>136</v>
      </c>
    </row>
    <row r="936" s="13" customFormat="1">
      <c r="A936" s="13"/>
      <c r="B936" s="224"/>
      <c r="C936" s="225"/>
      <c r="D936" s="226" t="s">
        <v>148</v>
      </c>
      <c r="E936" s="227" t="s">
        <v>19</v>
      </c>
      <c r="F936" s="228" t="s">
        <v>928</v>
      </c>
      <c r="G936" s="225"/>
      <c r="H936" s="227" t="s">
        <v>19</v>
      </c>
      <c r="I936" s="229"/>
      <c r="J936" s="225"/>
      <c r="K936" s="225"/>
      <c r="L936" s="230"/>
      <c r="M936" s="231"/>
      <c r="N936" s="232"/>
      <c r="O936" s="232"/>
      <c r="P936" s="232"/>
      <c r="Q936" s="232"/>
      <c r="R936" s="232"/>
      <c r="S936" s="232"/>
      <c r="T936" s="233"/>
      <c r="U936" s="13"/>
      <c r="V936" s="13"/>
      <c r="W936" s="13"/>
      <c r="X936" s="13"/>
      <c r="Y936" s="13"/>
      <c r="Z936" s="13"/>
      <c r="AA936" s="13"/>
      <c r="AB936" s="13"/>
      <c r="AC936" s="13"/>
      <c r="AD936" s="13"/>
      <c r="AE936" s="13"/>
      <c r="AT936" s="234" t="s">
        <v>148</v>
      </c>
      <c r="AU936" s="234" t="s">
        <v>85</v>
      </c>
      <c r="AV936" s="13" t="s">
        <v>83</v>
      </c>
      <c r="AW936" s="13" t="s">
        <v>35</v>
      </c>
      <c r="AX936" s="13" t="s">
        <v>75</v>
      </c>
      <c r="AY936" s="234" t="s">
        <v>136</v>
      </c>
    </row>
    <row r="937" s="14" customFormat="1">
      <c r="A937" s="14"/>
      <c r="B937" s="235"/>
      <c r="C937" s="236"/>
      <c r="D937" s="226" t="s">
        <v>148</v>
      </c>
      <c r="E937" s="237" t="s">
        <v>19</v>
      </c>
      <c r="F937" s="238" t="s">
        <v>929</v>
      </c>
      <c r="G937" s="236"/>
      <c r="H937" s="239">
        <v>1.2</v>
      </c>
      <c r="I937" s="240"/>
      <c r="J937" s="236"/>
      <c r="K937" s="236"/>
      <c r="L937" s="241"/>
      <c r="M937" s="242"/>
      <c r="N937" s="243"/>
      <c r="O937" s="243"/>
      <c r="P937" s="243"/>
      <c r="Q937" s="243"/>
      <c r="R937" s="243"/>
      <c r="S937" s="243"/>
      <c r="T937" s="244"/>
      <c r="U937" s="14"/>
      <c r="V937" s="14"/>
      <c r="W937" s="14"/>
      <c r="X937" s="14"/>
      <c r="Y937" s="14"/>
      <c r="Z937" s="14"/>
      <c r="AA937" s="14"/>
      <c r="AB937" s="14"/>
      <c r="AC937" s="14"/>
      <c r="AD937" s="14"/>
      <c r="AE937" s="14"/>
      <c r="AT937" s="245" t="s">
        <v>148</v>
      </c>
      <c r="AU937" s="245" t="s">
        <v>85</v>
      </c>
      <c r="AV937" s="14" t="s">
        <v>85</v>
      </c>
      <c r="AW937" s="14" t="s">
        <v>35</v>
      </c>
      <c r="AX937" s="14" t="s">
        <v>75</v>
      </c>
      <c r="AY937" s="245" t="s">
        <v>136</v>
      </c>
    </row>
    <row r="938" s="13" customFormat="1">
      <c r="A938" s="13"/>
      <c r="B938" s="224"/>
      <c r="C938" s="225"/>
      <c r="D938" s="226" t="s">
        <v>148</v>
      </c>
      <c r="E938" s="227" t="s">
        <v>19</v>
      </c>
      <c r="F938" s="228" t="s">
        <v>930</v>
      </c>
      <c r="G938" s="225"/>
      <c r="H938" s="227" t="s">
        <v>19</v>
      </c>
      <c r="I938" s="229"/>
      <c r="J938" s="225"/>
      <c r="K938" s="225"/>
      <c r="L938" s="230"/>
      <c r="M938" s="231"/>
      <c r="N938" s="232"/>
      <c r="O938" s="232"/>
      <c r="P938" s="232"/>
      <c r="Q938" s="232"/>
      <c r="R938" s="232"/>
      <c r="S938" s="232"/>
      <c r="T938" s="233"/>
      <c r="U938" s="13"/>
      <c r="V938" s="13"/>
      <c r="W938" s="13"/>
      <c r="X938" s="13"/>
      <c r="Y938" s="13"/>
      <c r="Z938" s="13"/>
      <c r="AA938" s="13"/>
      <c r="AB938" s="13"/>
      <c r="AC938" s="13"/>
      <c r="AD938" s="13"/>
      <c r="AE938" s="13"/>
      <c r="AT938" s="234" t="s">
        <v>148</v>
      </c>
      <c r="AU938" s="234" t="s">
        <v>85</v>
      </c>
      <c r="AV938" s="13" t="s">
        <v>83</v>
      </c>
      <c r="AW938" s="13" t="s">
        <v>35</v>
      </c>
      <c r="AX938" s="13" t="s">
        <v>75</v>
      </c>
      <c r="AY938" s="234" t="s">
        <v>136</v>
      </c>
    </row>
    <row r="939" s="14" customFormat="1">
      <c r="A939" s="14"/>
      <c r="B939" s="235"/>
      <c r="C939" s="236"/>
      <c r="D939" s="226" t="s">
        <v>148</v>
      </c>
      <c r="E939" s="237" t="s">
        <v>19</v>
      </c>
      <c r="F939" s="238" t="s">
        <v>929</v>
      </c>
      <c r="G939" s="236"/>
      <c r="H939" s="239">
        <v>1.2</v>
      </c>
      <c r="I939" s="240"/>
      <c r="J939" s="236"/>
      <c r="K939" s="236"/>
      <c r="L939" s="241"/>
      <c r="M939" s="242"/>
      <c r="N939" s="243"/>
      <c r="O939" s="243"/>
      <c r="P939" s="243"/>
      <c r="Q939" s="243"/>
      <c r="R939" s="243"/>
      <c r="S939" s="243"/>
      <c r="T939" s="244"/>
      <c r="U939" s="14"/>
      <c r="V939" s="14"/>
      <c r="W939" s="14"/>
      <c r="X939" s="14"/>
      <c r="Y939" s="14"/>
      <c r="Z939" s="14"/>
      <c r="AA939" s="14"/>
      <c r="AB939" s="14"/>
      <c r="AC939" s="14"/>
      <c r="AD939" s="14"/>
      <c r="AE939" s="14"/>
      <c r="AT939" s="245" t="s">
        <v>148</v>
      </c>
      <c r="AU939" s="245" t="s">
        <v>85</v>
      </c>
      <c r="AV939" s="14" t="s">
        <v>85</v>
      </c>
      <c r="AW939" s="14" t="s">
        <v>35</v>
      </c>
      <c r="AX939" s="14" t="s">
        <v>75</v>
      </c>
      <c r="AY939" s="245" t="s">
        <v>136</v>
      </c>
    </row>
    <row r="940" s="15" customFormat="1">
      <c r="A940" s="15"/>
      <c r="B940" s="246"/>
      <c r="C940" s="247"/>
      <c r="D940" s="226" t="s">
        <v>148</v>
      </c>
      <c r="E940" s="248" t="s">
        <v>19</v>
      </c>
      <c r="F940" s="249" t="s">
        <v>155</v>
      </c>
      <c r="G940" s="247"/>
      <c r="H940" s="250">
        <v>54.906999999999996</v>
      </c>
      <c r="I940" s="251"/>
      <c r="J940" s="247"/>
      <c r="K940" s="247"/>
      <c r="L940" s="252"/>
      <c r="M940" s="253"/>
      <c r="N940" s="254"/>
      <c r="O940" s="254"/>
      <c r="P940" s="254"/>
      <c r="Q940" s="254"/>
      <c r="R940" s="254"/>
      <c r="S940" s="254"/>
      <c r="T940" s="255"/>
      <c r="U940" s="15"/>
      <c r="V940" s="15"/>
      <c r="W940" s="15"/>
      <c r="X940" s="15"/>
      <c r="Y940" s="15"/>
      <c r="Z940" s="15"/>
      <c r="AA940" s="15"/>
      <c r="AB940" s="15"/>
      <c r="AC940" s="15"/>
      <c r="AD940" s="15"/>
      <c r="AE940" s="15"/>
      <c r="AT940" s="256" t="s">
        <v>148</v>
      </c>
      <c r="AU940" s="256" t="s">
        <v>85</v>
      </c>
      <c r="AV940" s="15" t="s">
        <v>144</v>
      </c>
      <c r="AW940" s="15" t="s">
        <v>35</v>
      </c>
      <c r="AX940" s="15" t="s">
        <v>83</v>
      </c>
      <c r="AY940" s="256" t="s">
        <v>136</v>
      </c>
    </row>
    <row r="941" s="14" customFormat="1">
      <c r="A941" s="14"/>
      <c r="B941" s="235"/>
      <c r="C941" s="236"/>
      <c r="D941" s="226" t="s">
        <v>148</v>
      </c>
      <c r="E941" s="236"/>
      <c r="F941" s="238" t="s">
        <v>954</v>
      </c>
      <c r="G941" s="236"/>
      <c r="H941" s="239">
        <v>60.398000000000003</v>
      </c>
      <c r="I941" s="240"/>
      <c r="J941" s="236"/>
      <c r="K941" s="236"/>
      <c r="L941" s="241"/>
      <c r="M941" s="242"/>
      <c r="N941" s="243"/>
      <c r="O941" s="243"/>
      <c r="P941" s="243"/>
      <c r="Q941" s="243"/>
      <c r="R941" s="243"/>
      <c r="S941" s="243"/>
      <c r="T941" s="244"/>
      <c r="U941" s="14"/>
      <c r="V941" s="14"/>
      <c r="W941" s="14"/>
      <c r="X941" s="14"/>
      <c r="Y941" s="14"/>
      <c r="Z941" s="14"/>
      <c r="AA941" s="14"/>
      <c r="AB941" s="14"/>
      <c r="AC941" s="14"/>
      <c r="AD941" s="14"/>
      <c r="AE941" s="14"/>
      <c r="AT941" s="245" t="s">
        <v>148</v>
      </c>
      <c r="AU941" s="245" t="s">
        <v>85</v>
      </c>
      <c r="AV941" s="14" t="s">
        <v>85</v>
      </c>
      <c r="AW941" s="14" t="s">
        <v>4</v>
      </c>
      <c r="AX941" s="14" t="s">
        <v>83</v>
      </c>
      <c r="AY941" s="245" t="s">
        <v>136</v>
      </c>
    </row>
    <row r="942" s="2" customFormat="1" ht="16.5" customHeight="1">
      <c r="A942" s="40"/>
      <c r="B942" s="41"/>
      <c r="C942" s="206" t="s">
        <v>955</v>
      </c>
      <c r="D942" s="206" t="s">
        <v>139</v>
      </c>
      <c r="E942" s="207" t="s">
        <v>956</v>
      </c>
      <c r="F942" s="208" t="s">
        <v>957</v>
      </c>
      <c r="G942" s="209" t="s">
        <v>189</v>
      </c>
      <c r="H942" s="210">
        <v>72.790999999999997</v>
      </c>
      <c r="I942" s="211"/>
      <c r="J942" s="212">
        <f>ROUND(I942*H942,2)</f>
        <v>0</v>
      </c>
      <c r="K942" s="208" t="s">
        <v>143</v>
      </c>
      <c r="L942" s="46"/>
      <c r="M942" s="213" t="s">
        <v>19</v>
      </c>
      <c r="N942" s="214" t="s">
        <v>46</v>
      </c>
      <c r="O942" s="86"/>
      <c r="P942" s="215">
        <f>O942*H942</f>
        <v>0</v>
      </c>
      <c r="Q942" s="215">
        <v>0.00018000000000000001</v>
      </c>
      <c r="R942" s="215">
        <f>Q942*H942</f>
        <v>0.01310238</v>
      </c>
      <c r="S942" s="215">
        <v>0</v>
      </c>
      <c r="T942" s="216">
        <f>S942*H942</f>
        <v>0</v>
      </c>
      <c r="U942" s="40"/>
      <c r="V942" s="40"/>
      <c r="W942" s="40"/>
      <c r="X942" s="40"/>
      <c r="Y942" s="40"/>
      <c r="Z942" s="40"/>
      <c r="AA942" s="40"/>
      <c r="AB942" s="40"/>
      <c r="AC942" s="40"/>
      <c r="AD942" s="40"/>
      <c r="AE942" s="40"/>
      <c r="AR942" s="217" t="s">
        <v>257</v>
      </c>
      <c r="AT942" s="217" t="s">
        <v>139</v>
      </c>
      <c r="AU942" s="217" t="s">
        <v>85</v>
      </c>
      <c r="AY942" s="19" t="s">
        <v>136</v>
      </c>
      <c r="BE942" s="218">
        <f>IF(N942="základní",J942,0)</f>
        <v>0</v>
      </c>
      <c r="BF942" s="218">
        <f>IF(N942="snížená",J942,0)</f>
        <v>0</v>
      </c>
      <c r="BG942" s="218">
        <f>IF(N942="zákl. přenesená",J942,0)</f>
        <v>0</v>
      </c>
      <c r="BH942" s="218">
        <f>IF(N942="sníž. přenesená",J942,0)</f>
        <v>0</v>
      </c>
      <c r="BI942" s="218">
        <f>IF(N942="nulová",J942,0)</f>
        <v>0</v>
      </c>
      <c r="BJ942" s="19" t="s">
        <v>83</v>
      </c>
      <c r="BK942" s="218">
        <f>ROUND(I942*H942,2)</f>
        <v>0</v>
      </c>
      <c r="BL942" s="19" t="s">
        <v>257</v>
      </c>
      <c r="BM942" s="217" t="s">
        <v>958</v>
      </c>
    </row>
    <row r="943" s="2" customFormat="1">
      <c r="A943" s="40"/>
      <c r="B943" s="41"/>
      <c r="C943" s="42"/>
      <c r="D943" s="219" t="s">
        <v>146</v>
      </c>
      <c r="E943" s="42"/>
      <c r="F943" s="220" t="s">
        <v>959</v>
      </c>
      <c r="G943" s="42"/>
      <c r="H943" s="42"/>
      <c r="I943" s="221"/>
      <c r="J943" s="42"/>
      <c r="K943" s="42"/>
      <c r="L943" s="46"/>
      <c r="M943" s="222"/>
      <c r="N943" s="223"/>
      <c r="O943" s="86"/>
      <c r="P943" s="86"/>
      <c r="Q943" s="86"/>
      <c r="R943" s="86"/>
      <c r="S943" s="86"/>
      <c r="T943" s="87"/>
      <c r="U943" s="40"/>
      <c r="V943" s="40"/>
      <c r="W943" s="40"/>
      <c r="X943" s="40"/>
      <c r="Y943" s="40"/>
      <c r="Z943" s="40"/>
      <c r="AA943" s="40"/>
      <c r="AB943" s="40"/>
      <c r="AC943" s="40"/>
      <c r="AD943" s="40"/>
      <c r="AE943" s="40"/>
      <c r="AT943" s="19" t="s">
        <v>146</v>
      </c>
      <c r="AU943" s="19" t="s">
        <v>85</v>
      </c>
    </row>
    <row r="944" s="13" customFormat="1">
      <c r="A944" s="13"/>
      <c r="B944" s="224"/>
      <c r="C944" s="225"/>
      <c r="D944" s="226" t="s">
        <v>148</v>
      </c>
      <c r="E944" s="227" t="s">
        <v>19</v>
      </c>
      <c r="F944" s="228" t="s">
        <v>960</v>
      </c>
      <c r="G944" s="225"/>
      <c r="H944" s="227" t="s">
        <v>19</v>
      </c>
      <c r="I944" s="229"/>
      <c r="J944" s="225"/>
      <c r="K944" s="225"/>
      <c r="L944" s="230"/>
      <c r="M944" s="231"/>
      <c r="N944" s="232"/>
      <c r="O944" s="232"/>
      <c r="P944" s="232"/>
      <c r="Q944" s="232"/>
      <c r="R944" s="232"/>
      <c r="S944" s="232"/>
      <c r="T944" s="233"/>
      <c r="U944" s="13"/>
      <c r="V944" s="13"/>
      <c r="W944" s="13"/>
      <c r="X944" s="13"/>
      <c r="Y944" s="13"/>
      <c r="Z944" s="13"/>
      <c r="AA944" s="13"/>
      <c r="AB944" s="13"/>
      <c r="AC944" s="13"/>
      <c r="AD944" s="13"/>
      <c r="AE944" s="13"/>
      <c r="AT944" s="234" t="s">
        <v>148</v>
      </c>
      <c r="AU944" s="234" t="s">
        <v>85</v>
      </c>
      <c r="AV944" s="13" t="s">
        <v>83</v>
      </c>
      <c r="AW944" s="13" t="s">
        <v>35</v>
      </c>
      <c r="AX944" s="13" t="s">
        <v>75</v>
      </c>
      <c r="AY944" s="234" t="s">
        <v>136</v>
      </c>
    </row>
    <row r="945" s="13" customFormat="1">
      <c r="A945" s="13"/>
      <c r="B945" s="224"/>
      <c r="C945" s="225"/>
      <c r="D945" s="226" t="s">
        <v>148</v>
      </c>
      <c r="E945" s="227" t="s">
        <v>19</v>
      </c>
      <c r="F945" s="228" t="s">
        <v>182</v>
      </c>
      <c r="G945" s="225"/>
      <c r="H945" s="227" t="s">
        <v>19</v>
      </c>
      <c r="I945" s="229"/>
      <c r="J945" s="225"/>
      <c r="K945" s="225"/>
      <c r="L945" s="230"/>
      <c r="M945" s="231"/>
      <c r="N945" s="232"/>
      <c r="O945" s="232"/>
      <c r="P945" s="232"/>
      <c r="Q945" s="232"/>
      <c r="R945" s="232"/>
      <c r="S945" s="232"/>
      <c r="T945" s="233"/>
      <c r="U945" s="13"/>
      <c r="V945" s="13"/>
      <c r="W945" s="13"/>
      <c r="X945" s="13"/>
      <c r="Y945" s="13"/>
      <c r="Z945" s="13"/>
      <c r="AA945" s="13"/>
      <c r="AB945" s="13"/>
      <c r="AC945" s="13"/>
      <c r="AD945" s="13"/>
      <c r="AE945" s="13"/>
      <c r="AT945" s="234" t="s">
        <v>148</v>
      </c>
      <c r="AU945" s="234" t="s">
        <v>85</v>
      </c>
      <c r="AV945" s="13" t="s">
        <v>83</v>
      </c>
      <c r="AW945" s="13" t="s">
        <v>35</v>
      </c>
      <c r="AX945" s="13" t="s">
        <v>75</v>
      </c>
      <c r="AY945" s="234" t="s">
        <v>136</v>
      </c>
    </row>
    <row r="946" s="14" customFormat="1">
      <c r="A946" s="14"/>
      <c r="B946" s="235"/>
      <c r="C946" s="236"/>
      <c r="D946" s="226" t="s">
        <v>148</v>
      </c>
      <c r="E946" s="237" t="s">
        <v>19</v>
      </c>
      <c r="F946" s="238" t="s">
        <v>961</v>
      </c>
      <c r="G946" s="236"/>
      <c r="H946" s="239">
        <v>8.2899999999999991</v>
      </c>
      <c r="I946" s="240"/>
      <c r="J946" s="236"/>
      <c r="K946" s="236"/>
      <c r="L946" s="241"/>
      <c r="M946" s="242"/>
      <c r="N946" s="243"/>
      <c r="O946" s="243"/>
      <c r="P946" s="243"/>
      <c r="Q946" s="243"/>
      <c r="R946" s="243"/>
      <c r="S946" s="243"/>
      <c r="T946" s="244"/>
      <c r="U946" s="14"/>
      <c r="V946" s="14"/>
      <c r="W946" s="14"/>
      <c r="X946" s="14"/>
      <c r="Y946" s="14"/>
      <c r="Z946" s="14"/>
      <c r="AA946" s="14"/>
      <c r="AB946" s="14"/>
      <c r="AC946" s="14"/>
      <c r="AD946" s="14"/>
      <c r="AE946" s="14"/>
      <c r="AT946" s="245" t="s">
        <v>148</v>
      </c>
      <c r="AU946" s="245" t="s">
        <v>85</v>
      </c>
      <c r="AV946" s="14" t="s">
        <v>85</v>
      </c>
      <c r="AW946" s="14" t="s">
        <v>35</v>
      </c>
      <c r="AX946" s="14" t="s">
        <v>75</v>
      </c>
      <c r="AY946" s="245" t="s">
        <v>136</v>
      </c>
    </row>
    <row r="947" s="14" customFormat="1">
      <c r="A947" s="14"/>
      <c r="B947" s="235"/>
      <c r="C947" s="236"/>
      <c r="D947" s="226" t="s">
        <v>148</v>
      </c>
      <c r="E947" s="237" t="s">
        <v>19</v>
      </c>
      <c r="F947" s="238" t="s">
        <v>962</v>
      </c>
      <c r="G947" s="236"/>
      <c r="H947" s="239">
        <v>2.5</v>
      </c>
      <c r="I947" s="240"/>
      <c r="J947" s="236"/>
      <c r="K947" s="236"/>
      <c r="L947" s="241"/>
      <c r="M947" s="242"/>
      <c r="N947" s="243"/>
      <c r="O947" s="243"/>
      <c r="P947" s="243"/>
      <c r="Q947" s="243"/>
      <c r="R947" s="243"/>
      <c r="S947" s="243"/>
      <c r="T947" s="244"/>
      <c r="U947" s="14"/>
      <c r="V947" s="14"/>
      <c r="W947" s="14"/>
      <c r="X947" s="14"/>
      <c r="Y947" s="14"/>
      <c r="Z947" s="14"/>
      <c r="AA947" s="14"/>
      <c r="AB947" s="14"/>
      <c r="AC947" s="14"/>
      <c r="AD947" s="14"/>
      <c r="AE947" s="14"/>
      <c r="AT947" s="245" t="s">
        <v>148</v>
      </c>
      <c r="AU947" s="245" t="s">
        <v>85</v>
      </c>
      <c r="AV947" s="14" t="s">
        <v>85</v>
      </c>
      <c r="AW947" s="14" t="s">
        <v>35</v>
      </c>
      <c r="AX947" s="14" t="s">
        <v>75</v>
      </c>
      <c r="AY947" s="245" t="s">
        <v>136</v>
      </c>
    </row>
    <row r="948" s="13" customFormat="1">
      <c r="A948" s="13"/>
      <c r="B948" s="224"/>
      <c r="C948" s="225"/>
      <c r="D948" s="226" t="s">
        <v>148</v>
      </c>
      <c r="E948" s="227" t="s">
        <v>19</v>
      </c>
      <c r="F948" s="228" t="s">
        <v>760</v>
      </c>
      <c r="G948" s="225"/>
      <c r="H948" s="227" t="s">
        <v>19</v>
      </c>
      <c r="I948" s="229"/>
      <c r="J948" s="225"/>
      <c r="K948" s="225"/>
      <c r="L948" s="230"/>
      <c r="M948" s="231"/>
      <c r="N948" s="232"/>
      <c r="O948" s="232"/>
      <c r="P948" s="232"/>
      <c r="Q948" s="232"/>
      <c r="R948" s="232"/>
      <c r="S948" s="232"/>
      <c r="T948" s="233"/>
      <c r="U948" s="13"/>
      <c r="V948" s="13"/>
      <c r="W948" s="13"/>
      <c r="X948" s="13"/>
      <c r="Y948" s="13"/>
      <c r="Z948" s="13"/>
      <c r="AA948" s="13"/>
      <c r="AB948" s="13"/>
      <c r="AC948" s="13"/>
      <c r="AD948" s="13"/>
      <c r="AE948" s="13"/>
      <c r="AT948" s="234" t="s">
        <v>148</v>
      </c>
      <c r="AU948" s="234" t="s">
        <v>85</v>
      </c>
      <c r="AV948" s="13" t="s">
        <v>83</v>
      </c>
      <c r="AW948" s="13" t="s">
        <v>35</v>
      </c>
      <c r="AX948" s="13" t="s">
        <v>75</v>
      </c>
      <c r="AY948" s="234" t="s">
        <v>136</v>
      </c>
    </row>
    <row r="949" s="14" customFormat="1">
      <c r="A949" s="14"/>
      <c r="B949" s="235"/>
      <c r="C949" s="236"/>
      <c r="D949" s="226" t="s">
        <v>148</v>
      </c>
      <c r="E949" s="237" t="s">
        <v>19</v>
      </c>
      <c r="F949" s="238" t="s">
        <v>963</v>
      </c>
      <c r="G949" s="236"/>
      <c r="H949" s="239">
        <v>6.7000000000000002</v>
      </c>
      <c r="I949" s="240"/>
      <c r="J949" s="236"/>
      <c r="K949" s="236"/>
      <c r="L949" s="241"/>
      <c r="M949" s="242"/>
      <c r="N949" s="243"/>
      <c r="O949" s="243"/>
      <c r="P949" s="243"/>
      <c r="Q949" s="243"/>
      <c r="R949" s="243"/>
      <c r="S949" s="243"/>
      <c r="T949" s="244"/>
      <c r="U949" s="14"/>
      <c r="V949" s="14"/>
      <c r="W949" s="14"/>
      <c r="X949" s="14"/>
      <c r="Y949" s="14"/>
      <c r="Z949" s="14"/>
      <c r="AA949" s="14"/>
      <c r="AB949" s="14"/>
      <c r="AC949" s="14"/>
      <c r="AD949" s="14"/>
      <c r="AE949" s="14"/>
      <c r="AT949" s="245" t="s">
        <v>148</v>
      </c>
      <c r="AU949" s="245" t="s">
        <v>85</v>
      </c>
      <c r="AV949" s="14" t="s">
        <v>85</v>
      </c>
      <c r="AW949" s="14" t="s">
        <v>35</v>
      </c>
      <c r="AX949" s="14" t="s">
        <v>75</v>
      </c>
      <c r="AY949" s="245" t="s">
        <v>136</v>
      </c>
    </row>
    <row r="950" s="13" customFormat="1">
      <c r="A950" s="13"/>
      <c r="B950" s="224"/>
      <c r="C950" s="225"/>
      <c r="D950" s="226" t="s">
        <v>148</v>
      </c>
      <c r="E950" s="227" t="s">
        <v>19</v>
      </c>
      <c r="F950" s="228" t="s">
        <v>762</v>
      </c>
      <c r="G950" s="225"/>
      <c r="H950" s="227" t="s">
        <v>19</v>
      </c>
      <c r="I950" s="229"/>
      <c r="J950" s="225"/>
      <c r="K950" s="225"/>
      <c r="L950" s="230"/>
      <c r="M950" s="231"/>
      <c r="N950" s="232"/>
      <c r="O950" s="232"/>
      <c r="P950" s="232"/>
      <c r="Q950" s="232"/>
      <c r="R950" s="232"/>
      <c r="S950" s="232"/>
      <c r="T950" s="233"/>
      <c r="U950" s="13"/>
      <c r="V950" s="13"/>
      <c r="W950" s="13"/>
      <c r="X950" s="13"/>
      <c r="Y950" s="13"/>
      <c r="Z950" s="13"/>
      <c r="AA950" s="13"/>
      <c r="AB950" s="13"/>
      <c r="AC950" s="13"/>
      <c r="AD950" s="13"/>
      <c r="AE950" s="13"/>
      <c r="AT950" s="234" t="s">
        <v>148</v>
      </c>
      <c r="AU950" s="234" t="s">
        <v>85</v>
      </c>
      <c r="AV950" s="13" t="s">
        <v>83</v>
      </c>
      <c r="AW950" s="13" t="s">
        <v>35</v>
      </c>
      <c r="AX950" s="13" t="s">
        <v>75</v>
      </c>
      <c r="AY950" s="234" t="s">
        <v>136</v>
      </c>
    </row>
    <row r="951" s="14" customFormat="1">
      <c r="A951" s="14"/>
      <c r="B951" s="235"/>
      <c r="C951" s="236"/>
      <c r="D951" s="226" t="s">
        <v>148</v>
      </c>
      <c r="E951" s="237" t="s">
        <v>19</v>
      </c>
      <c r="F951" s="238" t="s">
        <v>964</v>
      </c>
      <c r="G951" s="236"/>
      <c r="H951" s="239">
        <v>4.9000000000000004</v>
      </c>
      <c r="I951" s="240"/>
      <c r="J951" s="236"/>
      <c r="K951" s="236"/>
      <c r="L951" s="241"/>
      <c r="M951" s="242"/>
      <c r="N951" s="243"/>
      <c r="O951" s="243"/>
      <c r="P951" s="243"/>
      <c r="Q951" s="243"/>
      <c r="R951" s="243"/>
      <c r="S951" s="243"/>
      <c r="T951" s="244"/>
      <c r="U951" s="14"/>
      <c r="V951" s="14"/>
      <c r="W951" s="14"/>
      <c r="X951" s="14"/>
      <c r="Y951" s="14"/>
      <c r="Z951" s="14"/>
      <c r="AA951" s="14"/>
      <c r="AB951" s="14"/>
      <c r="AC951" s="14"/>
      <c r="AD951" s="14"/>
      <c r="AE951" s="14"/>
      <c r="AT951" s="245" t="s">
        <v>148</v>
      </c>
      <c r="AU951" s="245" t="s">
        <v>85</v>
      </c>
      <c r="AV951" s="14" t="s">
        <v>85</v>
      </c>
      <c r="AW951" s="14" t="s">
        <v>35</v>
      </c>
      <c r="AX951" s="14" t="s">
        <v>75</v>
      </c>
      <c r="AY951" s="245" t="s">
        <v>136</v>
      </c>
    </row>
    <row r="952" s="13" customFormat="1">
      <c r="A952" s="13"/>
      <c r="B952" s="224"/>
      <c r="C952" s="225"/>
      <c r="D952" s="226" t="s">
        <v>148</v>
      </c>
      <c r="E952" s="227" t="s">
        <v>19</v>
      </c>
      <c r="F952" s="228" t="s">
        <v>763</v>
      </c>
      <c r="G952" s="225"/>
      <c r="H952" s="227" t="s">
        <v>19</v>
      </c>
      <c r="I952" s="229"/>
      <c r="J952" s="225"/>
      <c r="K952" s="225"/>
      <c r="L952" s="230"/>
      <c r="M952" s="231"/>
      <c r="N952" s="232"/>
      <c r="O952" s="232"/>
      <c r="P952" s="232"/>
      <c r="Q952" s="232"/>
      <c r="R952" s="232"/>
      <c r="S952" s="232"/>
      <c r="T952" s="233"/>
      <c r="U952" s="13"/>
      <c r="V952" s="13"/>
      <c r="W952" s="13"/>
      <c r="X952" s="13"/>
      <c r="Y952" s="13"/>
      <c r="Z952" s="13"/>
      <c r="AA952" s="13"/>
      <c r="AB952" s="13"/>
      <c r="AC952" s="13"/>
      <c r="AD952" s="13"/>
      <c r="AE952" s="13"/>
      <c r="AT952" s="234" t="s">
        <v>148</v>
      </c>
      <c r="AU952" s="234" t="s">
        <v>85</v>
      </c>
      <c r="AV952" s="13" t="s">
        <v>83</v>
      </c>
      <c r="AW952" s="13" t="s">
        <v>35</v>
      </c>
      <c r="AX952" s="13" t="s">
        <v>75</v>
      </c>
      <c r="AY952" s="234" t="s">
        <v>136</v>
      </c>
    </row>
    <row r="953" s="14" customFormat="1">
      <c r="A953" s="14"/>
      <c r="B953" s="235"/>
      <c r="C953" s="236"/>
      <c r="D953" s="226" t="s">
        <v>148</v>
      </c>
      <c r="E953" s="237" t="s">
        <v>19</v>
      </c>
      <c r="F953" s="238" t="s">
        <v>965</v>
      </c>
      <c r="G953" s="236"/>
      <c r="H953" s="239">
        <v>5.4299999999999997</v>
      </c>
      <c r="I953" s="240"/>
      <c r="J953" s="236"/>
      <c r="K953" s="236"/>
      <c r="L953" s="241"/>
      <c r="M953" s="242"/>
      <c r="N953" s="243"/>
      <c r="O953" s="243"/>
      <c r="P953" s="243"/>
      <c r="Q953" s="243"/>
      <c r="R953" s="243"/>
      <c r="S953" s="243"/>
      <c r="T953" s="244"/>
      <c r="U953" s="14"/>
      <c r="V953" s="14"/>
      <c r="W953" s="14"/>
      <c r="X953" s="14"/>
      <c r="Y953" s="14"/>
      <c r="Z953" s="14"/>
      <c r="AA953" s="14"/>
      <c r="AB953" s="14"/>
      <c r="AC953" s="14"/>
      <c r="AD953" s="14"/>
      <c r="AE953" s="14"/>
      <c r="AT953" s="245" t="s">
        <v>148</v>
      </c>
      <c r="AU953" s="245" t="s">
        <v>85</v>
      </c>
      <c r="AV953" s="14" t="s">
        <v>85</v>
      </c>
      <c r="AW953" s="14" t="s">
        <v>35</v>
      </c>
      <c r="AX953" s="14" t="s">
        <v>75</v>
      </c>
      <c r="AY953" s="245" t="s">
        <v>136</v>
      </c>
    </row>
    <row r="954" s="13" customFormat="1">
      <c r="A954" s="13"/>
      <c r="B954" s="224"/>
      <c r="C954" s="225"/>
      <c r="D954" s="226" t="s">
        <v>148</v>
      </c>
      <c r="E954" s="227" t="s">
        <v>19</v>
      </c>
      <c r="F954" s="228" t="s">
        <v>928</v>
      </c>
      <c r="G954" s="225"/>
      <c r="H954" s="227" t="s">
        <v>19</v>
      </c>
      <c r="I954" s="229"/>
      <c r="J954" s="225"/>
      <c r="K954" s="225"/>
      <c r="L954" s="230"/>
      <c r="M954" s="231"/>
      <c r="N954" s="232"/>
      <c r="O954" s="232"/>
      <c r="P954" s="232"/>
      <c r="Q954" s="232"/>
      <c r="R954" s="232"/>
      <c r="S954" s="232"/>
      <c r="T954" s="233"/>
      <c r="U954" s="13"/>
      <c r="V954" s="13"/>
      <c r="W954" s="13"/>
      <c r="X954" s="13"/>
      <c r="Y954" s="13"/>
      <c r="Z954" s="13"/>
      <c r="AA954" s="13"/>
      <c r="AB954" s="13"/>
      <c r="AC954" s="13"/>
      <c r="AD954" s="13"/>
      <c r="AE954" s="13"/>
      <c r="AT954" s="234" t="s">
        <v>148</v>
      </c>
      <c r="AU954" s="234" t="s">
        <v>85</v>
      </c>
      <c r="AV954" s="13" t="s">
        <v>83</v>
      </c>
      <c r="AW954" s="13" t="s">
        <v>35</v>
      </c>
      <c r="AX954" s="13" t="s">
        <v>75</v>
      </c>
      <c r="AY954" s="234" t="s">
        <v>136</v>
      </c>
    </row>
    <row r="955" s="14" customFormat="1">
      <c r="A955" s="14"/>
      <c r="B955" s="235"/>
      <c r="C955" s="236"/>
      <c r="D955" s="226" t="s">
        <v>148</v>
      </c>
      <c r="E955" s="237" t="s">
        <v>19</v>
      </c>
      <c r="F955" s="238" t="s">
        <v>966</v>
      </c>
      <c r="G955" s="236"/>
      <c r="H955" s="239">
        <v>3.3999999999999999</v>
      </c>
      <c r="I955" s="240"/>
      <c r="J955" s="236"/>
      <c r="K955" s="236"/>
      <c r="L955" s="241"/>
      <c r="M955" s="242"/>
      <c r="N955" s="243"/>
      <c r="O955" s="243"/>
      <c r="P955" s="243"/>
      <c r="Q955" s="243"/>
      <c r="R955" s="243"/>
      <c r="S955" s="243"/>
      <c r="T955" s="244"/>
      <c r="U955" s="14"/>
      <c r="V955" s="14"/>
      <c r="W955" s="14"/>
      <c r="X955" s="14"/>
      <c r="Y955" s="14"/>
      <c r="Z955" s="14"/>
      <c r="AA955" s="14"/>
      <c r="AB955" s="14"/>
      <c r="AC955" s="14"/>
      <c r="AD955" s="14"/>
      <c r="AE955" s="14"/>
      <c r="AT955" s="245" t="s">
        <v>148</v>
      </c>
      <c r="AU955" s="245" t="s">
        <v>85</v>
      </c>
      <c r="AV955" s="14" t="s">
        <v>85</v>
      </c>
      <c r="AW955" s="14" t="s">
        <v>35</v>
      </c>
      <c r="AX955" s="14" t="s">
        <v>75</v>
      </c>
      <c r="AY955" s="245" t="s">
        <v>136</v>
      </c>
    </row>
    <row r="956" s="13" customFormat="1">
      <c r="A956" s="13"/>
      <c r="B956" s="224"/>
      <c r="C956" s="225"/>
      <c r="D956" s="226" t="s">
        <v>148</v>
      </c>
      <c r="E956" s="227" t="s">
        <v>19</v>
      </c>
      <c r="F956" s="228" t="s">
        <v>930</v>
      </c>
      <c r="G956" s="225"/>
      <c r="H956" s="227" t="s">
        <v>19</v>
      </c>
      <c r="I956" s="229"/>
      <c r="J956" s="225"/>
      <c r="K956" s="225"/>
      <c r="L956" s="230"/>
      <c r="M956" s="231"/>
      <c r="N956" s="232"/>
      <c r="O956" s="232"/>
      <c r="P956" s="232"/>
      <c r="Q956" s="232"/>
      <c r="R956" s="232"/>
      <c r="S956" s="232"/>
      <c r="T956" s="233"/>
      <c r="U956" s="13"/>
      <c r="V956" s="13"/>
      <c r="W956" s="13"/>
      <c r="X956" s="13"/>
      <c r="Y956" s="13"/>
      <c r="Z956" s="13"/>
      <c r="AA956" s="13"/>
      <c r="AB956" s="13"/>
      <c r="AC956" s="13"/>
      <c r="AD956" s="13"/>
      <c r="AE956" s="13"/>
      <c r="AT956" s="234" t="s">
        <v>148</v>
      </c>
      <c r="AU956" s="234" t="s">
        <v>85</v>
      </c>
      <c r="AV956" s="13" t="s">
        <v>83</v>
      </c>
      <c r="AW956" s="13" t="s">
        <v>35</v>
      </c>
      <c r="AX956" s="13" t="s">
        <v>75</v>
      </c>
      <c r="AY956" s="234" t="s">
        <v>136</v>
      </c>
    </row>
    <row r="957" s="14" customFormat="1">
      <c r="A957" s="14"/>
      <c r="B957" s="235"/>
      <c r="C957" s="236"/>
      <c r="D957" s="226" t="s">
        <v>148</v>
      </c>
      <c r="E957" s="237" t="s">
        <v>19</v>
      </c>
      <c r="F957" s="238" t="s">
        <v>967</v>
      </c>
      <c r="G957" s="236"/>
      <c r="H957" s="239">
        <v>2.3999999999999999</v>
      </c>
      <c r="I957" s="240"/>
      <c r="J957" s="236"/>
      <c r="K957" s="236"/>
      <c r="L957" s="241"/>
      <c r="M957" s="242"/>
      <c r="N957" s="243"/>
      <c r="O957" s="243"/>
      <c r="P957" s="243"/>
      <c r="Q957" s="243"/>
      <c r="R957" s="243"/>
      <c r="S957" s="243"/>
      <c r="T957" s="244"/>
      <c r="U957" s="14"/>
      <c r="V957" s="14"/>
      <c r="W957" s="14"/>
      <c r="X957" s="14"/>
      <c r="Y957" s="14"/>
      <c r="Z957" s="14"/>
      <c r="AA957" s="14"/>
      <c r="AB957" s="14"/>
      <c r="AC957" s="14"/>
      <c r="AD957" s="14"/>
      <c r="AE957" s="14"/>
      <c r="AT957" s="245" t="s">
        <v>148</v>
      </c>
      <c r="AU957" s="245" t="s">
        <v>85</v>
      </c>
      <c r="AV957" s="14" t="s">
        <v>85</v>
      </c>
      <c r="AW957" s="14" t="s">
        <v>35</v>
      </c>
      <c r="AX957" s="14" t="s">
        <v>75</v>
      </c>
      <c r="AY957" s="245" t="s">
        <v>136</v>
      </c>
    </row>
    <row r="958" s="13" customFormat="1">
      <c r="A958" s="13"/>
      <c r="B958" s="224"/>
      <c r="C958" s="225"/>
      <c r="D958" s="226" t="s">
        <v>148</v>
      </c>
      <c r="E958" s="227" t="s">
        <v>19</v>
      </c>
      <c r="F958" s="228" t="s">
        <v>968</v>
      </c>
      <c r="G958" s="225"/>
      <c r="H958" s="227" t="s">
        <v>19</v>
      </c>
      <c r="I958" s="229"/>
      <c r="J958" s="225"/>
      <c r="K958" s="225"/>
      <c r="L958" s="230"/>
      <c r="M958" s="231"/>
      <c r="N958" s="232"/>
      <c r="O958" s="232"/>
      <c r="P958" s="232"/>
      <c r="Q958" s="232"/>
      <c r="R958" s="232"/>
      <c r="S958" s="232"/>
      <c r="T958" s="233"/>
      <c r="U958" s="13"/>
      <c r="V958" s="13"/>
      <c r="W958" s="13"/>
      <c r="X958" s="13"/>
      <c r="Y958" s="13"/>
      <c r="Z958" s="13"/>
      <c r="AA958" s="13"/>
      <c r="AB958" s="13"/>
      <c r="AC958" s="13"/>
      <c r="AD958" s="13"/>
      <c r="AE958" s="13"/>
      <c r="AT958" s="234" t="s">
        <v>148</v>
      </c>
      <c r="AU958" s="234" t="s">
        <v>85</v>
      </c>
      <c r="AV958" s="13" t="s">
        <v>83</v>
      </c>
      <c r="AW958" s="13" t="s">
        <v>35</v>
      </c>
      <c r="AX958" s="13" t="s">
        <v>75</v>
      </c>
      <c r="AY958" s="234" t="s">
        <v>136</v>
      </c>
    </row>
    <row r="959" s="13" customFormat="1">
      <c r="A959" s="13"/>
      <c r="B959" s="224"/>
      <c r="C959" s="225"/>
      <c r="D959" s="226" t="s">
        <v>148</v>
      </c>
      <c r="E959" s="227" t="s">
        <v>19</v>
      </c>
      <c r="F959" s="228" t="s">
        <v>758</v>
      </c>
      <c r="G959" s="225"/>
      <c r="H959" s="227" t="s">
        <v>19</v>
      </c>
      <c r="I959" s="229"/>
      <c r="J959" s="225"/>
      <c r="K959" s="225"/>
      <c r="L959" s="230"/>
      <c r="M959" s="231"/>
      <c r="N959" s="232"/>
      <c r="O959" s="232"/>
      <c r="P959" s="232"/>
      <c r="Q959" s="232"/>
      <c r="R959" s="232"/>
      <c r="S959" s="232"/>
      <c r="T959" s="233"/>
      <c r="U959" s="13"/>
      <c r="V959" s="13"/>
      <c r="W959" s="13"/>
      <c r="X959" s="13"/>
      <c r="Y959" s="13"/>
      <c r="Z959" s="13"/>
      <c r="AA959" s="13"/>
      <c r="AB959" s="13"/>
      <c r="AC959" s="13"/>
      <c r="AD959" s="13"/>
      <c r="AE959" s="13"/>
      <c r="AT959" s="234" t="s">
        <v>148</v>
      </c>
      <c r="AU959" s="234" t="s">
        <v>85</v>
      </c>
      <c r="AV959" s="13" t="s">
        <v>83</v>
      </c>
      <c r="AW959" s="13" t="s">
        <v>35</v>
      </c>
      <c r="AX959" s="13" t="s">
        <v>75</v>
      </c>
      <c r="AY959" s="234" t="s">
        <v>136</v>
      </c>
    </row>
    <row r="960" s="14" customFormat="1">
      <c r="A960" s="14"/>
      <c r="B960" s="235"/>
      <c r="C960" s="236"/>
      <c r="D960" s="226" t="s">
        <v>148</v>
      </c>
      <c r="E960" s="237" t="s">
        <v>19</v>
      </c>
      <c r="F960" s="238" t="s">
        <v>794</v>
      </c>
      <c r="G960" s="236"/>
      <c r="H960" s="239">
        <v>7.3499999999999996</v>
      </c>
      <c r="I960" s="240"/>
      <c r="J960" s="236"/>
      <c r="K960" s="236"/>
      <c r="L960" s="241"/>
      <c r="M960" s="242"/>
      <c r="N960" s="243"/>
      <c r="O960" s="243"/>
      <c r="P960" s="243"/>
      <c r="Q960" s="243"/>
      <c r="R960" s="243"/>
      <c r="S960" s="243"/>
      <c r="T960" s="244"/>
      <c r="U960" s="14"/>
      <c r="V960" s="14"/>
      <c r="W960" s="14"/>
      <c r="X960" s="14"/>
      <c r="Y960" s="14"/>
      <c r="Z960" s="14"/>
      <c r="AA960" s="14"/>
      <c r="AB960" s="14"/>
      <c r="AC960" s="14"/>
      <c r="AD960" s="14"/>
      <c r="AE960" s="14"/>
      <c r="AT960" s="245" t="s">
        <v>148</v>
      </c>
      <c r="AU960" s="245" t="s">
        <v>85</v>
      </c>
      <c r="AV960" s="14" t="s">
        <v>85</v>
      </c>
      <c r="AW960" s="14" t="s">
        <v>35</v>
      </c>
      <c r="AX960" s="14" t="s">
        <v>75</v>
      </c>
      <c r="AY960" s="245" t="s">
        <v>136</v>
      </c>
    </row>
    <row r="961" s="13" customFormat="1">
      <c r="A961" s="13"/>
      <c r="B961" s="224"/>
      <c r="C961" s="225"/>
      <c r="D961" s="226" t="s">
        <v>148</v>
      </c>
      <c r="E961" s="227" t="s">
        <v>19</v>
      </c>
      <c r="F961" s="228" t="s">
        <v>151</v>
      </c>
      <c r="G961" s="225"/>
      <c r="H961" s="227" t="s">
        <v>19</v>
      </c>
      <c r="I961" s="229"/>
      <c r="J961" s="225"/>
      <c r="K961" s="225"/>
      <c r="L961" s="230"/>
      <c r="M961" s="231"/>
      <c r="N961" s="232"/>
      <c r="O961" s="232"/>
      <c r="P961" s="232"/>
      <c r="Q961" s="232"/>
      <c r="R961" s="232"/>
      <c r="S961" s="232"/>
      <c r="T961" s="233"/>
      <c r="U961" s="13"/>
      <c r="V961" s="13"/>
      <c r="W961" s="13"/>
      <c r="X961" s="13"/>
      <c r="Y961" s="13"/>
      <c r="Z961" s="13"/>
      <c r="AA961" s="13"/>
      <c r="AB961" s="13"/>
      <c r="AC961" s="13"/>
      <c r="AD961" s="13"/>
      <c r="AE961" s="13"/>
      <c r="AT961" s="234" t="s">
        <v>148</v>
      </c>
      <c r="AU961" s="234" t="s">
        <v>85</v>
      </c>
      <c r="AV961" s="13" t="s">
        <v>83</v>
      </c>
      <c r="AW961" s="13" t="s">
        <v>35</v>
      </c>
      <c r="AX961" s="13" t="s">
        <v>75</v>
      </c>
      <c r="AY961" s="234" t="s">
        <v>136</v>
      </c>
    </row>
    <row r="962" s="14" customFormat="1">
      <c r="A962" s="14"/>
      <c r="B962" s="235"/>
      <c r="C962" s="236"/>
      <c r="D962" s="226" t="s">
        <v>148</v>
      </c>
      <c r="E962" s="237" t="s">
        <v>19</v>
      </c>
      <c r="F962" s="238" t="s">
        <v>795</v>
      </c>
      <c r="G962" s="236"/>
      <c r="H962" s="239">
        <v>9.6959999999999997</v>
      </c>
      <c r="I962" s="240"/>
      <c r="J962" s="236"/>
      <c r="K962" s="236"/>
      <c r="L962" s="241"/>
      <c r="M962" s="242"/>
      <c r="N962" s="243"/>
      <c r="O962" s="243"/>
      <c r="P962" s="243"/>
      <c r="Q962" s="243"/>
      <c r="R962" s="243"/>
      <c r="S962" s="243"/>
      <c r="T962" s="244"/>
      <c r="U962" s="14"/>
      <c r="V962" s="14"/>
      <c r="W962" s="14"/>
      <c r="X962" s="14"/>
      <c r="Y962" s="14"/>
      <c r="Z962" s="14"/>
      <c r="AA962" s="14"/>
      <c r="AB962" s="14"/>
      <c r="AC962" s="14"/>
      <c r="AD962" s="14"/>
      <c r="AE962" s="14"/>
      <c r="AT962" s="245" t="s">
        <v>148</v>
      </c>
      <c r="AU962" s="245" t="s">
        <v>85</v>
      </c>
      <c r="AV962" s="14" t="s">
        <v>85</v>
      </c>
      <c r="AW962" s="14" t="s">
        <v>35</v>
      </c>
      <c r="AX962" s="14" t="s">
        <v>75</v>
      </c>
      <c r="AY962" s="245" t="s">
        <v>136</v>
      </c>
    </row>
    <row r="963" s="13" customFormat="1">
      <c r="A963" s="13"/>
      <c r="B963" s="224"/>
      <c r="C963" s="225"/>
      <c r="D963" s="226" t="s">
        <v>148</v>
      </c>
      <c r="E963" s="227" t="s">
        <v>19</v>
      </c>
      <c r="F963" s="228" t="s">
        <v>466</v>
      </c>
      <c r="G963" s="225"/>
      <c r="H963" s="227" t="s">
        <v>19</v>
      </c>
      <c r="I963" s="229"/>
      <c r="J963" s="225"/>
      <c r="K963" s="225"/>
      <c r="L963" s="230"/>
      <c r="M963" s="231"/>
      <c r="N963" s="232"/>
      <c r="O963" s="232"/>
      <c r="P963" s="232"/>
      <c r="Q963" s="232"/>
      <c r="R963" s="232"/>
      <c r="S963" s="232"/>
      <c r="T963" s="233"/>
      <c r="U963" s="13"/>
      <c r="V963" s="13"/>
      <c r="W963" s="13"/>
      <c r="X963" s="13"/>
      <c r="Y963" s="13"/>
      <c r="Z963" s="13"/>
      <c r="AA963" s="13"/>
      <c r="AB963" s="13"/>
      <c r="AC963" s="13"/>
      <c r="AD963" s="13"/>
      <c r="AE963" s="13"/>
      <c r="AT963" s="234" t="s">
        <v>148</v>
      </c>
      <c r="AU963" s="234" t="s">
        <v>85</v>
      </c>
      <c r="AV963" s="13" t="s">
        <v>83</v>
      </c>
      <c r="AW963" s="13" t="s">
        <v>35</v>
      </c>
      <c r="AX963" s="13" t="s">
        <v>75</v>
      </c>
      <c r="AY963" s="234" t="s">
        <v>136</v>
      </c>
    </row>
    <row r="964" s="14" customFormat="1">
      <c r="A964" s="14"/>
      <c r="B964" s="235"/>
      <c r="C964" s="236"/>
      <c r="D964" s="226" t="s">
        <v>148</v>
      </c>
      <c r="E964" s="237" t="s">
        <v>19</v>
      </c>
      <c r="F964" s="238" t="s">
        <v>796</v>
      </c>
      <c r="G964" s="236"/>
      <c r="H964" s="239">
        <v>13.167999999999999</v>
      </c>
      <c r="I964" s="240"/>
      <c r="J964" s="236"/>
      <c r="K964" s="236"/>
      <c r="L964" s="241"/>
      <c r="M964" s="242"/>
      <c r="N964" s="243"/>
      <c r="O964" s="243"/>
      <c r="P964" s="243"/>
      <c r="Q964" s="243"/>
      <c r="R964" s="243"/>
      <c r="S964" s="243"/>
      <c r="T964" s="244"/>
      <c r="U964" s="14"/>
      <c r="V964" s="14"/>
      <c r="W964" s="14"/>
      <c r="X964" s="14"/>
      <c r="Y964" s="14"/>
      <c r="Z964" s="14"/>
      <c r="AA964" s="14"/>
      <c r="AB964" s="14"/>
      <c r="AC964" s="14"/>
      <c r="AD964" s="14"/>
      <c r="AE964" s="14"/>
      <c r="AT964" s="245" t="s">
        <v>148</v>
      </c>
      <c r="AU964" s="245" t="s">
        <v>85</v>
      </c>
      <c r="AV964" s="14" t="s">
        <v>85</v>
      </c>
      <c r="AW964" s="14" t="s">
        <v>35</v>
      </c>
      <c r="AX964" s="14" t="s">
        <v>75</v>
      </c>
      <c r="AY964" s="245" t="s">
        <v>136</v>
      </c>
    </row>
    <row r="965" s="13" customFormat="1">
      <c r="A965" s="13"/>
      <c r="B965" s="224"/>
      <c r="C965" s="225"/>
      <c r="D965" s="226" t="s">
        <v>148</v>
      </c>
      <c r="E965" s="227" t="s">
        <v>19</v>
      </c>
      <c r="F965" s="228" t="s">
        <v>468</v>
      </c>
      <c r="G965" s="225"/>
      <c r="H965" s="227" t="s">
        <v>19</v>
      </c>
      <c r="I965" s="229"/>
      <c r="J965" s="225"/>
      <c r="K965" s="225"/>
      <c r="L965" s="230"/>
      <c r="M965" s="231"/>
      <c r="N965" s="232"/>
      <c r="O965" s="232"/>
      <c r="P965" s="232"/>
      <c r="Q965" s="232"/>
      <c r="R965" s="232"/>
      <c r="S965" s="232"/>
      <c r="T965" s="233"/>
      <c r="U965" s="13"/>
      <c r="V965" s="13"/>
      <c r="W965" s="13"/>
      <c r="X965" s="13"/>
      <c r="Y965" s="13"/>
      <c r="Z965" s="13"/>
      <c r="AA965" s="13"/>
      <c r="AB965" s="13"/>
      <c r="AC965" s="13"/>
      <c r="AD965" s="13"/>
      <c r="AE965" s="13"/>
      <c r="AT965" s="234" t="s">
        <v>148</v>
      </c>
      <c r="AU965" s="234" t="s">
        <v>85</v>
      </c>
      <c r="AV965" s="13" t="s">
        <v>83</v>
      </c>
      <c r="AW965" s="13" t="s">
        <v>35</v>
      </c>
      <c r="AX965" s="13" t="s">
        <v>75</v>
      </c>
      <c r="AY965" s="234" t="s">
        <v>136</v>
      </c>
    </row>
    <row r="966" s="14" customFormat="1">
      <c r="A966" s="14"/>
      <c r="B966" s="235"/>
      <c r="C966" s="236"/>
      <c r="D966" s="226" t="s">
        <v>148</v>
      </c>
      <c r="E966" s="237" t="s">
        <v>19</v>
      </c>
      <c r="F966" s="238" t="s">
        <v>797</v>
      </c>
      <c r="G966" s="236"/>
      <c r="H966" s="239">
        <v>8.9570000000000007</v>
      </c>
      <c r="I966" s="240"/>
      <c r="J966" s="236"/>
      <c r="K966" s="236"/>
      <c r="L966" s="241"/>
      <c r="M966" s="242"/>
      <c r="N966" s="243"/>
      <c r="O966" s="243"/>
      <c r="P966" s="243"/>
      <c r="Q966" s="243"/>
      <c r="R966" s="243"/>
      <c r="S966" s="243"/>
      <c r="T966" s="244"/>
      <c r="U966" s="14"/>
      <c r="V966" s="14"/>
      <c r="W966" s="14"/>
      <c r="X966" s="14"/>
      <c r="Y966" s="14"/>
      <c r="Z966" s="14"/>
      <c r="AA966" s="14"/>
      <c r="AB966" s="14"/>
      <c r="AC966" s="14"/>
      <c r="AD966" s="14"/>
      <c r="AE966" s="14"/>
      <c r="AT966" s="245" t="s">
        <v>148</v>
      </c>
      <c r="AU966" s="245" t="s">
        <v>85</v>
      </c>
      <c r="AV966" s="14" t="s">
        <v>85</v>
      </c>
      <c r="AW966" s="14" t="s">
        <v>35</v>
      </c>
      <c r="AX966" s="14" t="s">
        <v>75</v>
      </c>
      <c r="AY966" s="245" t="s">
        <v>136</v>
      </c>
    </row>
    <row r="967" s="15" customFormat="1">
      <c r="A967" s="15"/>
      <c r="B967" s="246"/>
      <c r="C967" s="247"/>
      <c r="D967" s="226" t="s">
        <v>148</v>
      </c>
      <c r="E967" s="248" t="s">
        <v>19</v>
      </c>
      <c r="F967" s="249" t="s">
        <v>155</v>
      </c>
      <c r="G967" s="247"/>
      <c r="H967" s="250">
        <v>72.790999999999997</v>
      </c>
      <c r="I967" s="251"/>
      <c r="J967" s="247"/>
      <c r="K967" s="247"/>
      <c r="L967" s="252"/>
      <c r="M967" s="253"/>
      <c r="N967" s="254"/>
      <c r="O967" s="254"/>
      <c r="P967" s="254"/>
      <c r="Q967" s="254"/>
      <c r="R967" s="254"/>
      <c r="S967" s="254"/>
      <c r="T967" s="255"/>
      <c r="U967" s="15"/>
      <c r="V967" s="15"/>
      <c r="W967" s="15"/>
      <c r="X967" s="15"/>
      <c r="Y967" s="15"/>
      <c r="Z967" s="15"/>
      <c r="AA967" s="15"/>
      <c r="AB967" s="15"/>
      <c r="AC967" s="15"/>
      <c r="AD967" s="15"/>
      <c r="AE967" s="15"/>
      <c r="AT967" s="256" t="s">
        <v>148</v>
      </c>
      <c r="AU967" s="256" t="s">
        <v>85</v>
      </c>
      <c r="AV967" s="15" t="s">
        <v>144</v>
      </c>
      <c r="AW967" s="15" t="s">
        <v>35</v>
      </c>
      <c r="AX967" s="15" t="s">
        <v>83</v>
      </c>
      <c r="AY967" s="256" t="s">
        <v>136</v>
      </c>
    </row>
    <row r="968" s="2" customFormat="1" ht="16.5" customHeight="1">
      <c r="A968" s="40"/>
      <c r="B968" s="41"/>
      <c r="C968" s="260" t="s">
        <v>969</v>
      </c>
      <c r="D968" s="260" t="s">
        <v>443</v>
      </c>
      <c r="E968" s="261" t="s">
        <v>970</v>
      </c>
      <c r="F968" s="262" t="s">
        <v>971</v>
      </c>
      <c r="G968" s="263" t="s">
        <v>189</v>
      </c>
      <c r="H968" s="264">
        <v>80.069999999999993</v>
      </c>
      <c r="I968" s="265"/>
      <c r="J968" s="266">
        <f>ROUND(I968*H968,2)</f>
        <v>0</v>
      </c>
      <c r="K968" s="262" t="s">
        <v>143</v>
      </c>
      <c r="L968" s="267"/>
      <c r="M968" s="268" t="s">
        <v>19</v>
      </c>
      <c r="N968" s="269" t="s">
        <v>46</v>
      </c>
      <c r="O968" s="86"/>
      <c r="P968" s="215">
        <f>O968*H968</f>
        <v>0</v>
      </c>
      <c r="Q968" s="215">
        <v>0.00032000000000000003</v>
      </c>
      <c r="R968" s="215">
        <f>Q968*H968</f>
        <v>0.0256224</v>
      </c>
      <c r="S968" s="215">
        <v>0</v>
      </c>
      <c r="T968" s="216">
        <f>S968*H968</f>
        <v>0</v>
      </c>
      <c r="U968" s="40"/>
      <c r="V968" s="40"/>
      <c r="W968" s="40"/>
      <c r="X968" s="40"/>
      <c r="Y968" s="40"/>
      <c r="Z968" s="40"/>
      <c r="AA968" s="40"/>
      <c r="AB968" s="40"/>
      <c r="AC968" s="40"/>
      <c r="AD968" s="40"/>
      <c r="AE968" s="40"/>
      <c r="AR968" s="217" t="s">
        <v>500</v>
      </c>
      <c r="AT968" s="217" t="s">
        <v>443</v>
      </c>
      <c r="AU968" s="217" t="s">
        <v>85</v>
      </c>
      <c r="AY968" s="19" t="s">
        <v>136</v>
      </c>
      <c r="BE968" s="218">
        <f>IF(N968="základní",J968,0)</f>
        <v>0</v>
      </c>
      <c r="BF968" s="218">
        <f>IF(N968="snížená",J968,0)</f>
        <v>0</v>
      </c>
      <c r="BG968" s="218">
        <f>IF(N968="zákl. přenesená",J968,0)</f>
        <v>0</v>
      </c>
      <c r="BH968" s="218">
        <f>IF(N968="sníž. přenesená",J968,0)</f>
        <v>0</v>
      </c>
      <c r="BI968" s="218">
        <f>IF(N968="nulová",J968,0)</f>
        <v>0</v>
      </c>
      <c r="BJ968" s="19" t="s">
        <v>83</v>
      </c>
      <c r="BK968" s="218">
        <f>ROUND(I968*H968,2)</f>
        <v>0</v>
      </c>
      <c r="BL968" s="19" t="s">
        <v>257</v>
      </c>
      <c r="BM968" s="217" t="s">
        <v>972</v>
      </c>
    </row>
    <row r="969" s="13" customFormat="1">
      <c r="A969" s="13"/>
      <c r="B969" s="224"/>
      <c r="C969" s="225"/>
      <c r="D969" s="226" t="s">
        <v>148</v>
      </c>
      <c r="E969" s="227" t="s">
        <v>19</v>
      </c>
      <c r="F969" s="228" t="s">
        <v>960</v>
      </c>
      <c r="G969" s="225"/>
      <c r="H969" s="227" t="s">
        <v>19</v>
      </c>
      <c r="I969" s="229"/>
      <c r="J969" s="225"/>
      <c r="K969" s="225"/>
      <c r="L969" s="230"/>
      <c r="M969" s="231"/>
      <c r="N969" s="232"/>
      <c r="O969" s="232"/>
      <c r="P969" s="232"/>
      <c r="Q969" s="232"/>
      <c r="R969" s="232"/>
      <c r="S969" s="232"/>
      <c r="T969" s="233"/>
      <c r="U969" s="13"/>
      <c r="V969" s="13"/>
      <c r="W969" s="13"/>
      <c r="X969" s="13"/>
      <c r="Y969" s="13"/>
      <c r="Z969" s="13"/>
      <c r="AA969" s="13"/>
      <c r="AB969" s="13"/>
      <c r="AC969" s="13"/>
      <c r="AD969" s="13"/>
      <c r="AE969" s="13"/>
      <c r="AT969" s="234" t="s">
        <v>148</v>
      </c>
      <c r="AU969" s="234" t="s">
        <v>85</v>
      </c>
      <c r="AV969" s="13" t="s">
        <v>83</v>
      </c>
      <c r="AW969" s="13" t="s">
        <v>35</v>
      </c>
      <c r="AX969" s="13" t="s">
        <v>75</v>
      </c>
      <c r="AY969" s="234" t="s">
        <v>136</v>
      </c>
    </row>
    <row r="970" s="13" customFormat="1">
      <c r="A970" s="13"/>
      <c r="B970" s="224"/>
      <c r="C970" s="225"/>
      <c r="D970" s="226" t="s">
        <v>148</v>
      </c>
      <c r="E970" s="227" t="s">
        <v>19</v>
      </c>
      <c r="F970" s="228" t="s">
        <v>182</v>
      </c>
      <c r="G970" s="225"/>
      <c r="H970" s="227" t="s">
        <v>19</v>
      </c>
      <c r="I970" s="229"/>
      <c r="J970" s="225"/>
      <c r="K970" s="225"/>
      <c r="L970" s="230"/>
      <c r="M970" s="231"/>
      <c r="N970" s="232"/>
      <c r="O970" s="232"/>
      <c r="P970" s="232"/>
      <c r="Q970" s="232"/>
      <c r="R970" s="232"/>
      <c r="S970" s="232"/>
      <c r="T970" s="233"/>
      <c r="U970" s="13"/>
      <c r="V970" s="13"/>
      <c r="W970" s="13"/>
      <c r="X970" s="13"/>
      <c r="Y970" s="13"/>
      <c r="Z970" s="13"/>
      <c r="AA970" s="13"/>
      <c r="AB970" s="13"/>
      <c r="AC970" s="13"/>
      <c r="AD970" s="13"/>
      <c r="AE970" s="13"/>
      <c r="AT970" s="234" t="s">
        <v>148</v>
      </c>
      <c r="AU970" s="234" t="s">
        <v>85</v>
      </c>
      <c r="AV970" s="13" t="s">
        <v>83</v>
      </c>
      <c r="AW970" s="13" t="s">
        <v>35</v>
      </c>
      <c r="AX970" s="13" t="s">
        <v>75</v>
      </c>
      <c r="AY970" s="234" t="s">
        <v>136</v>
      </c>
    </row>
    <row r="971" s="14" customFormat="1">
      <c r="A971" s="14"/>
      <c r="B971" s="235"/>
      <c r="C971" s="236"/>
      <c r="D971" s="226" t="s">
        <v>148</v>
      </c>
      <c r="E971" s="237" t="s">
        <v>19</v>
      </c>
      <c r="F971" s="238" t="s">
        <v>961</v>
      </c>
      <c r="G971" s="236"/>
      <c r="H971" s="239">
        <v>8.2899999999999991</v>
      </c>
      <c r="I971" s="240"/>
      <c r="J971" s="236"/>
      <c r="K971" s="236"/>
      <c r="L971" s="241"/>
      <c r="M971" s="242"/>
      <c r="N971" s="243"/>
      <c r="O971" s="243"/>
      <c r="P971" s="243"/>
      <c r="Q971" s="243"/>
      <c r="R971" s="243"/>
      <c r="S971" s="243"/>
      <c r="T971" s="244"/>
      <c r="U971" s="14"/>
      <c r="V971" s="14"/>
      <c r="W971" s="14"/>
      <c r="X971" s="14"/>
      <c r="Y971" s="14"/>
      <c r="Z971" s="14"/>
      <c r="AA971" s="14"/>
      <c r="AB971" s="14"/>
      <c r="AC971" s="14"/>
      <c r="AD971" s="14"/>
      <c r="AE971" s="14"/>
      <c r="AT971" s="245" t="s">
        <v>148</v>
      </c>
      <c r="AU971" s="245" t="s">
        <v>85</v>
      </c>
      <c r="AV971" s="14" t="s">
        <v>85</v>
      </c>
      <c r="AW971" s="14" t="s">
        <v>35</v>
      </c>
      <c r="AX971" s="14" t="s">
        <v>75</v>
      </c>
      <c r="AY971" s="245" t="s">
        <v>136</v>
      </c>
    </row>
    <row r="972" s="14" customFormat="1">
      <c r="A972" s="14"/>
      <c r="B972" s="235"/>
      <c r="C972" s="236"/>
      <c r="D972" s="226" t="s">
        <v>148</v>
      </c>
      <c r="E972" s="237" t="s">
        <v>19</v>
      </c>
      <c r="F972" s="238" t="s">
        <v>962</v>
      </c>
      <c r="G972" s="236"/>
      <c r="H972" s="239">
        <v>2.5</v>
      </c>
      <c r="I972" s="240"/>
      <c r="J972" s="236"/>
      <c r="K972" s="236"/>
      <c r="L972" s="241"/>
      <c r="M972" s="242"/>
      <c r="N972" s="243"/>
      <c r="O972" s="243"/>
      <c r="P972" s="243"/>
      <c r="Q972" s="243"/>
      <c r="R972" s="243"/>
      <c r="S972" s="243"/>
      <c r="T972" s="244"/>
      <c r="U972" s="14"/>
      <c r="V972" s="14"/>
      <c r="W972" s="14"/>
      <c r="X972" s="14"/>
      <c r="Y972" s="14"/>
      <c r="Z972" s="14"/>
      <c r="AA972" s="14"/>
      <c r="AB972" s="14"/>
      <c r="AC972" s="14"/>
      <c r="AD972" s="14"/>
      <c r="AE972" s="14"/>
      <c r="AT972" s="245" t="s">
        <v>148</v>
      </c>
      <c r="AU972" s="245" t="s">
        <v>85</v>
      </c>
      <c r="AV972" s="14" t="s">
        <v>85</v>
      </c>
      <c r="AW972" s="14" t="s">
        <v>35</v>
      </c>
      <c r="AX972" s="14" t="s">
        <v>75</v>
      </c>
      <c r="AY972" s="245" t="s">
        <v>136</v>
      </c>
    </row>
    <row r="973" s="13" customFormat="1">
      <c r="A973" s="13"/>
      <c r="B973" s="224"/>
      <c r="C973" s="225"/>
      <c r="D973" s="226" t="s">
        <v>148</v>
      </c>
      <c r="E973" s="227" t="s">
        <v>19</v>
      </c>
      <c r="F973" s="228" t="s">
        <v>760</v>
      </c>
      <c r="G973" s="225"/>
      <c r="H973" s="227" t="s">
        <v>19</v>
      </c>
      <c r="I973" s="229"/>
      <c r="J973" s="225"/>
      <c r="K973" s="225"/>
      <c r="L973" s="230"/>
      <c r="M973" s="231"/>
      <c r="N973" s="232"/>
      <c r="O973" s="232"/>
      <c r="P973" s="232"/>
      <c r="Q973" s="232"/>
      <c r="R973" s="232"/>
      <c r="S973" s="232"/>
      <c r="T973" s="233"/>
      <c r="U973" s="13"/>
      <c r="V973" s="13"/>
      <c r="W973" s="13"/>
      <c r="X973" s="13"/>
      <c r="Y973" s="13"/>
      <c r="Z973" s="13"/>
      <c r="AA973" s="13"/>
      <c r="AB973" s="13"/>
      <c r="AC973" s="13"/>
      <c r="AD973" s="13"/>
      <c r="AE973" s="13"/>
      <c r="AT973" s="234" t="s">
        <v>148</v>
      </c>
      <c r="AU973" s="234" t="s">
        <v>85</v>
      </c>
      <c r="AV973" s="13" t="s">
        <v>83</v>
      </c>
      <c r="AW973" s="13" t="s">
        <v>35</v>
      </c>
      <c r="AX973" s="13" t="s">
        <v>75</v>
      </c>
      <c r="AY973" s="234" t="s">
        <v>136</v>
      </c>
    </row>
    <row r="974" s="14" customFormat="1">
      <c r="A974" s="14"/>
      <c r="B974" s="235"/>
      <c r="C974" s="236"/>
      <c r="D974" s="226" t="s">
        <v>148</v>
      </c>
      <c r="E974" s="237" t="s">
        <v>19</v>
      </c>
      <c r="F974" s="238" t="s">
        <v>963</v>
      </c>
      <c r="G974" s="236"/>
      <c r="H974" s="239">
        <v>6.7000000000000002</v>
      </c>
      <c r="I974" s="240"/>
      <c r="J974" s="236"/>
      <c r="K974" s="236"/>
      <c r="L974" s="241"/>
      <c r="M974" s="242"/>
      <c r="N974" s="243"/>
      <c r="O974" s="243"/>
      <c r="P974" s="243"/>
      <c r="Q974" s="243"/>
      <c r="R974" s="243"/>
      <c r="S974" s="243"/>
      <c r="T974" s="244"/>
      <c r="U974" s="14"/>
      <c r="V974" s="14"/>
      <c r="W974" s="14"/>
      <c r="X974" s="14"/>
      <c r="Y974" s="14"/>
      <c r="Z974" s="14"/>
      <c r="AA974" s="14"/>
      <c r="AB974" s="14"/>
      <c r="AC974" s="14"/>
      <c r="AD974" s="14"/>
      <c r="AE974" s="14"/>
      <c r="AT974" s="245" t="s">
        <v>148</v>
      </c>
      <c r="AU974" s="245" t="s">
        <v>85</v>
      </c>
      <c r="AV974" s="14" t="s">
        <v>85</v>
      </c>
      <c r="AW974" s="14" t="s">
        <v>35</v>
      </c>
      <c r="AX974" s="14" t="s">
        <v>75</v>
      </c>
      <c r="AY974" s="245" t="s">
        <v>136</v>
      </c>
    </row>
    <row r="975" s="13" customFormat="1">
      <c r="A975" s="13"/>
      <c r="B975" s="224"/>
      <c r="C975" s="225"/>
      <c r="D975" s="226" t="s">
        <v>148</v>
      </c>
      <c r="E975" s="227" t="s">
        <v>19</v>
      </c>
      <c r="F975" s="228" t="s">
        <v>762</v>
      </c>
      <c r="G975" s="225"/>
      <c r="H975" s="227" t="s">
        <v>19</v>
      </c>
      <c r="I975" s="229"/>
      <c r="J975" s="225"/>
      <c r="K975" s="225"/>
      <c r="L975" s="230"/>
      <c r="M975" s="231"/>
      <c r="N975" s="232"/>
      <c r="O975" s="232"/>
      <c r="P975" s="232"/>
      <c r="Q975" s="232"/>
      <c r="R975" s="232"/>
      <c r="S975" s="232"/>
      <c r="T975" s="233"/>
      <c r="U975" s="13"/>
      <c r="V975" s="13"/>
      <c r="W975" s="13"/>
      <c r="X975" s="13"/>
      <c r="Y975" s="13"/>
      <c r="Z975" s="13"/>
      <c r="AA975" s="13"/>
      <c r="AB975" s="13"/>
      <c r="AC975" s="13"/>
      <c r="AD975" s="13"/>
      <c r="AE975" s="13"/>
      <c r="AT975" s="234" t="s">
        <v>148</v>
      </c>
      <c r="AU975" s="234" t="s">
        <v>85</v>
      </c>
      <c r="AV975" s="13" t="s">
        <v>83</v>
      </c>
      <c r="AW975" s="13" t="s">
        <v>35</v>
      </c>
      <c r="AX975" s="13" t="s">
        <v>75</v>
      </c>
      <c r="AY975" s="234" t="s">
        <v>136</v>
      </c>
    </row>
    <row r="976" s="14" customFormat="1">
      <c r="A976" s="14"/>
      <c r="B976" s="235"/>
      <c r="C976" s="236"/>
      <c r="D976" s="226" t="s">
        <v>148</v>
      </c>
      <c r="E976" s="237" t="s">
        <v>19</v>
      </c>
      <c r="F976" s="238" t="s">
        <v>964</v>
      </c>
      <c r="G976" s="236"/>
      <c r="H976" s="239">
        <v>4.9000000000000004</v>
      </c>
      <c r="I976" s="240"/>
      <c r="J976" s="236"/>
      <c r="K976" s="236"/>
      <c r="L976" s="241"/>
      <c r="M976" s="242"/>
      <c r="N976" s="243"/>
      <c r="O976" s="243"/>
      <c r="P976" s="243"/>
      <c r="Q976" s="243"/>
      <c r="R976" s="243"/>
      <c r="S976" s="243"/>
      <c r="T976" s="244"/>
      <c r="U976" s="14"/>
      <c r="V976" s="14"/>
      <c r="W976" s="14"/>
      <c r="X976" s="14"/>
      <c r="Y976" s="14"/>
      <c r="Z976" s="14"/>
      <c r="AA976" s="14"/>
      <c r="AB976" s="14"/>
      <c r="AC976" s="14"/>
      <c r="AD976" s="14"/>
      <c r="AE976" s="14"/>
      <c r="AT976" s="245" t="s">
        <v>148</v>
      </c>
      <c r="AU976" s="245" t="s">
        <v>85</v>
      </c>
      <c r="AV976" s="14" t="s">
        <v>85</v>
      </c>
      <c r="AW976" s="14" t="s">
        <v>35</v>
      </c>
      <c r="AX976" s="14" t="s">
        <v>75</v>
      </c>
      <c r="AY976" s="245" t="s">
        <v>136</v>
      </c>
    </row>
    <row r="977" s="13" customFormat="1">
      <c r="A977" s="13"/>
      <c r="B977" s="224"/>
      <c r="C977" s="225"/>
      <c r="D977" s="226" t="s">
        <v>148</v>
      </c>
      <c r="E977" s="227" t="s">
        <v>19</v>
      </c>
      <c r="F977" s="228" t="s">
        <v>763</v>
      </c>
      <c r="G977" s="225"/>
      <c r="H977" s="227" t="s">
        <v>19</v>
      </c>
      <c r="I977" s="229"/>
      <c r="J977" s="225"/>
      <c r="K977" s="225"/>
      <c r="L977" s="230"/>
      <c r="M977" s="231"/>
      <c r="N977" s="232"/>
      <c r="O977" s="232"/>
      <c r="P977" s="232"/>
      <c r="Q977" s="232"/>
      <c r="R977" s="232"/>
      <c r="S977" s="232"/>
      <c r="T977" s="233"/>
      <c r="U977" s="13"/>
      <c r="V977" s="13"/>
      <c r="W977" s="13"/>
      <c r="X977" s="13"/>
      <c r="Y977" s="13"/>
      <c r="Z977" s="13"/>
      <c r="AA977" s="13"/>
      <c r="AB977" s="13"/>
      <c r="AC977" s="13"/>
      <c r="AD977" s="13"/>
      <c r="AE977" s="13"/>
      <c r="AT977" s="234" t="s">
        <v>148</v>
      </c>
      <c r="AU977" s="234" t="s">
        <v>85</v>
      </c>
      <c r="AV977" s="13" t="s">
        <v>83</v>
      </c>
      <c r="AW977" s="13" t="s">
        <v>35</v>
      </c>
      <c r="AX977" s="13" t="s">
        <v>75</v>
      </c>
      <c r="AY977" s="234" t="s">
        <v>136</v>
      </c>
    </row>
    <row r="978" s="14" customFormat="1">
      <c r="A978" s="14"/>
      <c r="B978" s="235"/>
      <c r="C978" s="236"/>
      <c r="D978" s="226" t="s">
        <v>148</v>
      </c>
      <c r="E978" s="237" t="s">
        <v>19</v>
      </c>
      <c r="F978" s="238" t="s">
        <v>965</v>
      </c>
      <c r="G978" s="236"/>
      <c r="H978" s="239">
        <v>5.4299999999999997</v>
      </c>
      <c r="I978" s="240"/>
      <c r="J978" s="236"/>
      <c r="K978" s="236"/>
      <c r="L978" s="241"/>
      <c r="M978" s="242"/>
      <c r="N978" s="243"/>
      <c r="O978" s="243"/>
      <c r="P978" s="243"/>
      <c r="Q978" s="243"/>
      <c r="R978" s="243"/>
      <c r="S978" s="243"/>
      <c r="T978" s="244"/>
      <c r="U978" s="14"/>
      <c r="V978" s="14"/>
      <c r="W978" s="14"/>
      <c r="X978" s="14"/>
      <c r="Y978" s="14"/>
      <c r="Z978" s="14"/>
      <c r="AA978" s="14"/>
      <c r="AB978" s="14"/>
      <c r="AC978" s="14"/>
      <c r="AD978" s="14"/>
      <c r="AE978" s="14"/>
      <c r="AT978" s="245" t="s">
        <v>148</v>
      </c>
      <c r="AU978" s="245" t="s">
        <v>85</v>
      </c>
      <c r="AV978" s="14" t="s">
        <v>85</v>
      </c>
      <c r="AW978" s="14" t="s">
        <v>35</v>
      </c>
      <c r="AX978" s="14" t="s">
        <v>75</v>
      </c>
      <c r="AY978" s="245" t="s">
        <v>136</v>
      </c>
    </row>
    <row r="979" s="13" customFormat="1">
      <c r="A979" s="13"/>
      <c r="B979" s="224"/>
      <c r="C979" s="225"/>
      <c r="D979" s="226" t="s">
        <v>148</v>
      </c>
      <c r="E979" s="227" t="s">
        <v>19</v>
      </c>
      <c r="F979" s="228" t="s">
        <v>928</v>
      </c>
      <c r="G979" s="225"/>
      <c r="H979" s="227" t="s">
        <v>19</v>
      </c>
      <c r="I979" s="229"/>
      <c r="J979" s="225"/>
      <c r="K979" s="225"/>
      <c r="L979" s="230"/>
      <c r="M979" s="231"/>
      <c r="N979" s="232"/>
      <c r="O979" s="232"/>
      <c r="P979" s="232"/>
      <c r="Q979" s="232"/>
      <c r="R979" s="232"/>
      <c r="S979" s="232"/>
      <c r="T979" s="233"/>
      <c r="U979" s="13"/>
      <c r="V979" s="13"/>
      <c r="W979" s="13"/>
      <c r="X979" s="13"/>
      <c r="Y979" s="13"/>
      <c r="Z979" s="13"/>
      <c r="AA979" s="13"/>
      <c r="AB979" s="13"/>
      <c r="AC979" s="13"/>
      <c r="AD979" s="13"/>
      <c r="AE979" s="13"/>
      <c r="AT979" s="234" t="s">
        <v>148</v>
      </c>
      <c r="AU979" s="234" t="s">
        <v>85</v>
      </c>
      <c r="AV979" s="13" t="s">
        <v>83</v>
      </c>
      <c r="AW979" s="13" t="s">
        <v>35</v>
      </c>
      <c r="AX979" s="13" t="s">
        <v>75</v>
      </c>
      <c r="AY979" s="234" t="s">
        <v>136</v>
      </c>
    </row>
    <row r="980" s="14" customFormat="1">
      <c r="A980" s="14"/>
      <c r="B980" s="235"/>
      <c r="C980" s="236"/>
      <c r="D980" s="226" t="s">
        <v>148</v>
      </c>
      <c r="E980" s="237" t="s">
        <v>19</v>
      </c>
      <c r="F980" s="238" t="s">
        <v>966</v>
      </c>
      <c r="G980" s="236"/>
      <c r="H980" s="239">
        <v>3.3999999999999999</v>
      </c>
      <c r="I980" s="240"/>
      <c r="J980" s="236"/>
      <c r="K980" s="236"/>
      <c r="L980" s="241"/>
      <c r="M980" s="242"/>
      <c r="N980" s="243"/>
      <c r="O980" s="243"/>
      <c r="P980" s="243"/>
      <c r="Q980" s="243"/>
      <c r="R980" s="243"/>
      <c r="S980" s="243"/>
      <c r="T980" s="244"/>
      <c r="U980" s="14"/>
      <c r="V980" s="14"/>
      <c r="W980" s="14"/>
      <c r="X980" s="14"/>
      <c r="Y980" s="14"/>
      <c r="Z980" s="14"/>
      <c r="AA980" s="14"/>
      <c r="AB980" s="14"/>
      <c r="AC980" s="14"/>
      <c r="AD980" s="14"/>
      <c r="AE980" s="14"/>
      <c r="AT980" s="245" t="s">
        <v>148</v>
      </c>
      <c r="AU980" s="245" t="s">
        <v>85</v>
      </c>
      <c r="AV980" s="14" t="s">
        <v>85</v>
      </c>
      <c r="AW980" s="14" t="s">
        <v>35</v>
      </c>
      <c r="AX980" s="14" t="s">
        <v>75</v>
      </c>
      <c r="AY980" s="245" t="s">
        <v>136</v>
      </c>
    </row>
    <row r="981" s="13" customFormat="1">
      <c r="A981" s="13"/>
      <c r="B981" s="224"/>
      <c r="C981" s="225"/>
      <c r="D981" s="226" t="s">
        <v>148</v>
      </c>
      <c r="E981" s="227" t="s">
        <v>19</v>
      </c>
      <c r="F981" s="228" t="s">
        <v>930</v>
      </c>
      <c r="G981" s="225"/>
      <c r="H981" s="227" t="s">
        <v>19</v>
      </c>
      <c r="I981" s="229"/>
      <c r="J981" s="225"/>
      <c r="K981" s="225"/>
      <c r="L981" s="230"/>
      <c r="M981" s="231"/>
      <c r="N981" s="232"/>
      <c r="O981" s="232"/>
      <c r="P981" s="232"/>
      <c r="Q981" s="232"/>
      <c r="R981" s="232"/>
      <c r="S981" s="232"/>
      <c r="T981" s="233"/>
      <c r="U981" s="13"/>
      <c r="V981" s="13"/>
      <c r="W981" s="13"/>
      <c r="X981" s="13"/>
      <c r="Y981" s="13"/>
      <c r="Z981" s="13"/>
      <c r="AA981" s="13"/>
      <c r="AB981" s="13"/>
      <c r="AC981" s="13"/>
      <c r="AD981" s="13"/>
      <c r="AE981" s="13"/>
      <c r="AT981" s="234" t="s">
        <v>148</v>
      </c>
      <c r="AU981" s="234" t="s">
        <v>85</v>
      </c>
      <c r="AV981" s="13" t="s">
        <v>83</v>
      </c>
      <c r="AW981" s="13" t="s">
        <v>35</v>
      </c>
      <c r="AX981" s="13" t="s">
        <v>75</v>
      </c>
      <c r="AY981" s="234" t="s">
        <v>136</v>
      </c>
    </row>
    <row r="982" s="14" customFormat="1">
      <c r="A982" s="14"/>
      <c r="B982" s="235"/>
      <c r="C982" s="236"/>
      <c r="D982" s="226" t="s">
        <v>148</v>
      </c>
      <c r="E982" s="237" t="s">
        <v>19</v>
      </c>
      <c r="F982" s="238" t="s">
        <v>967</v>
      </c>
      <c r="G982" s="236"/>
      <c r="H982" s="239">
        <v>2.3999999999999999</v>
      </c>
      <c r="I982" s="240"/>
      <c r="J982" s="236"/>
      <c r="K982" s="236"/>
      <c r="L982" s="241"/>
      <c r="M982" s="242"/>
      <c r="N982" s="243"/>
      <c r="O982" s="243"/>
      <c r="P982" s="243"/>
      <c r="Q982" s="243"/>
      <c r="R982" s="243"/>
      <c r="S982" s="243"/>
      <c r="T982" s="244"/>
      <c r="U982" s="14"/>
      <c r="V982" s="14"/>
      <c r="W982" s="14"/>
      <c r="X982" s="14"/>
      <c r="Y982" s="14"/>
      <c r="Z982" s="14"/>
      <c r="AA982" s="14"/>
      <c r="AB982" s="14"/>
      <c r="AC982" s="14"/>
      <c r="AD982" s="14"/>
      <c r="AE982" s="14"/>
      <c r="AT982" s="245" t="s">
        <v>148</v>
      </c>
      <c r="AU982" s="245" t="s">
        <v>85</v>
      </c>
      <c r="AV982" s="14" t="s">
        <v>85</v>
      </c>
      <c r="AW982" s="14" t="s">
        <v>35</v>
      </c>
      <c r="AX982" s="14" t="s">
        <v>75</v>
      </c>
      <c r="AY982" s="245" t="s">
        <v>136</v>
      </c>
    </row>
    <row r="983" s="13" customFormat="1">
      <c r="A983" s="13"/>
      <c r="B983" s="224"/>
      <c r="C983" s="225"/>
      <c r="D983" s="226" t="s">
        <v>148</v>
      </c>
      <c r="E983" s="227" t="s">
        <v>19</v>
      </c>
      <c r="F983" s="228" t="s">
        <v>968</v>
      </c>
      <c r="G983" s="225"/>
      <c r="H983" s="227" t="s">
        <v>19</v>
      </c>
      <c r="I983" s="229"/>
      <c r="J983" s="225"/>
      <c r="K983" s="225"/>
      <c r="L983" s="230"/>
      <c r="M983" s="231"/>
      <c r="N983" s="232"/>
      <c r="O983" s="232"/>
      <c r="P983" s="232"/>
      <c r="Q983" s="232"/>
      <c r="R983" s="232"/>
      <c r="S983" s="232"/>
      <c r="T983" s="233"/>
      <c r="U983" s="13"/>
      <c r="V983" s="13"/>
      <c r="W983" s="13"/>
      <c r="X983" s="13"/>
      <c r="Y983" s="13"/>
      <c r="Z983" s="13"/>
      <c r="AA983" s="13"/>
      <c r="AB983" s="13"/>
      <c r="AC983" s="13"/>
      <c r="AD983" s="13"/>
      <c r="AE983" s="13"/>
      <c r="AT983" s="234" t="s">
        <v>148</v>
      </c>
      <c r="AU983" s="234" t="s">
        <v>85</v>
      </c>
      <c r="AV983" s="13" t="s">
        <v>83</v>
      </c>
      <c r="AW983" s="13" t="s">
        <v>35</v>
      </c>
      <c r="AX983" s="13" t="s">
        <v>75</v>
      </c>
      <c r="AY983" s="234" t="s">
        <v>136</v>
      </c>
    </row>
    <row r="984" s="13" customFormat="1">
      <c r="A984" s="13"/>
      <c r="B984" s="224"/>
      <c r="C984" s="225"/>
      <c r="D984" s="226" t="s">
        <v>148</v>
      </c>
      <c r="E984" s="227" t="s">
        <v>19</v>
      </c>
      <c r="F984" s="228" t="s">
        <v>758</v>
      </c>
      <c r="G984" s="225"/>
      <c r="H984" s="227" t="s">
        <v>19</v>
      </c>
      <c r="I984" s="229"/>
      <c r="J984" s="225"/>
      <c r="K984" s="225"/>
      <c r="L984" s="230"/>
      <c r="M984" s="231"/>
      <c r="N984" s="232"/>
      <c r="O984" s="232"/>
      <c r="P984" s="232"/>
      <c r="Q984" s="232"/>
      <c r="R984" s="232"/>
      <c r="S984" s="232"/>
      <c r="T984" s="233"/>
      <c r="U984" s="13"/>
      <c r="V984" s="13"/>
      <c r="W984" s="13"/>
      <c r="X984" s="13"/>
      <c r="Y984" s="13"/>
      <c r="Z984" s="13"/>
      <c r="AA984" s="13"/>
      <c r="AB984" s="13"/>
      <c r="AC984" s="13"/>
      <c r="AD984" s="13"/>
      <c r="AE984" s="13"/>
      <c r="AT984" s="234" t="s">
        <v>148</v>
      </c>
      <c r="AU984" s="234" t="s">
        <v>85</v>
      </c>
      <c r="AV984" s="13" t="s">
        <v>83</v>
      </c>
      <c r="AW984" s="13" t="s">
        <v>35</v>
      </c>
      <c r="AX984" s="13" t="s">
        <v>75</v>
      </c>
      <c r="AY984" s="234" t="s">
        <v>136</v>
      </c>
    </row>
    <row r="985" s="14" customFormat="1">
      <c r="A985" s="14"/>
      <c r="B985" s="235"/>
      <c r="C985" s="236"/>
      <c r="D985" s="226" t="s">
        <v>148</v>
      </c>
      <c r="E985" s="237" t="s">
        <v>19</v>
      </c>
      <c r="F985" s="238" t="s">
        <v>794</v>
      </c>
      <c r="G985" s="236"/>
      <c r="H985" s="239">
        <v>7.3499999999999996</v>
      </c>
      <c r="I985" s="240"/>
      <c r="J985" s="236"/>
      <c r="K985" s="236"/>
      <c r="L985" s="241"/>
      <c r="M985" s="242"/>
      <c r="N985" s="243"/>
      <c r="O985" s="243"/>
      <c r="P985" s="243"/>
      <c r="Q985" s="243"/>
      <c r="R985" s="243"/>
      <c r="S985" s="243"/>
      <c r="T985" s="244"/>
      <c r="U985" s="14"/>
      <c r="V985" s="14"/>
      <c r="W985" s="14"/>
      <c r="X985" s="14"/>
      <c r="Y985" s="14"/>
      <c r="Z985" s="14"/>
      <c r="AA985" s="14"/>
      <c r="AB985" s="14"/>
      <c r="AC985" s="14"/>
      <c r="AD985" s="14"/>
      <c r="AE985" s="14"/>
      <c r="AT985" s="245" t="s">
        <v>148</v>
      </c>
      <c r="AU985" s="245" t="s">
        <v>85</v>
      </c>
      <c r="AV985" s="14" t="s">
        <v>85</v>
      </c>
      <c r="AW985" s="14" t="s">
        <v>35</v>
      </c>
      <c r="AX985" s="14" t="s">
        <v>75</v>
      </c>
      <c r="AY985" s="245" t="s">
        <v>136</v>
      </c>
    </row>
    <row r="986" s="13" customFormat="1">
      <c r="A986" s="13"/>
      <c r="B986" s="224"/>
      <c r="C986" s="225"/>
      <c r="D986" s="226" t="s">
        <v>148</v>
      </c>
      <c r="E986" s="227" t="s">
        <v>19</v>
      </c>
      <c r="F986" s="228" t="s">
        <v>151</v>
      </c>
      <c r="G986" s="225"/>
      <c r="H986" s="227" t="s">
        <v>19</v>
      </c>
      <c r="I986" s="229"/>
      <c r="J986" s="225"/>
      <c r="K986" s="225"/>
      <c r="L986" s="230"/>
      <c r="M986" s="231"/>
      <c r="N986" s="232"/>
      <c r="O986" s="232"/>
      <c r="P986" s="232"/>
      <c r="Q986" s="232"/>
      <c r="R986" s="232"/>
      <c r="S986" s="232"/>
      <c r="T986" s="233"/>
      <c r="U986" s="13"/>
      <c r="V986" s="13"/>
      <c r="W986" s="13"/>
      <c r="X986" s="13"/>
      <c r="Y986" s="13"/>
      <c r="Z986" s="13"/>
      <c r="AA986" s="13"/>
      <c r="AB986" s="13"/>
      <c r="AC986" s="13"/>
      <c r="AD986" s="13"/>
      <c r="AE986" s="13"/>
      <c r="AT986" s="234" t="s">
        <v>148</v>
      </c>
      <c r="AU986" s="234" t="s">
        <v>85</v>
      </c>
      <c r="AV986" s="13" t="s">
        <v>83</v>
      </c>
      <c r="AW986" s="13" t="s">
        <v>35</v>
      </c>
      <c r="AX986" s="13" t="s">
        <v>75</v>
      </c>
      <c r="AY986" s="234" t="s">
        <v>136</v>
      </c>
    </row>
    <row r="987" s="14" customFormat="1">
      <c r="A987" s="14"/>
      <c r="B987" s="235"/>
      <c r="C987" s="236"/>
      <c r="D987" s="226" t="s">
        <v>148</v>
      </c>
      <c r="E987" s="237" t="s">
        <v>19</v>
      </c>
      <c r="F987" s="238" t="s">
        <v>795</v>
      </c>
      <c r="G987" s="236"/>
      <c r="H987" s="239">
        <v>9.6959999999999997</v>
      </c>
      <c r="I987" s="240"/>
      <c r="J987" s="236"/>
      <c r="K987" s="236"/>
      <c r="L987" s="241"/>
      <c r="M987" s="242"/>
      <c r="N987" s="243"/>
      <c r="O987" s="243"/>
      <c r="P987" s="243"/>
      <c r="Q987" s="243"/>
      <c r="R987" s="243"/>
      <c r="S987" s="243"/>
      <c r="T987" s="244"/>
      <c r="U987" s="14"/>
      <c r="V987" s="14"/>
      <c r="W987" s="14"/>
      <c r="X987" s="14"/>
      <c r="Y987" s="14"/>
      <c r="Z987" s="14"/>
      <c r="AA987" s="14"/>
      <c r="AB987" s="14"/>
      <c r="AC987" s="14"/>
      <c r="AD987" s="14"/>
      <c r="AE987" s="14"/>
      <c r="AT987" s="245" t="s">
        <v>148</v>
      </c>
      <c r="AU987" s="245" t="s">
        <v>85</v>
      </c>
      <c r="AV987" s="14" t="s">
        <v>85</v>
      </c>
      <c r="AW987" s="14" t="s">
        <v>35</v>
      </c>
      <c r="AX987" s="14" t="s">
        <v>75</v>
      </c>
      <c r="AY987" s="245" t="s">
        <v>136</v>
      </c>
    </row>
    <row r="988" s="13" customFormat="1">
      <c r="A988" s="13"/>
      <c r="B988" s="224"/>
      <c r="C988" s="225"/>
      <c r="D988" s="226" t="s">
        <v>148</v>
      </c>
      <c r="E988" s="227" t="s">
        <v>19</v>
      </c>
      <c r="F988" s="228" t="s">
        <v>466</v>
      </c>
      <c r="G988" s="225"/>
      <c r="H988" s="227" t="s">
        <v>19</v>
      </c>
      <c r="I988" s="229"/>
      <c r="J988" s="225"/>
      <c r="K988" s="225"/>
      <c r="L988" s="230"/>
      <c r="M988" s="231"/>
      <c r="N988" s="232"/>
      <c r="O988" s="232"/>
      <c r="P988" s="232"/>
      <c r="Q988" s="232"/>
      <c r="R988" s="232"/>
      <c r="S988" s="232"/>
      <c r="T988" s="233"/>
      <c r="U988" s="13"/>
      <c r="V988" s="13"/>
      <c r="W988" s="13"/>
      <c r="X988" s="13"/>
      <c r="Y988" s="13"/>
      <c r="Z988" s="13"/>
      <c r="AA988" s="13"/>
      <c r="AB988" s="13"/>
      <c r="AC988" s="13"/>
      <c r="AD988" s="13"/>
      <c r="AE988" s="13"/>
      <c r="AT988" s="234" t="s">
        <v>148</v>
      </c>
      <c r="AU988" s="234" t="s">
        <v>85</v>
      </c>
      <c r="AV988" s="13" t="s">
        <v>83</v>
      </c>
      <c r="AW988" s="13" t="s">
        <v>35</v>
      </c>
      <c r="AX988" s="13" t="s">
        <v>75</v>
      </c>
      <c r="AY988" s="234" t="s">
        <v>136</v>
      </c>
    </row>
    <row r="989" s="14" customFormat="1">
      <c r="A989" s="14"/>
      <c r="B989" s="235"/>
      <c r="C989" s="236"/>
      <c r="D989" s="226" t="s">
        <v>148</v>
      </c>
      <c r="E989" s="237" t="s">
        <v>19</v>
      </c>
      <c r="F989" s="238" t="s">
        <v>796</v>
      </c>
      <c r="G989" s="236"/>
      <c r="H989" s="239">
        <v>13.167999999999999</v>
      </c>
      <c r="I989" s="240"/>
      <c r="J989" s="236"/>
      <c r="K989" s="236"/>
      <c r="L989" s="241"/>
      <c r="M989" s="242"/>
      <c r="N989" s="243"/>
      <c r="O989" s="243"/>
      <c r="P989" s="243"/>
      <c r="Q989" s="243"/>
      <c r="R989" s="243"/>
      <c r="S989" s="243"/>
      <c r="T989" s="244"/>
      <c r="U989" s="14"/>
      <c r="V989" s="14"/>
      <c r="W989" s="14"/>
      <c r="X989" s="14"/>
      <c r="Y989" s="14"/>
      <c r="Z989" s="14"/>
      <c r="AA989" s="14"/>
      <c r="AB989" s="14"/>
      <c r="AC989" s="14"/>
      <c r="AD989" s="14"/>
      <c r="AE989" s="14"/>
      <c r="AT989" s="245" t="s">
        <v>148</v>
      </c>
      <c r="AU989" s="245" t="s">
        <v>85</v>
      </c>
      <c r="AV989" s="14" t="s">
        <v>85</v>
      </c>
      <c r="AW989" s="14" t="s">
        <v>35</v>
      </c>
      <c r="AX989" s="14" t="s">
        <v>75</v>
      </c>
      <c r="AY989" s="245" t="s">
        <v>136</v>
      </c>
    </row>
    <row r="990" s="13" customFormat="1">
      <c r="A990" s="13"/>
      <c r="B990" s="224"/>
      <c r="C990" s="225"/>
      <c r="D990" s="226" t="s">
        <v>148</v>
      </c>
      <c r="E990" s="227" t="s">
        <v>19</v>
      </c>
      <c r="F990" s="228" t="s">
        <v>468</v>
      </c>
      <c r="G990" s="225"/>
      <c r="H990" s="227" t="s">
        <v>19</v>
      </c>
      <c r="I990" s="229"/>
      <c r="J990" s="225"/>
      <c r="K990" s="225"/>
      <c r="L990" s="230"/>
      <c r="M990" s="231"/>
      <c r="N990" s="232"/>
      <c r="O990" s="232"/>
      <c r="P990" s="232"/>
      <c r="Q990" s="232"/>
      <c r="R990" s="232"/>
      <c r="S990" s="232"/>
      <c r="T990" s="233"/>
      <c r="U990" s="13"/>
      <c r="V990" s="13"/>
      <c r="W990" s="13"/>
      <c r="X990" s="13"/>
      <c r="Y990" s="13"/>
      <c r="Z990" s="13"/>
      <c r="AA990" s="13"/>
      <c r="AB990" s="13"/>
      <c r="AC990" s="13"/>
      <c r="AD990" s="13"/>
      <c r="AE990" s="13"/>
      <c r="AT990" s="234" t="s">
        <v>148</v>
      </c>
      <c r="AU990" s="234" t="s">
        <v>85</v>
      </c>
      <c r="AV990" s="13" t="s">
        <v>83</v>
      </c>
      <c r="AW990" s="13" t="s">
        <v>35</v>
      </c>
      <c r="AX990" s="13" t="s">
        <v>75</v>
      </c>
      <c r="AY990" s="234" t="s">
        <v>136</v>
      </c>
    </row>
    <row r="991" s="14" customFormat="1">
      <c r="A991" s="14"/>
      <c r="B991" s="235"/>
      <c r="C991" s="236"/>
      <c r="D991" s="226" t="s">
        <v>148</v>
      </c>
      <c r="E991" s="237" t="s">
        <v>19</v>
      </c>
      <c r="F991" s="238" t="s">
        <v>797</v>
      </c>
      <c r="G991" s="236"/>
      <c r="H991" s="239">
        <v>8.9570000000000007</v>
      </c>
      <c r="I991" s="240"/>
      <c r="J991" s="236"/>
      <c r="K991" s="236"/>
      <c r="L991" s="241"/>
      <c r="M991" s="242"/>
      <c r="N991" s="243"/>
      <c r="O991" s="243"/>
      <c r="P991" s="243"/>
      <c r="Q991" s="243"/>
      <c r="R991" s="243"/>
      <c r="S991" s="243"/>
      <c r="T991" s="244"/>
      <c r="U991" s="14"/>
      <c r="V991" s="14"/>
      <c r="W991" s="14"/>
      <c r="X991" s="14"/>
      <c r="Y991" s="14"/>
      <c r="Z991" s="14"/>
      <c r="AA991" s="14"/>
      <c r="AB991" s="14"/>
      <c r="AC991" s="14"/>
      <c r="AD991" s="14"/>
      <c r="AE991" s="14"/>
      <c r="AT991" s="245" t="s">
        <v>148</v>
      </c>
      <c r="AU991" s="245" t="s">
        <v>85</v>
      </c>
      <c r="AV991" s="14" t="s">
        <v>85</v>
      </c>
      <c r="AW991" s="14" t="s">
        <v>35</v>
      </c>
      <c r="AX991" s="14" t="s">
        <v>75</v>
      </c>
      <c r="AY991" s="245" t="s">
        <v>136</v>
      </c>
    </row>
    <row r="992" s="15" customFormat="1">
      <c r="A992" s="15"/>
      <c r="B992" s="246"/>
      <c r="C992" s="247"/>
      <c r="D992" s="226" t="s">
        <v>148</v>
      </c>
      <c r="E992" s="248" t="s">
        <v>19</v>
      </c>
      <c r="F992" s="249" t="s">
        <v>155</v>
      </c>
      <c r="G992" s="247"/>
      <c r="H992" s="250">
        <v>72.790999999999997</v>
      </c>
      <c r="I992" s="251"/>
      <c r="J992" s="247"/>
      <c r="K992" s="247"/>
      <c r="L992" s="252"/>
      <c r="M992" s="253"/>
      <c r="N992" s="254"/>
      <c r="O992" s="254"/>
      <c r="P992" s="254"/>
      <c r="Q992" s="254"/>
      <c r="R992" s="254"/>
      <c r="S992" s="254"/>
      <c r="T992" s="255"/>
      <c r="U992" s="15"/>
      <c r="V992" s="15"/>
      <c r="W992" s="15"/>
      <c r="X992" s="15"/>
      <c r="Y992" s="15"/>
      <c r="Z992" s="15"/>
      <c r="AA992" s="15"/>
      <c r="AB992" s="15"/>
      <c r="AC992" s="15"/>
      <c r="AD992" s="15"/>
      <c r="AE992" s="15"/>
      <c r="AT992" s="256" t="s">
        <v>148</v>
      </c>
      <c r="AU992" s="256" t="s">
        <v>85</v>
      </c>
      <c r="AV992" s="15" t="s">
        <v>144</v>
      </c>
      <c r="AW992" s="15" t="s">
        <v>35</v>
      </c>
      <c r="AX992" s="15" t="s">
        <v>83</v>
      </c>
      <c r="AY992" s="256" t="s">
        <v>136</v>
      </c>
    </row>
    <row r="993" s="14" customFormat="1">
      <c r="A993" s="14"/>
      <c r="B993" s="235"/>
      <c r="C993" s="236"/>
      <c r="D993" s="226" t="s">
        <v>148</v>
      </c>
      <c r="E993" s="236"/>
      <c r="F993" s="238" t="s">
        <v>973</v>
      </c>
      <c r="G993" s="236"/>
      <c r="H993" s="239">
        <v>80.069999999999993</v>
      </c>
      <c r="I993" s="240"/>
      <c r="J993" s="236"/>
      <c r="K993" s="236"/>
      <c r="L993" s="241"/>
      <c r="M993" s="242"/>
      <c r="N993" s="243"/>
      <c r="O993" s="243"/>
      <c r="P993" s="243"/>
      <c r="Q993" s="243"/>
      <c r="R993" s="243"/>
      <c r="S993" s="243"/>
      <c r="T993" s="244"/>
      <c r="U993" s="14"/>
      <c r="V993" s="14"/>
      <c r="W993" s="14"/>
      <c r="X993" s="14"/>
      <c r="Y993" s="14"/>
      <c r="Z993" s="14"/>
      <c r="AA993" s="14"/>
      <c r="AB993" s="14"/>
      <c r="AC993" s="14"/>
      <c r="AD993" s="14"/>
      <c r="AE993" s="14"/>
      <c r="AT993" s="245" t="s">
        <v>148</v>
      </c>
      <c r="AU993" s="245" t="s">
        <v>85</v>
      </c>
      <c r="AV993" s="14" t="s">
        <v>85</v>
      </c>
      <c r="AW993" s="14" t="s">
        <v>4</v>
      </c>
      <c r="AX993" s="14" t="s">
        <v>83</v>
      </c>
      <c r="AY993" s="245" t="s">
        <v>136</v>
      </c>
    </row>
    <row r="994" s="2" customFormat="1" ht="16.5" customHeight="1">
      <c r="A994" s="40"/>
      <c r="B994" s="41"/>
      <c r="C994" s="206" t="s">
        <v>974</v>
      </c>
      <c r="D994" s="206" t="s">
        <v>139</v>
      </c>
      <c r="E994" s="207" t="s">
        <v>975</v>
      </c>
      <c r="F994" s="208" t="s">
        <v>976</v>
      </c>
      <c r="G994" s="209" t="s">
        <v>142</v>
      </c>
      <c r="H994" s="210">
        <v>54.906999999999996</v>
      </c>
      <c r="I994" s="211"/>
      <c r="J994" s="212">
        <f>ROUND(I994*H994,2)</f>
        <v>0</v>
      </c>
      <c r="K994" s="208" t="s">
        <v>143</v>
      </c>
      <c r="L994" s="46"/>
      <c r="M994" s="213" t="s">
        <v>19</v>
      </c>
      <c r="N994" s="214" t="s">
        <v>46</v>
      </c>
      <c r="O994" s="86"/>
      <c r="P994" s="215">
        <f>O994*H994</f>
        <v>0</v>
      </c>
      <c r="Q994" s="215">
        <v>5.0000000000000002E-05</v>
      </c>
      <c r="R994" s="215">
        <f>Q994*H994</f>
        <v>0.0027453500000000001</v>
      </c>
      <c r="S994" s="215">
        <v>0</v>
      </c>
      <c r="T994" s="216">
        <f>S994*H994</f>
        <v>0</v>
      </c>
      <c r="U994" s="40"/>
      <c r="V994" s="40"/>
      <c r="W994" s="40"/>
      <c r="X994" s="40"/>
      <c r="Y994" s="40"/>
      <c r="Z994" s="40"/>
      <c r="AA994" s="40"/>
      <c r="AB994" s="40"/>
      <c r="AC994" s="40"/>
      <c r="AD994" s="40"/>
      <c r="AE994" s="40"/>
      <c r="AR994" s="217" t="s">
        <v>257</v>
      </c>
      <c r="AT994" s="217" t="s">
        <v>139</v>
      </c>
      <c r="AU994" s="217" t="s">
        <v>85</v>
      </c>
      <c r="AY994" s="19" t="s">
        <v>136</v>
      </c>
      <c r="BE994" s="218">
        <f>IF(N994="základní",J994,0)</f>
        <v>0</v>
      </c>
      <c r="BF994" s="218">
        <f>IF(N994="snížená",J994,0)</f>
        <v>0</v>
      </c>
      <c r="BG994" s="218">
        <f>IF(N994="zákl. přenesená",J994,0)</f>
        <v>0</v>
      </c>
      <c r="BH994" s="218">
        <f>IF(N994="sníž. přenesená",J994,0)</f>
        <v>0</v>
      </c>
      <c r="BI994" s="218">
        <f>IF(N994="nulová",J994,0)</f>
        <v>0</v>
      </c>
      <c r="BJ994" s="19" t="s">
        <v>83</v>
      </c>
      <c r="BK994" s="218">
        <f>ROUND(I994*H994,2)</f>
        <v>0</v>
      </c>
      <c r="BL994" s="19" t="s">
        <v>257</v>
      </c>
      <c r="BM994" s="217" t="s">
        <v>977</v>
      </c>
    </row>
    <row r="995" s="2" customFormat="1">
      <c r="A995" s="40"/>
      <c r="B995" s="41"/>
      <c r="C995" s="42"/>
      <c r="D995" s="219" t="s">
        <v>146</v>
      </c>
      <c r="E995" s="42"/>
      <c r="F995" s="220" t="s">
        <v>978</v>
      </c>
      <c r="G995" s="42"/>
      <c r="H995" s="42"/>
      <c r="I995" s="221"/>
      <c r="J995" s="42"/>
      <c r="K995" s="42"/>
      <c r="L995" s="46"/>
      <c r="M995" s="222"/>
      <c r="N995" s="223"/>
      <c r="O995" s="86"/>
      <c r="P995" s="86"/>
      <c r="Q995" s="86"/>
      <c r="R995" s="86"/>
      <c r="S995" s="86"/>
      <c r="T995" s="87"/>
      <c r="U995" s="40"/>
      <c r="V995" s="40"/>
      <c r="W995" s="40"/>
      <c r="X995" s="40"/>
      <c r="Y995" s="40"/>
      <c r="Z995" s="40"/>
      <c r="AA995" s="40"/>
      <c r="AB995" s="40"/>
      <c r="AC995" s="40"/>
      <c r="AD995" s="40"/>
      <c r="AE995" s="40"/>
      <c r="AT995" s="19" t="s">
        <v>146</v>
      </c>
      <c r="AU995" s="19" t="s">
        <v>85</v>
      </c>
    </row>
    <row r="996" s="13" customFormat="1">
      <c r="A996" s="13"/>
      <c r="B996" s="224"/>
      <c r="C996" s="225"/>
      <c r="D996" s="226" t="s">
        <v>148</v>
      </c>
      <c r="E996" s="227" t="s">
        <v>19</v>
      </c>
      <c r="F996" s="228" t="s">
        <v>182</v>
      </c>
      <c r="G996" s="225"/>
      <c r="H996" s="227" t="s">
        <v>19</v>
      </c>
      <c r="I996" s="229"/>
      <c r="J996" s="225"/>
      <c r="K996" s="225"/>
      <c r="L996" s="230"/>
      <c r="M996" s="231"/>
      <c r="N996" s="232"/>
      <c r="O996" s="232"/>
      <c r="P996" s="232"/>
      <c r="Q996" s="232"/>
      <c r="R996" s="232"/>
      <c r="S996" s="232"/>
      <c r="T996" s="233"/>
      <c r="U996" s="13"/>
      <c r="V996" s="13"/>
      <c r="W996" s="13"/>
      <c r="X996" s="13"/>
      <c r="Y996" s="13"/>
      <c r="Z996" s="13"/>
      <c r="AA996" s="13"/>
      <c r="AB996" s="13"/>
      <c r="AC996" s="13"/>
      <c r="AD996" s="13"/>
      <c r="AE996" s="13"/>
      <c r="AT996" s="234" t="s">
        <v>148</v>
      </c>
      <c r="AU996" s="234" t="s">
        <v>85</v>
      </c>
      <c r="AV996" s="13" t="s">
        <v>83</v>
      </c>
      <c r="AW996" s="13" t="s">
        <v>35</v>
      </c>
      <c r="AX996" s="13" t="s">
        <v>75</v>
      </c>
      <c r="AY996" s="234" t="s">
        <v>136</v>
      </c>
    </row>
    <row r="997" s="14" customFormat="1">
      <c r="A997" s="14"/>
      <c r="B997" s="235"/>
      <c r="C997" s="236"/>
      <c r="D997" s="226" t="s">
        <v>148</v>
      </c>
      <c r="E997" s="237" t="s">
        <v>19</v>
      </c>
      <c r="F997" s="238" t="s">
        <v>924</v>
      </c>
      <c r="G997" s="236"/>
      <c r="H997" s="239">
        <v>20.175999999999998</v>
      </c>
      <c r="I997" s="240"/>
      <c r="J997" s="236"/>
      <c r="K997" s="236"/>
      <c r="L997" s="241"/>
      <c r="M997" s="242"/>
      <c r="N997" s="243"/>
      <c r="O997" s="243"/>
      <c r="P997" s="243"/>
      <c r="Q997" s="243"/>
      <c r="R997" s="243"/>
      <c r="S997" s="243"/>
      <c r="T997" s="244"/>
      <c r="U997" s="14"/>
      <c r="V997" s="14"/>
      <c r="W997" s="14"/>
      <c r="X997" s="14"/>
      <c r="Y997" s="14"/>
      <c r="Z997" s="14"/>
      <c r="AA997" s="14"/>
      <c r="AB997" s="14"/>
      <c r="AC997" s="14"/>
      <c r="AD997" s="14"/>
      <c r="AE997" s="14"/>
      <c r="AT997" s="245" t="s">
        <v>148</v>
      </c>
      <c r="AU997" s="245" t="s">
        <v>85</v>
      </c>
      <c r="AV997" s="14" t="s">
        <v>85</v>
      </c>
      <c r="AW997" s="14" t="s">
        <v>35</v>
      </c>
      <c r="AX997" s="14" t="s">
        <v>75</v>
      </c>
      <c r="AY997" s="245" t="s">
        <v>136</v>
      </c>
    </row>
    <row r="998" s="13" customFormat="1">
      <c r="A998" s="13"/>
      <c r="B998" s="224"/>
      <c r="C998" s="225"/>
      <c r="D998" s="226" t="s">
        <v>148</v>
      </c>
      <c r="E998" s="227" t="s">
        <v>19</v>
      </c>
      <c r="F998" s="228" t="s">
        <v>760</v>
      </c>
      <c r="G998" s="225"/>
      <c r="H998" s="227" t="s">
        <v>19</v>
      </c>
      <c r="I998" s="229"/>
      <c r="J998" s="225"/>
      <c r="K998" s="225"/>
      <c r="L998" s="230"/>
      <c r="M998" s="231"/>
      <c r="N998" s="232"/>
      <c r="O998" s="232"/>
      <c r="P998" s="232"/>
      <c r="Q998" s="232"/>
      <c r="R998" s="232"/>
      <c r="S998" s="232"/>
      <c r="T998" s="233"/>
      <c r="U998" s="13"/>
      <c r="V998" s="13"/>
      <c r="W998" s="13"/>
      <c r="X998" s="13"/>
      <c r="Y998" s="13"/>
      <c r="Z998" s="13"/>
      <c r="AA998" s="13"/>
      <c r="AB998" s="13"/>
      <c r="AC998" s="13"/>
      <c r="AD998" s="13"/>
      <c r="AE998" s="13"/>
      <c r="AT998" s="234" t="s">
        <v>148</v>
      </c>
      <c r="AU998" s="234" t="s">
        <v>85</v>
      </c>
      <c r="AV998" s="13" t="s">
        <v>83</v>
      </c>
      <c r="AW998" s="13" t="s">
        <v>35</v>
      </c>
      <c r="AX998" s="13" t="s">
        <v>75</v>
      </c>
      <c r="AY998" s="234" t="s">
        <v>136</v>
      </c>
    </row>
    <row r="999" s="14" customFormat="1">
      <c r="A999" s="14"/>
      <c r="B999" s="235"/>
      <c r="C999" s="236"/>
      <c r="D999" s="226" t="s">
        <v>148</v>
      </c>
      <c r="E999" s="237" t="s">
        <v>19</v>
      </c>
      <c r="F999" s="238" t="s">
        <v>925</v>
      </c>
      <c r="G999" s="236"/>
      <c r="H999" s="239">
        <v>12.220000000000001</v>
      </c>
      <c r="I999" s="240"/>
      <c r="J999" s="236"/>
      <c r="K999" s="236"/>
      <c r="L999" s="241"/>
      <c r="M999" s="242"/>
      <c r="N999" s="243"/>
      <c r="O999" s="243"/>
      <c r="P999" s="243"/>
      <c r="Q999" s="243"/>
      <c r="R999" s="243"/>
      <c r="S999" s="243"/>
      <c r="T999" s="244"/>
      <c r="U999" s="14"/>
      <c r="V999" s="14"/>
      <c r="W999" s="14"/>
      <c r="X999" s="14"/>
      <c r="Y999" s="14"/>
      <c r="Z999" s="14"/>
      <c r="AA999" s="14"/>
      <c r="AB999" s="14"/>
      <c r="AC999" s="14"/>
      <c r="AD999" s="14"/>
      <c r="AE999" s="14"/>
      <c r="AT999" s="245" t="s">
        <v>148</v>
      </c>
      <c r="AU999" s="245" t="s">
        <v>85</v>
      </c>
      <c r="AV999" s="14" t="s">
        <v>85</v>
      </c>
      <c r="AW999" s="14" t="s">
        <v>35</v>
      </c>
      <c r="AX999" s="14" t="s">
        <v>75</v>
      </c>
      <c r="AY999" s="245" t="s">
        <v>136</v>
      </c>
    </row>
    <row r="1000" s="13" customFormat="1">
      <c r="A1000" s="13"/>
      <c r="B1000" s="224"/>
      <c r="C1000" s="225"/>
      <c r="D1000" s="226" t="s">
        <v>148</v>
      </c>
      <c r="E1000" s="227" t="s">
        <v>19</v>
      </c>
      <c r="F1000" s="228" t="s">
        <v>762</v>
      </c>
      <c r="G1000" s="225"/>
      <c r="H1000" s="227" t="s">
        <v>19</v>
      </c>
      <c r="I1000" s="229"/>
      <c r="J1000" s="225"/>
      <c r="K1000" s="225"/>
      <c r="L1000" s="230"/>
      <c r="M1000" s="231"/>
      <c r="N1000" s="232"/>
      <c r="O1000" s="232"/>
      <c r="P1000" s="232"/>
      <c r="Q1000" s="232"/>
      <c r="R1000" s="232"/>
      <c r="S1000" s="232"/>
      <c r="T1000" s="233"/>
      <c r="U1000" s="13"/>
      <c r="V1000" s="13"/>
      <c r="W1000" s="13"/>
      <c r="X1000" s="13"/>
      <c r="Y1000" s="13"/>
      <c r="Z1000" s="13"/>
      <c r="AA1000" s="13"/>
      <c r="AB1000" s="13"/>
      <c r="AC1000" s="13"/>
      <c r="AD1000" s="13"/>
      <c r="AE1000" s="13"/>
      <c r="AT1000" s="234" t="s">
        <v>148</v>
      </c>
      <c r="AU1000" s="234" t="s">
        <v>85</v>
      </c>
      <c r="AV1000" s="13" t="s">
        <v>83</v>
      </c>
      <c r="AW1000" s="13" t="s">
        <v>35</v>
      </c>
      <c r="AX1000" s="13" t="s">
        <v>75</v>
      </c>
      <c r="AY1000" s="234" t="s">
        <v>136</v>
      </c>
    </row>
    <row r="1001" s="14" customFormat="1">
      <c r="A1001" s="14"/>
      <c r="B1001" s="235"/>
      <c r="C1001" s="236"/>
      <c r="D1001" s="226" t="s">
        <v>148</v>
      </c>
      <c r="E1001" s="237" t="s">
        <v>19</v>
      </c>
      <c r="F1001" s="238" t="s">
        <v>926</v>
      </c>
      <c r="G1001" s="236"/>
      <c r="H1001" s="239">
        <v>8.0600000000000005</v>
      </c>
      <c r="I1001" s="240"/>
      <c r="J1001" s="236"/>
      <c r="K1001" s="236"/>
      <c r="L1001" s="241"/>
      <c r="M1001" s="242"/>
      <c r="N1001" s="243"/>
      <c r="O1001" s="243"/>
      <c r="P1001" s="243"/>
      <c r="Q1001" s="243"/>
      <c r="R1001" s="243"/>
      <c r="S1001" s="243"/>
      <c r="T1001" s="244"/>
      <c r="U1001" s="14"/>
      <c r="V1001" s="14"/>
      <c r="W1001" s="14"/>
      <c r="X1001" s="14"/>
      <c r="Y1001" s="14"/>
      <c r="Z1001" s="14"/>
      <c r="AA1001" s="14"/>
      <c r="AB1001" s="14"/>
      <c r="AC1001" s="14"/>
      <c r="AD1001" s="14"/>
      <c r="AE1001" s="14"/>
      <c r="AT1001" s="245" t="s">
        <v>148</v>
      </c>
      <c r="AU1001" s="245" t="s">
        <v>85</v>
      </c>
      <c r="AV1001" s="14" t="s">
        <v>85</v>
      </c>
      <c r="AW1001" s="14" t="s">
        <v>35</v>
      </c>
      <c r="AX1001" s="14" t="s">
        <v>75</v>
      </c>
      <c r="AY1001" s="245" t="s">
        <v>136</v>
      </c>
    </row>
    <row r="1002" s="13" customFormat="1">
      <c r="A1002" s="13"/>
      <c r="B1002" s="224"/>
      <c r="C1002" s="225"/>
      <c r="D1002" s="226" t="s">
        <v>148</v>
      </c>
      <c r="E1002" s="227" t="s">
        <v>19</v>
      </c>
      <c r="F1002" s="228" t="s">
        <v>763</v>
      </c>
      <c r="G1002" s="225"/>
      <c r="H1002" s="227" t="s">
        <v>19</v>
      </c>
      <c r="I1002" s="229"/>
      <c r="J1002" s="225"/>
      <c r="K1002" s="225"/>
      <c r="L1002" s="230"/>
      <c r="M1002" s="231"/>
      <c r="N1002" s="232"/>
      <c r="O1002" s="232"/>
      <c r="P1002" s="232"/>
      <c r="Q1002" s="232"/>
      <c r="R1002" s="232"/>
      <c r="S1002" s="232"/>
      <c r="T1002" s="233"/>
      <c r="U1002" s="13"/>
      <c r="V1002" s="13"/>
      <c r="W1002" s="13"/>
      <c r="X1002" s="13"/>
      <c r="Y1002" s="13"/>
      <c r="Z1002" s="13"/>
      <c r="AA1002" s="13"/>
      <c r="AB1002" s="13"/>
      <c r="AC1002" s="13"/>
      <c r="AD1002" s="13"/>
      <c r="AE1002" s="13"/>
      <c r="AT1002" s="234" t="s">
        <v>148</v>
      </c>
      <c r="AU1002" s="234" t="s">
        <v>85</v>
      </c>
      <c r="AV1002" s="13" t="s">
        <v>83</v>
      </c>
      <c r="AW1002" s="13" t="s">
        <v>35</v>
      </c>
      <c r="AX1002" s="13" t="s">
        <v>75</v>
      </c>
      <c r="AY1002" s="234" t="s">
        <v>136</v>
      </c>
    </row>
    <row r="1003" s="14" customFormat="1">
      <c r="A1003" s="14"/>
      <c r="B1003" s="235"/>
      <c r="C1003" s="236"/>
      <c r="D1003" s="226" t="s">
        <v>148</v>
      </c>
      <c r="E1003" s="237" t="s">
        <v>19</v>
      </c>
      <c r="F1003" s="238" t="s">
        <v>927</v>
      </c>
      <c r="G1003" s="236"/>
      <c r="H1003" s="239">
        <v>12.051</v>
      </c>
      <c r="I1003" s="240"/>
      <c r="J1003" s="236"/>
      <c r="K1003" s="236"/>
      <c r="L1003" s="241"/>
      <c r="M1003" s="242"/>
      <c r="N1003" s="243"/>
      <c r="O1003" s="243"/>
      <c r="P1003" s="243"/>
      <c r="Q1003" s="243"/>
      <c r="R1003" s="243"/>
      <c r="S1003" s="243"/>
      <c r="T1003" s="244"/>
      <c r="U1003" s="14"/>
      <c r="V1003" s="14"/>
      <c r="W1003" s="14"/>
      <c r="X1003" s="14"/>
      <c r="Y1003" s="14"/>
      <c r="Z1003" s="14"/>
      <c r="AA1003" s="14"/>
      <c r="AB1003" s="14"/>
      <c r="AC1003" s="14"/>
      <c r="AD1003" s="14"/>
      <c r="AE1003" s="14"/>
      <c r="AT1003" s="245" t="s">
        <v>148</v>
      </c>
      <c r="AU1003" s="245" t="s">
        <v>85</v>
      </c>
      <c r="AV1003" s="14" t="s">
        <v>85</v>
      </c>
      <c r="AW1003" s="14" t="s">
        <v>35</v>
      </c>
      <c r="AX1003" s="14" t="s">
        <v>75</v>
      </c>
      <c r="AY1003" s="245" t="s">
        <v>136</v>
      </c>
    </row>
    <row r="1004" s="13" customFormat="1">
      <c r="A1004" s="13"/>
      <c r="B1004" s="224"/>
      <c r="C1004" s="225"/>
      <c r="D1004" s="226" t="s">
        <v>148</v>
      </c>
      <c r="E1004" s="227" t="s">
        <v>19</v>
      </c>
      <c r="F1004" s="228" t="s">
        <v>928</v>
      </c>
      <c r="G1004" s="225"/>
      <c r="H1004" s="227" t="s">
        <v>19</v>
      </c>
      <c r="I1004" s="229"/>
      <c r="J1004" s="225"/>
      <c r="K1004" s="225"/>
      <c r="L1004" s="230"/>
      <c r="M1004" s="231"/>
      <c r="N1004" s="232"/>
      <c r="O1004" s="232"/>
      <c r="P1004" s="232"/>
      <c r="Q1004" s="232"/>
      <c r="R1004" s="232"/>
      <c r="S1004" s="232"/>
      <c r="T1004" s="233"/>
      <c r="U1004" s="13"/>
      <c r="V1004" s="13"/>
      <c r="W1004" s="13"/>
      <c r="X1004" s="13"/>
      <c r="Y1004" s="13"/>
      <c r="Z1004" s="13"/>
      <c r="AA1004" s="13"/>
      <c r="AB1004" s="13"/>
      <c r="AC1004" s="13"/>
      <c r="AD1004" s="13"/>
      <c r="AE1004" s="13"/>
      <c r="AT1004" s="234" t="s">
        <v>148</v>
      </c>
      <c r="AU1004" s="234" t="s">
        <v>85</v>
      </c>
      <c r="AV1004" s="13" t="s">
        <v>83</v>
      </c>
      <c r="AW1004" s="13" t="s">
        <v>35</v>
      </c>
      <c r="AX1004" s="13" t="s">
        <v>75</v>
      </c>
      <c r="AY1004" s="234" t="s">
        <v>136</v>
      </c>
    </row>
    <row r="1005" s="14" customFormat="1">
      <c r="A1005" s="14"/>
      <c r="B1005" s="235"/>
      <c r="C1005" s="236"/>
      <c r="D1005" s="226" t="s">
        <v>148</v>
      </c>
      <c r="E1005" s="237" t="s">
        <v>19</v>
      </c>
      <c r="F1005" s="238" t="s">
        <v>929</v>
      </c>
      <c r="G1005" s="236"/>
      <c r="H1005" s="239">
        <v>1.2</v>
      </c>
      <c r="I1005" s="240"/>
      <c r="J1005" s="236"/>
      <c r="K1005" s="236"/>
      <c r="L1005" s="241"/>
      <c r="M1005" s="242"/>
      <c r="N1005" s="243"/>
      <c r="O1005" s="243"/>
      <c r="P1005" s="243"/>
      <c r="Q1005" s="243"/>
      <c r="R1005" s="243"/>
      <c r="S1005" s="243"/>
      <c r="T1005" s="244"/>
      <c r="U1005" s="14"/>
      <c r="V1005" s="14"/>
      <c r="W1005" s="14"/>
      <c r="X1005" s="14"/>
      <c r="Y1005" s="14"/>
      <c r="Z1005" s="14"/>
      <c r="AA1005" s="14"/>
      <c r="AB1005" s="14"/>
      <c r="AC1005" s="14"/>
      <c r="AD1005" s="14"/>
      <c r="AE1005" s="14"/>
      <c r="AT1005" s="245" t="s">
        <v>148</v>
      </c>
      <c r="AU1005" s="245" t="s">
        <v>85</v>
      </c>
      <c r="AV1005" s="14" t="s">
        <v>85</v>
      </c>
      <c r="AW1005" s="14" t="s">
        <v>35</v>
      </c>
      <c r="AX1005" s="14" t="s">
        <v>75</v>
      </c>
      <c r="AY1005" s="245" t="s">
        <v>136</v>
      </c>
    </row>
    <row r="1006" s="13" customFormat="1">
      <c r="A1006" s="13"/>
      <c r="B1006" s="224"/>
      <c r="C1006" s="225"/>
      <c r="D1006" s="226" t="s">
        <v>148</v>
      </c>
      <c r="E1006" s="227" t="s">
        <v>19</v>
      </c>
      <c r="F1006" s="228" t="s">
        <v>930</v>
      </c>
      <c r="G1006" s="225"/>
      <c r="H1006" s="227" t="s">
        <v>19</v>
      </c>
      <c r="I1006" s="229"/>
      <c r="J1006" s="225"/>
      <c r="K1006" s="225"/>
      <c r="L1006" s="230"/>
      <c r="M1006" s="231"/>
      <c r="N1006" s="232"/>
      <c r="O1006" s="232"/>
      <c r="P1006" s="232"/>
      <c r="Q1006" s="232"/>
      <c r="R1006" s="232"/>
      <c r="S1006" s="232"/>
      <c r="T1006" s="233"/>
      <c r="U1006" s="13"/>
      <c r="V1006" s="13"/>
      <c r="W1006" s="13"/>
      <c r="X1006" s="13"/>
      <c r="Y1006" s="13"/>
      <c r="Z1006" s="13"/>
      <c r="AA1006" s="13"/>
      <c r="AB1006" s="13"/>
      <c r="AC1006" s="13"/>
      <c r="AD1006" s="13"/>
      <c r="AE1006" s="13"/>
      <c r="AT1006" s="234" t="s">
        <v>148</v>
      </c>
      <c r="AU1006" s="234" t="s">
        <v>85</v>
      </c>
      <c r="AV1006" s="13" t="s">
        <v>83</v>
      </c>
      <c r="AW1006" s="13" t="s">
        <v>35</v>
      </c>
      <c r="AX1006" s="13" t="s">
        <v>75</v>
      </c>
      <c r="AY1006" s="234" t="s">
        <v>136</v>
      </c>
    </row>
    <row r="1007" s="14" customFormat="1">
      <c r="A1007" s="14"/>
      <c r="B1007" s="235"/>
      <c r="C1007" s="236"/>
      <c r="D1007" s="226" t="s">
        <v>148</v>
      </c>
      <c r="E1007" s="237" t="s">
        <v>19</v>
      </c>
      <c r="F1007" s="238" t="s">
        <v>929</v>
      </c>
      <c r="G1007" s="236"/>
      <c r="H1007" s="239">
        <v>1.2</v>
      </c>
      <c r="I1007" s="240"/>
      <c r="J1007" s="236"/>
      <c r="K1007" s="236"/>
      <c r="L1007" s="241"/>
      <c r="M1007" s="242"/>
      <c r="N1007" s="243"/>
      <c r="O1007" s="243"/>
      <c r="P1007" s="243"/>
      <c r="Q1007" s="243"/>
      <c r="R1007" s="243"/>
      <c r="S1007" s="243"/>
      <c r="T1007" s="244"/>
      <c r="U1007" s="14"/>
      <c r="V1007" s="14"/>
      <c r="W1007" s="14"/>
      <c r="X1007" s="14"/>
      <c r="Y1007" s="14"/>
      <c r="Z1007" s="14"/>
      <c r="AA1007" s="14"/>
      <c r="AB1007" s="14"/>
      <c r="AC1007" s="14"/>
      <c r="AD1007" s="14"/>
      <c r="AE1007" s="14"/>
      <c r="AT1007" s="245" t="s">
        <v>148</v>
      </c>
      <c r="AU1007" s="245" t="s">
        <v>85</v>
      </c>
      <c r="AV1007" s="14" t="s">
        <v>85</v>
      </c>
      <c r="AW1007" s="14" t="s">
        <v>35</v>
      </c>
      <c r="AX1007" s="14" t="s">
        <v>75</v>
      </c>
      <c r="AY1007" s="245" t="s">
        <v>136</v>
      </c>
    </row>
    <row r="1008" s="15" customFormat="1">
      <c r="A1008" s="15"/>
      <c r="B1008" s="246"/>
      <c r="C1008" s="247"/>
      <c r="D1008" s="226" t="s">
        <v>148</v>
      </c>
      <c r="E1008" s="248" t="s">
        <v>19</v>
      </c>
      <c r="F1008" s="249" t="s">
        <v>155</v>
      </c>
      <c r="G1008" s="247"/>
      <c r="H1008" s="250">
        <v>54.906999999999996</v>
      </c>
      <c r="I1008" s="251"/>
      <c r="J1008" s="247"/>
      <c r="K1008" s="247"/>
      <c r="L1008" s="252"/>
      <c r="M1008" s="253"/>
      <c r="N1008" s="254"/>
      <c r="O1008" s="254"/>
      <c r="P1008" s="254"/>
      <c r="Q1008" s="254"/>
      <c r="R1008" s="254"/>
      <c r="S1008" s="254"/>
      <c r="T1008" s="255"/>
      <c r="U1008" s="15"/>
      <c r="V1008" s="15"/>
      <c r="W1008" s="15"/>
      <c r="X1008" s="15"/>
      <c r="Y1008" s="15"/>
      <c r="Z1008" s="15"/>
      <c r="AA1008" s="15"/>
      <c r="AB1008" s="15"/>
      <c r="AC1008" s="15"/>
      <c r="AD1008" s="15"/>
      <c r="AE1008" s="15"/>
      <c r="AT1008" s="256" t="s">
        <v>148</v>
      </c>
      <c r="AU1008" s="256" t="s">
        <v>85</v>
      </c>
      <c r="AV1008" s="15" t="s">
        <v>144</v>
      </c>
      <c r="AW1008" s="15" t="s">
        <v>35</v>
      </c>
      <c r="AX1008" s="15" t="s">
        <v>83</v>
      </c>
      <c r="AY1008" s="256" t="s">
        <v>136</v>
      </c>
    </row>
    <row r="1009" s="2" customFormat="1" ht="24.15" customHeight="1">
      <c r="A1009" s="40"/>
      <c r="B1009" s="41"/>
      <c r="C1009" s="206" t="s">
        <v>979</v>
      </c>
      <c r="D1009" s="206" t="s">
        <v>139</v>
      </c>
      <c r="E1009" s="207" t="s">
        <v>980</v>
      </c>
      <c r="F1009" s="208" t="s">
        <v>981</v>
      </c>
      <c r="G1009" s="209" t="s">
        <v>215</v>
      </c>
      <c r="H1009" s="210">
        <v>1.393</v>
      </c>
      <c r="I1009" s="211"/>
      <c r="J1009" s="212">
        <f>ROUND(I1009*H1009,2)</f>
        <v>0</v>
      </c>
      <c r="K1009" s="208" t="s">
        <v>143</v>
      </c>
      <c r="L1009" s="46"/>
      <c r="M1009" s="213" t="s">
        <v>19</v>
      </c>
      <c r="N1009" s="214" t="s">
        <v>46</v>
      </c>
      <c r="O1009" s="86"/>
      <c r="P1009" s="215">
        <f>O1009*H1009</f>
        <v>0</v>
      </c>
      <c r="Q1009" s="215">
        <v>0</v>
      </c>
      <c r="R1009" s="215">
        <f>Q1009*H1009</f>
        <v>0</v>
      </c>
      <c r="S1009" s="215">
        <v>0</v>
      </c>
      <c r="T1009" s="216">
        <f>S1009*H1009</f>
        <v>0</v>
      </c>
      <c r="U1009" s="40"/>
      <c r="V1009" s="40"/>
      <c r="W1009" s="40"/>
      <c r="X1009" s="40"/>
      <c r="Y1009" s="40"/>
      <c r="Z1009" s="40"/>
      <c r="AA1009" s="40"/>
      <c r="AB1009" s="40"/>
      <c r="AC1009" s="40"/>
      <c r="AD1009" s="40"/>
      <c r="AE1009" s="40"/>
      <c r="AR1009" s="217" t="s">
        <v>257</v>
      </c>
      <c r="AT1009" s="217" t="s">
        <v>139</v>
      </c>
      <c r="AU1009" s="217" t="s">
        <v>85</v>
      </c>
      <c r="AY1009" s="19" t="s">
        <v>136</v>
      </c>
      <c r="BE1009" s="218">
        <f>IF(N1009="základní",J1009,0)</f>
        <v>0</v>
      </c>
      <c r="BF1009" s="218">
        <f>IF(N1009="snížená",J1009,0)</f>
        <v>0</v>
      </c>
      <c r="BG1009" s="218">
        <f>IF(N1009="zákl. přenesená",J1009,0)</f>
        <v>0</v>
      </c>
      <c r="BH1009" s="218">
        <f>IF(N1009="sníž. přenesená",J1009,0)</f>
        <v>0</v>
      </c>
      <c r="BI1009" s="218">
        <f>IF(N1009="nulová",J1009,0)</f>
        <v>0</v>
      </c>
      <c r="BJ1009" s="19" t="s">
        <v>83</v>
      </c>
      <c r="BK1009" s="218">
        <f>ROUND(I1009*H1009,2)</f>
        <v>0</v>
      </c>
      <c r="BL1009" s="19" t="s">
        <v>257</v>
      </c>
      <c r="BM1009" s="217" t="s">
        <v>982</v>
      </c>
    </row>
    <row r="1010" s="2" customFormat="1">
      <c r="A1010" s="40"/>
      <c r="B1010" s="41"/>
      <c r="C1010" s="42"/>
      <c r="D1010" s="219" t="s">
        <v>146</v>
      </c>
      <c r="E1010" s="42"/>
      <c r="F1010" s="220" t="s">
        <v>983</v>
      </c>
      <c r="G1010" s="42"/>
      <c r="H1010" s="42"/>
      <c r="I1010" s="221"/>
      <c r="J1010" s="42"/>
      <c r="K1010" s="42"/>
      <c r="L1010" s="46"/>
      <c r="M1010" s="222"/>
      <c r="N1010" s="223"/>
      <c r="O1010" s="86"/>
      <c r="P1010" s="86"/>
      <c r="Q1010" s="86"/>
      <c r="R1010" s="86"/>
      <c r="S1010" s="86"/>
      <c r="T1010" s="87"/>
      <c r="U1010" s="40"/>
      <c r="V1010" s="40"/>
      <c r="W1010" s="40"/>
      <c r="X1010" s="40"/>
      <c r="Y1010" s="40"/>
      <c r="Z1010" s="40"/>
      <c r="AA1010" s="40"/>
      <c r="AB1010" s="40"/>
      <c r="AC1010" s="40"/>
      <c r="AD1010" s="40"/>
      <c r="AE1010" s="40"/>
      <c r="AT1010" s="19" t="s">
        <v>146</v>
      </c>
      <c r="AU1010" s="19" t="s">
        <v>85</v>
      </c>
    </row>
    <row r="1011" s="12" customFormat="1" ht="22.8" customHeight="1">
      <c r="A1011" s="12"/>
      <c r="B1011" s="190"/>
      <c r="C1011" s="191"/>
      <c r="D1011" s="192" t="s">
        <v>74</v>
      </c>
      <c r="E1011" s="204" t="s">
        <v>984</v>
      </c>
      <c r="F1011" s="204" t="s">
        <v>985</v>
      </c>
      <c r="G1011" s="191"/>
      <c r="H1011" s="191"/>
      <c r="I1011" s="194"/>
      <c r="J1011" s="205">
        <f>BK1011</f>
        <v>0</v>
      </c>
      <c r="K1011" s="191"/>
      <c r="L1011" s="196"/>
      <c r="M1011" s="197"/>
      <c r="N1011" s="198"/>
      <c r="O1011" s="198"/>
      <c r="P1011" s="199">
        <f>SUM(P1012:P1044)</f>
        <v>0</v>
      </c>
      <c r="Q1011" s="198"/>
      <c r="R1011" s="199">
        <f>SUM(R1012:R1044)</f>
        <v>0.0063919599999999995</v>
      </c>
      <c r="S1011" s="198"/>
      <c r="T1011" s="200">
        <f>SUM(T1012:T1044)</f>
        <v>0</v>
      </c>
      <c r="U1011" s="12"/>
      <c r="V1011" s="12"/>
      <c r="W1011" s="12"/>
      <c r="X1011" s="12"/>
      <c r="Y1011" s="12"/>
      <c r="Z1011" s="12"/>
      <c r="AA1011" s="12"/>
      <c r="AB1011" s="12"/>
      <c r="AC1011" s="12"/>
      <c r="AD1011" s="12"/>
      <c r="AE1011" s="12"/>
      <c r="AR1011" s="201" t="s">
        <v>85</v>
      </c>
      <c r="AT1011" s="202" t="s">
        <v>74</v>
      </c>
      <c r="AU1011" s="202" t="s">
        <v>83</v>
      </c>
      <c r="AY1011" s="201" t="s">
        <v>136</v>
      </c>
      <c r="BK1011" s="203">
        <f>SUM(BK1012:BK1044)</f>
        <v>0</v>
      </c>
    </row>
    <row r="1012" s="2" customFormat="1" ht="16.5" customHeight="1">
      <c r="A1012" s="40"/>
      <c r="B1012" s="41"/>
      <c r="C1012" s="206" t="s">
        <v>986</v>
      </c>
      <c r="D1012" s="206" t="s">
        <v>139</v>
      </c>
      <c r="E1012" s="207" t="s">
        <v>987</v>
      </c>
      <c r="F1012" s="208" t="s">
        <v>988</v>
      </c>
      <c r="G1012" s="209" t="s">
        <v>142</v>
      </c>
      <c r="H1012" s="210">
        <v>1.831</v>
      </c>
      <c r="I1012" s="211"/>
      <c r="J1012" s="212">
        <f>ROUND(I1012*H1012,2)</f>
        <v>0</v>
      </c>
      <c r="K1012" s="208" t="s">
        <v>143</v>
      </c>
      <c r="L1012" s="46"/>
      <c r="M1012" s="213" t="s">
        <v>19</v>
      </c>
      <c r="N1012" s="214" t="s">
        <v>46</v>
      </c>
      <c r="O1012" s="86"/>
      <c r="P1012" s="215">
        <f>O1012*H1012</f>
        <v>0</v>
      </c>
      <c r="Q1012" s="215">
        <v>0</v>
      </c>
      <c r="R1012" s="215">
        <f>Q1012*H1012</f>
        <v>0</v>
      </c>
      <c r="S1012" s="215">
        <v>0</v>
      </c>
      <c r="T1012" s="216">
        <f>S1012*H1012</f>
        <v>0</v>
      </c>
      <c r="U1012" s="40"/>
      <c r="V1012" s="40"/>
      <c r="W1012" s="40"/>
      <c r="X1012" s="40"/>
      <c r="Y1012" s="40"/>
      <c r="Z1012" s="40"/>
      <c r="AA1012" s="40"/>
      <c r="AB1012" s="40"/>
      <c r="AC1012" s="40"/>
      <c r="AD1012" s="40"/>
      <c r="AE1012" s="40"/>
      <c r="AR1012" s="217" t="s">
        <v>257</v>
      </c>
      <c r="AT1012" s="217" t="s">
        <v>139</v>
      </c>
      <c r="AU1012" s="217" t="s">
        <v>85</v>
      </c>
      <c r="AY1012" s="19" t="s">
        <v>136</v>
      </c>
      <c r="BE1012" s="218">
        <f>IF(N1012="základní",J1012,0)</f>
        <v>0</v>
      </c>
      <c r="BF1012" s="218">
        <f>IF(N1012="snížená",J1012,0)</f>
        <v>0</v>
      </c>
      <c r="BG1012" s="218">
        <f>IF(N1012="zákl. přenesená",J1012,0)</f>
        <v>0</v>
      </c>
      <c r="BH1012" s="218">
        <f>IF(N1012="sníž. přenesená",J1012,0)</f>
        <v>0</v>
      </c>
      <c r="BI1012" s="218">
        <f>IF(N1012="nulová",J1012,0)</f>
        <v>0</v>
      </c>
      <c r="BJ1012" s="19" t="s">
        <v>83</v>
      </c>
      <c r="BK1012" s="218">
        <f>ROUND(I1012*H1012,2)</f>
        <v>0</v>
      </c>
      <c r="BL1012" s="19" t="s">
        <v>257</v>
      </c>
      <c r="BM1012" s="217" t="s">
        <v>989</v>
      </c>
    </row>
    <row r="1013" s="2" customFormat="1">
      <c r="A1013" s="40"/>
      <c r="B1013" s="41"/>
      <c r="C1013" s="42"/>
      <c r="D1013" s="219" t="s">
        <v>146</v>
      </c>
      <c r="E1013" s="42"/>
      <c r="F1013" s="220" t="s">
        <v>990</v>
      </c>
      <c r="G1013" s="42"/>
      <c r="H1013" s="42"/>
      <c r="I1013" s="221"/>
      <c r="J1013" s="42"/>
      <c r="K1013" s="42"/>
      <c r="L1013" s="46"/>
      <c r="M1013" s="222"/>
      <c r="N1013" s="223"/>
      <c r="O1013" s="86"/>
      <c r="P1013" s="86"/>
      <c r="Q1013" s="86"/>
      <c r="R1013" s="86"/>
      <c r="S1013" s="86"/>
      <c r="T1013" s="87"/>
      <c r="U1013" s="40"/>
      <c r="V1013" s="40"/>
      <c r="W1013" s="40"/>
      <c r="X1013" s="40"/>
      <c r="Y1013" s="40"/>
      <c r="Z1013" s="40"/>
      <c r="AA1013" s="40"/>
      <c r="AB1013" s="40"/>
      <c r="AC1013" s="40"/>
      <c r="AD1013" s="40"/>
      <c r="AE1013" s="40"/>
      <c r="AT1013" s="19" t="s">
        <v>146</v>
      </c>
      <c r="AU1013" s="19" t="s">
        <v>85</v>
      </c>
    </row>
    <row r="1014" s="13" customFormat="1">
      <c r="A1014" s="13"/>
      <c r="B1014" s="224"/>
      <c r="C1014" s="225"/>
      <c r="D1014" s="226" t="s">
        <v>148</v>
      </c>
      <c r="E1014" s="227" t="s">
        <v>19</v>
      </c>
      <c r="F1014" s="228" t="s">
        <v>991</v>
      </c>
      <c r="G1014" s="225"/>
      <c r="H1014" s="227" t="s">
        <v>19</v>
      </c>
      <c r="I1014" s="229"/>
      <c r="J1014" s="225"/>
      <c r="K1014" s="225"/>
      <c r="L1014" s="230"/>
      <c r="M1014" s="231"/>
      <c r="N1014" s="232"/>
      <c r="O1014" s="232"/>
      <c r="P1014" s="232"/>
      <c r="Q1014" s="232"/>
      <c r="R1014" s="232"/>
      <c r="S1014" s="232"/>
      <c r="T1014" s="233"/>
      <c r="U1014" s="13"/>
      <c r="V1014" s="13"/>
      <c r="W1014" s="13"/>
      <c r="X1014" s="13"/>
      <c r="Y1014" s="13"/>
      <c r="Z1014" s="13"/>
      <c r="AA1014" s="13"/>
      <c r="AB1014" s="13"/>
      <c r="AC1014" s="13"/>
      <c r="AD1014" s="13"/>
      <c r="AE1014" s="13"/>
      <c r="AT1014" s="234" t="s">
        <v>148</v>
      </c>
      <c r="AU1014" s="234" t="s">
        <v>85</v>
      </c>
      <c r="AV1014" s="13" t="s">
        <v>83</v>
      </c>
      <c r="AW1014" s="13" t="s">
        <v>35</v>
      </c>
      <c r="AX1014" s="13" t="s">
        <v>75</v>
      </c>
      <c r="AY1014" s="234" t="s">
        <v>136</v>
      </c>
    </row>
    <row r="1015" s="14" customFormat="1">
      <c r="A1015" s="14"/>
      <c r="B1015" s="235"/>
      <c r="C1015" s="236"/>
      <c r="D1015" s="226" t="s">
        <v>148</v>
      </c>
      <c r="E1015" s="237" t="s">
        <v>19</v>
      </c>
      <c r="F1015" s="238" t="s">
        <v>992</v>
      </c>
      <c r="G1015" s="236"/>
      <c r="H1015" s="239">
        <v>1.6060000000000001</v>
      </c>
      <c r="I1015" s="240"/>
      <c r="J1015" s="236"/>
      <c r="K1015" s="236"/>
      <c r="L1015" s="241"/>
      <c r="M1015" s="242"/>
      <c r="N1015" s="243"/>
      <c r="O1015" s="243"/>
      <c r="P1015" s="243"/>
      <c r="Q1015" s="243"/>
      <c r="R1015" s="243"/>
      <c r="S1015" s="243"/>
      <c r="T1015" s="244"/>
      <c r="U1015" s="14"/>
      <c r="V1015" s="14"/>
      <c r="W1015" s="14"/>
      <c r="X1015" s="14"/>
      <c r="Y1015" s="14"/>
      <c r="Z1015" s="14"/>
      <c r="AA1015" s="14"/>
      <c r="AB1015" s="14"/>
      <c r="AC1015" s="14"/>
      <c r="AD1015" s="14"/>
      <c r="AE1015" s="14"/>
      <c r="AT1015" s="245" t="s">
        <v>148</v>
      </c>
      <c r="AU1015" s="245" t="s">
        <v>85</v>
      </c>
      <c r="AV1015" s="14" t="s">
        <v>85</v>
      </c>
      <c r="AW1015" s="14" t="s">
        <v>35</v>
      </c>
      <c r="AX1015" s="14" t="s">
        <v>75</v>
      </c>
      <c r="AY1015" s="245" t="s">
        <v>136</v>
      </c>
    </row>
    <row r="1016" s="14" customFormat="1">
      <c r="A1016" s="14"/>
      <c r="B1016" s="235"/>
      <c r="C1016" s="236"/>
      <c r="D1016" s="226" t="s">
        <v>148</v>
      </c>
      <c r="E1016" s="237" t="s">
        <v>19</v>
      </c>
      <c r="F1016" s="238" t="s">
        <v>993</v>
      </c>
      <c r="G1016" s="236"/>
      <c r="H1016" s="239">
        <v>0.22500000000000001</v>
      </c>
      <c r="I1016" s="240"/>
      <c r="J1016" s="236"/>
      <c r="K1016" s="236"/>
      <c r="L1016" s="241"/>
      <c r="M1016" s="242"/>
      <c r="N1016" s="243"/>
      <c r="O1016" s="243"/>
      <c r="P1016" s="243"/>
      <c r="Q1016" s="243"/>
      <c r="R1016" s="243"/>
      <c r="S1016" s="243"/>
      <c r="T1016" s="244"/>
      <c r="U1016" s="14"/>
      <c r="V1016" s="14"/>
      <c r="W1016" s="14"/>
      <c r="X1016" s="14"/>
      <c r="Y1016" s="14"/>
      <c r="Z1016" s="14"/>
      <c r="AA1016" s="14"/>
      <c r="AB1016" s="14"/>
      <c r="AC1016" s="14"/>
      <c r="AD1016" s="14"/>
      <c r="AE1016" s="14"/>
      <c r="AT1016" s="245" t="s">
        <v>148</v>
      </c>
      <c r="AU1016" s="245" t="s">
        <v>85</v>
      </c>
      <c r="AV1016" s="14" t="s">
        <v>85</v>
      </c>
      <c r="AW1016" s="14" t="s">
        <v>35</v>
      </c>
      <c r="AX1016" s="14" t="s">
        <v>75</v>
      </c>
      <c r="AY1016" s="245" t="s">
        <v>136</v>
      </c>
    </row>
    <row r="1017" s="15" customFormat="1">
      <c r="A1017" s="15"/>
      <c r="B1017" s="246"/>
      <c r="C1017" s="247"/>
      <c r="D1017" s="226" t="s">
        <v>148</v>
      </c>
      <c r="E1017" s="248" t="s">
        <v>19</v>
      </c>
      <c r="F1017" s="249" t="s">
        <v>155</v>
      </c>
      <c r="G1017" s="247"/>
      <c r="H1017" s="250">
        <v>1.831</v>
      </c>
      <c r="I1017" s="251"/>
      <c r="J1017" s="247"/>
      <c r="K1017" s="247"/>
      <c r="L1017" s="252"/>
      <c r="M1017" s="253"/>
      <c r="N1017" s="254"/>
      <c r="O1017" s="254"/>
      <c r="P1017" s="254"/>
      <c r="Q1017" s="254"/>
      <c r="R1017" s="254"/>
      <c r="S1017" s="254"/>
      <c r="T1017" s="255"/>
      <c r="U1017" s="15"/>
      <c r="V1017" s="15"/>
      <c r="W1017" s="15"/>
      <c r="X1017" s="15"/>
      <c r="Y1017" s="15"/>
      <c r="Z1017" s="15"/>
      <c r="AA1017" s="15"/>
      <c r="AB1017" s="15"/>
      <c r="AC1017" s="15"/>
      <c r="AD1017" s="15"/>
      <c r="AE1017" s="15"/>
      <c r="AT1017" s="256" t="s">
        <v>148</v>
      </c>
      <c r="AU1017" s="256" t="s">
        <v>85</v>
      </c>
      <c r="AV1017" s="15" t="s">
        <v>144</v>
      </c>
      <c r="AW1017" s="15" t="s">
        <v>35</v>
      </c>
      <c r="AX1017" s="15" t="s">
        <v>83</v>
      </c>
      <c r="AY1017" s="256" t="s">
        <v>136</v>
      </c>
    </row>
    <row r="1018" s="2" customFormat="1" ht="16.5" customHeight="1">
      <c r="A1018" s="40"/>
      <c r="B1018" s="41"/>
      <c r="C1018" s="206" t="s">
        <v>994</v>
      </c>
      <c r="D1018" s="206" t="s">
        <v>139</v>
      </c>
      <c r="E1018" s="207" t="s">
        <v>995</v>
      </c>
      <c r="F1018" s="208" t="s">
        <v>996</v>
      </c>
      <c r="G1018" s="209" t="s">
        <v>142</v>
      </c>
      <c r="H1018" s="210">
        <v>3.6629999999999998</v>
      </c>
      <c r="I1018" s="211"/>
      <c r="J1018" s="212">
        <f>ROUND(I1018*H1018,2)</f>
        <v>0</v>
      </c>
      <c r="K1018" s="208" t="s">
        <v>143</v>
      </c>
      <c r="L1018" s="46"/>
      <c r="M1018" s="213" t="s">
        <v>19</v>
      </c>
      <c r="N1018" s="214" t="s">
        <v>46</v>
      </c>
      <c r="O1018" s="86"/>
      <c r="P1018" s="215">
        <f>O1018*H1018</f>
        <v>0</v>
      </c>
      <c r="Q1018" s="215">
        <v>0.00012</v>
      </c>
      <c r="R1018" s="215">
        <f>Q1018*H1018</f>
        <v>0.00043955999999999997</v>
      </c>
      <c r="S1018" s="215">
        <v>0</v>
      </c>
      <c r="T1018" s="216">
        <f>S1018*H1018</f>
        <v>0</v>
      </c>
      <c r="U1018" s="40"/>
      <c r="V1018" s="40"/>
      <c r="W1018" s="40"/>
      <c r="X1018" s="40"/>
      <c r="Y1018" s="40"/>
      <c r="Z1018" s="40"/>
      <c r="AA1018" s="40"/>
      <c r="AB1018" s="40"/>
      <c r="AC1018" s="40"/>
      <c r="AD1018" s="40"/>
      <c r="AE1018" s="40"/>
      <c r="AR1018" s="217" t="s">
        <v>257</v>
      </c>
      <c r="AT1018" s="217" t="s">
        <v>139</v>
      </c>
      <c r="AU1018" s="217" t="s">
        <v>85</v>
      </c>
      <c r="AY1018" s="19" t="s">
        <v>136</v>
      </c>
      <c r="BE1018" s="218">
        <f>IF(N1018="základní",J1018,0)</f>
        <v>0</v>
      </c>
      <c r="BF1018" s="218">
        <f>IF(N1018="snížená",J1018,0)</f>
        <v>0</v>
      </c>
      <c r="BG1018" s="218">
        <f>IF(N1018="zákl. přenesená",J1018,0)</f>
        <v>0</v>
      </c>
      <c r="BH1018" s="218">
        <f>IF(N1018="sníž. přenesená",J1018,0)</f>
        <v>0</v>
      </c>
      <c r="BI1018" s="218">
        <f>IF(N1018="nulová",J1018,0)</f>
        <v>0</v>
      </c>
      <c r="BJ1018" s="19" t="s">
        <v>83</v>
      </c>
      <c r="BK1018" s="218">
        <f>ROUND(I1018*H1018,2)</f>
        <v>0</v>
      </c>
      <c r="BL1018" s="19" t="s">
        <v>257</v>
      </c>
      <c r="BM1018" s="217" t="s">
        <v>997</v>
      </c>
    </row>
    <row r="1019" s="2" customFormat="1">
      <c r="A1019" s="40"/>
      <c r="B1019" s="41"/>
      <c r="C1019" s="42"/>
      <c r="D1019" s="219" t="s">
        <v>146</v>
      </c>
      <c r="E1019" s="42"/>
      <c r="F1019" s="220" t="s">
        <v>998</v>
      </c>
      <c r="G1019" s="42"/>
      <c r="H1019" s="42"/>
      <c r="I1019" s="221"/>
      <c r="J1019" s="42"/>
      <c r="K1019" s="42"/>
      <c r="L1019" s="46"/>
      <c r="M1019" s="222"/>
      <c r="N1019" s="223"/>
      <c r="O1019" s="86"/>
      <c r="P1019" s="86"/>
      <c r="Q1019" s="86"/>
      <c r="R1019" s="86"/>
      <c r="S1019" s="86"/>
      <c r="T1019" s="87"/>
      <c r="U1019" s="40"/>
      <c r="V1019" s="40"/>
      <c r="W1019" s="40"/>
      <c r="X1019" s="40"/>
      <c r="Y1019" s="40"/>
      <c r="Z1019" s="40"/>
      <c r="AA1019" s="40"/>
      <c r="AB1019" s="40"/>
      <c r="AC1019" s="40"/>
      <c r="AD1019" s="40"/>
      <c r="AE1019" s="40"/>
      <c r="AT1019" s="19" t="s">
        <v>146</v>
      </c>
      <c r="AU1019" s="19" t="s">
        <v>85</v>
      </c>
    </row>
    <row r="1020" s="13" customFormat="1">
      <c r="A1020" s="13"/>
      <c r="B1020" s="224"/>
      <c r="C1020" s="225"/>
      <c r="D1020" s="226" t="s">
        <v>148</v>
      </c>
      <c r="E1020" s="227" t="s">
        <v>19</v>
      </c>
      <c r="F1020" s="228" t="s">
        <v>991</v>
      </c>
      <c r="G1020" s="225"/>
      <c r="H1020" s="227" t="s">
        <v>19</v>
      </c>
      <c r="I1020" s="229"/>
      <c r="J1020" s="225"/>
      <c r="K1020" s="225"/>
      <c r="L1020" s="230"/>
      <c r="M1020" s="231"/>
      <c r="N1020" s="232"/>
      <c r="O1020" s="232"/>
      <c r="P1020" s="232"/>
      <c r="Q1020" s="232"/>
      <c r="R1020" s="232"/>
      <c r="S1020" s="232"/>
      <c r="T1020" s="233"/>
      <c r="U1020" s="13"/>
      <c r="V1020" s="13"/>
      <c r="W1020" s="13"/>
      <c r="X1020" s="13"/>
      <c r="Y1020" s="13"/>
      <c r="Z1020" s="13"/>
      <c r="AA1020" s="13"/>
      <c r="AB1020" s="13"/>
      <c r="AC1020" s="13"/>
      <c r="AD1020" s="13"/>
      <c r="AE1020" s="13"/>
      <c r="AT1020" s="234" t="s">
        <v>148</v>
      </c>
      <c r="AU1020" s="234" t="s">
        <v>85</v>
      </c>
      <c r="AV1020" s="13" t="s">
        <v>83</v>
      </c>
      <c r="AW1020" s="13" t="s">
        <v>35</v>
      </c>
      <c r="AX1020" s="13" t="s">
        <v>75</v>
      </c>
      <c r="AY1020" s="234" t="s">
        <v>136</v>
      </c>
    </row>
    <row r="1021" s="14" customFormat="1">
      <c r="A1021" s="14"/>
      <c r="B1021" s="235"/>
      <c r="C1021" s="236"/>
      <c r="D1021" s="226" t="s">
        <v>148</v>
      </c>
      <c r="E1021" s="237" t="s">
        <v>19</v>
      </c>
      <c r="F1021" s="238" t="s">
        <v>999</v>
      </c>
      <c r="G1021" s="236"/>
      <c r="H1021" s="239">
        <v>3.2130000000000001</v>
      </c>
      <c r="I1021" s="240"/>
      <c r="J1021" s="236"/>
      <c r="K1021" s="236"/>
      <c r="L1021" s="241"/>
      <c r="M1021" s="242"/>
      <c r="N1021" s="243"/>
      <c r="O1021" s="243"/>
      <c r="P1021" s="243"/>
      <c r="Q1021" s="243"/>
      <c r="R1021" s="243"/>
      <c r="S1021" s="243"/>
      <c r="T1021" s="244"/>
      <c r="U1021" s="14"/>
      <c r="V1021" s="14"/>
      <c r="W1021" s="14"/>
      <c r="X1021" s="14"/>
      <c r="Y1021" s="14"/>
      <c r="Z1021" s="14"/>
      <c r="AA1021" s="14"/>
      <c r="AB1021" s="14"/>
      <c r="AC1021" s="14"/>
      <c r="AD1021" s="14"/>
      <c r="AE1021" s="14"/>
      <c r="AT1021" s="245" t="s">
        <v>148</v>
      </c>
      <c r="AU1021" s="245" t="s">
        <v>85</v>
      </c>
      <c r="AV1021" s="14" t="s">
        <v>85</v>
      </c>
      <c r="AW1021" s="14" t="s">
        <v>35</v>
      </c>
      <c r="AX1021" s="14" t="s">
        <v>75</v>
      </c>
      <c r="AY1021" s="245" t="s">
        <v>136</v>
      </c>
    </row>
    <row r="1022" s="14" customFormat="1">
      <c r="A1022" s="14"/>
      <c r="B1022" s="235"/>
      <c r="C1022" s="236"/>
      <c r="D1022" s="226" t="s">
        <v>148</v>
      </c>
      <c r="E1022" s="237" t="s">
        <v>19</v>
      </c>
      <c r="F1022" s="238" t="s">
        <v>1000</v>
      </c>
      <c r="G1022" s="236"/>
      <c r="H1022" s="239">
        <v>0.45000000000000001</v>
      </c>
      <c r="I1022" s="240"/>
      <c r="J1022" s="236"/>
      <c r="K1022" s="236"/>
      <c r="L1022" s="241"/>
      <c r="M1022" s="242"/>
      <c r="N1022" s="243"/>
      <c r="O1022" s="243"/>
      <c r="P1022" s="243"/>
      <c r="Q1022" s="243"/>
      <c r="R1022" s="243"/>
      <c r="S1022" s="243"/>
      <c r="T1022" s="244"/>
      <c r="U1022" s="14"/>
      <c r="V1022" s="14"/>
      <c r="W1022" s="14"/>
      <c r="X1022" s="14"/>
      <c r="Y1022" s="14"/>
      <c r="Z1022" s="14"/>
      <c r="AA1022" s="14"/>
      <c r="AB1022" s="14"/>
      <c r="AC1022" s="14"/>
      <c r="AD1022" s="14"/>
      <c r="AE1022" s="14"/>
      <c r="AT1022" s="245" t="s">
        <v>148</v>
      </c>
      <c r="AU1022" s="245" t="s">
        <v>85</v>
      </c>
      <c r="AV1022" s="14" t="s">
        <v>85</v>
      </c>
      <c r="AW1022" s="14" t="s">
        <v>35</v>
      </c>
      <c r="AX1022" s="14" t="s">
        <v>75</v>
      </c>
      <c r="AY1022" s="245" t="s">
        <v>136</v>
      </c>
    </row>
    <row r="1023" s="15" customFormat="1">
      <c r="A1023" s="15"/>
      <c r="B1023" s="246"/>
      <c r="C1023" s="247"/>
      <c r="D1023" s="226" t="s">
        <v>148</v>
      </c>
      <c r="E1023" s="248" t="s">
        <v>19</v>
      </c>
      <c r="F1023" s="249" t="s">
        <v>155</v>
      </c>
      <c r="G1023" s="247"/>
      <c r="H1023" s="250">
        <v>3.6629999999999998</v>
      </c>
      <c r="I1023" s="251"/>
      <c r="J1023" s="247"/>
      <c r="K1023" s="247"/>
      <c r="L1023" s="252"/>
      <c r="M1023" s="253"/>
      <c r="N1023" s="254"/>
      <c r="O1023" s="254"/>
      <c r="P1023" s="254"/>
      <c r="Q1023" s="254"/>
      <c r="R1023" s="254"/>
      <c r="S1023" s="254"/>
      <c r="T1023" s="255"/>
      <c r="U1023" s="15"/>
      <c r="V1023" s="15"/>
      <c r="W1023" s="15"/>
      <c r="X1023" s="15"/>
      <c r="Y1023" s="15"/>
      <c r="Z1023" s="15"/>
      <c r="AA1023" s="15"/>
      <c r="AB1023" s="15"/>
      <c r="AC1023" s="15"/>
      <c r="AD1023" s="15"/>
      <c r="AE1023" s="15"/>
      <c r="AT1023" s="256" t="s">
        <v>148</v>
      </c>
      <c r="AU1023" s="256" t="s">
        <v>85</v>
      </c>
      <c r="AV1023" s="15" t="s">
        <v>144</v>
      </c>
      <c r="AW1023" s="15" t="s">
        <v>35</v>
      </c>
      <c r="AX1023" s="15" t="s">
        <v>83</v>
      </c>
      <c r="AY1023" s="256" t="s">
        <v>136</v>
      </c>
    </row>
    <row r="1024" s="2" customFormat="1" ht="24.15" customHeight="1">
      <c r="A1024" s="40"/>
      <c r="B1024" s="41"/>
      <c r="C1024" s="206" t="s">
        <v>1001</v>
      </c>
      <c r="D1024" s="206" t="s">
        <v>139</v>
      </c>
      <c r="E1024" s="207" t="s">
        <v>1002</v>
      </c>
      <c r="F1024" s="208" t="s">
        <v>1003</v>
      </c>
      <c r="G1024" s="209" t="s">
        <v>142</v>
      </c>
      <c r="H1024" s="210">
        <v>12.94</v>
      </c>
      <c r="I1024" s="211"/>
      <c r="J1024" s="212">
        <f>ROUND(I1024*H1024,2)</f>
        <v>0</v>
      </c>
      <c r="K1024" s="208" t="s">
        <v>143</v>
      </c>
      <c r="L1024" s="46"/>
      <c r="M1024" s="213" t="s">
        <v>19</v>
      </c>
      <c r="N1024" s="214" t="s">
        <v>46</v>
      </c>
      <c r="O1024" s="86"/>
      <c r="P1024" s="215">
        <f>O1024*H1024</f>
        <v>0</v>
      </c>
      <c r="Q1024" s="215">
        <v>8.0000000000000007E-05</v>
      </c>
      <c r="R1024" s="215">
        <f>Q1024*H1024</f>
        <v>0.0010352</v>
      </c>
      <c r="S1024" s="215">
        <v>0</v>
      </c>
      <c r="T1024" s="216">
        <f>S1024*H1024</f>
        <v>0</v>
      </c>
      <c r="U1024" s="40"/>
      <c r="V1024" s="40"/>
      <c r="W1024" s="40"/>
      <c r="X1024" s="40"/>
      <c r="Y1024" s="40"/>
      <c r="Z1024" s="40"/>
      <c r="AA1024" s="40"/>
      <c r="AB1024" s="40"/>
      <c r="AC1024" s="40"/>
      <c r="AD1024" s="40"/>
      <c r="AE1024" s="40"/>
      <c r="AR1024" s="217" t="s">
        <v>257</v>
      </c>
      <c r="AT1024" s="217" t="s">
        <v>139</v>
      </c>
      <c r="AU1024" s="217" t="s">
        <v>85</v>
      </c>
      <c r="AY1024" s="19" t="s">
        <v>136</v>
      </c>
      <c r="BE1024" s="218">
        <f>IF(N1024="základní",J1024,0)</f>
        <v>0</v>
      </c>
      <c r="BF1024" s="218">
        <f>IF(N1024="snížená",J1024,0)</f>
        <v>0</v>
      </c>
      <c r="BG1024" s="218">
        <f>IF(N1024="zákl. přenesená",J1024,0)</f>
        <v>0</v>
      </c>
      <c r="BH1024" s="218">
        <f>IF(N1024="sníž. přenesená",J1024,0)</f>
        <v>0</v>
      </c>
      <c r="BI1024" s="218">
        <f>IF(N1024="nulová",J1024,0)</f>
        <v>0</v>
      </c>
      <c r="BJ1024" s="19" t="s">
        <v>83</v>
      </c>
      <c r="BK1024" s="218">
        <f>ROUND(I1024*H1024,2)</f>
        <v>0</v>
      </c>
      <c r="BL1024" s="19" t="s">
        <v>257</v>
      </c>
      <c r="BM1024" s="217" t="s">
        <v>1004</v>
      </c>
    </row>
    <row r="1025" s="2" customFormat="1">
      <c r="A1025" s="40"/>
      <c r="B1025" s="41"/>
      <c r="C1025" s="42"/>
      <c r="D1025" s="219" t="s">
        <v>146</v>
      </c>
      <c r="E1025" s="42"/>
      <c r="F1025" s="220" t="s">
        <v>1005</v>
      </c>
      <c r="G1025" s="42"/>
      <c r="H1025" s="42"/>
      <c r="I1025" s="221"/>
      <c r="J1025" s="42"/>
      <c r="K1025" s="42"/>
      <c r="L1025" s="46"/>
      <c r="M1025" s="222"/>
      <c r="N1025" s="223"/>
      <c r="O1025" s="86"/>
      <c r="P1025" s="86"/>
      <c r="Q1025" s="86"/>
      <c r="R1025" s="86"/>
      <c r="S1025" s="86"/>
      <c r="T1025" s="87"/>
      <c r="U1025" s="40"/>
      <c r="V1025" s="40"/>
      <c r="W1025" s="40"/>
      <c r="X1025" s="40"/>
      <c r="Y1025" s="40"/>
      <c r="Z1025" s="40"/>
      <c r="AA1025" s="40"/>
      <c r="AB1025" s="40"/>
      <c r="AC1025" s="40"/>
      <c r="AD1025" s="40"/>
      <c r="AE1025" s="40"/>
      <c r="AT1025" s="19" t="s">
        <v>146</v>
      </c>
      <c r="AU1025" s="19" t="s">
        <v>85</v>
      </c>
    </row>
    <row r="1026" s="13" customFormat="1">
      <c r="A1026" s="13"/>
      <c r="B1026" s="224"/>
      <c r="C1026" s="225"/>
      <c r="D1026" s="226" t="s">
        <v>148</v>
      </c>
      <c r="E1026" s="227" t="s">
        <v>19</v>
      </c>
      <c r="F1026" s="228" t="s">
        <v>1006</v>
      </c>
      <c r="G1026" s="225"/>
      <c r="H1026" s="227" t="s">
        <v>19</v>
      </c>
      <c r="I1026" s="229"/>
      <c r="J1026" s="225"/>
      <c r="K1026" s="225"/>
      <c r="L1026" s="230"/>
      <c r="M1026" s="231"/>
      <c r="N1026" s="232"/>
      <c r="O1026" s="232"/>
      <c r="P1026" s="232"/>
      <c r="Q1026" s="232"/>
      <c r="R1026" s="232"/>
      <c r="S1026" s="232"/>
      <c r="T1026" s="233"/>
      <c r="U1026" s="13"/>
      <c r="V1026" s="13"/>
      <c r="W1026" s="13"/>
      <c r="X1026" s="13"/>
      <c r="Y1026" s="13"/>
      <c r="Z1026" s="13"/>
      <c r="AA1026" s="13"/>
      <c r="AB1026" s="13"/>
      <c r="AC1026" s="13"/>
      <c r="AD1026" s="13"/>
      <c r="AE1026" s="13"/>
      <c r="AT1026" s="234" t="s">
        <v>148</v>
      </c>
      <c r="AU1026" s="234" t="s">
        <v>85</v>
      </c>
      <c r="AV1026" s="13" t="s">
        <v>83</v>
      </c>
      <c r="AW1026" s="13" t="s">
        <v>35</v>
      </c>
      <c r="AX1026" s="13" t="s">
        <v>75</v>
      </c>
      <c r="AY1026" s="234" t="s">
        <v>136</v>
      </c>
    </row>
    <row r="1027" s="14" customFormat="1">
      <c r="A1027" s="14"/>
      <c r="B1027" s="235"/>
      <c r="C1027" s="236"/>
      <c r="D1027" s="226" t="s">
        <v>148</v>
      </c>
      <c r="E1027" s="237" t="s">
        <v>19</v>
      </c>
      <c r="F1027" s="238" t="s">
        <v>1007</v>
      </c>
      <c r="G1027" s="236"/>
      <c r="H1027" s="239">
        <v>3.9199999999999999</v>
      </c>
      <c r="I1027" s="240"/>
      <c r="J1027" s="236"/>
      <c r="K1027" s="236"/>
      <c r="L1027" s="241"/>
      <c r="M1027" s="242"/>
      <c r="N1027" s="243"/>
      <c r="O1027" s="243"/>
      <c r="P1027" s="243"/>
      <c r="Q1027" s="243"/>
      <c r="R1027" s="243"/>
      <c r="S1027" s="243"/>
      <c r="T1027" s="244"/>
      <c r="U1027" s="14"/>
      <c r="V1027" s="14"/>
      <c r="W1027" s="14"/>
      <c r="X1027" s="14"/>
      <c r="Y1027" s="14"/>
      <c r="Z1027" s="14"/>
      <c r="AA1027" s="14"/>
      <c r="AB1027" s="14"/>
      <c r="AC1027" s="14"/>
      <c r="AD1027" s="14"/>
      <c r="AE1027" s="14"/>
      <c r="AT1027" s="245" t="s">
        <v>148</v>
      </c>
      <c r="AU1027" s="245" t="s">
        <v>85</v>
      </c>
      <c r="AV1027" s="14" t="s">
        <v>85</v>
      </c>
      <c r="AW1027" s="14" t="s">
        <v>35</v>
      </c>
      <c r="AX1027" s="14" t="s">
        <v>75</v>
      </c>
      <c r="AY1027" s="245" t="s">
        <v>136</v>
      </c>
    </row>
    <row r="1028" s="14" customFormat="1">
      <c r="A1028" s="14"/>
      <c r="B1028" s="235"/>
      <c r="C1028" s="236"/>
      <c r="D1028" s="226" t="s">
        <v>148</v>
      </c>
      <c r="E1028" s="237" t="s">
        <v>19</v>
      </c>
      <c r="F1028" s="238" t="s">
        <v>1008</v>
      </c>
      <c r="G1028" s="236"/>
      <c r="H1028" s="239">
        <v>8</v>
      </c>
      <c r="I1028" s="240"/>
      <c r="J1028" s="236"/>
      <c r="K1028" s="236"/>
      <c r="L1028" s="241"/>
      <c r="M1028" s="242"/>
      <c r="N1028" s="243"/>
      <c r="O1028" s="243"/>
      <c r="P1028" s="243"/>
      <c r="Q1028" s="243"/>
      <c r="R1028" s="243"/>
      <c r="S1028" s="243"/>
      <c r="T1028" s="244"/>
      <c r="U1028" s="14"/>
      <c r="V1028" s="14"/>
      <c r="W1028" s="14"/>
      <c r="X1028" s="14"/>
      <c r="Y1028" s="14"/>
      <c r="Z1028" s="14"/>
      <c r="AA1028" s="14"/>
      <c r="AB1028" s="14"/>
      <c r="AC1028" s="14"/>
      <c r="AD1028" s="14"/>
      <c r="AE1028" s="14"/>
      <c r="AT1028" s="245" t="s">
        <v>148</v>
      </c>
      <c r="AU1028" s="245" t="s">
        <v>85</v>
      </c>
      <c r="AV1028" s="14" t="s">
        <v>85</v>
      </c>
      <c r="AW1028" s="14" t="s">
        <v>35</v>
      </c>
      <c r="AX1028" s="14" t="s">
        <v>75</v>
      </c>
      <c r="AY1028" s="245" t="s">
        <v>136</v>
      </c>
    </row>
    <row r="1029" s="14" customFormat="1">
      <c r="A1029" s="14"/>
      <c r="B1029" s="235"/>
      <c r="C1029" s="236"/>
      <c r="D1029" s="226" t="s">
        <v>148</v>
      </c>
      <c r="E1029" s="237" t="s">
        <v>19</v>
      </c>
      <c r="F1029" s="238" t="s">
        <v>1009</v>
      </c>
      <c r="G1029" s="236"/>
      <c r="H1029" s="239">
        <v>1.02</v>
      </c>
      <c r="I1029" s="240"/>
      <c r="J1029" s="236"/>
      <c r="K1029" s="236"/>
      <c r="L1029" s="241"/>
      <c r="M1029" s="242"/>
      <c r="N1029" s="243"/>
      <c r="O1029" s="243"/>
      <c r="P1029" s="243"/>
      <c r="Q1029" s="243"/>
      <c r="R1029" s="243"/>
      <c r="S1029" s="243"/>
      <c r="T1029" s="244"/>
      <c r="U1029" s="14"/>
      <c r="V1029" s="14"/>
      <c r="W1029" s="14"/>
      <c r="X1029" s="14"/>
      <c r="Y1029" s="14"/>
      <c r="Z1029" s="14"/>
      <c r="AA1029" s="14"/>
      <c r="AB1029" s="14"/>
      <c r="AC1029" s="14"/>
      <c r="AD1029" s="14"/>
      <c r="AE1029" s="14"/>
      <c r="AT1029" s="245" t="s">
        <v>148</v>
      </c>
      <c r="AU1029" s="245" t="s">
        <v>85</v>
      </c>
      <c r="AV1029" s="14" t="s">
        <v>85</v>
      </c>
      <c r="AW1029" s="14" t="s">
        <v>35</v>
      </c>
      <c r="AX1029" s="14" t="s">
        <v>75</v>
      </c>
      <c r="AY1029" s="245" t="s">
        <v>136</v>
      </c>
    </row>
    <row r="1030" s="15" customFormat="1">
      <c r="A1030" s="15"/>
      <c r="B1030" s="246"/>
      <c r="C1030" s="247"/>
      <c r="D1030" s="226" t="s">
        <v>148</v>
      </c>
      <c r="E1030" s="248" t="s">
        <v>19</v>
      </c>
      <c r="F1030" s="249" t="s">
        <v>155</v>
      </c>
      <c r="G1030" s="247"/>
      <c r="H1030" s="250">
        <v>12.94</v>
      </c>
      <c r="I1030" s="251"/>
      <c r="J1030" s="247"/>
      <c r="K1030" s="247"/>
      <c r="L1030" s="252"/>
      <c r="M1030" s="253"/>
      <c r="N1030" s="254"/>
      <c r="O1030" s="254"/>
      <c r="P1030" s="254"/>
      <c r="Q1030" s="254"/>
      <c r="R1030" s="254"/>
      <c r="S1030" s="254"/>
      <c r="T1030" s="255"/>
      <c r="U1030" s="15"/>
      <c r="V1030" s="15"/>
      <c r="W1030" s="15"/>
      <c r="X1030" s="15"/>
      <c r="Y1030" s="15"/>
      <c r="Z1030" s="15"/>
      <c r="AA1030" s="15"/>
      <c r="AB1030" s="15"/>
      <c r="AC1030" s="15"/>
      <c r="AD1030" s="15"/>
      <c r="AE1030" s="15"/>
      <c r="AT1030" s="256" t="s">
        <v>148</v>
      </c>
      <c r="AU1030" s="256" t="s">
        <v>85</v>
      </c>
      <c r="AV1030" s="15" t="s">
        <v>144</v>
      </c>
      <c r="AW1030" s="15" t="s">
        <v>35</v>
      </c>
      <c r="AX1030" s="15" t="s">
        <v>83</v>
      </c>
      <c r="AY1030" s="256" t="s">
        <v>136</v>
      </c>
    </row>
    <row r="1031" s="2" customFormat="1" ht="16.5" customHeight="1">
      <c r="A1031" s="40"/>
      <c r="B1031" s="41"/>
      <c r="C1031" s="206" t="s">
        <v>1010</v>
      </c>
      <c r="D1031" s="206" t="s">
        <v>139</v>
      </c>
      <c r="E1031" s="207" t="s">
        <v>1011</v>
      </c>
      <c r="F1031" s="208" t="s">
        <v>1012</v>
      </c>
      <c r="G1031" s="209" t="s">
        <v>142</v>
      </c>
      <c r="H1031" s="210">
        <v>12.94</v>
      </c>
      <c r="I1031" s="211"/>
      <c r="J1031" s="212">
        <f>ROUND(I1031*H1031,2)</f>
        <v>0</v>
      </c>
      <c r="K1031" s="208" t="s">
        <v>143</v>
      </c>
      <c r="L1031" s="46"/>
      <c r="M1031" s="213" t="s">
        <v>19</v>
      </c>
      <c r="N1031" s="214" t="s">
        <v>46</v>
      </c>
      <c r="O1031" s="86"/>
      <c r="P1031" s="215">
        <f>O1031*H1031</f>
        <v>0</v>
      </c>
      <c r="Q1031" s="215">
        <v>0.00013999999999999999</v>
      </c>
      <c r="R1031" s="215">
        <f>Q1031*H1031</f>
        <v>0.0018115999999999998</v>
      </c>
      <c r="S1031" s="215">
        <v>0</v>
      </c>
      <c r="T1031" s="216">
        <f>S1031*H1031</f>
        <v>0</v>
      </c>
      <c r="U1031" s="40"/>
      <c r="V1031" s="40"/>
      <c r="W1031" s="40"/>
      <c r="X1031" s="40"/>
      <c r="Y1031" s="40"/>
      <c r="Z1031" s="40"/>
      <c r="AA1031" s="40"/>
      <c r="AB1031" s="40"/>
      <c r="AC1031" s="40"/>
      <c r="AD1031" s="40"/>
      <c r="AE1031" s="40"/>
      <c r="AR1031" s="217" t="s">
        <v>257</v>
      </c>
      <c r="AT1031" s="217" t="s">
        <v>139</v>
      </c>
      <c r="AU1031" s="217" t="s">
        <v>85</v>
      </c>
      <c r="AY1031" s="19" t="s">
        <v>136</v>
      </c>
      <c r="BE1031" s="218">
        <f>IF(N1031="základní",J1031,0)</f>
        <v>0</v>
      </c>
      <c r="BF1031" s="218">
        <f>IF(N1031="snížená",J1031,0)</f>
        <v>0</v>
      </c>
      <c r="BG1031" s="218">
        <f>IF(N1031="zákl. přenesená",J1031,0)</f>
        <v>0</v>
      </c>
      <c r="BH1031" s="218">
        <f>IF(N1031="sníž. přenesená",J1031,0)</f>
        <v>0</v>
      </c>
      <c r="BI1031" s="218">
        <f>IF(N1031="nulová",J1031,0)</f>
        <v>0</v>
      </c>
      <c r="BJ1031" s="19" t="s">
        <v>83</v>
      </c>
      <c r="BK1031" s="218">
        <f>ROUND(I1031*H1031,2)</f>
        <v>0</v>
      </c>
      <c r="BL1031" s="19" t="s">
        <v>257</v>
      </c>
      <c r="BM1031" s="217" t="s">
        <v>1013</v>
      </c>
    </row>
    <row r="1032" s="2" customFormat="1">
      <c r="A1032" s="40"/>
      <c r="B1032" s="41"/>
      <c r="C1032" s="42"/>
      <c r="D1032" s="219" t="s">
        <v>146</v>
      </c>
      <c r="E1032" s="42"/>
      <c r="F1032" s="220" t="s">
        <v>1014</v>
      </c>
      <c r="G1032" s="42"/>
      <c r="H1032" s="42"/>
      <c r="I1032" s="221"/>
      <c r="J1032" s="42"/>
      <c r="K1032" s="42"/>
      <c r="L1032" s="46"/>
      <c r="M1032" s="222"/>
      <c r="N1032" s="223"/>
      <c r="O1032" s="86"/>
      <c r="P1032" s="86"/>
      <c r="Q1032" s="86"/>
      <c r="R1032" s="86"/>
      <c r="S1032" s="86"/>
      <c r="T1032" s="87"/>
      <c r="U1032" s="40"/>
      <c r="V1032" s="40"/>
      <c r="W1032" s="40"/>
      <c r="X1032" s="40"/>
      <c r="Y1032" s="40"/>
      <c r="Z1032" s="40"/>
      <c r="AA1032" s="40"/>
      <c r="AB1032" s="40"/>
      <c r="AC1032" s="40"/>
      <c r="AD1032" s="40"/>
      <c r="AE1032" s="40"/>
      <c r="AT1032" s="19" t="s">
        <v>146</v>
      </c>
      <c r="AU1032" s="19" t="s">
        <v>85</v>
      </c>
    </row>
    <row r="1033" s="13" customFormat="1">
      <c r="A1033" s="13"/>
      <c r="B1033" s="224"/>
      <c r="C1033" s="225"/>
      <c r="D1033" s="226" t="s">
        <v>148</v>
      </c>
      <c r="E1033" s="227" t="s">
        <v>19</v>
      </c>
      <c r="F1033" s="228" t="s">
        <v>1006</v>
      </c>
      <c r="G1033" s="225"/>
      <c r="H1033" s="227" t="s">
        <v>19</v>
      </c>
      <c r="I1033" s="229"/>
      <c r="J1033" s="225"/>
      <c r="K1033" s="225"/>
      <c r="L1033" s="230"/>
      <c r="M1033" s="231"/>
      <c r="N1033" s="232"/>
      <c r="O1033" s="232"/>
      <c r="P1033" s="232"/>
      <c r="Q1033" s="232"/>
      <c r="R1033" s="232"/>
      <c r="S1033" s="232"/>
      <c r="T1033" s="233"/>
      <c r="U1033" s="13"/>
      <c r="V1033" s="13"/>
      <c r="W1033" s="13"/>
      <c r="X1033" s="13"/>
      <c r="Y1033" s="13"/>
      <c r="Z1033" s="13"/>
      <c r="AA1033" s="13"/>
      <c r="AB1033" s="13"/>
      <c r="AC1033" s="13"/>
      <c r="AD1033" s="13"/>
      <c r="AE1033" s="13"/>
      <c r="AT1033" s="234" t="s">
        <v>148</v>
      </c>
      <c r="AU1033" s="234" t="s">
        <v>85</v>
      </c>
      <c r="AV1033" s="13" t="s">
        <v>83</v>
      </c>
      <c r="AW1033" s="13" t="s">
        <v>35</v>
      </c>
      <c r="AX1033" s="13" t="s">
        <v>75</v>
      </c>
      <c r="AY1033" s="234" t="s">
        <v>136</v>
      </c>
    </row>
    <row r="1034" s="14" customFormat="1">
      <c r="A1034" s="14"/>
      <c r="B1034" s="235"/>
      <c r="C1034" s="236"/>
      <c r="D1034" s="226" t="s">
        <v>148</v>
      </c>
      <c r="E1034" s="237" t="s">
        <v>19</v>
      </c>
      <c r="F1034" s="238" t="s">
        <v>1007</v>
      </c>
      <c r="G1034" s="236"/>
      <c r="H1034" s="239">
        <v>3.9199999999999999</v>
      </c>
      <c r="I1034" s="240"/>
      <c r="J1034" s="236"/>
      <c r="K1034" s="236"/>
      <c r="L1034" s="241"/>
      <c r="M1034" s="242"/>
      <c r="N1034" s="243"/>
      <c r="O1034" s="243"/>
      <c r="P1034" s="243"/>
      <c r="Q1034" s="243"/>
      <c r="R1034" s="243"/>
      <c r="S1034" s="243"/>
      <c r="T1034" s="244"/>
      <c r="U1034" s="14"/>
      <c r="V1034" s="14"/>
      <c r="W1034" s="14"/>
      <c r="X1034" s="14"/>
      <c r="Y1034" s="14"/>
      <c r="Z1034" s="14"/>
      <c r="AA1034" s="14"/>
      <c r="AB1034" s="14"/>
      <c r="AC1034" s="14"/>
      <c r="AD1034" s="14"/>
      <c r="AE1034" s="14"/>
      <c r="AT1034" s="245" t="s">
        <v>148</v>
      </c>
      <c r="AU1034" s="245" t="s">
        <v>85</v>
      </c>
      <c r="AV1034" s="14" t="s">
        <v>85</v>
      </c>
      <c r="AW1034" s="14" t="s">
        <v>35</v>
      </c>
      <c r="AX1034" s="14" t="s">
        <v>75</v>
      </c>
      <c r="AY1034" s="245" t="s">
        <v>136</v>
      </c>
    </row>
    <row r="1035" s="14" customFormat="1">
      <c r="A1035" s="14"/>
      <c r="B1035" s="235"/>
      <c r="C1035" s="236"/>
      <c r="D1035" s="226" t="s">
        <v>148</v>
      </c>
      <c r="E1035" s="237" t="s">
        <v>19</v>
      </c>
      <c r="F1035" s="238" t="s">
        <v>1008</v>
      </c>
      <c r="G1035" s="236"/>
      <c r="H1035" s="239">
        <v>8</v>
      </c>
      <c r="I1035" s="240"/>
      <c r="J1035" s="236"/>
      <c r="K1035" s="236"/>
      <c r="L1035" s="241"/>
      <c r="M1035" s="242"/>
      <c r="N1035" s="243"/>
      <c r="O1035" s="243"/>
      <c r="P1035" s="243"/>
      <c r="Q1035" s="243"/>
      <c r="R1035" s="243"/>
      <c r="S1035" s="243"/>
      <c r="T1035" s="244"/>
      <c r="U1035" s="14"/>
      <c r="V1035" s="14"/>
      <c r="W1035" s="14"/>
      <c r="X1035" s="14"/>
      <c r="Y1035" s="14"/>
      <c r="Z1035" s="14"/>
      <c r="AA1035" s="14"/>
      <c r="AB1035" s="14"/>
      <c r="AC1035" s="14"/>
      <c r="AD1035" s="14"/>
      <c r="AE1035" s="14"/>
      <c r="AT1035" s="245" t="s">
        <v>148</v>
      </c>
      <c r="AU1035" s="245" t="s">
        <v>85</v>
      </c>
      <c r="AV1035" s="14" t="s">
        <v>85</v>
      </c>
      <c r="AW1035" s="14" t="s">
        <v>35</v>
      </c>
      <c r="AX1035" s="14" t="s">
        <v>75</v>
      </c>
      <c r="AY1035" s="245" t="s">
        <v>136</v>
      </c>
    </row>
    <row r="1036" s="14" customFormat="1">
      <c r="A1036" s="14"/>
      <c r="B1036" s="235"/>
      <c r="C1036" s="236"/>
      <c r="D1036" s="226" t="s">
        <v>148</v>
      </c>
      <c r="E1036" s="237" t="s">
        <v>19</v>
      </c>
      <c r="F1036" s="238" t="s">
        <v>1009</v>
      </c>
      <c r="G1036" s="236"/>
      <c r="H1036" s="239">
        <v>1.02</v>
      </c>
      <c r="I1036" s="240"/>
      <c r="J1036" s="236"/>
      <c r="K1036" s="236"/>
      <c r="L1036" s="241"/>
      <c r="M1036" s="242"/>
      <c r="N1036" s="243"/>
      <c r="O1036" s="243"/>
      <c r="P1036" s="243"/>
      <c r="Q1036" s="243"/>
      <c r="R1036" s="243"/>
      <c r="S1036" s="243"/>
      <c r="T1036" s="244"/>
      <c r="U1036" s="14"/>
      <c r="V1036" s="14"/>
      <c r="W1036" s="14"/>
      <c r="X1036" s="14"/>
      <c r="Y1036" s="14"/>
      <c r="Z1036" s="14"/>
      <c r="AA1036" s="14"/>
      <c r="AB1036" s="14"/>
      <c r="AC1036" s="14"/>
      <c r="AD1036" s="14"/>
      <c r="AE1036" s="14"/>
      <c r="AT1036" s="245" t="s">
        <v>148</v>
      </c>
      <c r="AU1036" s="245" t="s">
        <v>85</v>
      </c>
      <c r="AV1036" s="14" t="s">
        <v>85</v>
      </c>
      <c r="AW1036" s="14" t="s">
        <v>35</v>
      </c>
      <c r="AX1036" s="14" t="s">
        <v>75</v>
      </c>
      <c r="AY1036" s="245" t="s">
        <v>136</v>
      </c>
    </row>
    <row r="1037" s="15" customFormat="1">
      <c r="A1037" s="15"/>
      <c r="B1037" s="246"/>
      <c r="C1037" s="247"/>
      <c r="D1037" s="226" t="s">
        <v>148</v>
      </c>
      <c r="E1037" s="248" t="s">
        <v>19</v>
      </c>
      <c r="F1037" s="249" t="s">
        <v>155</v>
      </c>
      <c r="G1037" s="247"/>
      <c r="H1037" s="250">
        <v>12.94</v>
      </c>
      <c r="I1037" s="251"/>
      <c r="J1037" s="247"/>
      <c r="K1037" s="247"/>
      <c r="L1037" s="252"/>
      <c r="M1037" s="253"/>
      <c r="N1037" s="254"/>
      <c r="O1037" s="254"/>
      <c r="P1037" s="254"/>
      <c r="Q1037" s="254"/>
      <c r="R1037" s="254"/>
      <c r="S1037" s="254"/>
      <c r="T1037" s="255"/>
      <c r="U1037" s="15"/>
      <c r="V1037" s="15"/>
      <c r="W1037" s="15"/>
      <c r="X1037" s="15"/>
      <c r="Y1037" s="15"/>
      <c r="Z1037" s="15"/>
      <c r="AA1037" s="15"/>
      <c r="AB1037" s="15"/>
      <c r="AC1037" s="15"/>
      <c r="AD1037" s="15"/>
      <c r="AE1037" s="15"/>
      <c r="AT1037" s="256" t="s">
        <v>148</v>
      </c>
      <c r="AU1037" s="256" t="s">
        <v>85</v>
      </c>
      <c r="AV1037" s="15" t="s">
        <v>144</v>
      </c>
      <c r="AW1037" s="15" t="s">
        <v>35</v>
      </c>
      <c r="AX1037" s="15" t="s">
        <v>83</v>
      </c>
      <c r="AY1037" s="256" t="s">
        <v>136</v>
      </c>
    </row>
    <row r="1038" s="2" customFormat="1" ht="16.5" customHeight="1">
      <c r="A1038" s="40"/>
      <c r="B1038" s="41"/>
      <c r="C1038" s="206" t="s">
        <v>1015</v>
      </c>
      <c r="D1038" s="206" t="s">
        <v>139</v>
      </c>
      <c r="E1038" s="207" t="s">
        <v>1016</v>
      </c>
      <c r="F1038" s="208" t="s">
        <v>1017</v>
      </c>
      <c r="G1038" s="209" t="s">
        <v>142</v>
      </c>
      <c r="H1038" s="210">
        <v>25.879999999999999</v>
      </c>
      <c r="I1038" s="211"/>
      <c r="J1038" s="212">
        <f>ROUND(I1038*H1038,2)</f>
        <v>0</v>
      </c>
      <c r="K1038" s="208" t="s">
        <v>143</v>
      </c>
      <c r="L1038" s="46"/>
      <c r="M1038" s="213" t="s">
        <v>19</v>
      </c>
      <c r="N1038" s="214" t="s">
        <v>46</v>
      </c>
      <c r="O1038" s="86"/>
      <c r="P1038" s="215">
        <f>O1038*H1038</f>
        <v>0</v>
      </c>
      <c r="Q1038" s="215">
        <v>0.00012</v>
      </c>
      <c r="R1038" s="215">
        <f>Q1038*H1038</f>
        <v>0.0031056</v>
      </c>
      <c r="S1038" s="215">
        <v>0</v>
      </c>
      <c r="T1038" s="216">
        <f>S1038*H1038</f>
        <v>0</v>
      </c>
      <c r="U1038" s="40"/>
      <c r="V1038" s="40"/>
      <c r="W1038" s="40"/>
      <c r="X1038" s="40"/>
      <c r="Y1038" s="40"/>
      <c r="Z1038" s="40"/>
      <c r="AA1038" s="40"/>
      <c r="AB1038" s="40"/>
      <c r="AC1038" s="40"/>
      <c r="AD1038" s="40"/>
      <c r="AE1038" s="40"/>
      <c r="AR1038" s="217" t="s">
        <v>257</v>
      </c>
      <c r="AT1038" s="217" t="s">
        <v>139</v>
      </c>
      <c r="AU1038" s="217" t="s">
        <v>85</v>
      </c>
      <c r="AY1038" s="19" t="s">
        <v>136</v>
      </c>
      <c r="BE1038" s="218">
        <f>IF(N1038="základní",J1038,0)</f>
        <v>0</v>
      </c>
      <c r="BF1038" s="218">
        <f>IF(N1038="snížená",J1038,0)</f>
        <v>0</v>
      </c>
      <c r="BG1038" s="218">
        <f>IF(N1038="zákl. přenesená",J1038,0)</f>
        <v>0</v>
      </c>
      <c r="BH1038" s="218">
        <f>IF(N1038="sníž. přenesená",J1038,0)</f>
        <v>0</v>
      </c>
      <c r="BI1038" s="218">
        <f>IF(N1038="nulová",J1038,0)</f>
        <v>0</v>
      </c>
      <c r="BJ1038" s="19" t="s">
        <v>83</v>
      </c>
      <c r="BK1038" s="218">
        <f>ROUND(I1038*H1038,2)</f>
        <v>0</v>
      </c>
      <c r="BL1038" s="19" t="s">
        <v>257</v>
      </c>
      <c r="BM1038" s="217" t="s">
        <v>1018</v>
      </c>
    </row>
    <row r="1039" s="2" customFormat="1">
      <c r="A1039" s="40"/>
      <c r="B1039" s="41"/>
      <c r="C1039" s="42"/>
      <c r="D1039" s="219" t="s">
        <v>146</v>
      </c>
      <c r="E1039" s="42"/>
      <c r="F1039" s="220" t="s">
        <v>1019</v>
      </c>
      <c r="G1039" s="42"/>
      <c r="H1039" s="42"/>
      <c r="I1039" s="221"/>
      <c r="J1039" s="42"/>
      <c r="K1039" s="42"/>
      <c r="L1039" s="46"/>
      <c r="M1039" s="222"/>
      <c r="N1039" s="223"/>
      <c r="O1039" s="86"/>
      <c r="P1039" s="86"/>
      <c r="Q1039" s="86"/>
      <c r="R1039" s="86"/>
      <c r="S1039" s="86"/>
      <c r="T1039" s="87"/>
      <c r="U1039" s="40"/>
      <c r="V1039" s="40"/>
      <c r="W1039" s="40"/>
      <c r="X1039" s="40"/>
      <c r="Y1039" s="40"/>
      <c r="Z1039" s="40"/>
      <c r="AA1039" s="40"/>
      <c r="AB1039" s="40"/>
      <c r="AC1039" s="40"/>
      <c r="AD1039" s="40"/>
      <c r="AE1039" s="40"/>
      <c r="AT1039" s="19" t="s">
        <v>146</v>
      </c>
      <c r="AU1039" s="19" t="s">
        <v>85</v>
      </c>
    </row>
    <row r="1040" s="13" customFormat="1">
      <c r="A1040" s="13"/>
      <c r="B1040" s="224"/>
      <c r="C1040" s="225"/>
      <c r="D1040" s="226" t="s">
        <v>148</v>
      </c>
      <c r="E1040" s="227" t="s">
        <v>19</v>
      </c>
      <c r="F1040" s="228" t="s">
        <v>1006</v>
      </c>
      <c r="G1040" s="225"/>
      <c r="H1040" s="227" t="s">
        <v>19</v>
      </c>
      <c r="I1040" s="229"/>
      <c r="J1040" s="225"/>
      <c r="K1040" s="225"/>
      <c r="L1040" s="230"/>
      <c r="M1040" s="231"/>
      <c r="N1040" s="232"/>
      <c r="O1040" s="232"/>
      <c r="P1040" s="232"/>
      <c r="Q1040" s="232"/>
      <c r="R1040" s="232"/>
      <c r="S1040" s="232"/>
      <c r="T1040" s="233"/>
      <c r="U1040" s="13"/>
      <c r="V1040" s="13"/>
      <c r="W1040" s="13"/>
      <c r="X1040" s="13"/>
      <c r="Y1040" s="13"/>
      <c r="Z1040" s="13"/>
      <c r="AA1040" s="13"/>
      <c r="AB1040" s="13"/>
      <c r="AC1040" s="13"/>
      <c r="AD1040" s="13"/>
      <c r="AE1040" s="13"/>
      <c r="AT1040" s="234" t="s">
        <v>148</v>
      </c>
      <c r="AU1040" s="234" t="s">
        <v>85</v>
      </c>
      <c r="AV1040" s="13" t="s">
        <v>83</v>
      </c>
      <c r="AW1040" s="13" t="s">
        <v>35</v>
      </c>
      <c r="AX1040" s="13" t="s">
        <v>75</v>
      </c>
      <c r="AY1040" s="234" t="s">
        <v>136</v>
      </c>
    </row>
    <row r="1041" s="14" customFormat="1">
      <c r="A1041" s="14"/>
      <c r="B1041" s="235"/>
      <c r="C1041" s="236"/>
      <c r="D1041" s="226" t="s">
        <v>148</v>
      </c>
      <c r="E1041" s="237" t="s">
        <v>19</v>
      </c>
      <c r="F1041" s="238" t="s">
        <v>1020</v>
      </c>
      <c r="G1041" s="236"/>
      <c r="H1041" s="239">
        <v>7.8399999999999999</v>
      </c>
      <c r="I1041" s="240"/>
      <c r="J1041" s="236"/>
      <c r="K1041" s="236"/>
      <c r="L1041" s="241"/>
      <c r="M1041" s="242"/>
      <c r="N1041" s="243"/>
      <c r="O1041" s="243"/>
      <c r="P1041" s="243"/>
      <c r="Q1041" s="243"/>
      <c r="R1041" s="243"/>
      <c r="S1041" s="243"/>
      <c r="T1041" s="244"/>
      <c r="U1041" s="14"/>
      <c r="V1041" s="14"/>
      <c r="W1041" s="14"/>
      <c r="X1041" s="14"/>
      <c r="Y1041" s="14"/>
      <c r="Z1041" s="14"/>
      <c r="AA1041" s="14"/>
      <c r="AB1041" s="14"/>
      <c r="AC1041" s="14"/>
      <c r="AD1041" s="14"/>
      <c r="AE1041" s="14"/>
      <c r="AT1041" s="245" t="s">
        <v>148</v>
      </c>
      <c r="AU1041" s="245" t="s">
        <v>85</v>
      </c>
      <c r="AV1041" s="14" t="s">
        <v>85</v>
      </c>
      <c r="AW1041" s="14" t="s">
        <v>35</v>
      </c>
      <c r="AX1041" s="14" t="s">
        <v>75</v>
      </c>
      <c r="AY1041" s="245" t="s">
        <v>136</v>
      </c>
    </row>
    <row r="1042" s="14" customFormat="1">
      <c r="A1042" s="14"/>
      <c r="B1042" s="235"/>
      <c r="C1042" s="236"/>
      <c r="D1042" s="226" t="s">
        <v>148</v>
      </c>
      <c r="E1042" s="237" t="s">
        <v>19</v>
      </c>
      <c r="F1042" s="238" t="s">
        <v>1021</v>
      </c>
      <c r="G1042" s="236"/>
      <c r="H1042" s="239">
        <v>16</v>
      </c>
      <c r="I1042" s="240"/>
      <c r="J1042" s="236"/>
      <c r="K1042" s="236"/>
      <c r="L1042" s="241"/>
      <c r="M1042" s="242"/>
      <c r="N1042" s="243"/>
      <c r="O1042" s="243"/>
      <c r="P1042" s="243"/>
      <c r="Q1042" s="243"/>
      <c r="R1042" s="243"/>
      <c r="S1042" s="243"/>
      <c r="T1042" s="244"/>
      <c r="U1042" s="14"/>
      <c r="V1042" s="14"/>
      <c r="W1042" s="14"/>
      <c r="X1042" s="14"/>
      <c r="Y1042" s="14"/>
      <c r="Z1042" s="14"/>
      <c r="AA1042" s="14"/>
      <c r="AB1042" s="14"/>
      <c r="AC1042" s="14"/>
      <c r="AD1042" s="14"/>
      <c r="AE1042" s="14"/>
      <c r="AT1042" s="245" t="s">
        <v>148</v>
      </c>
      <c r="AU1042" s="245" t="s">
        <v>85</v>
      </c>
      <c r="AV1042" s="14" t="s">
        <v>85</v>
      </c>
      <c r="AW1042" s="14" t="s">
        <v>35</v>
      </c>
      <c r="AX1042" s="14" t="s">
        <v>75</v>
      </c>
      <c r="AY1042" s="245" t="s">
        <v>136</v>
      </c>
    </row>
    <row r="1043" s="14" customFormat="1">
      <c r="A1043" s="14"/>
      <c r="B1043" s="235"/>
      <c r="C1043" s="236"/>
      <c r="D1043" s="226" t="s">
        <v>148</v>
      </c>
      <c r="E1043" s="237" t="s">
        <v>19</v>
      </c>
      <c r="F1043" s="238" t="s">
        <v>1022</v>
      </c>
      <c r="G1043" s="236"/>
      <c r="H1043" s="239">
        <v>2.04</v>
      </c>
      <c r="I1043" s="240"/>
      <c r="J1043" s="236"/>
      <c r="K1043" s="236"/>
      <c r="L1043" s="241"/>
      <c r="M1043" s="242"/>
      <c r="N1043" s="243"/>
      <c r="O1043" s="243"/>
      <c r="P1043" s="243"/>
      <c r="Q1043" s="243"/>
      <c r="R1043" s="243"/>
      <c r="S1043" s="243"/>
      <c r="T1043" s="244"/>
      <c r="U1043" s="14"/>
      <c r="V1043" s="14"/>
      <c r="W1043" s="14"/>
      <c r="X1043" s="14"/>
      <c r="Y1043" s="14"/>
      <c r="Z1043" s="14"/>
      <c r="AA1043" s="14"/>
      <c r="AB1043" s="14"/>
      <c r="AC1043" s="14"/>
      <c r="AD1043" s="14"/>
      <c r="AE1043" s="14"/>
      <c r="AT1043" s="245" t="s">
        <v>148</v>
      </c>
      <c r="AU1043" s="245" t="s">
        <v>85</v>
      </c>
      <c r="AV1043" s="14" t="s">
        <v>85</v>
      </c>
      <c r="AW1043" s="14" t="s">
        <v>35</v>
      </c>
      <c r="AX1043" s="14" t="s">
        <v>75</v>
      </c>
      <c r="AY1043" s="245" t="s">
        <v>136</v>
      </c>
    </row>
    <row r="1044" s="15" customFormat="1">
      <c r="A1044" s="15"/>
      <c r="B1044" s="246"/>
      <c r="C1044" s="247"/>
      <c r="D1044" s="226" t="s">
        <v>148</v>
      </c>
      <c r="E1044" s="248" t="s">
        <v>19</v>
      </c>
      <c r="F1044" s="249" t="s">
        <v>155</v>
      </c>
      <c r="G1044" s="247"/>
      <c r="H1044" s="250">
        <v>25.879999999999999</v>
      </c>
      <c r="I1044" s="251"/>
      <c r="J1044" s="247"/>
      <c r="K1044" s="247"/>
      <c r="L1044" s="252"/>
      <c r="M1044" s="253"/>
      <c r="N1044" s="254"/>
      <c r="O1044" s="254"/>
      <c r="P1044" s="254"/>
      <c r="Q1044" s="254"/>
      <c r="R1044" s="254"/>
      <c r="S1044" s="254"/>
      <c r="T1044" s="255"/>
      <c r="U1044" s="15"/>
      <c r="V1044" s="15"/>
      <c r="W1044" s="15"/>
      <c r="X1044" s="15"/>
      <c r="Y1044" s="15"/>
      <c r="Z1044" s="15"/>
      <c r="AA1044" s="15"/>
      <c r="AB1044" s="15"/>
      <c r="AC1044" s="15"/>
      <c r="AD1044" s="15"/>
      <c r="AE1044" s="15"/>
      <c r="AT1044" s="256" t="s">
        <v>148</v>
      </c>
      <c r="AU1044" s="256" t="s">
        <v>85</v>
      </c>
      <c r="AV1044" s="15" t="s">
        <v>144</v>
      </c>
      <c r="AW1044" s="15" t="s">
        <v>35</v>
      </c>
      <c r="AX1044" s="15" t="s">
        <v>83</v>
      </c>
      <c r="AY1044" s="256" t="s">
        <v>136</v>
      </c>
    </row>
    <row r="1045" s="12" customFormat="1" ht="22.8" customHeight="1">
      <c r="A1045" s="12"/>
      <c r="B1045" s="190"/>
      <c r="C1045" s="191"/>
      <c r="D1045" s="192" t="s">
        <v>74</v>
      </c>
      <c r="E1045" s="204" t="s">
        <v>1023</v>
      </c>
      <c r="F1045" s="204" t="s">
        <v>1024</v>
      </c>
      <c r="G1045" s="191"/>
      <c r="H1045" s="191"/>
      <c r="I1045" s="194"/>
      <c r="J1045" s="205">
        <f>BK1045</f>
        <v>0</v>
      </c>
      <c r="K1045" s="191"/>
      <c r="L1045" s="196"/>
      <c r="M1045" s="197"/>
      <c r="N1045" s="198"/>
      <c r="O1045" s="198"/>
      <c r="P1045" s="199">
        <f>SUM(P1046:P1367)</f>
        <v>0</v>
      </c>
      <c r="Q1045" s="198"/>
      <c r="R1045" s="199">
        <f>SUM(R1046:R1367)</f>
        <v>0.77518378999999993</v>
      </c>
      <c r="S1045" s="198"/>
      <c r="T1045" s="200">
        <f>SUM(T1046:T1367)</f>
        <v>0.13881563999999999</v>
      </c>
      <c r="U1045" s="12"/>
      <c r="V1045" s="12"/>
      <c r="W1045" s="12"/>
      <c r="X1045" s="12"/>
      <c r="Y1045" s="12"/>
      <c r="Z1045" s="12"/>
      <c r="AA1045" s="12"/>
      <c r="AB1045" s="12"/>
      <c r="AC1045" s="12"/>
      <c r="AD1045" s="12"/>
      <c r="AE1045" s="12"/>
      <c r="AR1045" s="201" t="s">
        <v>85</v>
      </c>
      <c r="AT1045" s="202" t="s">
        <v>74</v>
      </c>
      <c r="AU1045" s="202" t="s">
        <v>83</v>
      </c>
      <c r="AY1045" s="201" t="s">
        <v>136</v>
      </c>
      <c r="BK1045" s="203">
        <f>SUM(BK1046:BK1367)</f>
        <v>0</v>
      </c>
    </row>
    <row r="1046" s="2" customFormat="1" ht="16.5" customHeight="1">
      <c r="A1046" s="40"/>
      <c r="B1046" s="41"/>
      <c r="C1046" s="206" t="s">
        <v>1025</v>
      </c>
      <c r="D1046" s="206" t="s">
        <v>139</v>
      </c>
      <c r="E1046" s="207" t="s">
        <v>1026</v>
      </c>
      <c r="F1046" s="208" t="s">
        <v>1027</v>
      </c>
      <c r="G1046" s="209" t="s">
        <v>142</v>
      </c>
      <c r="H1046" s="210">
        <v>362.05500000000001</v>
      </c>
      <c r="I1046" s="211"/>
      <c r="J1046" s="212">
        <f>ROUND(I1046*H1046,2)</f>
        <v>0</v>
      </c>
      <c r="K1046" s="208" t="s">
        <v>143</v>
      </c>
      <c r="L1046" s="46"/>
      <c r="M1046" s="213" t="s">
        <v>19</v>
      </c>
      <c r="N1046" s="214" t="s">
        <v>46</v>
      </c>
      <c r="O1046" s="86"/>
      <c r="P1046" s="215">
        <f>O1046*H1046</f>
        <v>0</v>
      </c>
      <c r="Q1046" s="215">
        <v>0</v>
      </c>
      <c r="R1046" s="215">
        <f>Q1046*H1046</f>
        <v>0</v>
      </c>
      <c r="S1046" s="215">
        <v>0</v>
      </c>
      <c r="T1046" s="216">
        <f>S1046*H1046</f>
        <v>0</v>
      </c>
      <c r="U1046" s="40"/>
      <c r="V1046" s="40"/>
      <c r="W1046" s="40"/>
      <c r="X1046" s="40"/>
      <c r="Y1046" s="40"/>
      <c r="Z1046" s="40"/>
      <c r="AA1046" s="40"/>
      <c r="AB1046" s="40"/>
      <c r="AC1046" s="40"/>
      <c r="AD1046" s="40"/>
      <c r="AE1046" s="40"/>
      <c r="AR1046" s="217" t="s">
        <v>257</v>
      </c>
      <c r="AT1046" s="217" t="s">
        <v>139</v>
      </c>
      <c r="AU1046" s="217" t="s">
        <v>85</v>
      </c>
      <c r="AY1046" s="19" t="s">
        <v>136</v>
      </c>
      <c r="BE1046" s="218">
        <f>IF(N1046="základní",J1046,0)</f>
        <v>0</v>
      </c>
      <c r="BF1046" s="218">
        <f>IF(N1046="snížená",J1046,0)</f>
        <v>0</v>
      </c>
      <c r="BG1046" s="218">
        <f>IF(N1046="zákl. přenesená",J1046,0)</f>
        <v>0</v>
      </c>
      <c r="BH1046" s="218">
        <f>IF(N1046="sníž. přenesená",J1046,0)</f>
        <v>0</v>
      </c>
      <c r="BI1046" s="218">
        <f>IF(N1046="nulová",J1046,0)</f>
        <v>0</v>
      </c>
      <c r="BJ1046" s="19" t="s">
        <v>83</v>
      </c>
      <c r="BK1046" s="218">
        <f>ROUND(I1046*H1046,2)</f>
        <v>0</v>
      </c>
      <c r="BL1046" s="19" t="s">
        <v>257</v>
      </c>
      <c r="BM1046" s="217" t="s">
        <v>1028</v>
      </c>
    </row>
    <row r="1047" s="2" customFormat="1">
      <c r="A1047" s="40"/>
      <c r="B1047" s="41"/>
      <c r="C1047" s="42"/>
      <c r="D1047" s="219" t="s">
        <v>146</v>
      </c>
      <c r="E1047" s="42"/>
      <c r="F1047" s="220" t="s">
        <v>1029</v>
      </c>
      <c r="G1047" s="42"/>
      <c r="H1047" s="42"/>
      <c r="I1047" s="221"/>
      <c r="J1047" s="42"/>
      <c r="K1047" s="42"/>
      <c r="L1047" s="46"/>
      <c r="M1047" s="222"/>
      <c r="N1047" s="223"/>
      <c r="O1047" s="86"/>
      <c r="P1047" s="86"/>
      <c r="Q1047" s="86"/>
      <c r="R1047" s="86"/>
      <c r="S1047" s="86"/>
      <c r="T1047" s="87"/>
      <c r="U1047" s="40"/>
      <c r="V1047" s="40"/>
      <c r="W1047" s="40"/>
      <c r="X1047" s="40"/>
      <c r="Y1047" s="40"/>
      <c r="Z1047" s="40"/>
      <c r="AA1047" s="40"/>
      <c r="AB1047" s="40"/>
      <c r="AC1047" s="40"/>
      <c r="AD1047" s="40"/>
      <c r="AE1047" s="40"/>
      <c r="AT1047" s="19" t="s">
        <v>146</v>
      </c>
      <c r="AU1047" s="19" t="s">
        <v>85</v>
      </c>
    </row>
    <row r="1048" s="13" customFormat="1">
      <c r="A1048" s="13"/>
      <c r="B1048" s="224"/>
      <c r="C1048" s="225"/>
      <c r="D1048" s="226" t="s">
        <v>148</v>
      </c>
      <c r="E1048" s="227" t="s">
        <v>19</v>
      </c>
      <c r="F1048" s="228" t="s">
        <v>344</v>
      </c>
      <c r="G1048" s="225"/>
      <c r="H1048" s="227" t="s">
        <v>19</v>
      </c>
      <c r="I1048" s="229"/>
      <c r="J1048" s="225"/>
      <c r="K1048" s="225"/>
      <c r="L1048" s="230"/>
      <c r="M1048" s="231"/>
      <c r="N1048" s="232"/>
      <c r="O1048" s="232"/>
      <c r="P1048" s="232"/>
      <c r="Q1048" s="232"/>
      <c r="R1048" s="232"/>
      <c r="S1048" s="232"/>
      <c r="T1048" s="233"/>
      <c r="U1048" s="13"/>
      <c r="V1048" s="13"/>
      <c r="W1048" s="13"/>
      <c r="X1048" s="13"/>
      <c r="Y1048" s="13"/>
      <c r="Z1048" s="13"/>
      <c r="AA1048" s="13"/>
      <c r="AB1048" s="13"/>
      <c r="AC1048" s="13"/>
      <c r="AD1048" s="13"/>
      <c r="AE1048" s="13"/>
      <c r="AT1048" s="234" t="s">
        <v>148</v>
      </c>
      <c r="AU1048" s="234" t="s">
        <v>85</v>
      </c>
      <c r="AV1048" s="13" t="s">
        <v>83</v>
      </c>
      <c r="AW1048" s="13" t="s">
        <v>35</v>
      </c>
      <c r="AX1048" s="13" t="s">
        <v>75</v>
      </c>
      <c r="AY1048" s="234" t="s">
        <v>136</v>
      </c>
    </row>
    <row r="1049" s="14" customFormat="1">
      <c r="A1049" s="14"/>
      <c r="B1049" s="235"/>
      <c r="C1049" s="236"/>
      <c r="D1049" s="226" t="s">
        <v>148</v>
      </c>
      <c r="E1049" s="237" t="s">
        <v>19</v>
      </c>
      <c r="F1049" s="238" t="s">
        <v>1030</v>
      </c>
      <c r="G1049" s="236"/>
      <c r="H1049" s="239">
        <v>48.829999999999998</v>
      </c>
      <c r="I1049" s="240"/>
      <c r="J1049" s="236"/>
      <c r="K1049" s="236"/>
      <c r="L1049" s="241"/>
      <c r="M1049" s="242"/>
      <c r="N1049" s="243"/>
      <c r="O1049" s="243"/>
      <c r="P1049" s="243"/>
      <c r="Q1049" s="243"/>
      <c r="R1049" s="243"/>
      <c r="S1049" s="243"/>
      <c r="T1049" s="244"/>
      <c r="U1049" s="14"/>
      <c r="V1049" s="14"/>
      <c r="W1049" s="14"/>
      <c r="X1049" s="14"/>
      <c r="Y1049" s="14"/>
      <c r="Z1049" s="14"/>
      <c r="AA1049" s="14"/>
      <c r="AB1049" s="14"/>
      <c r="AC1049" s="14"/>
      <c r="AD1049" s="14"/>
      <c r="AE1049" s="14"/>
      <c r="AT1049" s="245" t="s">
        <v>148</v>
      </c>
      <c r="AU1049" s="245" t="s">
        <v>85</v>
      </c>
      <c r="AV1049" s="14" t="s">
        <v>85</v>
      </c>
      <c r="AW1049" s="14" t="s">
        <v>35</v>
      </c>
      <c r="AX1049" s="14" t="s">
        <v>75</v>
      </c>
      <c r="AY1049" s="245" t="s">
        <v>136</v>
      </c>
    </row>
    <row r="1050" s="14" customFormat="1">
      <c r="A1050" s="14"/>
      <c r="B1050" s="235"/>
      <c r="C1050" s="236"/>
      <c r="D1050" s="226" t="s">
        <v>148</v>
      </c>
      <c r="E1050" s="237" t="s">
        <v>19</v>
      </c>
      <c r="F1050" s="238" t="s">
        <v>1031</v>
      </c>
      <c r="G1050" s="236"/>
      <c r="H1050" s="239">
        <v>-5.9800000000000004</v>
      </c>
      <c r="I1050" s="240"/>
      <c r="J1050" s="236"/>
      <c r="K1050" s="236"/>
      <c r="L1050" s="241"/>
      <c r="M1050" s="242"/>
      <c r="N1050" s="243"/>
      <c r="O1050" s="243"/>
      <c r="P1050" s="243"/>
      <c r="Q1050" s="243"/>
      <c r="R1050" s="243"/>
      <c r="S1050" s="243"/>
      <c r="T1050" s="244"/>
      <c r="U1050" s="14"/>
      <c r="V1050" s="14"/>
      <c r="W1050" s="14"/>
      <c r="X1050" s="14"/>
      <c r="Y1050" s="14"/>
      <c r="Z1050" s="14"/>
      <c r="AA1050" s="14"/>
      <c r="AB1050" s="14"/>
      <c r="AC1050" s="14"/>
      <c r="AD1050" s="14"/>
      <c r="AE1050" s="14"/>
      <c r="AT1050" s="245" t="s">
        <v>148</v>
      </c>
      <c r="AU1050" s="245" t="s">
        <v>85</v>
      </c>
      <c r="AV1050" s="14" t="s">
        <v>85</v>
      </c>
      <c r="AW1050" s="14" t="s">
        <v>35</v>
      </c>
      <c r="AX1050" s="14" t="s">
        <v>75</v>
      </c>
      <c r="AY1050" s="245" t="s">
        <v>136</v>
      </c>
    </row>
    <row r="1051" s="14" customFormat="1">
      <c r="A1051" s="14"/>
      <c r="B1051" s="235"/>
      <c r="C1051" s="236"/>
      <c r="D1051" s="226" t="s">
        <v>148</v>
      </c>
      <c r="E1051" s="237" t="s">
        <v>19</v>
      </c>
      <c r="F1051" s="238" t="s">
        <v>1032</v>
      </c>
      <c r="G1051" s="236"/>
      <c r="H1051" s="239">
        <v>2.1509999999999998</v>
      </c>
      <c r="I1051" s="240"/>
      <c r="J1051" s="236"/>
      <c r="K1051" s="236"/>
      <c r="L1051" s="241"/>
      <c r="M1051" s="242"/>
      <c r="N1051" s="243"/>
      <c r="O1051" s="243"/>
      <c r="P1051" s="243"/>
      <c r="Q1051" s="243"/>
      <c r="R1051" s="243"/>
      <c r="S1051" s="243"/>
      <c r="T1051" s="244"/>
      <c r="U1051" s="14"/>
      <c r="V1051" s="14"/>
      <c r="W1051" s="14"/>
      <c r="X1051" s="14"/>
      <c r="Y1051" s="14"/>
      <c r="Z1051" s="14"/>
      <c r="AA1051" s="14"/>
      <c r="AB1051" s="14"/>
      <c r="AC1051" s="14"/>
      <c r="AD1051" s="14"/>
      <c r="AE1051" s="14"/>
      <c r="AT1051" s="245" t="s">
        <v>148</v>
      </c>
      <c r="AU1051" s="245" t="s">
        <v>85</v>
      </c>
      <c r="AV1051" s="14" t="s">
        <v>85</v>
      </c>
      <c r="AW1051" s="14" t="s">
        <v>35</v>
      </c>
      <c r="AX1051" s="14" t="s">
        <v>75</v>
      </c>
      <c r="AY1051" s="245" t="s">
        <v>136</v>
      </c>
    </row>
    <row r="1052" s="13" customFormat="1">
      <c r="A1052" s="13"/>
      <c r="B1052" s="224"/>
      <c r="C1052" s="225"/>
      <c r="D1052" s="226" t="s">
        <v>148</v>
      </c>
      <c r="E1052" s="227" t="s">
        <v>19</v>
      </c>
      <c r="F1052" s="228" t="s">
        <v>208</v>
      </c>
      <c r="G1052" s="225"/>
      <c r="H1052" s="227" t="s">
        <v>19</v>
      </c>
      <c r="I1052" s="229"/>
      <c r="J1052" s="225"/>
      <c r="K1052" s="225"/>
      <c r="L1052" s="230"/>
      <c r="M1052" s="231"/>
      <c r="N1052" s="232"/>
      <c r="O1052" s="232"/>
      <c r="P1052" s="232"/>
      <c r="Q1052" s="232"/>
      <c r="R1052" s="232"/>
      <c r="S1052" s="232"/>
      <c r="T1052" s="233"/>
      <c r="U1052" s="13"/>
      <c r="V1052" s="13"/>
      <c r="W1052" s="13"/>
      <c r="X1052" s="13"/>
      <c r="Y1052" s="13"/>
      <c r="Z1052" s="13"/>
      <c r="AA1052" s="13"/>
      <c r="AB1052" s="13"/>
      <c r="AC1052" s="13"/>
      <c r="AD1052" s="13"/>
      <c r="AE1052" s="13"/>
      <c r="AT1052" s="234" t="s">
        <v>148</v>
      </c>
      <c r="AU1052" s="234" t="s">
        <v>85</v>
      </c>
      <c r="AV1052" s="13" t="s">
        <v>83</v>
      </c>
      <c r="AW1052" s="13" t="s">
        <v>35</v>
      </c>
      <c r="AX1052" s="13" t="s">
        <v>75</v>
      </c>
      <c r="AY1052" s="234" t="s">
        <v>136</v>
      </c>
    </row>
    <row r="1053" s="14" customFormat="1">
      <c r="A1053" s="14"/>
      <c r="B1053" s="235"/>
      <c r="C1053" s="236"/>
      <c r="D1053" s="226" t="s">
        <v>148</v>
      </c>
      <c r="E1053" s="237" t="s">
        <v>19</v>
      </c>
      <c r="F1053" s="238" t="s">
        <v>1033</v>
      </c>
      <c r="G1053" s="236"/>
      <c r="H1053" s="239">
        <v>49.545999999999999</v>
      </c>
      <c r="I1053" s="240"/>
      <c r="J1053" s="236"/>
      <c r="K1053" s="236"/>
      <c r="L1053" s="241"/>
      <c r="M1053" s="242"/>
      <c r="N1053" s="243"/>
      <c r="O1053" s="243"/>
      <c r="P1053" s="243"/>
      <c r="Q1053" s="243"/>
      <c r="R1053" s="243"/>
      <c r="S1053" s="243"/>
      <c r="T1053" s="244"/>
      <c r="U1053" s="14"/>
      <c r="V1053" s="14"/>
      <c r="W1053" s="14"/>
      <c r="X1053" s="14"/>
      <c r="Y1053" s="14"/>
      <c r="Z1053" s="14"/>
      <c r="AA1053" s="14"/>
      <c r="AB1053" s="14"/>
      <c r="AC1053" s="14"/>
      <c r="AD1053" s="14"/>
      <c r="AE1053" s="14"/>
      <c r="AT1053" s="245" t="s">
        <v>148</v>
      </c>
      <c r="AU1053" s="245" t="s">
        <v>85</v>
      </c>
      <c r="AV1053" s="14" t="s">
        <v>85</v>
      </c>
      <c r="AW1053" s="14" t="s">
        <v>35</v>
      </c>
      <c r="AX1053" s="14" t="s">
        <v>75</v>
      </c>
      <c r="AY1053" s="245" t="s">
        <v>136</v>
      </c>
    </row>
    <row r="1054" s="14" customFormat="1">
      <c r="A1054" s="14"/>
      <c r="B1054" s="235"/>
      <c r="C1054" s="236"/>
      <c r="D1054" s="226" t="s">
        <v>148</v>
      </c>
      <c r="E1054" s="237" t="s">
        <v>19</v>
      </c>
      <c r="F1054" s="238" t="s">
        <v>1034</v>
      </c>
      <c r="G1054" s="236"/>
      <c r="H1054" s="239">
        <v>-7.0069999999999997</v>
      </c>
      <c r="I1054" s="240"/>
      <c r="J1054" s="236"/>
      <c r="K1054" s="236"/>
      <c r="L1054" s="241"/>
      <c r="M1054" s="242"/>
      <c r="N1054" s="243"/>
      <c r="O1054" s="243"/>
      <c r="P1054" s="243"/>
      <c r="Q1054" s="243"/>
      <c r="R1054" s="243"/>
      <c r="S1054" s="243"/>
      <c r="T1054" s="244"/>
      <c r="U1054" s="14"/>
      <c r="V1054" s="14"/>
      <c r="W1054" s="14"/>
      <c r="X1054" s="14"/>
      <c r="Y1054" s="14"/>
      <c r="Z1054" s="14"/>
      <c r="AA1054" s="14"/>
      <c r="AB1054" s="14"/>
      <c r="AC1054" s="14"/>
      <c r="AD1054" s="14"/>
      <c r="AE1054" s="14"/>
      <c r="AT1054" s="245" t="s">
        <v>148</v>
      </c>
      <c r="AU1054" s="245" t="s">
        <v>85</v>
      </c>
      <c r="AV1054" s="14" t="s">
        <v>85</v>
      </c>
      <c r="AW1054" s="14" t="s">
        <v>35</v>
      </c>
      <c r="AX1054" s="14" t="s">
        <v>75</v>
      </c>
      <c r="AY1054" s="245" t="s">
        <v>136</v>
      </c>
    </row>
    <row r="1055" s="14" customFormat="1">
      <c r="A1055" s="14"/>
      <c r="B1055" s="235"/>
      <c r="C1055" s="236"/>
      <c r="D1055" s="226" t="s">
        <v>148</v>
      </c>
      <c r="E1055" s="237" t="s">
        <v>19</v>
      </c>
      <c r="F1055" s="238" t="s">
        <v>1035</v>
      </c>
      <c r="G1055" s="236"/>
      <c r="H1055" s="239">
        <v>1.075</v>
      </c>
      <c r="I1055" s="240"/>
      <c r="J1055" s="236"/>
      <c r="K1055" s="236"/>
      <c r="L1055" s="241"/>
      <c r="M1055" s="242"/>
      <c r="N1055" s="243"/>
      <c r="O1055" s="243"/>
      <c r="P1055" s="243"/>
      <c r="Q1055" s="243"/>
      <c r="R1055" s="243"/>
      <c r="S1055" s="243"/>
      <c r="T1055" s="244"/>
      <c r="U1055" s="14"/>
      <c r="V1055" s="14"/>
      <c r="W1055" s="14"/>
      <c r="X1055" s="14"/>
      <c r="Y1055" s="14"/>
      <c r="Z1055" s="14"/>
      <c r="AA1055" s="14"/>
      <c r="AB1055" s="14"/>
      <c r="AC1055" s="14"/>
      <c r="AD1055" s="14"/>
      <c r="AE1055" s="14"/>
      <c r="AT1055" s="245" t="s">
        <v>148</v>
      </c>
      <c r="AU1055" s="245" t="s">
        <v>85</v>
      </c>
      <c r="AV1055" s="14" t="s">
        <v>85</v>
      </c>
      <c r="AW1055" s="14" t="s">
        <v>35</v>
      </c>
      <c r="AX1055" s="14" t="s">
        <v>75</v>
      </c>
      <c r="AY1055" s="245" t="s">
        <v>136</v>
      </c>
    </row>
    <row r="1056" s="14" customFormat="1">
      <c r="A1056" s="14"/>
      <c r="B1056" s="235"/>
      <c r="C1056" s="236"/>
      <c r="D1056" s="226" t="s">
        <v>148</v>
      </c>
      <c r="E1056" s="237" t="s">
        <v>19</v>
      </c>
      <c r="F1056" s="238" t="s">
        <v>1036</v>
      </c>
      <c r="G1056" s="236"/>
      <c r="H1056" s="239">
        <v>1.294</v>
      </c>
      <c r="I1056" s="240"/>
      <c r="J1056" s="236"/>
      <c r="K1056" s="236"/>
      <c r="L1056" s="241"/>
      <c r="M1056" s="242"/>
      <c r="N1056" s="243"/>
      <c r="O1056" s="243"/>
      <c r="P1056" s="243"/>
      <c r="Q1056" s="243"/>
      <c r="R1056" s="243"/>
      <c r="S1056" s="243"/>
      <c r="T1056" s="244"/>
      <c r="U1056" s="14"/>
      <c r="V1056" s="14"/>
      <c r="W1056" s="14"/>
      <c r="X1056" s="14"/>
      <c r="Y1056" s="14"/>
      <c r="Z1056" s="14"/>
      <c r="AA1056" s="14"/>
      <c r="AB1056" s="14"/>
      <c r="AC1056" s="14"/>
      <c r="AD1056" s="14"/>
      <c r="AE1056" s="14"/>
      <c r="AT1056" s="245" t="s">
        <v>148</v>
      </c>
      <c r="AU1056" s="245" t="s">
        <v>85</v>
      </c>
      <c r="AV1056" s="14" t="s">
        <v>85</v>
      </c>
      <c r="AW1056" s="14" t="s">
        <v>35</v>
      </c>
      <c r="AX1056" s="14" t="s">
        <v>75</v>
      </c>
      <c r="AY1056" s="245" t="s">
        <v>136</v>
      </c>
    </row>
    <row r="1057" s="13" customFormat="1">
      <c r="A1057" s="13"/>
      <c r="B1057" s="224"/>
      <c r="C1057" s="225"/>
      <c r="D1057" s="226" t="s">
        <v>148</v>
      </c>
      <c r="E1057" s="227" t="s">
        <v>19</v>
      </c>
      <c r="F1057" s="228" t="s">
        <v>206</v>
      </c>
      <c r="G1057" s="225"/>
      <c r="H1057" s="227" t="s">
        <v>19</v>
      </c>
      <c r="I1057" s="229"/>
      <c r="J1057" s="225"/>
      <c r="K1057" s="225"/>
      <c r="L1057" s="230"/>
      <c r="M1057" s="231"/>
      <c r="N1057" s="232"/>
      <c r="O1057" s="232"/>
      <c r="P1057" s="232"/>
      <c r="Q1057" s="232"/>
      <c r="R1057" s="232"/>
      <c r="S1057" s="232"/>
      <c r="T1057" s="233"/>
      <c r="U1057" s="13"/>
      <c r="V1057" s="13"/>
      <c r="W1057" s="13"/>
      <c r="X1057" s="13"/>
      <c r="Y1057" s="13"/>
      <c r="Z1057" s="13"/>
      <c r="AA1057" s="13"/>
      <c r="AB1057" s="13"/>
      <c r="AC1057" s="13"/>
      <c r="AD1057" s="13"/>
      <c r="AE1057" s="13"/>
      <c r="AT1057" s="234" t="s">
        <v>148</v>
      </c>
      <c r="AU1057" s="234" t="s">
        <v>85</v>
      </c>
      <c r="AV1057" s="13" t="s">
        <v>83</v>
      </c>
      <c r="AW1057" s="13" t="s">
        <v>35</v>
      </c>
      <c r="AX1057" s="13" t="s">
        <v>75</v>
      </c>
      <c r="AY1057" s="234" t="s">
        <v>136</v>
      </c>
    </row>
    <row r="1058" s="14" customFormat="1">
      <c r="A1058" s="14"/>
      <c r="B1058" s="235"/>
      <c r="C1058" s="236"/>
      <c r="D1058" s="226" t="s">
        <v>148</v>
      </c>
      <c r="E1058" s="237" t="s">
        <v>19</v>
      </c>
      <c r="F1058" s="238" t="s">
        <v>1037</v>
      </c>
      <c r="G1058" s="236"/>
      <c r="H1058" s="239">
        <v>40.484999999999999</v>
      </c>
      <c r="I1058" s="240"/>
      <c r="J1058" s="236"/>
      <c r="K1058" s="236"/>
      <c r="L1058" s="241"/>
      <c r="M1058" s="242"/>
      <c r="N1058" s="243"/>
      <c r="O1058" s="243"/>
      <c r="P1058" s="243"/>
      <c r="Q1058" s="243"/>
      <c r="R1058" s="243"/>
      <c r="S1058" s="243"/>
      <c r="T1058" s="244"/>
      <c r="U1058" s="14"/>
      <c r="V1058" s="14"/>
      <c r="W1058" s="14"/>
      <c r="X1058" s="14"/>
      <c r="Y1058" s="14"/>
      <c r="Z1058" s="14"/>
      <c r="AA1058" s="14"/>
      <c r="AB1058" s="14"/>
      <c r="AC1058" s="14"/>
      <c r="AD1058" s="14"/>
      <c r="AE1058" s="14"/>
      <c r="AT1058" s="245" t="s">
        <v>148</v>
      </c>
      <c r="AU1058" s="245" t="s">
        <v>85</v>
      </c>
      <c r="AV1058" s="14" t="s">
        <v>85</v>
      </c>
      <c r="AW1058" s="14" t="s">
        <v>35</v>
      </c>
      <c r="AX1058" s="14" t="s">
        <v>75</v>
      </c>
      <c r="AY1058" s="245" t="s">
        <v>136</v>
      </c>
    </row>
    <row r="1059" s="14" customFormat="1">
      <c r="A1059" s="14"/>
      <c r="B1059" s="235"/>
      <c r="C1059" s="236"/>
      <c r="D1059" s="226" t="s">
        <v>148</v>
      </c>
      <c r="E1059" s="237" t="s">
        <v>19</v>
      </c>
      <c r="F1059" s="238" t="s">
        <v>1038</v>
      </c>
      <c r="G1059" s="236"/>
      <c r="H1059" s="239">
        <v>-6.7599999999999998</v>
      </c>
      <c r="I1059" s="240"/>
      <c r="J1059" s="236"/>
      <c r="K1059" s="236"/>
      <c r="L1059" s="241"/>
      <c r="M1059" s="242"/>
      <c r="N1059" s="243"/>
      <c r="O1059" s="243"/>
      <c r="P1059" s="243"/>
      <c r="Q1059" s="243"/>
      <c r="R1059" s="243"/>
      <c r="S1059" s="243"/>
      <c r="T1059" s="244"/>
      <c r="U1059" s="14"/>
      <c r="V1059" s="14"/>
      <c r="W1059" s="14"/>
      <c r="X1059" s="14"/>
      <c r="Y1059" s="14"/>
      <c r="Z1059" s="14"/>
      <c r="AA1059" s="14"/>
      <c r="AB1059" s="14"/>
      <c r="AC1059" s="14"/>
      <c r="AD1059" s="14"/>
      <c r="AE1059" s="14"/>
      <c r="AT1059" s="245" t="s">
        <v>148</v>
      </c>
      <c r="AU1059" s="245" t="s">
        <v>85</v>
      </c>
      <c r="AV1059" s="14" t="s">
        <v>85</v>
      </c>
      <c r="AW1059" s="14" t="s">
        <v>35</v>
      </c>
      <c r="AX1059" s="14" t="s">
        <v>75</v>
      </c>
      <c r="AY1059" s="245" t="s">
        <v>136</v>
      </c>
    </row>
    <row r="1060" s="14" customFormat="1">
      <c r="A1060" s="14"/>
      <c r="B1060" s="235"/>
      <c r="C1060" s="236"/>
      <c r="D1060" s="226" t="s">
        <v>148</v>
      </c>
      <c r="E1060" s="237" t="s">
        <v>19</v>
      </c>
      <c r="F1060" s="238" t="s">
        <v>1036</v>
      </c>
      <c r="G1060" s="236"/>
      <c r="H1060" s="239">
        <v>1.294</v>
      </c>
      <c r="I1060" s="240"/>
      <c r="J1060" s="236"/>
      <c r="K1060" s="236"/>
      <c r="L1060" s="241"/>
      <c r="M1060" s="242"/>
      <c r="N1060" s="243"/>
      <c r="O1060" s="243"/>
      <c r="P1060" s="243"/>
      <c r="Q1060" s="243"/>
      <c r="R1060" s="243"/>
      <c r="S1060" s="243"/>
      <c r="T1060" s="244"/>
      <c r="U1060" s="14"/>
      <c r="V1060" s="14"/>
      <c r="W1060" s="14"/>
      <c r="X1060" s="14"/>
      <c r="Y1060" s="14"/>
      <c r="Z1060" s="14"/>
      <c r="AA1060" s="14"/>
      <c r="AB1060" s="14"/>
      <c r="AC1060" s="14"/>
      <c r="AD1060" s="14"/>
      <c r="AE1060" s="14"/>
      <c r="AT1060" s="245" t="s">
        <v>148</v>
      </c>
      <c r="AU1060" s="245" t="s">
        <v>85</v>
      </c>
      <c r="AV1060" s="14" t="s">
        <v>85</v>
      </c>
      <c r="AW1060" s="14" t="s">
        <v>35</v>
      </c>
      <c r="AX1060" s="14" t="s">
        <v>75</v>
      </c>
      <c r="AY1060" s="245" t="s">
        <v>136</v>
      </c>
    </row>
    <row r="1061" s="13" customFormat="1">
      <c r="A1061" s="13"/>
      <c r="B1061" s="224"/>
      <c r="C1061" s="225"/>
      <c r="D1061" s="226" t="s">
        <v>148</v>
      </c>
      <c r="E1061" s="227" t="s">
        <v>19</v>
      </c>
      <c r="F1061" s="228" t="s">
        <v>174</v>
      </c>
      <c r="G1061" s="225"/>
      <c r="H1061" s="227" t="s">
        <v>19</v>
      </c>
      <c r="I1061" s="229"/>
      <c r="J1061" s="225"/>
      <c r="K1061" s="225"/>
      <c r="L1061" s="230"/>
      <c r="M1061" s="231"/>
      <c r="N1061" s="232"/>
      <c r="O1061" s="232"/>
      <c r="P1061" s="232"/>
      <c r="Q1061" s="232"/>
      <c r="R1061" s="232"/>
      <c r="S1061" s="232"/>
      <c r="T1061" s="233"/>
      <c r="U1061" s="13"/>
      <c r="V1061" s="13"/>
      <c r="W1061" s="13"/>
      <c r="X1061" s="13"/>
      <c r="Y1061" s="13"/>
      <c r="Z1061" s="13"/>
      <c r="AA1061" s="13"/>
      <c r="AB1061" s="13"/>
      <c r="AC1061" s="13"/>
      <c r="AD1061" s="13"/>
      <c r="AE1061" s="13"/>
      <c r="AT1061" s="234" t="s">
        <v>148</v>
      </c>
      <c r="AU1061" s="234" t="s">
        <v>85</v>
      </c>
      <c r="AV1061" s="13" t="s">
        <v>83</v>
      </c>
      <c r="AW1061" s="13" t="s">
        <v>35</v>
      </c>
      <c r="AX1061" s="13" t="s">
        <v>75</v>
      </c>
      <c r="AY1061" s="234" t="s">
        <v>136</v>
      </c>
    </row>
    <row r="1062" s="14" customFormat="1">
      <c r="A1062" s="14"/>
      <c r="B1062" s="235"/>
      <c r="C1062" s="236"/>
      <c r="D1062" s="226" t="s">
        <v>148</v>
      </c>
      <c r="E1062" s="237" t="s">
        <v>19</v>
      </c>
      <c r="F1062" s="238" t="s">
        <v>1039</v>
      </c>
      <c r="G1062" s="236"/>
      <c r="H1062" s="239">
        <v>35.920999999999999</v>
      </c>
      <c r="I1062" s="240"/>
      <c r="J1062" s="236"/>
      <c r="K1062" s="236"/>
      <c r="L1062" s="241"/>
      <c r="M1062" s="242"/>
      <c r="N1062" s="243"/>
      <c r="O1062" s="243"/>
      <c r="P1062" s="243"/>
      <c r="Q1062" s="243"/>
      <c r="R1062" s="243"/>
      <c r="S1062" s="243"/>
      <c r="T1062" s="244"/>
      <c r="U1062" s="14"/>
      <c r="V1062" s="14"/>
      <c r="W1062" s="14"/>
      <c r="X1062" s="14"/>
      <c r="Y1062" s="14"/>
      <c r="Z1062" s="14"/>
      <c r="AA1062" s="14"/>
      <c r="AB1062" s="14"/>
      <c r="AC1062" s="14"/>
      <c r="AD1062" s="14"/>
      <c r="AE1062" s="14"/>
      <c r="AT1062" s="245" t="s">
        <v>148</v>
      </c>
      <c r="AU1062" s="245" t="s">
        <v>85</v>
      </c>
      <c r="AV1062" s="14" t="s">
        <v>85</v>
      </c>
      <c r="AW1062" s="14" t="s">
        <v>35</v>
      </c>
      <c r="AX1062" s="14" t="s">
        <v>75</v>
      </c>
      <c r="AY1062" s="245" t="s">
        <v>136</v>
      </c>
    </row>
    <row r="1063" s="14" customFormat="1">
      <c r="A1063" s="14"/>
      <c r="B1063" s="235"/>
      <c r="C1063" s="236"/>
      <c r="D1063" s="226" t="s">
        <v>148</v>
      </c>
      <c r="E1063" s="237" t="s">
        <v>19</v>
      </c>
      <c r="F1063" s="238" t="s">
        <v>1040</v>
      </c>
      <c r="G1063" s="236"/>
      <c r="H1063" s="239">
        <v>-3.8620000000000001</v>
      </c>
      <c r="I1063" s="240"/>
      <c r="J1063" s="236"/>
      <c r="K1063" s="236"/>
      <c r="L1063" s="241"/>
      <c r="M1063" s="242"/>
      <c r="N1063" s="243"/>
      <c r="O1063" s="243"/>
      <c r="P1063" s="243"/>
      <c r="Q1063" s="243"/>
      <c r="R1063" s="243"/>
      <c r="S1063" s="243"/>
      <c r="T1063" s="244"/>
      <c r="U1063" s="14"/>
      <c r="V1063" s="14"/>
      <c r="W1063" s="14"/>
      <c r="X1063" s="14"/>
      <c r="Y1063" s="14"/>
      <c r="Z1063" s="14"/>
      <c r="AA1063" s="14"/>
      <c r="AB1063" s="14"/>
      <c r="AC1063" s="14"/>
      <c r="AD1063" s="14"/>
      <c r="AE1063" s="14"/>
      <c r="AT1063" s="245" t="s">
        <v>148</v>
      </c>
      <c r="AU1063" s="245" t="s">
        <v>85</v>
      </c>
      <c r="AV1063" s="14" t="s">
        <v>85</v>
      </c>
      <c r="AW1063" s="14" t="s">
        <v>35</v>
      </c>
      <c r="AX1063" s="14" t="s">
        <v>75</v>
      </c>
      <c r="AY1063" s="245" t="s">
        <v>136</v>
      </c>
    </row>
    <row r="1064" s="14" customFormat="1">
      <c r="A1064" s="14"/>
      <c r="B1064" s="235"/>
      <c r="C1064" s="236"/>
      <c r="D1064" s="226" t="s">
        <v>148</v>
      </c>
      <c r="E1064" s="237" t="s">
        <v>19</v>
      </c>
      <c r="F1064" s="238" t="s">
        <v>1041</v>
      </c>
      <c r="G1064" s="236"/>
      <c r="H1064" s="239">
        <v>1.1220000000000001</v>
      </c>
      <c r="I1064" s="240"/>
      <c r="J1064" s="236"/>
      <c r="K1064" s="236"/>
      <c r="L1064" s="241"/>
      <c r="M1064" s="242"/>
      <c r="N1064" s="243"/>
      <c r="O1064" s="243"/>
      <c r="P1064" s="243"/>
      <c r="Q1064" s="243"/>
      <c r="R1064" s="243"/>
      <c r="S1064" s="243"/>
      <c r="T1064" s="244"/>
      <c r="U1064" s="14"/>
      <c r="V1064" s="14"/>
      <c r="W1064" s="14"/>
      <c r="X1064" s="14"/>
      <c r="Y1064" s="14"/>
      <c r="Z1064" s="14"/>
      <c r="AA1064" s="14"/>
      <c r="AB1064" s="14"/>
      <c r="AC1064" s="14"/>
      <c r="AD1064" s="14"/>
      <c r="AE1064" s="14"/>
      <c r="AT1064" s="245" t="s">
        <v>148</v>
      </c>
      <c r="AU1064" s="245" t="s">
        <v>85</v>
      </c>
      <c r="AV1064" s="14" t="s">
        <v>85</v>
      </c>
      <c r="AW1064" s="14" t="s">
        <v>35</v>
      </c>
      <c r="AX1064" s="14" t="s">
        <v>75</v>
      </c>
      <c r="AY1064" s="245" t="s">
        <v>136</v>
      </c>
    </row>
    <row r="1065" s="13" customFormat="1">
      <c r="A1065" s="13"/>
      <c r="B1065" s="224"/>
      <c r="C1065" s="225"/>
      <c r="D1065" s="226" t="s">
        <v>148</v>
      </c>
      <c r="E1065" s="227" t="s">
        <v>19</v>
      </c>
      <c r="F1065" s="228" t="s">
        <v>466</v>
      </c>
      <c r="G1065" s="225"/>
      <c r="H1065" s="227" t="s">
        <v>19</v>
      </c>
      <c r="I1065" s="229"/>
      <c r="J1065" s="225"/>
      <c r="K1065" s="225"/>
      <c r="L1065" s="230"/>
      <c r="M1065" s="231"/>
      <c r="N1065" s="232"/>
      <c r="O1065" s="232"/>
      <c r="P1065" s="232"/>
      <c r="Q1065" s="232"/>
      <c r="R1065" s="232"/>
      <c r="S1065" s="232"/>
      <c r="T1065" s="233"/>
      <c r="U1065" s="13"/>
      <c r="V1065" s="13"/>
      <c r="W1065" s="13"/>
      <c r="X1065" s="13"/>
      <c r="Y1065" s="13"/>
      <c r="Z1065" s="13"/>
      <c r="AA1065" s="13"/>
      <c r="AB1065" s="13"/>
      <c r="AC1065" s="13"/>
      <c r="AD1065" s="13"/>
      <c r="AE1065" s="13"/>
      <c r="AT1065" s="234" t="s">
        <v>148</v>
      </c>
      <c r="AU1065" s="234" t="s">
        <v>85</v>
      </c>
      <c r="AV1065" s="13" t="s">
        <v>83</v>
      </c>
      <c r="AW1065" s="13" t="s">
        <v>35</v>
      </c>
      <c r="AX1065" s="13" t="s">
        <v>75</v>
      </c>
      <c r="AY1065" s="234" t="s">
        <v>136</v>
      </c>
    </row>
    <row r="1066" s="14" customFormat="1">
      <c r="A1066" s="14"/>
      <c r="B1066" s="235"/>
      <c r="C1066" s="236"/>
      <c r="D1066" s="226" t="s">
        <v>148</v>
      </c>
      <c r="E1066" s="237" t="s">
        <v>19</v>
      </c>
      <c r="F1066" s="238" t="s">
        <v>1042</v>
      </c>
      <c r="G1066" s="236"/>
      <c r="H1066" s="239">
        <v>21.553000000000001</v>
      </c>
      <c r="I1066" s="240"/>
      <c r="J1066" s="236"/>
      <c r="K1066" s="236"/>
      <c r="L1066" s="241"/>
      <c r="M1066" s="242"/>
      <c r="N1066" s="243"/>
      <c r="O1066" s="243"/>
      <c r="P1066" s="243"/>
      <c r="Q1066" s="243"/>
      <c r="R1066" s="243"/>
      <c r="S1066" s="243"/>
      <c r="T1066" s="244"/>
      <c r="U1066" s="14"/>
      <c r="V1066" s="14"/>
      <c r="W1066" s="14"/>
      <c r="X1066" s="14"/>
      <c r="Y1066" s="14"/>
      <c r="Z1066" s="14"/>
      <c r="AA1066" s="14"/>
      <c r="AB1066" s="14"/>
      <c r="AC1066" s="14"/>
      <c r="AD1066" s="14"/>
      <c r="AE1066" s="14"/>
      <c r="AT1066" s="245" t="s">
        <v>148</v>
      </c>
      <c r="AU1066" s="245" t="s">
        <v>85</v>
      </c>
      <c r="AV1066" s="14" t="s">
        <v>85</v>
      </c>
      <c r="AW1066" s="14" t="s">
        <v>35</v>
      </c>
      <c r="AX1066" s="14" t="s">
        <v>75</v>
      </c>
      <c r="AY1066" s="245" t="s">
        <v>136</v>
      </c>
    </row>
    <row r="1067" s="14" customFormat="1">
      <c r="A1067" s="14"/>
      <c r="B1067" s="235"/>
      <c r="C1067" s="236"/>
      <c r="D1067" s="226" t="s">
        <v>148</v>
      </c>
      <c r="E1067" s="237" t="s">
        <v>19</v>
      </c>
      <c r="F1067" s="238" t="s">
        <v>1043</v>
      </c>
      <c r="G1067" s="236"/>
      <c r="H1067" s="239">
        <v>-3.0939999999999999</v>
      </c>
      <c r="I1067" s="240"/>
      <c r="J1067" s="236"/>
      <c r="K1067" s="236"/>
      <c r="L1067" s="241"/>
      <c r="M1067" s="242"/>
      <c r="N1067" s="243"/>
      <c r="O1067" s="243"/>
      <c r="P1067" s="243"/>
      <c r="Q1067" s="243"/>
      <c r="R1067" s="243"/>
      <c r="S1067" s="243"/>
      <c r="T1067" s="244"/>
      <c r="U1067" s="14"/>
      <c r="V1067" s="14"/>
      <c r="W1067" s="14"/>
      <c r="X1067" s="14"/>
      <c r="Y1067" s="14"/>
      <c r="Z1067" s="14"/>
      <c r="AA1067" s="14"/>
      <c r="AB1067" s="14"/>
      <c r="AC1067" s="14"/>
      <c r="AD1067" s="14"/>
      <c r="AE1067" s="14"/>
      <c r="AT1067" s="245" t="s">
        <v>148</v>
      </c>
      <c r="AU1067" s="245" t="s">
        <v>85</v>
      </c>
      <c r="AV1067" s="14" t="s">
        <v>85</v>
      </c>
      <c r="AW1067" s="14" t="s">
        <v>35</v>
      </c>
      <c r="AX1067" s="14" t="s">
        <v>75</v>
      </c>
      <c r="AY1067" s="245" t="s">
        <v>136</v>
      </c>
    </row>
    <row r="1068" s="14" customFormat="1">
      <c r="A1068" s="14"/>
      <c r="B1068" s="235"/>
      <c r="C1068" s="236"/>
      <c r="D1068" s="226" t="s">
        <v>148</v>
      </c>
      <c r="E1068" s="237" t="s">
        <v>19</v>
      </c>
      <c r="F1068" s="238" t="s">
        <v>1036</v>
      </c>
      <c r="G1068" s="236"/>
      <c r="H1068" s="239">
        <v>1.294</v>
      </c>
      <c r="I1068" s="240"/>
      <c r="J1068" s="236"/>
      <c r="K1068" s="236"/>
      <c r="L1068" s="241"/>
      <c r="M1068" s="242"/>
      <c r="N1068" s="243"/>
      <c r="O1068" s="243"/>
      <c r="P1068" s="243"/>
      <c r="Q1068" s="243"/>
      <c r="R1068" s="243"/>
      <c r="S1068" s="243"/>
      <c r="T1068" s="244"/>
      <c r="U1068" s="14"/>
      <c r="V1068" s="14"/>
      <c r="W1068" s="14"/>
      <c r="X1068" s="14"/>
      <c r="Y1068" s="14"/>
      <c r="Z1068" s="14"/>
      <c r="AA1068" s="14"/>
      <c r="AB1068" s="14"/>
      <c r="AC1068" s="14"/>
      <c r="AD1068" s="14"/>
      <c r="AE1068" s="14"/>
      <c r="AT1068" s="245" t="s">
        <v>148</v>
      </c>
      <c r="AU1068" s="245" t="s">
        <v>85</v>
      </c>
      <c r="AV1068" s="14" t="s">
        <v>85</v>
      </c>
      <c r="AW1068" s="14" t="s">
        <v>35</v>
      </c>
      <c r="AX1068" s="14" t="s">
        <v>75</v>
      </c>
      <c r="AY1068" s="245" t="s">
        <v>136</v>
      </c>
    </row>
    <row r="1069" s="13" customFormat="1">
      <c r="A1069" s="13"/>
      <c r="B1069" s="224"/>
      <c r="C1069" s="225"/>
      <c r="D1069" s="226" t="s">
        <v>148</v>
      </c>
      <c r="E1069" s="227" t="s">
        <v>19</v>
      </c>
      <c r="F1069" s="228" t="s">
        <v>176</v>
      </c>
      <c r="G1069" s="225"/>
      <c r="H1069" s="227" t="s">
        <v>19</v>
      </c>
      <c r="I1069" s="229"/>
      <c r="J1069" s="225"/>
      <c r="K1069" s="225"/>
      <c r="L1069" s="230"/>
      <c r="M1069" s="231"/>
      <c r="N1069" s="232"/>
      <c r="O1069" s="232"/>
      <c r="P1069" s="232"/>
      <c r="Q1069" s="232"/>
      <c r="R1069" s="232"/>
      <c r="S1069" s="232"/>
      <c r="T1069" s="233"/>
      <c r="U1069" s="13"/>
      <c r="V1069" s="13"/>
      <c r="W1069" s="13"/>
      <c r="X1069" s="13"/>
      <c r="Y1069" s="13"/>
      <c r="Z1069" s="13"/>
      <c r="AA1069" s="13"/>
      <c r="AB1069" s="13"/>
      <c r="AC1069" s="13"/>
      <c r="AD1069" s="13"/>
      <c r="AE1069" s="13"/>
      <c r="AT1069" s="234" t="s">
        <v>148</v>
      </c>
      <c r="AU1069" s="234" t="s">
        <v>85</v>
      </c>
      <c r="AV1069" s="13" t="s">
        <v>83</v>
      </c>
      <c r="AW1069" s="13" t="s">
        <v>35</v>
      </c>
      <c r="AX1069" s="13" t="s">
        <v>75</v>
      </c>
      <c r="AY1069" s="234" t="s">
        <v>136</v>
      </c>
    </row>
    <row r="1070" s="14" customFormat="1">
      <c r="A1070" s="14"/>
      <c r="B1070" s="235"/>
      <c r="C1070" s="236"/>
      <c r="D1070" s="226" t="s">
        <v>148</v>
      </c>
      <c r="E1070" s="237" t="s">
        <v>19</v>
      </c>
      <c r="F1070" s="238" t="s">
        <v>1044</v>
      </c>
      <c r="G1070" s="236"/>
      <c r="H1070" s="239">
        <v>22.428999999999998</v>
      </c>
      <c r="I1070" s="240"/>
      <c r="J1070" s="236"/>
      <c r="K1070" s="236"/>
      <c r="L1070" s="241"/>
      <c r="M1070" s="242"/>
      <c r="N1070" s="243"/>
      <c r="O1070" s="243"/>
      <c r="P1070" s="243"/>
      <c r="Q1070" s="243"/>
      <c r="R1070" s="243"/>
      <c r="S1070" s="243"/>
      <c r="T1070" s="244"/>
      <c r="U1070" s="14"/>
      <c r="V1070" s="14"/>
      <c r="W1070" s="14"/>
      <c r="X1070" s="14"/>
      <c r="Y1070" s="14"/>
      <c r="Z1070" s="14"/>
      <c r="AA1070" s="14"/>
      <c r="AB1070" s="14"/>
      <c r="AC1070" s="14"/>
      <c r="AD1070" s="14"/>
      <c r="AE1070" s="14"/>
      <c r="AT1070" s="245" t="s">
        <v>148</v>
      </c>
      <c r="AU1070" s="245" t="s">
        <v>85</v>
      </c>
      <c r="AV1070" s="14" t="s">
        <v>85</v>
      </c>
      <c r="AW1070" s="14" t="s">
        <v>35</v>
      </c>
      <c r="AX1070" s="14" t="s">
        <v>75</v>
      </c>
      <c r="AY1070" s="245" t="s">
        <v>136</v>
      </c>
    </row>
    <row r="1071" s="14" customFormat="1">
      <c r="A1071" s="14"/>
      <c r="B1071" s="235"/>
      <c r="C1071" s="236"/>
      <c r="D1071" s="226" t="s">
        <v>148</v>
      </c>
      <c r="E1071" s="237" t="s">
        <v>19</v>
      </c>
      <c r="F1071" s="238" t="s">
        <v>1043</v>
      </c>
      <c r="G1071" s="236"/>
      <c r="H1071" s="239">
        <v>-3.0939999999999999</v>
      </c>
      <c r="I1071" s="240"/>
      <c r="J1071" s="236"/>
      <c r="K1071" s="236"/>
      <c r="L1071" s="241"/>
      <c r="M1071" s="242"/>
      <c r="N1071" s="243"/>
      <c r="O1071" s="243"/>
      <c r="P1071" s="243"/>
      <c r="Q1071" s="243"/>
      <c r="R1071" s="243"/>
      <c r="S1071" s="243"/>
      <c r="T1071" s="244"/>
      <c r="U1071" s="14"/>
      <c r="V1071" s="14"/>
      <c r="W1071" s="14"/>
      <c r="X1071" s="14"/>
      <c r="Y1071" s="14"/>
      <c r="Z1071" s="14"/>
      <c r="AA1071" s="14"/>
      <c r="AB1071" s="14"/>
      <c r="AC1071" s="14"/>
      <c r="AD1071" s="14"/>
      <c r="AE1071" s="14"/>
      <c r="AT1071" s="245" t="s">
        <v>148</v>
      </c>
      <c r="AU1071" s="245" t="s">
        <v>85</v>
      </c>
      <c r="AV1071" s="14" t="s">
        <v>85</v>
      </c>
      <c r="AW1071" s="14" t="s">
        <v>35</v>
      </c>
      <c r="AX1071" s="14" t="s">
        <v>75</v>
      </c>
      <c r="AY1071" s="245" t="s">
        <v>136</v>
      </c>
    </row>
    <row r="1072" s="14" customFormat="1">
      <c r="A1072" s="14"/>
      <c r="B1072" s="235"/>
      <c r="C1072" s="236"/>
      <c r="D1072" s="226" t="s">
        <v>148</v>
      </c>
      <c r="E1072" s="237" t="s">
        <v>19</v>
      </c>
      <c r="F1072" s="238" t="s">
        <v>1036</v>
      </c>
      <c r="G1072" s="236"/>
      <c r="H1072" s="239">
        <v>1.294</v>
      </c>
      <c r="I1072" s="240"/>
      <c r="J1072" s="236"/>
      <c r="K1072" s="236"/>
      <c r="L1072" s="241"/>
      <c r="M1072" s="242"/>
      <c r="N1072" s="243"/>
      <c r="O1072" s="243"/>
      <c r="P1072" s="243"/>
      <c r="Q1072" s="243"/>
      <c r="R1072" s="243"/>
      <c r="S1072" s="243"/>
      <c r="T1072" s="244"/>
      <c r="U1072" s="14"/>
      <c r="V1072" s="14"/>
      <c r="W1072" s="14"/>
      <c r="X1072" s="14"/>
      <c r="Y1072" s="14"/>
      <c r="Z1072" s="14"/>
      <c r="AA1072" s="14"/>
      <c r="AB1072" s="14"/>
      <c r="AC1072" s="14"/>
      <c r="AD1072" s="14"/>
      <c r="AE1072" s="14"/>
      <c r="AT1072" s="245" t="s">
        <v>148</v>
      </c>
      <c r="AU1072" s="245" t="s">
        <v>85</v>
      </c>
      <c r="AV1072" s="14" t="s">
        <v>85</v>
      </c>
      <c r="AW1072" s="14" t="s">
        <v>35</v>
      </c>
      <c r="AX1072" s="14" t="s">
        <v>75</v>
      </c>
      <c r="AY1072" s="245" t="s">
        <v>136</v>
      </c>
    </row>
    <row r="1073" s="13" customFormat="1">
      <c r="A1073" s="13"/>
      <c r="B1073" s="224"/>
      <c r="C1073" s="225"/>
      <c r="D1073" s="226" t="s">
        <v>148</v>
      </c>
      <c r="E1073" s="227" t="s">
        <v>19</v>
      </c>
      <c r="F1073" s="228" t="s">
        <v>338</v>
      </c>
      <c r="G1073" s="225"/>
      <c r="H1073" s="227" t="s">
        <v>19</v>
      </c>
      <c r="I1073" s="229"/>
      <c r="J1073" s="225"/>
      <c r="K1073" s="225"/>
      <c r="L1073" s="230"/>
      <c r="M1073" s="231"/>
      <c r="N1073" s="232"/>
      <c r="O1073" s="232"/>
      <c r="P1073" s="232"/>
      <c r="Q1073" s="232"/>
      <c r="R1073" s="232"/>
      <c r="S1073" s="232"/>
      <c r="T1073" s="233"/>
      <c r="U1073" s="13"/>
      <c r="V1073" s="13"/>
      <c r="W1073" s="13"/>
      <c r="X1073" s="13"/>
      <c r="Y1073" s="13"/>
      <c r="Z1073" s="13"/>
      <c r="AA1073" s="13"/>
      <c r="AB1073" s="13"/>
      <c r="AC1073" s="13"/>
      <c r="AD1073" s="13"/>
      <c r="AE1073" s="13"/>
      <c r="AT1073" s="234" t="s">
        <v>148</v>
      </c>
      <c r="AU1073" s="234" t="s">
        <v>85</v>
      </c>
      <c r="AV1073" s="13" t="s">
        <v>83</v>
      </c>
      <c r="AW1073" s="13" t="s">
        <v>35</v>
      </c>
      <c r="AX1073" s="13" t="s">
        <v>75</v>
      </c>
      <c r="AY1073" s="234" t="s">
        <v>136</v>
      </c>
    </row>
    <row r="1074" s="14" customFormat="1">
      <c r="A1074" s="14"/>
      <c r="B1074" s="235"/>
      <c r="C1074" s="236"/>
      <c r="D1074" s="226" t="s">
        <v>148</v>
      </c>
      <c r="E1074" s="237" t="s">
        <v>19</v>
      </c>
      <c r="F1074" s="238" t="s">
        <v>1045</v>
      </c>
      <c r="G1074" s="236"/>
      <c r="H1074" s="239">
        <v>20.984999999999999</v>
      </c>
      <c r="I1074" s="240"/>
      <c r="J1074" s="236"/>
      <c r="K1074" s="236"/>
      <c r="L1074" s="241"/>
      <c r="M1074" s="242"/>
      <c r="N1074" s="243"/>
      <c r="O1074" s="243"/>
      <c r="P1074" s="243"/>
      <c r="Q1074" s="243"/>
      <c r="R1074" s="243"/>
      <c r="S1074" s="243"/>
      <c r="T1074" s="244"/>
      <c r="U1074" s="14"/>
      <c r="V1074" s="14"/>
      <c r="W1074" s="14"/>
      <c r="X1074" s="14"/>
      <c r="Y1074" s="14"/>
      <c r="Z1074" s="14"/>
      <c r="AA1074" s="14"/>
      <c r="AB1074" s="14"/>
      <c r="AC1074" s="14"/>
      <c r="AD1074" s="14"/>
      <c r="AE1074" s="14"/>
      <c r="AT1074" s="245" t="s">
        <v>148</v>
      </c>
      <c r="AU1074" s="245" t="s">
        <v>85</v>
      </c>
      <c r="AV1074" s="14" t="s">
        <v>85</v>
      </c>
      <c r="AW1074" s="14" t="s">
        <v>35</v>
      </c>
      <c r="AX1074" s="14" t="s">
        <v>75</v>
      </c>
      <c r="AY1074" s="245" t="s">
        <v>136</v>
      </c>
    </row>
    <row r="1075" s="14" customFormat="1">
      <c r="A1075" s="14"/>
      <c r="B1075" s="235"/>
      <c r="C1075" s="236"/>
      <c r="D1075" s="226" t="s">
        <v>148</v>
      </c>
      <c r="E1075" s="237" t="s">
        <v>19</v>
      </c>
      <c r="F1075" s="238" t="s">
        <v>1043</v>
      </c>
      <c r="G1075" s="236"/>
      <c r="H1075" s="239">
        <v>-3.0939999999999999</v>
      </c>
      <c r="I1075" s="240"/>
      <c r="J1075" s="236"/>
      <c r="K1075" s="236"/>
      <c r="L1075" s="241"/>
      <c r="M1075" s="242"/>
      <c r="N1075" s="243"/>
      <c r="O1075" s="243"/>
      <c r="P1075" s="243"/>
      <c r="Q1075" s="243"/>
      <c r="R1075" s="243"/>
      <c r="S1075" s="243"/>
      <c r="T1075" s="244"/>
      <c r="U1075" s="14"/>
      <c r="V1075" s="14"/>
      <c r="W1075" s="14"/>
      <c r="X1075" s="14"/>
      <c r="Y1075" s="14"/>
      <c r="Z1075" s="14"/>
      <c r="AA1075" s="14"/>
      <c r="AB1075" s="14"/>
      <c r="AC1075" s="14"/>
      <c r="AD1075" s="14"/>
      <c r="AE1075" s="14"/>
      <c r="AT1075" s="245" t="s">
        <v>148</v>
      </c>
      <c r="AU1075" s="245" t="s">
        <v>85</v>
      </c>
      <c r="AV1075" s="14" t="s">
        <v>85</v>
      </c>
      <c r="AW1075" s="14" t="s">
        <v>35</v>
      </c>
      <c r="AX1075" s="14" t="s">
        <v>75</v>
      </c>
      <c r="AY1075" s="245" t="s">
        <v>136</v>
      </c>
    </row>
    <row r="1076" s="14" customFormat="1">
      <c r="A1076" s="14"/>
      <c r="B1076" s="235"/>
      <c r="C1076" s="236"/>
      <c r="D1076" s="226" t="s">
        <v>148</v>
      </c>
      <c r="E1076" s="237" t="s">
        <v>19</v>
      </c>
      <c r="F1076" s="238" t="s">
        <v>1036</v>
      </c>
      <c r="G1076" s="236"/>
      <c r="H1076" s="239">
        <v>1.294</v>
      </c>
      <c r="I1076" s="240"/>
      <c r="J1076" s="236"/>
      <c r="K1076" s="236"/>
      <c r="L1076" s="241"/>
      <c r="M1076" s="242"/>
      <c r="N1076" s="243"/>
      <c r="O1076" s="243"/>
      <c r="P1076" s="243"/>
      <c r="Q1076" s="243"/>
      <c r="R1076" s="243"/>
      <c r="S1076" s="243"/>
      <c r="T1076" s="244"/>
      <c r="U1076" s="14"/>
      <c r="V1076" s="14"/>
      <c r="W1076" s="14"/>
      <c r="X1076" s="14"/>
      <c r="Y1076" s="14"/>
      <c r="Z1076" s="14"/>
      <c r="AA1076" s="14"/>
      <c r="AB1076" s="14"/>
      <c r="AC1076" s="14"/>
      <c r="AD1076" s="14"/>
      <c r="AE1076" s="14"/>
      <c r="AT1076" s="245" t="s">
        <v>148</v>
      </c>
      <c r="AU1076" s="245" t="s">
        <v>85</v>
      </c>
      <c r="AV1076" s="14" t="s">
        <v>85</v>
      </c>
      <c r="AW1076" s="14" t="s">
        <v>35</v>
      </c>
      <c r="AX1076" s="14" t="s">
        <v>75</v>
      </c>
      <c r="AY1076" s="245" t="s">
        <v>136</v>
      </c>
    </row>
    <row r="1077" s="13" customFormat="1">
      <c r="A1077" s="13"/>
      <c r="B1077" s="224"/>
      <c r="C1077" s="225"/>
      <c r="D1077" s="226" t="s">
        <v>148</v>
      </c>
      <c r="E1077" s="227" t="s">
        <v>19</v>
      </c>
      <c r="F1077" s="228" t="s">
        <v>315</v>
      </c>
      <c r="G1077" s="225"/>
      <c r="H1077" s="227" t="s">
        <v>19</v>
      </c>
      <c r="I1077" s="229"/>
      <c r="J1077" s="225"/>
      <c r="K1077" s="225"/>
      <c r="L1077" s="230"/>
      <c r="M1077" s="231"/>
      <c r="N1077" s="232"/>
      <c r="O1077" s="232"/>
      <c r="P1077" s="232"/>
      <c r="Q1077" s="232"/>
      <c r="R1077" s="232"/>
      <c r="S1077" s="232"/>
      <c r="T1077" s="233"/>
      <c r="U1077" s="13"/>
      <c r="V1077" s="13"/>
      <c r="W1077" s="13"/>
      <c r="X1077" s="13"/>
      <c r="Y1077" s="13"/>
      <c r="Z1077" s="13"/>
      <c r="AA1077" s="13"/>
      <c r="AB1077" s="13"/>
      <c r="AC1077" s="13"/>
      <c r="AD1077" s="13"/>
      <c r="AE1077" s="13"/>
      <c r="AT1077" s="234" t="s">
        <v>148</v>
      </c>
      <c r="AU1077" s="234" t="s">
        <v>85</v>
      </c>
      <c r="AV1077" s="13" t="s">
        <v>83</v>
      </c>
      <c r="AW1077" s="13" t="s">
        <v>35</v>
      </c>
      <c r="AX1077" s="13" t="s">
        <v>75</v>
      </c>
      <c r="AY1077" s="234" t="s">
        <v>136</v>
      </c>
    </row>
    <row r="1078" s="14" customFormat="1">
      <c r="A1078" s="14"/>
      <c r="B1078" s="235"/>
      <c r="C1078" s="236"/>
      <c r="D1078" s="226" t="s">
        <v>148</v>
      </c>
      <c r="E1078" s="237" t="s">
        <v>19</v>
      </c>
      <c r="F1078" s="238" t="s">
        <v>1046</v>
      </c>
      <c r="G1078" s="236"/>
      <c r="H1078" s="239">
        <v>24.460000000000001</v>
      </c>
      <c r="I1078" s="240"/>
      <c r="J1078" s="236"/>
      <c r="K1078" s="236"/>
      <c r="L1078" s="241"/>
      <c r="M1078" s="242"/>
      <c r="N1078" s="243"/>
      <c r="O1078" s="243"/>
      <c r="P1078" s="243"/>
      <c r="Q1078" s="243"/>
      <c r="R1078" s="243"/>
      <c r="S1078" s="243"/>
      <c r="T1078" s="244"/>
      <c r="U1078" s="14"/>
      <c r="V1078" s="14"/>
      <c r="W1078" s="14"/>
      <c r="X1078" s="14"/>
      <c r="Y1078" s="14"/>
      <c r="Z1078" s="14"/>
      <c r="AA1078" s="14"/>
      <c r="AB1078" s="14"/>
      <c r="AC1078" s="14"/>
      <c r="AD1078" s="14"/>
      <c r="AE1078" s="14"/>
      <c r="AT1078" s="245" t="s">
        <v>148</v>
      </c>
      <c r="AU1078" s="245" t="s">
        <v>85</v>
      </c>
      <c r="AV1078" s="14" t="s">
        <v>85</v>
      </c>
      <c r="AW1078" s="14" t="s">
        <v>35</v>
      </c>
      <c r="AX1078" s="14" t="s">
        <v>75</v>
      </c>
      <c r="AY1078" s="245" t="s">
        <v>136</v>
      </c>
    </row>
    <row r="1079" s="14" customFormat="1">
      <c r="A1079" s="14"/>
      <c r="B1079" s="235"/>
      <c r="C1079" s="236"/>
      <c r="D1079" s="226" t="s">
        <v>148</v>
      </c>
      <c r="E1079" s="237" t="s">
        <v>19</v>
      </c>
      <c r="F1079" s="238" t="s">
        <v>1047</v>
      </c>
      <c r="G1079" s="236"/>
      <c r="H1079" s="239">
        <v>-4.3339999999999996</v>
      </c>
      <c r="I1079" s="240"/>
      <c r="J1079" s="236"/>
      <c r="K1079" s="236"/>
      <c r="L1079" s="241"/>
      <c r="M1079" s="242"/>
      <c r="N1079" s="243"/>
      <c r="O1079" s="243"/>
      <c r="P1079" s="243"/>
      <c r="Q1079" s="243"/>
      <c r="R1079" s="243"/>
      <c r="S1079" s="243"/>
      <c r="T1079" s="244"/>
      <c r="U1079" s="14"/>
      <c r="V1079" s="14"/>
      <c r="W1079" s="14"/>
      <c r="X1079" s="14"/>
      <c r="Y1079" s="14"/>
      <c r="Z1079" s="14"/>
      <c r="AA1079" s="14"/>
      <c r="AB1079" s="14"/>
      <c r="AC1079" s="14"/>
      <c r="AD1079" s="14"/>
      <c r="AE1079" s="14"/>
      <c r="AT1079" s="245" t="s">
        <v>148</v>
      </c>
      <c r="AU1079" s="245" t="s">
        <v>85</v>
      </c>
      <c r="AV1079" s="14" t="s">
        <v>85</v>
      </c>
      <c r="AW1079" s="14" t="s">
        <v>35</v>
      </c>
      <c r="AX1079" s="14" t="s">
        <v>75</v>
      </c>
      <c r="AY1079" s="245" t="s">
        <v>136</v>
      </c>
    </row>
    <row r="1080" s="13" customFormat="1">
      <c r="A1080" s="13"/>
      <c r="B1080" s="224"/>
      <c r="C1080" s="225"/>
      <c r="D1080" s="226" t="s">
        <v>148</v>
      </c>
      <c r="E1080" s="227" t="s">
        <v>19</v>
      </c>
      <c r="F1080" s="228" t="s">
        <v>1048</v>
      </c>
      <c r="G1080" s="225"/>
      <c r="H1080" s="227" t="s">
        <v>19</v>
      </c>
      <c r="I1080" s="229"/>
      <c r="J1080" s="225"/>
      <c r="K1080" s="225"/>
      <c r="L1080" s="230"/>
      <c r="M1080" s="231"/>
      <c r="N1080" s="232"/>
      <c r="O1080" s="232"/>
      <c r="P1080" s="232"/>
      <c r="Q1080" s="232"/>
      <c r="R1080" s="232"/>
      <c r="S1080" s="232"/>
      <c r="T1080" s="233"/>
      <c r="U1080" s="13"/>
      <c r="V1080" s="13"/>
      <c r="W1080" s="13"/>
      <c r="X1080" s="13"/>
      <c r="Y1080" s="13"/>
      <c r="Z1080" s="13"/>
      <c r="AA1080" s="13"/>
      <c r="AB1080" s="13"/>
      <c r="AC1080" s="13"/>
      <c r="AD1080" s="13"/>
      <c r="AE1080" s="13"/>
      <c r="AT1080" s="234" t="s">
        <v>148</v>
      </c>
      <c r="AU1080" s="234" t="s">
        <v>85</v>
      </c>
      <c r="AV1080" s="13" t="s">
        <v>83</v>
      </c>
      <c r="AW1080" s="13" t="s">
        <v>35</v>
      </c>
      <c r="AX1080" s="13" t="s">
        <v>75</v>
      </c>
      <c r="AY1080" s="234" t="s">
        <v>136</v>
      </c>
    </row>
    <row r="1081" s="14" customFormat="1">
      <c r="A1081" s="14"/>
      <c r="B1081" s="235"/>
      <c r="C1081" s="236"/>
      <c r="D1081" s="226" t="s">
        <v>148</v>
      </c>
      <c r="E1081" s="237" t="s">
        <v>19</v>
      </c>
      <c r="F1081" s="238" t="s">
        <v>1049</v>
      </c>
      <c r="G1081" s="236"/>
      <c r="H1081" s="239">
        <v>44.673000000000002</v>
      </c>
      <c r="I1081" s="240"/>
      <c r="J1081" s="236"/>
      <c r="K1081" s="236"/>
      <c r="L1081" s="241"/>
      <c r="M1081" s="242"/>
      <c r="N1081" s="243"/>
      <c r="O1081" s="243"/>
      <c r="P1081" s="243"/>
      <c r="Q1081" s="243"/>
      <c r="R1081" s="243"/>
      <c r="S1081" s="243"/>
      <c r="T1081" s="244"/>
      <c r="U1081" s="14"/>
      <c r="V1081" s="14"/>
      <c r="W1081" s="14"/>
      <c r="X1081" s="14"/>
      <c r="Y1081" s="14"/>
      <c r="Z1081" s="14"/>
      <c r="AA1081" s="14"/>
      <c r="AB1081" s="14"/>
      <c r="AC1081" s="14"/>
      <c r="AD1081" s="14"/>
      <c r="AE1081" s="14"/>
      <c r="AT1081" s="245" t="s">
        <v>148</v>
      </c>
      <c r="AU1081" s="245" t="s">
        <v>85</v>
      </c>
      <c r="AV1081" s="14" t="s">
        <v>85</v>
      </c>
      <c r="AW1081" s="14" t="s">
        <v>35</v>
      </c>
      <c r="AX1081" s="14" t="s">
        <v>75</v>
      </c>
      <c r="AY1081" s="245" t="s">
        <v>136</v>
      </c>
    </row>
    <row r="1082" s="14" customFormat="1">
      <c r="A1082" s="14"/>
      <c r="B1082" s="235"/>
      <c r="C1082" s="236"/>
      <c r="D1082" s="226" t="s">
        <v>148</v>
      </c>
      <c r="E1082" s="237" t="s">
        <v>19</v>
      </c>
      <c r="F1082" s="238" t="s">
        <v>1050</v>
      </c>
      <c r="G1082" s="236"/>
      <c r="H1082" s="239">
        <v>-4.5800000000000001</v>
      </c>
      <c r="I1082" s="240"/>
      <c r="J1082" s="236"/>
      <c r="K1082" s="236"/>
      <c r="L1082" s="241"/>
      <c r="M1082" s="242"/>
      <c r="N1082" s="243"/>
      <c r="O1082" s="243"/>
      <c r="P1082" s="243"/>
      <c r="Q1082" s="243"/>
      <c r="R1082" s="243"/>
      <c r="S1082" s="243"/>
      <c r="T1082" s="244"/>
      <c r="U1082" s="14"/>
      <c r="V1082" s="14"/>
      <c r="W1082" s="14"/>
      <c r="X1082" s="14"/>
      <c r="Y1082" s="14"/>
      <c r="Z1082" s="14"/>
      <c r="AA1082" s="14"/>
      <c r="AB1082" s="14"/>
      <c r="AC1082" s="14"/>
      <c r="AD1082" s="14"/>
      <c r="AE1082" s="14"/>
      <c r="AT1082" s="245" t="s">
        <v>148</v>
      </c>
      <c r="AU1082" s="245" t="s">
        <v>85</v>
      </c>
      <c r="AV1082" s="14" t="s">
        <v>85</v>
      </c>
      <c r="AW1082" s="14" t="s">
        <v>35</v>
      </c>
      <c r="AX1082" s="14" t="s">
        <v>75</v>
      </c>
      <c r="AY1082" s="245" t="s">
        <v>136</v>
      </c>
    </row>
    <row r="1083" s="13" customFormat="1">
      <c r="A1083" s="13"/>
      <c r="B1083" s="224"/>
      <c r="C1083" s="225"/>
      <c r="D1083" s="226" t="s">
        <v>148</v>
      </c>
      <c r="E1083" s="227" t="s">
        <v>19</v>
      </c>
      <c r="F1083" s="228" t="s">
        <v>1051</v>
      </c>
      <c r="G1083" s="225"/>
      <c r="H1083" s="227" t="s">
        <v>19</v>
      </c>
      <c r="I1083" s="229"/>
      <c r="J1083" s="225"/>
      <c r="K1083" s="225"/>
      <c r="L1083" s="230"/>
      <c r="M1083" s="231"/>
      <c r="N1083" s="232"/>
      <c r="O1083" s="232"/>
      <c r="P1083" s="232"/>
      <c r="Q1083" s="232"/>
      <c r="R1083" s="232"/>
      <c r="S1083" s="232"/>
      <c r="T1083" s="233"/>
      <c r="U1083" s="13"/>
      <c r="V1083" s="13"/>
      <c r="W1083" s="13"/>
      <c r="X1083" s="13"/>
      <c r="Y1083" s="13"/>
      <c r="Z1083" s="13"/>
      <c r="AA1083" s="13"/>
      <c r="AB1083" s="13"/>
      <c r="AC1083" s="13"/>
      <c r="AD1083" s="13"/>
      <c r="AE1083" s="13"/>
      <c r="AT1083" s="234" t="s">
        <v>148</v>
      </c>
      <c r="AU1083" s="234" t="s">
        <v>85</v>
      </c>
      <c r="AV1083" s="13" t="s">
        <v>83</v>
      </c>
      <c r="AW1083" s="13" t="s">
        <v>35</v>
      </c>
      <c r="AX1083" s="13" t="s">
        <v>75</v>
      </c>
      <c r="AY1083" s="234" t="s">
        <v>136</v>
      </c>
    </row>
    <row r="1084" s="14" customFormat="1">
      <c r="A1084" s="14"/>
      <c r="B1084" s="235"/>
      <c r="C1084" s="236"/>
      <c r="D1084" s="226" t="s">
        <v>148</v>
      </c>
      <c r="E1084" s="237" t="s">
        <v>19</v>
      </c>
      <c r="F1084" s="238" t="s">
        <v>1052</v>
      </c>
      <c r="G1084" s="236"/>
      <c r="H1084" s="239">
        <v>84.159999999999997</v>
      </c>
      <c r="I1084" s="240"/>
      <c r="J1084" s="236"/>
      <c r="K1084" s="236"/>
      <c r="L1084" s="241"/>
      <c r="M1084" s="242"/>
      <c r="N1084" s="243"/>
      <c r="O1084" s="243"/>
      <c r="P1084" s="243"/>
      <c r="Q1084" s="243"/>
      <c r="R1084" s="243"/>
      <c r="S1084" s="243"/>
      <c r="T1084" s="244"/>
      <c r="U1084" s="14"/>
      <c r="V1084" s="14"/>
      <c r="W1084" s="14"/>
      <c r="X1084" s="14"/>
      <c r="Y1084" s="14"/>
      <c r="Z1084" s="14"/>
      <c r="AA1084" s="14"/>
      <c r="AB1084" s="14"/>
      <c r="AC1084" s="14"/>
      <c r="AD1084" s="14"/>
      <c r="AE1084" s="14"/>
      <c r="AT1084" s="245" t="s">
        <v>148</v>
      </c>
      <c r="AU1084" s="245" t="s">
        <v>85</v>
      </c>
      <c r="AV1084" s="14" t="s">
        <v>85</v>
      </c>
      <c r="AW1084" s="14" t="s">
        <v>35</v>
      </c>
      <c r="AX1084" s="14" t="s">
        <v>75</v>
      </c>
      <c r="AY1084" s="245" t="s">
        <v>136</v>
      </c>
    </row>
    <row r="1085" s="15" customFormat="1">
      <c r="A1085" s="15"/>
      <c r="B1085" s="246"/>
      <c r="C1085" s="247"/>
      <c r="D1085" s="226" t="s">
        <v>148</v>
      </c>
      <c r="E1085" s="248" t="s">
        <v>19</v>
      </c>
      <c r="F1085" s="249" t="s">
        <v>155</v>
      </c>
      <c r="G1085" s="247"/>
      <c r="H1085" s="250">
        <v>362.05500000000001</v>
      </c>
      <c r="I1085" s="251"/>
      <c r="J1085" s="247"/>
      <c r="K1085" s="247"/>
      <c r="L1085" s="252"/>
      <c r="M1085" s="253"/>
      <c r="N1085" s="254"/>
      <c r="O1085" s="254"/>
      <c r="P1085" s="254"/>
      <c r="Q1085" s="254"/>
      <c r="R1085" s="254"/>
      <c r="S1085" s="254"/>
      <c r="T1085" s="255"/>
      <c r="U1085" s="15"/>
      <c r="V1085" s="15"/>
      <c r="W1085" s="15"/>
      <c r="X1085" s="15"/>
      <c r="Y1085" s="15"/>
      <c r="Z1085" s="15"/>
      <c r="AA1085" s="15"/>
      <c r="AB1085" s="15"/>
      <c r="AC1085" s="15"/>
      <c r="AD1085" s="15"/>
      <c r="AE1085" s="15"/>
      <c r="AT1085" s="256" t="s">
        <v>148</v>
      </c>
      <c r="AU1085" s="256" t="s">
        <v>85</v>
      </c>
      <c r="AV1085" s="15" t="s">
        <v>144</v>
      </c>
      <c r="AW1085" s="15" t="s">
        <v>35</v>
      </c>
      <c r="AX1085" s="15" t="s">
        <v>83</v>
      </c>
      <c r="AY1085" s="256" t="s">
        <v>136</v>
      </c>
    </row>
    <row r="1086" s="2" customFormat="1" ht="16.5" customHeight="1">
      <c r="A1086" s="40"/>
      <c r="B1086" s="41"/>
      <c r="C1086" s="206" t="s">
        <v>1053</v>
      </c>
      <c r="D1086" s="206" t="s">
        <v>139</v>
      </c>
      <c r="E1086" s="207" t="s">
        <v>1054</v>
      </c>
      <c r="F1086" s="208" t="s">
        <v>1055</v>
      </c>
      <c r="G1086" s="209" t="s">
        <v>142</v>
      </c>
      <c r="H1086" s="210">
        <v>63.741</v>
      </c>
      <c r="I1086" s="211"/>
      <c r="J1086" s="212">
        <f>ROUND(I1086*H1086,2)</f>
        <v>0</v>
      </c>
      <c r="K1086" s="208" t="s">
        <v>143</v>
      </c>
      <c r="L1086" s="46"/>
      <c r="M1086" s="213" t="s">
        <v>19</v>
      </c>
      <c r="N1086" s="214" t="s">
        <v>46</v>
      </c>
      <c r="O1086" s="86"/>
      <c r="P1086" s="215">
        <f>O1086*H1086</f>
        <v>0</v>
      </c>
      <c r="Q1086" s="215">
        <v>0</v>
      </c>
      <c r="R1086" s="215">
        <f>Q1086*H1086</f>
        <v>0</v>
      </c>
      <c r="S1086" s="215">
        <v>0</v>
      </c>
      <c r="T1086" s="216">
        <f>S1086*H1086</f>
        <v>0</v>
      </c>
      <c r="U1086" s="40"/>
      <c r="V1086" s="40"/>
      <c r="W1086" s="40"/>
      <c r="X1086" s="40"/>
      <c r="Y1086" s="40"/>
      <c r="Z1086" s="40"/>
      <c r="AA1086" s="40"/>
      <c r="AB1086" s="40"/>
      <c r="AC1086" s="40"/>
      <c r="AD1086" s="40"/>
      <c r="AE1086" s="40"/>
      <c r="AR1086" s="217" t="s">
        <v>257</v>
      </c>
      <c r="AT1086" s="217" t="s">
        <v>139</v>
      </c>
      <c r="AU1086" s="217" t="s">
        <v>85</v>
      </c>
      <c r="AY1086" s="19" t="s">
        <v>136</v>
      </c>
      <c r="BE1086" s="218">
        <f>IF(N1086="základní",J1086,0)</f>
        <v>0</v>
      </c>
      <c r="BF1086" s="218">
        <f>IF(N1086="snížená",J1086,0)</f>
        <v>0</v>
      </c>
      <c r="BG1086" s="218">
        <f>IF(N1086="zákl. přenesená",J1086,0)</f>
        <v>0</v>
      </c>
      <c r="BH1086" s="218">
        <f>IF(N1086="sníž. přenesená",J1086,0)</f>
        <v>0</v>
      </c>
      <c r="BI1086" s="218">
        <f>IF(N1086="nulová",J1086,0)</f>
        <v>0</v>
      </c>
      <c r="BJ1086" s="19" t="s">
        <v>83</v>
      </c>
      <c r="BK1086" s="218">
        <f>ROUND(I1086*H1086,2)</f>
        <v>0</v>
      </c>
      <c r="BL1086" s="19" t="s">
        <v>257</v>
      </c>
      <c r="BM1086" s="217" t="s">
        <v>1056</v>
      </c>
    </row>
    <row r="1087" s="2" customFormat="1">
      <c r="A1087" s="40"/>
      <c r="B1087" s="41"/>
      <c r="C1087" s="42"/>
      <c r="D1087" s="219" t="s">
        <v>146</v>
      </c>
      <c r="E1087" s="42"/>
      <c r="F1087" s="220" t="s">
        <v>1057</v>
      </c>
      <c r="G1087" s="42"/>
      <c r="H1087" s="42"/>
      <c r="I1087" s="221"/>
      <c r="J1087" s="42"/>
      <c r="K1087" s="42"/>
      <c r="L1087" s="46"/>
      <c r="M1087" s="222"/>
      <c r="N1087" s="223"/>
      <c r="O1087" s="86"/>
      <c r="P1087" s="86"/>
      <c r="Q1087" s="86"/>
      <c r="R1087" s="86"/>
      <c r="S1087" s="86"/>
      <c r="T1087" s="87"/>
      <c r="U1087" s="40"/>
      <c r="V1087" s="40"/>
      <c r="W1087" s="40"/>
      <c r="X1087" s="40"/>
      <c r="Y1087" s="40"/>
      <c r="Z1087" s="40"/>
      <c r="AA1087" s="40"/>
      <c r="AB1087" s="40"/>
      <c r="AC1087" s="40"/>
      <c r="AD1087" s="40"/>
      <c r="AE1087" s="40"/>
      <c r="AT1087" s="19" t="s">
        <v>146</v>
      </c>
      <c r="AU1087" s="19" t="s">
        <v>85</v>
      </c>
    </row>
    <row r="1088" s="13" customFormat="1">
      <c r="A1088" s="13"/>
      <c r="B1088" s="224"/>
      <c r="C1088" s="225"/>
      <c r="D1088" s="226" t="s">
        <v>148</v>
      </c>
      <c r="E1088" s="227" t="s">
        <v>19</v>
      </c>
      <c r="F1088" s="228" t="s">
        <v>1058</v>
      </c>
      <c r="G1088" s="225"/>
      <c r="H1088" s="227" t="s">
        <v>19</v>
      </c>
      <c r="I1088" s="229"/>
      <c r="J1088" s="225"/>
      <c r="K1088" s="225"/>
      <c r="L1088" s="230"/>
      <c r="M1088" s="231"/>
      <c r="N1088" s="232"/>
      <c r="O1088" s="232"/>
      <c r="P1088" s="232"/>
      <c r="Q1088" s="232"/>
      <c r="R1088" s="232"/>
      <c r="S1088" s="232"/>
      <c r="T1088" s="233"/>
      <c r="U1088" s="13"/>
      <c r="V1088" s="13"/>
      <c r="W1088" s="13"/>
      <c r="X1088" s="13"/>
      <c r="Y1088" s="13"/>
      <c r="Z1088" s="13"/>
      <c r="AA1088" s="13"/>
      <c r="AB1088" s="13"/>
      <c r="AC1088" s="13"/>
      <c r="AD1088" s="13"/>
      <c r="AE1088" s="13"/>
      <c r="AT1088" s="234" t="s">
        <v>148</v>
      </c>
      <c r="AU1088" s="234" t="s">
        <v>85</v>
      </c>
      <c r="AV1088" s="13" t="s">
        <v>83</v>
      </c>
      <c r="AW1088" s="13" t="s">
        <v>35</v>
      </c>
      <c r="AX1088" s="13" t="s">
        <v>75</v>
      </c>
      <c r="AY1088" s="234" t="s">
        <v>136</v>
      </c>
    </row>
    <row r="1089" s="14" customFormat="1">
      <c r="A1089" s="14"/>
      <c r="B1089" s="235"/>
      <c r="C1089" s="236"/>
      <c r="D1089" s="226" t="s">
        <v>148</v>
      </c>
      <c r="E1089" s="237" t="s">
        <v>19</v>
      </c>
      <c r="F1089" s="238" t="s">
        <v>1059</v>
      </c>
      <c r="G1089" s="236"/>
      <c r="H1089" s="239">
        <v>26.469000000000001</v>
      </c>
      <c r="I1089" s="240"/>
      <c r="J1089" s="236"/>
      <c r="K1089" s="236"/>
      <c r="L1089" s="241"/>
      <c r="M1089" s="242"/>
      <c r="N1089" s="243"/>
      <c r="O1089" s="243"/>
      <c r="P1089" s="243"/>
      <c r="Q1089" s="243"/>
      <c r="R1089" s="243"/>
      <c r="S1089" s="243"/>
      <c r="T1089" s="244"/>
      <c r="U1089" s="14"/>
      <c r="V1089" s="14"/>
      <c r="W1089" s="14"/>
      <c r="X1089" s="14"/>
      <c r="Y1089" s="14"/>
      <c r="Z1089" s="14"/>
      <c r="AA1089" s="14"/>
      <c r="AB1089" s="14"/>
      <c r="AC1089" s="14"/>
      <c r="AD1089" s="14"/>
      <c r="AE1089" s="14"/>
      <c r="AT1089" s="245" t="s">
        <v>148</v>
      </c>
      <c r="AU1089" s="245" t="s">
        <v>85</v>
      </c>
      <c r="AV1089" s="14" t="s">
        <v>85</v>
      </c>
      <c r="AW1089" s="14" t="s">
        <v>35</v>
      </c>
      <c r="AX1089" s="14" t="s">
        <v>75</v>
      </c>
      <c r="AY1089" s="245" t="s">
        <v>136</v>
      </c>
    </row>
    <row r="1090" s="14" customFormat="1">
      <c r="A1090" s="14"/>
      <c r="B1090" s="235"/>
      <c r="C1090" s="236"/>
      <c r="D1090" s="226" t="s">
        <v>148</v>
      </c>
      <c r="E1090" s="237" t="s">
        <v>19</v>
      </c>
      <c r="F1090" s="238" t="s">
        <v>1060</v>
      </c>
      <c r="G1090" s="236"/>
      <c r="H1090" s="239">
        <v>28.762</v>
      </c>
      <c r="I1090" s="240"/>
      <c r="J1090" s="236"/>
      <c r="K1090" s="236"/>
      <c r="L1090" s="241"/>
      <c r="M1090" s="242"/>
      <c r="N1090" s="243"/>
      <c r="O1090" s="243"/>
      <c r="P1090" s="243"/>
      <c r="Q1090" s="243"/>
      <c r="R1090" s="243"/>
      <c r="S1090" s="243"/>
      <c r="T1090" s="244"/>
      <c r="U1090" s="14"/>
      <c r="V1090" s="14"/>
      <c r="W1090" s="14"/>
      <c r="X1090" s="14"/>
      <c r="Y1090" s="14"/>
      <c r="Z1090" s="14"/>
      <c r="AA1090" s="14"/>
      <c r="AB1090" s="14"/>
      <c r="AC1090" s="14"/>
      <c r="AD1090" s="14"/>
      <c r="AE1090" s="14"/>
      <c r="AT1090" s="245" t="s">
        <v>148</v>
      </c>
      <c r="AU1090" s="245" t="s">
        <v>85</v>
      </c>
      <c r="AV1090" s="14" t="s">
        <v>85</v>
      </c>
      <c r="AW1090" s="14" t="s">
        <v>35</v>
      </c>
      <c r="AX1090" s="14" t="s">
        <v>75</v>
      </c>
      <c r="AY1090" s="245" t="s">
        <v>136</v>
      </c>
    </row>
    <row r="1091" s="14" customFormat="1">
      <c r="A1091" s="14"/>
      <c r="B1091" s="235"/>
      <c r="C1091" s="236"/>
      <c r="D1091" s="226" t="s">
        <v>148</v>
      </c>
      <c r="E1091" s="237" t="s">
        <v>19</v>
      </c>
      <c r="F1091" s="238" t="s">
        <v>1061</v>
      </c>
      <c r="G1091" s="236"/>
      <c r="H1091" s="239">
        <v>12.106999999999999</v>
      </c>
      <c r="I1091" s="240"/>
      <c r="J1091" s="236"/>
      <c r="K1091" s="236"/>
      <c r="L1091" s="241"/>
      <c r="M1091" s="242"/>
      <c r="N1091" s="243"/>
      <c r="O1091" s="243"/>
      <c r="P1091" s="243"/>
      <c r="Q1091" s="243"/>
      <c r="R1091" s="243"/>
      <c r="S1091" s="243"/>
      <c r="T1091" s="244"/>
      <c r="U1091" s="14"/>
      <c r="V1091" s="14"/>
      <c r="W1091" s="14"/>
      <c r="X1091" s="14"/>
      <c r="Y1091" s="14"/>
      <c r="Z1091" s="14"/>
      <c r="AA1091" s="14"/>
      <c r="AB1091" s="14"/>
      <c r="AC1091" s="14"/>
      <c r="AD1091" s="14"/>
      <c r="AE1091" s="14"/>
      <c r="AT1091" s="245" t="s">
        <v>148</v>
      </c>
      <c r="AU1091" s="245" t="s">
        <v>85</v>
      </c>
      <c r="AV1091" s="14" t="s">
        <v>85</v>
      </c>
      <c r="AW1091" s="14" t="s">
        <v>35</v>
      </c>
      <c r="AX1091" s="14" t="s">
        <v>75</v>
      </c>
      <c r="AY1091" s="245" t="s">
        <v>136</v>
      </c>
    </row>
    <row r="1092" s="14" customFormat="1">
      <c r="A1092" s="14"/>
      <c r="B1092" s="235"/>
      <c r="C1092" s="236"/>
      <c r="D1092" s="226" t="s">
        <v>148</v>
      </c>
      <c r="E1092" s="237" t="s">
        <v>19</v>
      </c>
      <c r="F1092" s="238" t="s">
        <v>1062</v>
      </c>
      <c r="G1092" s="236"/>
      <c r="H1092" s="239">
        <v>2.9039999999999999</v>
      </c>
      <c r="I1092" s="240"/>
      <c r="J1092" s="236"/>
      <c r="K1092" s="236"/>
      <c r="L1092" s="241"/>
      <c r="M1092" s="242"/>
      <c r="N1092" s="243"/>
      <c r="O1092" s="243"/>
      <c r="P1092" s="243"/>
      <c r="Q1092" s="243"/>
      <c r="R1092" s="243"/>
      <c r="S1092" s="243"/>
      <c r="T1092" s="244"/>
      <c r="U1092" s="14"/>
      <c r="V1092" s="14"/>
      <c r="W1092" s="14"/>
      <c r="X1092" s="14"/>
      <c r="Y1092" s="14"/>
      <c r="Z1092" s="14"/>
      <c r="AA1092" s="14"/>
      <c r="AB1092" s="14"/>
      <c r="AC1092" s="14"/>
      <c r="AD1092" s="14"/>
      <c r="AE1092" s="14"/>
      <c r="AT1092" s="245" t="s">
        <v>148</v>
      </c>
      <c r="AU1092" s="245" t="s">
        <v>85</v>
      </c>
      <c r="AV1092" s="14" t="s">
        <v>85</v>
      </c>
      <c r="AW1092" s="14" t="s">
        <v>35</v>
      </c>
      <c r="AX1092" s="14" t="s">
        <v>75</v>
      </c>
      <c r="AY1092" s="245" t="s">
        <v>136</v>
      </c>
    </row>
    <row r="1093" s="14" customFormat="1">
      <c r="A1093" s="14"/>
      <c r="B1093" s="235"/>
      <c r="C1093" s="236"/>
      <c r="D1093" s="226" t="s">
        <v>148</v>
      </c>
      <c r="E1093" s="237" t="s">
        <v>19</v>
      </c>
      <c r="F1093" s="238" t="s">
        <v>1063</v>
      </c>
      <c r="G1093" s="236"/>
      <c r="H1093" s="239">
        <v>-6.5010000000000003</v>
      </c>
      <c r="I1093" s="240"/>
      <c r="J1093" s="236"/>
      <c r="K1093" s="236"/>
      <c r="L1093" s="241"/>
      <c r="M1093" s="242"/>
      <c r="N1093" s="243"/>
      <c r="O1093" s="243"/>
      <c r="P1093" s="243"/>
      <c r="Q1093" s="243"/>
      <c r="R1093" s="243"/>
      <c r="S1093" s="243"/>
      <c r="T1093" s="244"/>
      <c r="U1093" s="14"/>
      <c r="V1093" s="14"/>
      <c r="W1093" s="14"/>
      <c r="X1093" s="14"/>
      <c r="Y1093" s="14"/>
      <c r="Z1093" s="14"/>
      <c r="AA1093" s="14"/>
      <c r="AB1093" s="14"/>
      <c r="AC1093" s="14"/>
      <c r="AD1093" s="14"/>
      <c r="AE1093" s="14"/>
      <c r="AT1093" s="245" t="s">
        <v>148</v>
      </c>
      <c r="AU1093" s="245" t="s">
        <v>85</v>
      </c>
      <c r="AV1093" s="14" t="s">
        <v>85</v>
      </c>
      <c r="AW1093" s="14" t="s">
        <v>35</v>
      </c>
      <c r="AX1093" s="14" t="s">
        <v>75</v>
      </c>
      <c r="AY1093" s="245" t="s">
        <v>136</v>
      </c>
    </row>
    <row r="1094" s="15" customFormat="1">
      <c r="A1094" s="15"/>
      <c r="B1094" s="246"/>
      <c r="C1094" s="247"/>
      <c r="D1094" s="226" t="s">
        <v>148</v>
      </c>
      <c r="E1094" s="248" t="s">
        <v>19</v>
      </c>
      <c r="F1094" s="249" t="s">
        <v>155</v>
      </c>
      <c r="G1094" s="247"/>
      <c r="H1094" s="250">
        <v>63.741</v>
      </c>
      <c r="I1094" s="251"/>
      <c r="J1094" s="247"/>
      <c r="K1094" s="247"/>
      <c r="L1094" s="252"/>
      <c r="M1094" s="253"/>
      <c r="N1094" s="254"/>
      <c r="O1094" s="254"/>
      <c r="P1094" s="254"/>
      <c r="Q1094" s="254"/>
      <c r="R1094" s="254"/>
      <c r="S1094" s="254"/>
      <c r="T1094" s="255"/>
      <c r="U1094" s="15"/>
      <c r="V1094" s="15"/>
      <c r="W1094" s="15"/>
      <c r="X1094" s="15"/>
      <c r="Y1094" s="15"/>
      <c r="Z1094" s="15"/>
      <c r="AA1094" s="15"/>
      <c r="AB1094" s="15"/>
      <c r="AC1094" s="15"/>
      <c r="AD1094" s="15"/>
      <c r="AE1094" s="15"/>
      <c r="AT1094" s="256" t="s">
        <v>148</v>
      </c>
      <c r="AU1094" s="256" t="s">
        <v>85</v>
      </c>
      <c r="AV1094" s="15" t="s">
        <v>144</v>
      </c>
      <c r="AW1094" s="15" t="s">
        <v>35</v>
      </c>
      <c r="AX1094" s="15" t="s">
        <v>83</v>
      </c>
      <c r="AY1094" s="256" t="s">
        <v>136</v>
      </c>
    </row>
    <row r="1095" s="2" customFormat="1" ht="16.5" customHeight="1">
      <c r="A1095" s="40"/>
      <c r="B1095" s="41"/>
      <c r="C1095" s="206" t="s">
        <v>1064</v>
      </c>
      <c r="D1095" s="206" t="s">
        <v>139</v>
      </c>
      <c r="E1095" s="207" t="s">
        <v>1065</v>
      </c>
      <c r="F1095" s="208" t="s">
        <v>1066</v>
      </c>
      <c r="G1095" s="209" t="s">
        <v>142</v>
      </c>
      <c r="H1095" s="210">
        <v>362.05500000000001</v>
      </c>
      <c r="I1095" s="211"/>
      <c r="J1095" s="212">
        <f>ROUND(I1095*H1095,2)</f>
        <v>0</v>
      </c>
      <c r="K1095" s="208" t="s">
        <v>143</v>
      </c>
      <c r="L1095" s="46"/>
      <c r="M1095" s="213" t="s">
        <v>19</v>
      </c>
      <c r="N1095" s="214" t="s">
        <v>46</v>
      </c>
      <c r="O1095" s="86"/>
      <c r="P1095" s="215">
        <f>O1095*H1095</f>
        <v>0</v>
      </c>
      <c r="Q1095" s="215">
        <v>0.001</v>
      </c>
      <c r="R1095" s="215">
        <f>Q1095*H1095</f>
        <v>0.36205500000000002</v>
      </c>
      <c r="S1095" s="215">
        <v>0.00031</v>
      </c>
      <c r="T1095" s="216">
        <f>S1095*H1095</f>
        <v>0.11223705000000001</v>
      </c>
      <c r="U1095" s="40"/>
      <c r="V1095" s="40"/>
      <c r="W1095" s="40"/>
      <c r="X1095" s="40"/>
      <c r="Y1095" s="40"/>
      <c r="Z1095" s="40"/>
      <c r="AA1095" s="40"/>
      <c r="AB1095" s="40"/>
      <c r="AC1095" s="40"/>
      <c r="AD1095" s="40"/>
      <c r="AE1095" s="40"/>
      <c r="AR1095" s="217" t="s">
        <v>257</v>
      </c>
      <c r="AT1095" s="217" t="s">
        <v>139</v>
      </c>
      <c r="AU1095" s="217" t="s">
        <v>85</v>
      </c>
      <c r="AY1095" s="19" t="s">
        <v>136</v>
      </c>
      <c r="BE1095" s="218">
        <f>IF(N1095="základní",J1095,0)</f>
        <v>0</v>
      </c>
      <c r="BF1095" s="218">
        <f>IF(N1095="snížená",J1095,0)</f>
        <v>0</v>
      </c>
      <c r="BG1095" s="218">
        <f>IF(N1095="zákl. přenesená",J1095,0)</f>
        <v>0</v>
      </c>
      <c r="BH1095" s="218">
        <f>IF(N1095="sníž. přenesená",J1095,0)</f>
        <v>0</v>
      </c>
      <c r="BI1095" s="218">
        <f>IF(N1095="nulová",J1095,0)</f>
        <v>0</v>
      </c>
      <c r="BJ1095" s="19" t="s">
        <v>83</v>
      </c>
      <c r="BK1095" s="218">
        <f>ROUND(I1095*H1095,2)</f>
        <v>0</v>
      </c>
      <c r="BL1095" s="19" t="s">
        <v>257</v>
      </c>
      <c r="BM1095" s="217" t="s">
        <v>1067</v>
      </c>
    </row>
    <row r="1096" s="2" customFormat="1">
      <c r="A1096" s="40"/>
      <c r="B1096" s="41"/>
      <c r="C1096" s="42"/>
      <c r="D1096" s="219" t="s">
        <v>146</v>
      </c>
      <c r="E1096" s="42"/>
      <c r="F1096" s="220" t="s">
        <v>1068</v>
      </c>
      <c r="G1096" s="42"/>
      <c r="H1096" s="42"/>
      <c r="I1096" s="221"/>
      <c r="J1096" s="42"/>
      <c r="K1096" s="42"/>
      <c r="L1096" s="46"/>
      <c r="M1096" s="222"/>
      <c r="N1096" s="223"/>
      <c r="O1096" s="86"/>
      <c r="P1096" s="86"/>
      <c r="Q1096" s="86"/>
      <c r="R1096" s="86"/>
      <c r="S1096" s="86"/>
      <c r="T1096" s="87"/>
      <c r="U1096" s="40"/>
      <c r="V1096" s="40"/>
      <c r="W1096" s="40"/>
      <c r="X1096" s="40"/>
      <c r="Y1096" s="40"/>
      <c r="Z1096" s="40"/>
      <c r="AA1096" s="40"/>
      <c r="AB1096" s="40"/>
      <c r="AC1096" s="40"/>
      <c r="AD1096" s="40"/>
      <c r="AE1096" s="40"/>
      <c r="AT1096" s="19" t="s">
        <v>146</v>
      </c>
      <c r="AU1096" s="19" t="s">
        <v>85</v>
      </c>
    </row>
    <row r="1097" s="13" customFormat="1">
      <c r="A1097" s="13"/>
      <c r="B1097" s="224"/>
      <c r="C1097" s="225"/>
      <c r="D1097" s="226" t="s">
        <v>148</v>
      </c>
      <c r="E1097" s="227" t="s">
        <v>19</v>
      </c>
      <c r="F1097" s="228" t="s">
        <v>344</v>
      </c>
      <c r="G1097" s="225"/>
      <c r="H1097" s="227" t="s">
        <v>19</v>
      </c>
      <c r="I1097" s="229"/>
      <c r="J1097" s="225"/>
      <c r="K1097" s="225"/>
      <c r="L1097" s="230"/>
      <c r="M1097" s="231"/>
      <c r="N1097" s="232"/>
      <c r="O1097" s="232"/>
      <c r="P1097" s="232"/>
      <c r="Q1097" s="232"/>
      <c r="R1097" s="232"/>
      <c r="S1097" s="232"/>
      <c r="T1097" s="233"/>
      <c r="U1097" s="13"/>
      <c r="V1097" s="13"/>
      <c r="W1097" s="13"/>
      <c r="X1097" s="13"/>
      <c r="Y1097" s="13"/>
      <c r="Z1097" s="13"/>
      <c r="AA1097" s="13"/>
      <c r="AB1097" s="13"/>
      <c r="AC1097" s="13"/>
      <c r="AD1097" s="13"/>
      <c r="AE1097" s="13"/>
      <c r="AT1097" s="234" t="s">
        <v>148</v>
      </c>
      <c r="AU1097" s="234" t="s">
        <v>85</v>
      </c>
      <c r="AV1097" s="13" t="s">
        <v>83</v>
      </c>
      <c r="AW1097" s="13" t="s">
        <v>35</v>
      </c>
      <c r="AX1097" s="13" t="s">
        <v>75</v>
      </c>
      <c r="AY1097" s="234" t="s">
        <v>136</v>
      </c>
    </row>
    <row r="1098" s="14" customFormat="1">
      <c r="A1098" s="14"/>
      <c r="B1098" s="235"/>
      <c r="C1098" s="236"/>
      <c r="D1098" s="226" t="s">
        <v>148</v>
      </c>
      <c r="E1098" s="237" t="s">
        <v>19</v>
      </c>
      <c r="F1098" s="238" t="s">
        <v>1030</v>
      </c>
      <c r="G1098" s="236"/>
      <c r="H1098" s="239">
        <v>48.829999999999998</v>
      </c>
      <c r="I1098" s="240"/>
      <c r="J1098" s="236"/>
      <c r="K1098" s="236"/>
      <c r="L1098" s="241"/>
      <c r="M1098" s="242"/>
      <c r="N1098" s="243"/>
      <c r="O1098" s="243"/>
      <c r="P1098" s="243"/>
      <c r="Q1098" s="243"/>
      <c r="R1098" s="243"/>
      <c r="S1098" s="243"/>
      <c r="T1098" s="244"/>
      <c r="U1098" s="14"/>
      <c r="V1098" s="14"/>
      <c r="W1098" s="14"/>
      <c r="X1098" s="14"/>
      <c r="Y1098" s="14"/>
      <c r="Z1098" s="14"/>
      <c r="AA1098" s="14"/>
      <c r="AB1098" s="14"/>
      <c r="AC1098" s="14"/>
      <c r="AD1098" s="14"/>
      <c r="AE1098" s="14"/>
      <c r="AT1098" s="245" t="s">
        <v>148</v>
      </c>
      <c r="AU1098" s="245" t="s">
        <v>85</v>
      </c>
      <c r="AV1098" s="14" t="s">
        <v>85</v>
      </c>
      <c r="AW1098" s="14" t="s">
        <v>35</v>
      </c>
      <c r="AX1098" s="14" t="s">
        <v>75</v>
      </c>
      <c r="AY1098" s="245" t="s">
        <v>136</v>
      </c>
    </row>
    <row r="1099" s="14" customFormat="1">
      <c r="A1099" s="14"/>
      <c r="B1099" s="235"/>
      <c r="C1099" s="236"/>
      <c r="D1099" s="226" t="s">
        <v>148</v>
      </c>
      <c r="E1099" s="237" t="s">
        <v>19</v>
      </c>
      <c r="F1099" s="238" t="s">
        <v>1031</v>
      </c>
      <c r="G1099" s="236"/>
      <c r="H1099" s="239">
        <v>-5.9800000000000004</v>
      </c>
      <c r="I1099" s="240"/>
      <c r="J1099" s="236"/>
      <c r="K1099" s="236"/>
      <c r="L1099" s="241"/>
      <c r="M1099" s="242"/>
      <c r="N1099" s="243"/>
      <c r="O1099" s="243"/>
      <c r="P1099" s="243"/>
      <c r="Q1099" s="243"/>
      <c r="R1099" s="243"/>
      <c r="S1099" s="243"/>
      <c r="T1099" s="244"/>
      <c r="U1099" s="14"/>
      <c r="V1099" s="14"/>
      <c r="W1099" s="14"/>
      <c r="X1099" s="14"/>
      <c r="Y1099" s="14"/>
      <c r="Z1099" s="14"/>
      <c r="AA1099" s="14"/>
      <c r="AB1099" s="14"/>
      <c r="AC1099" s="14"/>
      <c r="AD1099" s="14"/>
      <c r="AE1099" s="14"/>
      <c r="AT1099" s="245" t="s">
        <v>148</v>
      </c>
      <c r="AU1099" s="245" t="s">
        <v>85</v>
      </c>
      <c r="AV1099" s="14" t="s">
        <v>85</v>
      </c>
      <c r="AW1099" s="14" t="s">
        <v>35</v>
      </c>
      <c r="AX1099" s="14" t="s">
        <v>75</v>
      </c>
      <c r="AY1099" s="245" t="s">
        <v>136</v>
      </c>
    </row>
    <row r="1100" s="14" customFormat="1">
      <c r="A1100" s="14"/>
      <c r="B1100" s="235"/>
      <c r="C1100" s="236"/>
      <c r="D1100" s="226" t="s">
        <v>148</v>
      </c>
      <c r="E1100" s="237" t="s">
        <v>19</v>
      </c>
      <c r="F1100" s="238" t="s">
        <v>1032</v>
      </c>
      <c r="G1100" s="236"/>
      <c r="H1100" s="239">
        <v>2.1509999999999998</v>
      </c>
      <c r="I1100" s="240"/>
      <c r="J1100" s="236"/>
      <c r="K1100" s="236"/>
      <c r="L1100" s="241"/>
      <c r="M1100" s="242"/>
      <c r="N1100" s="243"/>
      <c r="O1100" s="243"/>
      <c r="P1100" s="243"/>
      <c r="Q1100" s="243"/>
      <c r="R1100" s="243"/>
      <c r="S1100" s="243"/>
      <c r="T1100" s="244"/>
      <c r="U1100" s="14"/>
      <c r="V1100" s="14"/>
      <c r="W1100" s="14"/>
      <c r="X1100" s="14"/>
      <c r="Y1100" s="14"/>
      <c r="Z1100" s="14"/>
      <c r="AA1100" s="14"/>
      <c r="AB1100" s="14"/>
      <c r="AC1100" s="14"/>
      <c r="AD1100" s="14"/>
      <c r="AE1100" s="14"/>
      <c r="AT1100" s="245" t="s">
        <v>148</v>
      </c>
      <c r="AU1100" s="245" t="s">
        <v>85</v>
      </c>
      <c r="AV1100" s="14" t="s">
        <v>85</v>
      </c>
      <c r="AW1100" s="14" t="s">
        <v>35</v>
      </c>
      <c r="AX1100" s="14" t="s">
        <v>75</v>
      </c>
      <c r="AY1100" s="245" t="s">
        <v>136</v>
      </c>
    </row>
    <row r="1101" s="13" customFormat="1">
      <c r="A1101" s="13"/>
      <c r="B1101" s="224"/>
      <c r="C1101" s="225"/>
      <c r="D1101" s="226" t="s">
        <v>148</v>
      </c>
      <c r="E1101" s="227" t="s">
        <v>19</v>
      </c>
      <c r="F1101" s="228" t="s">
        <v>208</v>
      </c>
      <c r="G1101" s="225"/>
      <c r="H1101" s="227" t="s">
        <v>19</v>
      </c>
      <c r="I1101" s="229"/>
      <c r="J1101" s="225"/>
      <c r="K1101" s="225"/>
      <c r="L1101" s="230"/>
      <c r="M1101" s="231"/>
      <c r="N1101" s="232"/>
      <c r="O1101" s="232"/>
      <c r="P1101" s="232"/>
      <c r="Q1101" s="232"/>
      <c r="R1101" s="232"/>
      <c r="S1101" s="232"/>
      <c r="T1101" s="233"/>
      <c r="U1101" s="13"/>
      <c r="V1101" s="13"/>
      <c r="W1101" s="13"/>
      <c r="X1101" s="13"/>
      <c r="Y1101" s="13"/>
      <c r="Z1101" s="13"/>
      <c r="AA1101" s="13"/>
      <c r="AB1101" s="13"/>
      <c r="AC1101" s="13"/>
      <c r="AD1101" s="13"/>
      <c r="AE1101" s="13"/>
      <c r="AT1101" s="234" t="s">
        <v>148</v>
      </c>
      <c r="AU1101" s="234" t="s">
        <v>85</v>
      </c>
      <c r="AV1101" s="13" t="s">
        <v>83</v>
      </c>
      <c r="AW1101" s="13" t="s">
        <v>35</v>
      </c>
      <c r="AX1101" s="13" t="s">
        <v>75</v>
      </c>
      <c r="AY1101" s="234" t="s">
        <v>136</v>
      </c>
    </row>
    <row r="1102" s="14" customFormat="1">
      <c r="A1102" s="14"/>
      <c r="B1102" s="235"/>
      <c r="C1102" s="236"/>
      <c r="D1102" s="226" t="s">
        <v>148</v>
      </c>
      <c r="E1102" s="237" t="s">
        <v>19</v>
      </c>
      <c r="F1102" s="238" t="s">
        <v>1033</v>
      </c>
      <c r="G1102" s="236"/>
      <c r="H1102" s="239">
        <v>49.545999999999999</v>
      </c>
      <c r="I1102" s="240"/>
      <c r="J1102" s="236"/>
      <c r="K1102" s="236"/>
      <c r="L1102" s="241"/>
      <c r="M1102" s="242"/>
      <c r="N1102" s="243"/>
      <c r="O1102" s="243"/>
      <c r="P1102" s="243"/>
      <c r="Q1102" s="243"/>
      <c r="R1102" s="243"/>
      <c r="S1102" s="243"/>
      <c r="T1102" s="244"/>
      <c r="U1102" s="14"/>
      <c r="V1102" s="14"/>
      <c r="W1102" s="14"/>
      <c r="X1102" s="14"/>
      <c r="Y1102" s="14"/>
      <c r="Z1102" s="14"/>
      <c r="AA1102" s="14"/>
      <c r="AB1102" s="14"/>
      <c r="AC1102" s="14"/>
      <c r="AD1102" s="14"/>
      <c r="AE1102" s="14"/>
      <c r="AT1102" s="245" t="s">
        <v>148</v>
      </c>
      <c r="AU1102" s="245" t="s">
        <v>85</v>
      </c>
      <c r="AV1102" s="14" t="s">
        <v>85</v>
      </c>
      <c r="AW1102" s="14" t="s">
        <v>35</v>
      </c>
      <c r="AX1102" s="14" t="s">
        <v>75</v>
      </c>
      <c r="AY1102" s="245" t="s">
        <v>136</v>
      </c>
    </row>
    <row r="1103" s="14" customFormat="1">
      <c r="A1103" s="14"/>
      <c r="B1103" s="235"/>
      <c r="C1103" s="236"/>
      <c r="D1103" s="226" t="s">
        <v>148</v>
      </c>
      <c r="E1103" s="237" t="s">
        <v>19</v>
      </c>
      <c r="F1103" s="238" t="s">
        <v>1034</v>
      </c>
      <c r="G1103" s="236"/>
      <c r="H1103" s="239">
        <v>-7.0069999999999997</v>
      </c>
      <c r="I1103" s="240"/>
      <c r="J1103" s="236"/>
      <c r="K1103" s="236"/>
      <c r="L1103" s="241"/>
      <c r="M1103" s="242"/>
      <c r="N1103" s="243"/>
      <c r="O1103" s="243"/>
      <c r="P1103" s="243"/>
      <c r="Q1103" s="243"/>
      <c r="R1103" s="243"/>
      <c r="S1103" s="243"/>
      <c r="T1103" s="244"/>
      <c r="U1103" s="14"/>
      <c r="V1103" s="14"/>
      <c r="W1103" s="14"/>
      <c r="X1103" s="14"/>
      <c r="Y1103" s="14"/>
      <c r="Z1103" s="14"/>
      <c r="AA1103" s="14"/>
      <c r="AB1103" s="14"/>
      <c r="AC1103" s="14"/>
      <c r="AD1103" s="14"/>
      <c r="AE1103" s="14"/>
      <c r="AT1103" s="245" t="s">
        <v>148</v>
      </c>
      <c r="AU1103" s="245" t="s">
        <v>85</v>
      </c>
      <c r="AV1103" s="14" t="s">
        <v>85</v>
      </c>
      <c r="AW1103" s="14" t="s">
        <v>35</v>
      </c>
      <c r="AX1103" s="14" t="s">
        <v>75</v>
      </c>
      <c r="AY1103" s="245" t="s">
        <v>136</v>
      </c>
    </row>
    <row r="1104" s="14" customFormat="1">
      <c r="A1104" s="14"/>
      <c r="B1104" s="235"/>
      <c r="C1104" s="236"/>
      <c r="D1104" s="226" t="s">
        <v>148</v>
      </c>
      <c r="E1104" s="237" t="s">
        <v>19</v>
      </c>
      <c r="F1104" s="238" t="s">
        <v>1035</v>
      </c>
      <c r="G1104" s="236"/>
      <c r="H1104" s="239">
        <v>1.075</v>
      </c>
      <c r="I1104" s="240"/>
      <c r="J1104" s="236"/>
      <c r="K1104" s="236"/>
      <c r="L1104" s="241"/>
      <c r="M1104" s="242"/>
      <c r="N1104" s="243"/>
      <c r="O1104" s="243"/>
      <c r="P1104" s="243"/>
      <c r="Q1104" s="243"/>
      <c r="R1104" s="243"/>
      <c r="S1104" s="243"/>
      <c r="T1104" s="244"/>
      <c r="U1104" s="14"/>
      <c r="V1104" s="14"/>
      <c r="W1104" s="14"/>
      <c r="X1104" s="14"/>
      <c r="Y1104" s="14"/>
      <c r="Z1104" s="14"/>
      <c r="AA1104" s="14"/>
      <c r="AB1104" s="14"/>
      <c r="AC1104" s="14"/>
      <c r="AD1104" s="14"/>
      <c r="AE1104" s="14"/>
      <c r="AT1104" s="245" t="s">
        <v>148</v>
      </c>
      <c r="AU1104" s="245" t="s">
        <v>85</v>
      </c>
      <c r="AV1104" s="14" t="s">
        <v>85</v>
      </c>
      <c r="AW1104" s="14" t="s">
        <v>35</v>
      </c>
      <c r="AX1104" s="14" t="s">
        <v>75</v>
      </c>
      <c r="AY1104" s="245" t="s">
        <v>136</v>
      </c>
    </row>
    <row r="1105" s="14" customFormat="1">
      <c r="A1105" s="14"/>
      <c r="B1105" s="235"/>
      <c r="C1105" s="236"/>
      <c r="D1105" s="226" t="s">
        <v>148</v>
      </c>
      <c r="E1105" s="237" t="s">
        <v>19</v>
      </c>
      <c r="F1105" s="238" t="s">
        <v>1036</v>
      </c>
      <c r="G1105" s="236"/>
      <c r="H1105" s="239">
        <v>1.294</v>
      </c>
      <c r="I1105" s="240"/>
      <c r="J1105" s="236"/>
      <c r="K1105" s="236"/>
      <c r="L1105" s="241"/>
      <c r="M1105" s="242"/>
      <c r="N1105" s="243"/>
      <c r="O1105" s="243"/>
      <c r="P1105" s="243"/>
      <c r="Q1105" s="243"/>
      <c r="R1105" s="243"/>
      <c r="S1105" s="243"/>
      <c r="T1105" s="244"/>
      <c r="U1105" s="14"/>
      <c r="V1105" s="14"/>
      <c r="W1105" s="14"/>
      <c r="X1105" s="14"/>
      <c r="Y1105" s="14"/>
      <c r="Z1105" s="14"/>
      <c r="AA1105" s="14"/>
      <c r="AB1105" s="14"/>
      <c r="AC1105" s="14"/>
      <c r="AD1105" s="14"/>
      <c r="AE1105" s="14"/>
      <c r="AT1105" s="245" t="s">
        <v>148</v>
      </c>
      <c r="AU1105" s="245" t="s">
        <v>85</v>
      </c>
      <c r="AV1105" s="14" t="s">
        <v>85</v>
      </c>
      <c r="AW1105" s="14" t="s">
        <v>35</v>
      </c>
      <c r="AX1105" s="14" t="s">
        <v>75</v>
      </c>
      <c r="AY1105" s="245" t="s">
        <v>136</v>
      </c>
    </row>
    <row r="1106" s="13" customFormat="1">
      <c r="A1106" s="13"/>
      <c r="B1106" s="224"/>
      <c r="C1106" s="225"/>
      <c r="D1106" s="226" t="s">
        <v>148</v>
      </c>
      <c r="E1106" s="227" t="s">
        <v>19</v>
      </c>
      <c r="F1106" s="228" t="s">
        <v>206</v>
      </c>
      <c r="G1106" s="225"/>
      <c r="H1106" s="227" t="s">
        <v>19</v>
      </c>
      <c r="I1106" s="229"/>
      <c r="J1106" s="225"/>
      <c r="K1106" s="225"/>
      <c r="L1106" s="230"/>
      <c r="M1106" s="231"/>
      <c r="N1106" s="232"/>
      <c r="O1106" s="232"/>
      <c r="P1106" s="232"/>
      <c r="Q1106" s="232"/>
      <c r="R1106" s="232"/>
      <c r="S1106" s="232"/>
      <c r="T1106" s="233"/>
      <c r="U1106" s="13"/>
      <c r="V1106" s="13"/>
      <c r="W1106" s="13"/>
      <c r="X1106" s="13"/>
      <c r="Y1106" s="13"/>
      <c r="Z1106" s="13"/>
      <c r="AA1106" s="13"/>
      <c r="AB1106" s="13"/>
      <c r="AC1106" s="13"/>
      <c r="AD1106" s="13"/>
      <c r="AE1106" s="13"/>
      <c r="AT1106" s="234" t="s">
        <v>148</v>
      </c>
      <c r="AU1106" s="234" t="s">
        <v>85</v>
      </c>
      <c r="AV1106" s="13" t="s">
        <v>83</v>
      </c>
      <c r="AW1106" s="13" t="s">
        <v>35</v>
      </c>
      <c r="AX1106" s="13" t="s">
        <v>75</v>
      </c>
      <c r="AY1106" s="234" t="s">
        <v>136</v>
      </c>
    </row>
    <row r="1107" s="14" customFormat="1">
      <c r="A1107" s="14"/>
      <c r="B1107" s="235"/>
      <c r="C1107" s="236"/>
      <c r="D1107" s="226" t="s">
        <v>148</v>
      </c>
      <c r="E1107" s="237" t="s">
        <v>19</v>
      </c>
      <c r="F1107" s="238" t="s">
        <v>1037</v>
      </c>
      <c r="G1107" s="236"/>
      <c r="H1107" s="239">
        <v>40.484999999999999</v>
      </c>
      <c r="I1107" s="240"/>
      <c r="J1107" s="236"/>
      <c r="K1107" s="236"/>
      <c r="L1107" s="241"/>
      <c r="M1107" s="242"/>
      <c r="N1107" s="243"/>
      <c r="O1107" s="243"/>
      <c r="P1107" s="243"/>
      <c r="Q1107" s="243"/>
      <c r="R1107" s="243"/>
      <c r="S1107" s="243"/>
      <c r="T1107" s="244"/>
      <c r="U1107" s="14"/>
      <c r="V1107" s="14"/>
      <c r="W1107" s="14"/>
      <c r="X1107" s="14"/>
      <c r="Y1107" s="14"/>
      <c r="Z1107" s="14"/>
      <c r="AA1107" s="14"/>
      <c r="AB1107" s="14"/>
      <c r="AC1107" s="14"/>
      <c r="AD1107" s="14"/>
      <c r="AE1107" s="14"/>
      <c r="AT1107" s="245" t="s">
        <v>148</v>
      </c>
      <c r="AU1107" s="245" t="s">
        <v>85</v>
      </c>
      <c r="AV1107" s="14" t="s">
        <v>85</v>
      </c>
      <c r="AW1107" s="14" t="s">
        <v>35</v>
      </c>
      <c r="AX1107" s="14" t="s">
        <v>75</v>
      </c>
      <c r="AY1107" s="245" t="s">
        <v>136</v>
      </c>
    </row>
    <row r="1108" s="14" customFormat="1">
      <c r="A1108" s="14"/>
      <c r="B1108" s="235"/>
      <c r="C1108" s="236"/>
      <c r="D1108" s="226" t="s">
        <v>148</v>
      </c>
      <c r="E1108" s="237" t="s">
        <v>19</v>
      </c>
      <c r="F1108" s="238" t="s">
        <v>1038</v>
      </c>
      <c r="G1108" s="236"/>
      <c r="H1108" s="239">
        <v>-6.7599999999999998</v>
      </c>
      <c r="I1108" s="240"/>
      <c r="J1108" s="236"/>
      <c r="K1108" s="236"/>
      <c r="L1108" s="241"/>
      <c r="M1108" s="242"/>
      <c r="N1108" s="243"/>
      <c r="O1108" s="243"/>
      <c r="P1108" s="243"/>
      <c r="Q1108" s="243"/>
      <c r="R1108" s="243"/>
      <c r="S1108" s="243"/>
      <c r="T1108" s="244"/>
      <c r="U1108" s="14"/>
      <c r="V1108" s="14"/>
      <c r="W1108" s="14"/>
      <c r="X1108" s="14"/>
      <c r="Y1108" s="14"/>
      <c r="Z1108" s="14"/>
      <c r="AA1108" s="14"/>
      <c r="AB1108" s="14"/>
      <c r="AC1108" s="14"/>
      <c r="AD1108" s="14"/>
      <c r="AE1108" s="14"/>
      <c r="AT1108" s="245" t="s">
        <v>148</v>
      </c>
      <c r="AU1108" s="245" t="s">
        <v>85</v>
      </c>
      <c r="AV1108" s="14" t="s">
        <v>85</v>
      </c>
      <c r="AW1108" s="14" t="s">
        <v>35</v>
      </c>
      <c r="AX1108" s="14" t="s">
        <v>75</v>
      </c>
      <c r="AY1108" s="245" t="s">
        <v>136</v>
      </c>
    </row>
    <row r="1109" s="14" customFormat="1">
      <c r="A1109" s="14"/>
      <c r="B1109" s="235"/>
      <c r="C1109" s="236"/>
      <c r="D1109" s="226" t="s">
        <v>148</v>
      </c>
      <c r="E1109" s="237" t="s">
        <v>19</v>
      </c>
      <c r="F1109" s="238" t="s">
        <v>1036</v>
      </c>
      <c r="G1109" s="236"/>
      <c r="H1109" s="239">
        <v>1.294</v>
      </c>
      <c r="I1109" s="240"/>
      <c r="J1109" s="236"/>
      <c r="K1109" s="236"/>
      <c r="L1109" s="241"/>
      <c r="M1109" s="242"/>
      <c r="N1109" s="243"/>
      <c r="O1109" s="243"/>
      <c r="P1109" s="243"/>
      <c r="Q1109" s="243"/>
      <c r="R1109" s="243"/>
      <c r="S1109" s="243"/>
      <c r="T1109" s="244"/>
      <c r="U1109" s="14"/>
      <c r="V1109" s="14"/>
      <c r="W1109" s="14"/>
      <c r="X1109" s="14"/>
      <c r="Y1109" s="14"/>
      <c r="Z1109" s="14"/>
      <c r="AA1109" s="14"/>
      <c r="AB1109" s="14"/>
      <c r="AC1109" s="14"/>
      <c r="AD1109" s="14"/>
      <c r="AE1109" s="14"/>
      <c r="AT1109" s="245" t="s">
        <v>148</v>
      </c>
      <c r="AU1109" s="245" t="s">
        <v>85</v>
      </c>
      <c r="AV1109" s="14" t="s">
        <v>85</v>
      </c>
      <c r="AW1109" s="14" t="s">
        <v>35</v>
      </c>
      <c r="AX1109" s="14" t="s">
        <v>75</v>
      </c>
      <c r="AY1109" s="245" t="s">
        <v>136</v>
      </c>
    </row>
    <row r="1110" s="13" customFormat="1">
      <c r="A1110" s="13"/>
      <c r="B1110" s="224"/>
      <c r="C1110" s="225"/>
      <c r="D1110" s="226" t="s">
        <v>148</v>
      </c>
      <c r="E1110" s="227" t="s">
        <v>19</v>
      </c>
      <c r="F1110" s="228" t="s">
        <v>174</v>
      </c>
      <c r="G1110" s="225"/>
      <c r="H1110" s="227" t="s">
        <v>19</v>
      </c>
      <c r="I1110" s="229"/>
      <c r="J1110" s="225"/>
      <c r="K1110" s="225"/>
      <c r="L1110" s="230"/>
      <c r="M1110" s="231"/>
      <c r="N1110" s="232"/>
      <c r="O1110" s="232"/>
      <c r="P1110" s="232"/>
      <c r="Q1110" s="232"/>
      <c r="R1110" s="232"/>
      <c r="S1110" s="232"/>
      <c r="T1110" s="233"/>
      <c r="U1110" s="13"/>
      <c r="V1110" s="13"/>
      <c r="W1110" s="13"/>
      <c r="X1110" s="13"/>
      <c r="Y1110" s="13"/>
      <c r="Z1110" s="13"/>
      <c r="AA1110" s="13"/>
      <c r="AB1110" s="13"/>
      <c r="AC1110" s="13"/>
      <c r="AD1110" s="13"/>
      <c r="AE1110" s="13"/>
      <c r="AT1110" s="234" t="s">
        <v>148</v>
      </c>
      <c r="AU1110" s="234" t="s">
        <v>85</v>
      </c>
      <c r="AV1110" s="13" t="s">
        <v>83</v>
      </c>
      <c r="AW1110" s="13" t="s">
        <v>35</v>
      </c>
      <c r="AX1110" s="13" t="s">
        <v>75</v>
      </c>
      <c r="AY1110" s="234" t="s">
        <v>136</v>
      </c>
    </row>
    <row r="1111" s="14" customFormat="1">
      <c r="A1111" s="14"/>
      <c r="B1111" s="235"/>
      <c r="C1111" s="236"/>
      <c r="D1111" s="226" t="s">
        <v>148</v>
      </c>
      <c r="E1111" s="237" t="s">
        <v>19</v>
      </c>
      <c r="F1111" s="238" t="s">
        <v>1039</v>
      </c>
      <c r="G1111" s="236"/>
      <c r="H1111" s="239">
        <v>35.920999999999999</v>
      </c>
      <c r="I1111" s="240"/>
      <c r="J1111" s="236"/>
      <c r="K1111" s="236"/>
      <c r="L1111" s="241"/>
      <c r="M1111" s="242"/>
      <c r="N1111" s="243"/>
      <c r="O1111" s="243"/>
      <c r="P1111" s="243"/>
      <c r="Q1111" s="243"/>
      <c r="R1111" s="243"/>
      <c r="S1111" s="243"/>
      <c r="T1111" s="244"/>
      <c r="U1111" s="14"/>
      <c r="V1111" s="14"/>
      <c r="W1111" s="14"/>
      <c r="X1111" s="14"/>
      <c r="Y1111" s="14"/>
      <c r="Z1111" s="14"/>
      <c r="AA1111" s="14"/>
      <c r="AB1111" s="14"/>
      <c r="AC1111" s="14"/>
      <c r="AD1111" s="14"/>
      <c r="AE1111" s="14"/>
      <c r="AT1111" s="245" t="s">
        <v>148</v>
      </c>
      <c r="AU1111" s="245" t="s">
        <v>85</v>
      </c>
      <c r="AV1111" s="14" t="s">
        <v>85</v>
      </c>
      <c r="AW1111" s="14" t="s">
        <v>35</v>
      </c>
      <c r="AX1111" s="14" t="s">
        <v>75</v>
      </c>
      <c r="AY1111" s="245" t="s">
        <v>136</v>
      </c>
    </row>
    <row r="1112" s="14" customFormat="1">
      <c r="A1112" s="14"/>
      <c r="B1112" s="235"/>
      <c r="C1112" s="236"/>
      <c r="D1112" s="226" t="s">
        <v>148</v>
      </c>
      <c r="E1112" s="237" t="s">
        <v>19</v>
      </c>
      <c r="F1112" s="238" t="s">
        <v>1040</v>
      </c>
      <c r="G1112" s="236"/>
      <c r="H1112" s="239">
        <v>-3.8620000000000001</v>
      </c>
      <c r="I1112" s="240"/>
      <c r="J1112" s="236"/>
      <c r="K1112" s="236"/>
      <c r="L1112" s="241"/>
      <c r="M1112" s="242"/>
      <c r="N1112" s="243"/>
      <c r="O1112" s="243"/>
      <c r="P1112" s="243"/>
      <c r="Q1112" s="243"/>
      <c r="R1112" s="243"/>
      <c r="S1112" s="243"/>
      <c r="T1112" s="244"/>
      <c r="U1112" s="14"/>
      <c r="V1112" s="14"/>
      <c r="W1112" s="14"/>
      <c r="X1112" s="14"/>
      <c r="Y1112" s="14"/>
      <c r="Z1112" s="14"/>
      <c r="AA1112" s="14"/>
      <c r="AB1112" s="14"/>
      <c r="AC1112" s="14"/>
      <c r="AD1112" s="14"/>
      <c r="AE1112" s="14"/>
      <c r="AT1112" s="245" t="s">
        <v>148</v>
      </c>
      <c r="AU1112" s="245" t="s">
        <v>85</v>
      </c>
      <c r="AV1112" s="14" t="s">
        <v>85</v>
      </c>
      <c r="AW1112" s="14" t="s">
        <v>35</v>
      </c>
      <c r="AX1112" s="14" t="s">
        <v>75</v>
      </c>
      <c r="AY1112" s="245" t="s">
        <v>136</v>
      </c>
    </row>
    <row r="1113" s="14" customFormat="1">
      <c r="A1113" s="14"/>
      <c r="B1113" s="235"/>
      <c r="C1113" s="236"/>
      <c r="D1113" s="226" t="s">
        <v>148</v>
      </c>
      <c r="E1113" s="237" t="s">
        <v>19</v>
      </c>
      <c r="F1113" s="238" t="s">
        <v>1041</v>
      </c>
      <c r="G1113" s="236"/>
      <c r="H1113" s="239">
        <v>1.1220000000000001</v>
      </c>
      <c r="I1113" s="240"/>
      <c r="J1113" s="236"/>
      <c r="K1113" s="236"/>
      <c r="L1113" s="241"/>
      <c r="M1113" s="242"/>
      <c r="N1113" s="243"/>
      <c r="O1113" s="243"/>
      <c r="P1113" s="243"/>
      <c r="Q1113" s="243"/>
      <c r="R1113" s="243"/>
      <c r="S1113" s="243"/>
      <c r="T1113" s="244"/>
      <c r="U1113" s="14"/>
      <c r="V1113" s="14"/>
      <c r="W1113" s="14"/>
      <c r="X1113" s="14"/>
      <c r="Y1113" s="14"/>
      <c r="Z1113" s="14"/>
      <c r="AA1113" s="14"/>
      <c r="AB1113" s="14"/>
      <c r="AC1113" s="14"/>
      <c r="AD1113" s="14"/>
      <c r="AE1113" s="14"/>
      <c r="AT1113" s="245" t="s">
        <v>148</v>
      </c>
      <c r="AU1113" s="245" t="s">
        <v>85</v>
      </c>
      <c r="AV1113" s="14" t="s">
        <v>85</v>
      </c>
      <c r="AW1113" s="14" t="s">
        <v>35</v>
      </c>
      <c r="AX1113" s="14" t="s">
        <v>75</v>
      </c>
      <c r="AY1113" s="245" t="s">
        <v>136</v>
      </c>
    </row>
    <row r="1114" s="13" customFormat="1">
      <c r="A1114" s="13"/>
      <c r="B1114" s="224"/>
      <c r="C1114" s="225"/>
      <c r="D1114" s="226" t="s">
        <v>148</v>
      </c>
      <c r="E1114" s="227" t="s">
        <v>19</v>
      </c>
      <c r="F1114" s="228" t="s">
        <v>466</v>
      </c>
      <c r="G1114" s="225"/>
      <c r="H1114" s="227" t="s">
        <v>19</v>
      </c>
      <c r="I1114" s="229"/>
      <c r="J1114" s="225"/>
      <c r="K1114" s="225"/>
      <c r="L1114" s="230"/>
      <c r="M1114" s="231"/>
      <c r="N1114" s="232"/>
      <c r="O1114" s="232"/>
      <c r="P1114" s="232"/>
      <c r="Q1114" s="232"/>
      <c r="R1114" s="232"/>
      <c r="S1114" s="232"/>
      <c r="T1114" s="233"/>
      <c r="U1114" s="13"/>
      <c r="V1114" s="13"/>
      <c r="W1114" s="13"/>
      <c r="X1114" s="13"/>
      <c r="Y1114" s="13"/>
      <c r="Z1114" s="13"/>
      <c r="AA1114" s="13"/>
      <c r="AB1114" s="13"/>
      <c r="AC1114" s="13"/>
      <c r="AD1114" s="13"/>
      <c r="AE1114" s="13"/>
      <c r="AT1114" s="234" t="s">
        <v>148</v>
      </c>
      <c r="AU1114" s="234" t="s">
        <v>85</v>
      </c>
      <c r="AV1114" s="13" t="s">
        <v>83</v>
      </c>
      <c r="AW1114" s="13" t="s">
        <v>35</v>
      </c>
      <c r="AX1114" s="13" t="s">
        <v>75</v>
      </c>
      <c r="AY1114" s="234" t="s">
        <v>136</v>
      </c>
    </row>
    <row r="1115" s="14" customFormat="1">
      <c r="A1115" s="14"/>
      <c r="B1115" s="235"/>
      <c r="C1115" s="236"/>
      <c r="D1115" s="226" t="s">
        <v>148</v>
      </c>
      <c r="E1115" s="237" t="s">
        <v>19</v>
      </c>
      <c r="F1115" s="238" t="s">
        <v>1042</v>
      </c>
      <c r="G1115" s="236"/>
      <c r="H1115" s="239">
        <v>21.553000000000001</v>
      </c>
      <c r="I1115" s="240"/>
      <c r="J1115" s="236"/>
      <c r="K1115" s="236"/>
      <c r="L1115" s="241"/>
      <c r="M1115" s="242"/>
      <c r="N1115" s="243"/>
      <c r="O1115" s="243"/>
      <c r="P1115" s="243"/>
      <c r="Q1115" s="243"/>
      <c r="R1115" s="243"/>
      <c r="S1115" s="243"/>
      <c r="T1115" s="244"/>
      <c r="U1115" s="14"/>
      <c r="V1115" s="14"/>
      <c r="W1115" s="14"/>
      <c r="X1115" s="14"/>
      <c r="Y1115" s="14"/>
      <c r="Z1115" s="14"/>
      <c r="AA1115" s="14"/>
      <c r="AB1115" s="14"/>
      <c r="AC1115" s="14"/>
      <c r="AD1115" s="14"/>
      <c r="AE1115" s="14"/>
      <c r="AT1115" s="245" t="s">
        <v>148</v>
      </c>
      <c r="AU1115" s="245" t="s">
        <v>85</v>
      </c>
      <c r="AV1115" s="14" t="s">
        <v>85</v>
      </c>
      <c r="AW1115" s="14" t="s">
        <v>35</v>
      </c>
      <c r="AX1115" s="14" t="s">
        <v>75</v>
      </c>
      <c r="AY1115" s="245" t="s">
        <v>136</v>
      </c>
    </row>
    <row r="1116" s="14" customFormat="1">
      <c r="A1116" s="14"/>
      <c r="B1116" s="235"/>
      <c r="C1116" s="236"/>
      <c r="D1116" s="226" t="s">
        <v>148</v>
      </c>
      <c r="E1116" s="237" t="s">
        <v>19</v>
      </c>
      <c r="F1116" s="238" t="s">
        <v>1043</v>
      </c>
      <c r="G1116" s="236"/>
      <c r="H1116" s="239">
        <v>-3.0939999999999999</v>
      </c>
      <c r="I1116" s="240"/>
      <c r="J1116" s="236"/>
      <c r="K1116" s="236"/>
      <c r="L1116" s="241"/>
      <c r="M1116" s="242"/>
      <c r="N1116" s="243"/>
      <c r="O1116" s="243"/>
      <c r="P1116" s="243"/>
      <c r="Q1116" s="243"/>
      <c r="R1116" s="243"/>
      <c r="S1116" s="243"/>
      <c r="T1116" s="244"/>
      <c r="U1116" s="14"/>
      <c r="V1116" s="14"/>
      <c r="W1116" s="14"/>
      <c r="X1116" s="14"/>
      <c r="Y1116" s="14"/>
      <c r="Z1116" s="14"/>
      <c r="AA1116" s="14"/>
      <c r="AB1116" s="14"/>
      <c r="AC1116" s="14"/>
      <c r="AD1116" s="14"/>
      <c r="AE1116" s="14"/>
      <c r="AT1116" s="245" t="s">
        <v>148</v>
      </c>
      <c r="AU1116" s="245" t="s">
        <v>85</v>
      </c>
      <c r="AV1116" s="14" t="s">
        <v>85</v>
      </c>
      <c r="AW1116" s="14" t="s">
        <v>35</v>
      </c>
      <c r="AX1116" s="14" t="s">
        <v>75</v>
      </c>
      <c r="AY1116" s="245" t="s">
        <v>136</v>
      </c>
    </row>
    <row r="1117" s="14" customFormat="1">
      <c r="A1117" s="14"/>
      <c r="B1117" s="235"/>
      <c r="C1117" s="236"/>
      <c r="D1117" s="226" t="s">
        <v>148</v>
      </c>
      <c r="E1117" s="237" t="s">
        <v>19</v>
      </c>
      <c r="F1117" s="238" t="s">
        <v>1036</v>
      </c>
      <c r="G1117" s="236"/>
      <c r="H1117" s="239">
        <v>1.294</v>
      </c>
      <c r="I1117" s="240"/>
      <c r="J1117" s="236"/>
      <c r="K1117" s="236"/>
      <c r="L1117" s="241"/>
      <c r="M1117" s="242"/>
      <c r="N1117" s="243"/>
      <c r="O1117" s="243"/>
      <c r="P1117" s="243"/>
      <c r="Q1117" s="243"/>
      <c r="R1117" s="243"/>
      <c r="S1117" s="243"/>
      <c r="T1117" s="244"/>
      <c r="U1117" s="14"/>
      <c r="V1117" s="14"/>
      <c r="W1117" s="14"/>
      <c r="X1117" s="14"/>
      <c r="Y1117" s="14"/>
      <c r="Z1117" s="14"/>
      <c r="AA1117" s="14"/>
      <c r="AB1117" s="14"/>
      <c r="AC1117" s="14"/>
      <c r="AD1117" s="14"/>
      <c r="AE1117" s="14"/>
      <c r="AT1117" s="245" t="s">
        <v>148</v>
      </c>
      <c r="AU1117" s="245" t="s">
        <v>85</v>
      </c>
      <c r="AV1117" s="14" t="s">
        <v>85</v>
      </c>
      <c r="AW1117" s="14" t="s">
        <v>35</v>
      </c>
      <c r="AX1117" s="14" t="s">
        <v>75</v>
      </c>
      <c r="AY1117" s="245" t="s">
        <v>136</v>
      </c>
    </row>
    <row r="1118" s="13" customFormat="1">
      <c r="A1118" s="13"/>
      <c r="B1118" s="224"/>
      <c r="C1118" s="225"/>
      <c r="D1118" s="226" t="s">
        <v>148</v>
      </c>
      <c r="E1118" s="227" t="s">
        <v>19</v>
      </c>
      <c r="F1118" s="228" t="s">
        <v>176</v>
      </c>
      <c r="G1118" s="225"/>
      <c r="H1118" s="227" t="s">
        <v>19</v>
      </c>
      <c r="I1118" s="229"/>
      <c r="J1118" s="225"/>
      <c r="K1118" s="225"/>
      <c r="L1118" s="230"/>
      <c r="M1118" s="231"/>
      <c r="N1118" s="232"/>
      <c r="O1118" s="232"/>
      <c r="P1118" s="232"/>
      <c r="Q1118" s="232"/>
      <c r="R1118" s="232"/>
      <c r="S1118" s="232"/>
      <c r="T1118" s="233"/>
      <c r="U1118" s="13"/>
      <c r="V1118" s="13"/>
      <c r="W1118" s="13"/>
      <c r="X1118" s="13"/>
      <c r="Y1118" s="13"/>
      <c r="Z1118" s="13"/>
      <c r="AA1118" s="13"/>
      <c r="AB1118" s="13"/>
      <c r="AC1118" s="13"/>
      <c r="AD1118" s="13"/>
      <c r="AE1118" s="13"/>
      <c r="AT1118" s="234" t="s">
        <v>148</v>
      </c>
      <c r="AU1118" s="234" t="s">
        <v>85</v>
      </c>
      <c r="AV1118" s="13" t="s">
        <v>83</v>
      </c>
      <c r="AW1118" s="13" t="s">
        <v>35</v>
      </c>
      <c r="AX1118" s="13" t="s">
        <v>75</v>
      </c>
      <c r="AY1118" s="234" t="s">
        <v>136</v>
      </c>
    </row>
    <row r="1119" s="14" customFormat="1">
      <c r="A1119" s="14"/>
      <c r="B1119" s="235"/>
      <c r="C1119" s="236"/>
      <c r="D1119" s="226" t="s">
        <v>148</v>
      </c>
      <c r="E1119" s="237" t="s">
        <v>19</v>
      </c>
      <c r="F1119" s="238" t="s">
        <v>1044</v>
      </c>
      <c r="G1119" s="236"/>
      <c r="H1119" s="239">
        <v>22.428999999999998</v>
      </c>
      <c r="I1119" s="240"/>
      <c r="J1119" s="236"/>
      <c r="K1119" s="236"/>
      <c r="L1119" s="241"/>
      <c r="M1119" s="242"/>
      <c r="N1119" s="243"/>
      <c r="O1119" s="243"/>
      <c r="P1119" s="243"/>
      <c r="Q1119" s="243"/>
      <c r="R1119" s="243"/>
      <c r="S1119" s="243"/>
      <c r="T1119" s="244"/>
      <c r="U1119" s="14"/>
      <c r="V1119" s="14"/>
      <c r="W1119" s="14"/>
      <c r="X1119" s="14"/>
      <c r="Y1119" s="14"/>
      <c r="Z1119" s="14"/>
      <c r="AA1119" s="14"/>
      <c r="AB1119" s="14"/>
      <c r="AC1119" s="14"/>
      <c r="AD1119" s="14"/>
      <c r="AE1119" s="14"/>
      <c r="AT1119" s="245" t="s">
        <v>148</v>
      </c>
      <c r="AU1119" s="245" t="s">
        <v>85</v>
      </c>
      <c r="AV1119" s="14" t="s">
        <v>85</v>
      </c>
      <c r="AW1119" s="14" t="s">
        <v>35</v>
      </c>
      <c r="AX1119" s="14" t="s">
        <v>75</v>
      </c>
      <c r="AY1119" s="245" t="s">
        <v>136</v>
      </c>
    </row>
    <row r="1120" s="14" customFormat="1">
      <c r="A1120" s="14"/>
      <c r="B1120" s="235"/>
      <c r="C1120" s="236"/>
      <c r="D1120" s="226" t="s">
        <v>148</v>
      </c>
      <c r="E1120" s="237" t="s">
        <v>19</v>
      </c>
      <c r="F1120" s="238" t="s">
        <v>1043</v>
      </c>
      <c r="G1120" s="236"/>
      <c r="H1120" s="239">
        <v>-3.0939999999999999</v>
      </c>
      <c r="I1120" s="240"/>
      <c r="J1120" s="236"/>
      <c r="K1120" s="236"/>
      <c r="L1120" s="241"/>
      <c r="M1120" s="242"/>
      <c r="N1120" s="243"/>
      <c r="O1120" s="243"/>
      <c r="P1120" s="243"/>
      <c r="Q1120" s="243"/>
      <c r="R1120" s="243"/>
      <c r="S1120" s="243"/>
      <c r="T1120" s="244"/>
      <c r="U1120" s="14"/>
      <c r="V1120" s="14"/>
      <c r="W1120" s="14"/>
      <c r="X1120" s="14"/>
      <c r="Y1120" s="14"/>
      <c r="Z1120" s="14"/>
      <c r="AA1120" s="14"/>
      <c r="AB1120" s="14"/>
      <c r="AC1120" s="14"/>
      <c r="AD1120" s="14"/>
      <c r="AE1120" s="14"/>
      <c r="AT1120" s="245" t="s">
        <v>148</v>
      </c>
      <c r="AU1120" s="245" t="s">
        <v>85</v>
      </c>
      <c r="AV1120" s="14" t="s">
        <v>85</v>
      </c>
      <c r="AW1120" s="14" t="s">
        <v>35</v>
      </c>
      <c r="AX1120" s="14" t="s">
        <v>75</v>
      </c>
      <c r="AY1120" s="245" t="s">
        <v>136</v>
      </c>
    </row>
    <row r="1121" s="14" customFormat="1">
      <c r="A1121" s="14"/>
      <c r="B1121" s="235"/>
      <c r="C1121" s="236"/>
      <c r="D1121" s="226" t="s">
        <v>148</v>
      </c>
      <c r="E1121" s="237" t="s">
        <v>19</v>
      </c>
      <c r="F1121" s="238" t="s">
        <v>1036</v>
      </c>
      <c r="G1121" s="236"/>
      <c r="H1121" s="239">
        <v>1.294</v>
      </c>
      <c r="I1121" s="240"/>
      <c r="J1121" s="236"/>
      <c r="K1121" s="236"/>
      <c r="L1121" s="241"/>
      <c r="M1121" s="242"/>
      <c r="N1121" s="243"/>
      <c r="O1121" s="243"/>
      <c r="P1121" s="243"/>
      <c r="Q1121" s="243"/>
      <c r="R1121" s="243"/>
      <c r="S1121" s="243"/>
      <c r="T1121" s="244"/>
      <c r="U1121" s="14"/>
      <c r="V1121" s="14"/>
      <c r="W1121" s="14"/>
      <c r="X1121" s="14"/>
      <c r="Y1121" s="14"/>
      <c r="Z1121" s="14"/>
      <c r="AA1121" s="14"/>
      <c r="AB1121" s="14"/>
      <c r="AC1121" s="14"/>
      <c r="AD1121" s="14"/>
      <c r="AE1121" s="14"/>
      <c r="AT1121" s="245" t="s">
        <v>148</v>
      </c>
      <c r="AU1121" s="245" t="s">
        <v>85</v>
      </c>
      <c r="AV1121" s="14" t="s">
        <v>85</v>
      </c>
      <c r="AW1121" s="14" t="s">
        <v>35</v>
      </c>
      <c r="AX1121" s="14" t="s">
        <v>75</v>
      </c>
      <c r="AY1121" s="245" t="s">
        <v>136</v>
      </c>
    </row>
    <row r="1122" s="13" customFormat="1">
      <c r="A1122" s="13"/>
      <c r="B1122" s="224"/>
      <c r="C1122" s="225"/>
      <c r="D1122" s="226" t="s">
        <v>148</v>
      </c>
      <c r="E1122" s="227" t="s">
        <v>19</v>
      </c>
      <c r="F1122" s="228" t="s">
        <v>338</v>
      </c>
      <c r="G1122" s="225"/>
      <c r="H1122" s="227" t="s">
        <v>19</v>
      </c>
      <c r="I1122" s="229"/>
      <c r="J1122" s="225"/>
      <c r="K1122" s="225"/>
      <c r="L1122" s="230"/>
      <c r="M1122" s="231"/>
      <c r="N1122" s="232"/>
      <c r="O1122" s="232"/>
      <c r="P1122" s="232"/>
      <c r="Q1122" s="232"/>
      <c r="R1122" s="232"/>
      <c r="S1122" s="232"/>
      <c r="T1122" s="233"/>
      <c r="U1122" s="13"/>
      <c r="V1122" s="13"/>
      <c r="W1122" s="13"/>
      <c r="X1122" s="13"/>
      <c r="Y1122" s="13"/>
      <c r="Z1122" s="13"/>
      <c r="AA1122" s="13"/>
      <c r="AB1122" s="13"/>
      <c r="AC1122" s="13"/>
      <c r="AD1122" s="13"/>
      <c r="AE1122" s="13"/>
      <c r="AT1122" s="234" t="s">
        <v>148</v>
      </c>
      <c r="AU1122" s="234" t="s">
        <v>85</v>
      </c>
      <c r="AV1122" s="13" t="s">
        <v>83</v>
      </c>
      <c r="AW1122" s="13" t="s">
        <v>35</v>
      </c>
      <c r="AX1122" s="13" t="s">
        <v>75</v>
      </c>
      <c r="AY1122" s="234" t="s">
        <v>136</v>
      </c>
    </row>
    <row r="1123" s="14" customFormat="1">
      <c r="A1123" s="14"/>
      <c r="B1123" s="235"/>
      <c r="C1123" s="236"/>
      <c r="D1123" s="226" t="s">
        <v>148</v>
      </c>
      <c r="E1123" s="237" t="s">
        <v>19</v>
      </c>
      <c r="F1123" s="238" t="s">
        <v>1045</v>
      </c>
      <c r="G1123" s="236"/>
      <c r="H1123" s="239">
        <v>20.984999999999999</v>
      </c>
      <c r="I1123" s="240"/>
      <c r="J1123" s="236"/>
      <c r="K1123" s="236"/>
      <c r="L1123" s="241"/>
      <c r="M1123" s="242"/>
      <c r="N1123" s="243"/>
      <c r="O1123" s="243"/>
      <c r="P1123" s="243"/>
      <c r="Q1123" s="243"/>
      <c r="R1123" s="243"/>
      <c r="S1123" s="243"/>
      <c r="T1123" s="244"/>
      <c r="U1123" s="14"/>
      <c r="V1123" s="14"/>
      <c r="W1123" s="14"/>
      <c r="X1123" s="14"/>
      <c r="Y1123" s="14"/>
      <c r="Z1123" s="14"/>
      <c r="AA1123" s="14"/>
      <c r="AB1123" s="14"/>
      <c r="AC1123" s="14"/>
      <c r="AD1123" s="14"/>
      <c r="AE1123" s="14"/>
      <c r="AT1123" s="245" t="s">
        <v>148</v>
      </c>
      <c r="AU1123" s="245" t="s">
        <v>85</v>
      </c>
      <c r="AV1123" s="14" t="s">
        <v>85</v>
      </c>
      <c r="AW1123" s="14" t="s">
        <v>35</v>
      </c>
      <c r="AX1123" s="14" t="s">
        <v>75</v>
      </c>
      <c r="AY1123" s="245" t="s">
        <v>136</v>
      </c>
    </row>
    <row r="1124" s="14" customFormat="1">
      <c r="A1124" s="14"/>
      <c r="B1124" s="235"/>
      <c r="C1124" s="236"/>
      <c r="D1124" s="226" t="s">
        <v>148</v>
      </c>
      <c r="E1124" s="237" t="s">
        <v>19</v>
      </c>
      <c r="F1124" s="238" t="s">
        <v>1043</v>
      </c>
      <c r="G1124" s="236"/>
      <c r="H1124" s="239">
        <v>-3.0939999999999999</v>
      </c>
      <c r="I1124" s="240"/>
      <c r="J1124" s="236"/>
      <c r="K1124" s="236"/>
      <c r="L1124" s="241"/>
      <c r="M1124" s="242"/>
      <c r="N1124" s="243"/>
      <c r="O1124" s="243"/>
      <c r="P1124" s="243"/>
      <c r="Q1124" s="243"/>
      <c r="R1124" s="243"/>
      <c r="S1124" s="243"/>
      <c r="T1124" s="244"/>
      <c r="U1124" s="14"/>
      <c r="V1124" s="14"/>
      <c r="W1124" s="14"/>
      <c r="X1124" s="14"/>
      <c r="Y1124" s="14"/>
      <c r="Z1124" s="14"/>
      <c r="AA1124" s="14"/>
      <c r="AB1124" s="14"/>
      <c r="AC1124" s="14"/>
      <c r="AD1124" s="14"/>
      <c r="AE1124" s="14"/>
      <c r="AT1124" s="245" t="s">
        <v>148</v>
      </c>
      <c r="AU1124" s="245" t="s">
        <v>85</v>
      </c>
      <c r="AV1124" s="14" t="s">
        <v>85</v>
      </c>
      <c r="AW1124" s="14" t="s">
        <v>35</v>
      </c>
      <c r="AX1124" s="14" t="s">
        <v>75</v>
      </c>
      <c r="AY1124" s="245" t="s">
        <v>136</v>
      </c>
    </row>
    <row r="1125" s="14" customFormat="1">
      <c r="A1125" s="14"/>
      <c r="B1125" s="235"/>
      <c r="C1125" s="236"/>
      <c r="D1125" s="226" t="s">
        <v>148</v>
      </c>
      <c r="E1125" s="237" t="s">
        <v>19</v>
      </c>
      <c r="F1125" s="238" t="s">
        <v>1036</v>
      </c>
      <c r="G1125" s="236"/>
      <c r="H1125" s="239">
        <v>1.294</v>
      </c>
      <c r="I1125" s="240"/>
      <c r="J1125" s="236"/>
      <c r="K1125" s="236"/>
      <c r="L1125" s="241"/>
      <c r="M1125" s="242"/>
      <c r="N1125" s="243"/>
      <c r="O1125" s="243"/>
      <c r="P1125" s="243"/>
      <c r="Q1125" s="243"/>
      <c r="R1125" s="243"/>
      <c r="S1125" s="243"/>
      <c r="T1125" s="244"/>
      <c r="U1125" s="14"/>
      <c r="V1125" s="14"/>
      <c r="W1125" s="14"/>
      <c r="X1125" s="14"/>
      <c r="Y1125" s="14"/>
      <c r="Z1125" s="14"/>
      <c r="AA1125" s="14"/>
      <c r="AB1125" s="14"/>
      <c r="AC1125" s="14"/>
      <c r="AD1125" s="14"/>
      <c r="AE1125" s="14"/>
      <c r="AT1125" s="245" t="s">
        <v>148</v>
      </c>
      <c r="AU1125" s="245" t="s">
        <v>85</v>
      </c>
      <c r="AV1125" s="14" t="s">
        <v>85</v>
      </c>
      <c r="AW1125" s="14" t="s">
        <v>35</v>
      </c>
      <c r="AX1125" s="14" t="s">
        <v>75</v>
      </c>
      <c r="AY1125" s="245" t="s">
        <v>136</v>
      </c>
    </row>
    <row r="1126" s="13" customFormat="1">
      <c r="A1126" s="13"/>
      <c r="B1126" s="224"/>
      <c r="C1126" s="225"/>
      <c r="D1126" s="226" t="s">
        <v>148</v>
      </c>
      <c r="E1126" s="227" t="s">
        <v>19</v>
      </c>
      <c r="F1126" s="228" t="s">
        <v>315</v>
      </c>
      <c r="G1126" s="225"/>
      <c r="H1126" s="227" t="s">
        <v>19</v>
      </c>
      <c r="I1126" s="229"/>
      <c r="J1126" s="225"/>
      <c r="K1126" s="225"/>
      <c r="L1126" s="230"/>
      <c r="M1126" s="231"/>
      <c r="N1126" s="232"/>
      <c r="O1126" s="232"/>
      <c r="P1126" s="232"/>
      <c r="Q1126" s="232"/>
      <c r="R1126" s="232"/>
      <c r="S1126" s="232"/>
      <c r="T1126" s="233"/>
      <c r="U1126" s="13"/>
      <c r="V1126" s="13"/>
      <c r="W1126" s="13"/>
      <c r="X1126" s="13"/>
      <c r="Y1126" s="13"/>
      <c r="Z1126" s="13"/>
      <c r="AA1126" s="13"/>
      <c r="AB1126" s="13"/>
      <c r="AC1126" s="13"/>
      <c r="AD1126" s="13"/>
      <c r="AE1126" s="13"/>
      <c r="AT1126" s="234" t="s">
        <v>148</v>
      </c>
      <c r="AU1126" s="234" t="s">
        <v>85</v>
      </c>
      <c r="AV1126" s="13" t="s">
        <v>83</v>
      </c>
      <c r="AW1126" s="13" t="s">
        <v>35</v>
      </c>
      <c r="AX1126" s="13" t="s">
        <v>75</v>
      </c>
      <c r="AY1126" s="234" t="s">
        <v>136</v>
      </c>
    </row>
    <row r="1127" s="14" customFormat="1">
      <c r="A1127" s="14"/>
      <c r="B1127" s="235"/>
      <c r="C1127" s="236"/>
      <c r="D1127" s="226" t="s">
        <v>148</v>
      </c>
      <c r="E1127" s="237" t="s">
        <v>19</v>
      </c>
      <c r="F1127" s="238" t="s">
        <v>1046</v>
      </c>
      <c r="G1127" s="236"/>
      <c r="H1127" s="239">
        <v>24.460000000000001</v>
      </c>
      <c r="I1127" s="240"/>
      <c r="J1127" s="236"/>
      <c r="K1127" s="236"/>
      <c r="L1127" s="241"/>
      <c r="M1127" s="242"/>
      <c r="N1127" s="243"/>
      <c r="O1127" s="243"/>
      <c r="P1127" s="243"/>
      <c r="Q1127" s="243"/>
      <c r="R1127" s="243"/>
      <c r="S1127" s="243"/>
      <c r="T1127" s="244"/>
      <c r="U1127" s="14"/>
      <c r="V1127" s="14"/>
      <c r="W1127" s="14"/>
      <c r="X1127" s="14"/>
      <c r="Y1127" s="14"/>
      <c r="Z1127" s="14"/>
      <c r="AA1127" s="14"/>
      <c r="AB1127" s="14"/>
      <c r="AC1127" s="14"/>
      <c r="AD1127" s="14"/>
      <c r="AE1127" s="14"/>
      <c r="AT1127" s="245" t="s">
        <v>148</v>
      </c>
      <c r="AU1127" s="245" t="s">
        <v>85</v>
      </c>
      <c r="AV1127" s="14" t="s">
        <v>85</v>
      </c>
      <c r="AW1127" s="14" t="s">
        <v>35</v>
      </c>
      <c r="AX1127" s="14" t="s">
        <v>75</v>
      </c>
      <c r="AY1127" s="245" t="s">
        <v>136</v>
      </c>
    </row>
    <row r="1128" s="14" customFormat="1">
      <c r="A1128" s="14"/>
      <c r="B1128" s="235"/>
      <c r="C1128" s="236"/>
      <c r="D1128" s="226" t="s">
        <v>148</v>
      </c>
      <c r="E1128" s="237" t="s">
        <v>19</v>
      </c>
      <c r="F1128" s="238" t="s">
        <v>1047</v>
      </c>
      <c r="G1128" s="236"/>
      <c r="H1128" s="239">
        <v>-4.3339999999999996</v>
      </c>
      <c r="I1128" s="240"/>
      <c r="J1128" s="236"/>
      <c r="K1128" s="236"/>
      <c r="L1128" s="241"/>
      <c r="M1128" s="242"/>
      <c r="N1128" s="243"/>
      <c r="O1128" s="243"/>
      <c r="P1128" s="243"/>
      <c r="Q1128" s="243"/>
      <c r="R1128" s="243"/>
      <c r="S1128" s="243"/>
      <c r="T1128" s="244"/>
      <c r="U1128" s="14"/>
      <c r="V1128" s="14"/>
      <c r="W1128" s="14"/>
      <c r="X1128" s="14"/>
      <c r="Y1128" s="14"/>
      <c r="Z1128" s="14"/>
      <c r="AA1128" s="14"/>
      <c r="AB1128" s="14"/>
      <c r="AC1128" s="14"/>
      <c r="AD1128" s="14"/>
      <c r="AE1128" s="14"/>
      <c r="AT1128" s="245" t="s">
        <v>148</v>
      </c>
      <c r="AU1128" s="245" t="s">
        <v>85</v>
      </c>
      <c r="AV1128" s="14" t="s">
        <v>85</v>
      </c>
      <c r="AW1128" s="14" t="s">
        <v>35</v>
      </c>
      <c r="AX1128" s="14" t="s">
        <v>75</v>
      </c>
      <c r="AY1128" s="245" t="s">
        <v>136</v>
      </c>
    </row>
    <row r="1129" s="13" customFormat="1">
      <c r="A1129" s="13"/>
      <c r="B1129" s="224"/>
      <c r="C1129" s="225"/>
      <c r="D1129" s="226" t="s">
        <v>148</v>
      </c>
      <c r="E1129" s="227" t="s">
        <v>19</v>
      </c>
      <c r="F1129" s="228" t="s">
        <v>1048</v>
      </c>
      <c r="G1129" s="225"/>
      <c r="H1129" s="227" t="s">
        <v>19</v>
      </c>
      <c r="I1129" s="229"/>
      <c r="J1129" s="225"/>
      <c r="K1129" s="225"/>
      <c r="L1129" s="230"/>
      <c r="M1129" s="231"/>
      <c r="N1129" s="232"/>
      <c r="O1129" s="232"/>
      <c r="P1129" s="232"/>
      <c r="Q1129" s="232"/>
      <c r="R1129" s="232"/>
      <c r="S1129" s="232"/>
      <c r="T1129" s="233"/>
      <c r="U1129" s="13"/>
      <c r="V1129" s="13"/>
      <c r="W1129" s="13"/>
      <c r="X1129" s="13"/>
      <c r="Y1129" s="13"/>
      <c r="Z1129" s="13"/>
      <c r="AA1129" s="13"/>
      <c r="AB1129" s="13"/>
      <c r="AC1129" s="13"/>
      <c r="AD1129" s="13"/>
      <c r="AE1129" s="13"/>
      <c r="AT1129" s="234" t="s">
        <v>148</v>
      </c>
      <c r="AU1129" s="234" t="s">
        <v>85</v>
      </c>
      <c r="AV1129" s="13" t="s">
        <v>83</v>
      </c>
      <c r="AW1129" s="13" t="s">
        <v>35</v>
      </c>
      <c r="AX1129" s="13" t="s">
        <v>75</v>
      </c>
      <c r="AY1129" s="234" t="s">
        <v>136</v>
      </c>
    </row>
    <row r="1130" s="14" customFormat="1">
      <c r="A1130" s="14"/>
      <c r="B1130" s="235"/>
      <c r="C1130" s="236"/>
      <c r="D1130" s="226" t="s">
        <v>148</v>
      </c>
      <c r="E1130" s="237" t="s">
        <v>19</v>
      </c>
      <c r="F1130" s="238" t="s">
        <v>1049</v>
      </c>
      <c r="G1130" s="236"/>
      <c r="H1130" s="239">
        <v>44.673000000000002</v>
      </c>
      <c r="I1130" s="240"/>
      <c r="J1130" s="236"/>
      <c r="K1130" s="236"/>
      <c r="L1130" s="241"/>
      <c r="M1130" s="242"/>
      <c r="N1130" s="243"/>
      <c r="O1130" s="243"/>
      <c r="P1130" s="243"/>
      <c r="Q1130" s="243"/>
      <c r="R1130" s="243"/>
      <c r="S1130" s="243"/>
      <c r="T1130" s="244"/>
      <c r="U1130" s="14"/>
      <c r="V1130" s="14"/>
      <c r="W1130" s="14"/>
      <c r="X1130" s="14"/>
      <c r="Y1130" s="14"/>
      <c r="Z1130" s="14"/>
      <c r="AA1130" s="14"/>
      <c r="AB1130" s="14"/>
      <c r="AC1130" s="14"/>
      <c r="AD1130" s="14"/>
      <c r="AE1130" s="14"/>
      <c r="AT1130" s="245" t="s">
        <v>148</v>
      </c>
      <c r="AU1130" s="245" t="s">
        <v>85</v>
      </c>
      <c r="AV1130" s="14" t="s">
        <v>85</v>
      </c>
      <c r="AW1130" s="14" t="s">
        <v>35</v>
      </c>
      <c r="AX1130" s="14" t="s">
        <v>75</v>
      </c>
      <c r="AY1130" s="245" t="s">
        <v>136</v>
      </c>
    </row>
    <row r="1131" s="14" customFormat="1">
      <c r="A1131" s="14"/>
      <c r="B1131" s="235"/>
      <c r="C1131" s="236"/>
      <c r="D1131" s="226" t="s">
        <v>148</v>
      </c>
      <c r="E1131" s="237" t="s">
        <v>19</v>
      </c>
      <c r="F1131" s="238" t="s">
        <v>1050</v>
      </c>
      <c r="G1131" s="236"/>
      <c r="H1131" s="239">
        <v>-4.5800000000000001</v>
      </c>
      <c r="I1131" s="240"/>
      <c r="J1131" s="236"/>
      <c r="K1131" s="236"/>
      <c r="L1131" s="241"/>
      <c r="M1131" s="242"/>
      <c r="N1131" s="243"/>
      <c r="O1131" s="243"/>
      <c r="P1131" s="243"/>
      <c r="Q1131" s="243"/>
      <c r="R1131" s="243"/>
      <c r="S1131" s="243"/>
      <c r="T1131" s="244"/>
      <c r="U1131" s="14"/>
      <c r="V1131" s="14"/>
      <c r="W1131" s="14"/>
      <c r="X1131" s="14"/>
      <c r="Y1131" s="14"/>
      <c r="Z1131" s="14"/>
      <c r="AA1131" s="14"/>
      <c r="AB1131" s="14"/>
      <c r="AC1131" s="14"/>
      <c r="AD1131" s="14"/>
      <c r="AE1131" s="14"/>
      <c r="AT1131" s="245" t="s">
        <v>148</v>
      </c>
      <c r="AU1131" s="245" t="s">
        <v>85</v>
      </c>
      <c r="AV1131" s="14" t="s">
        <v>85</v>
      </c>
      <c r="AW1131" s="14" t="s">
        <v>35</v>
      </c>
      <c r="AX1131" s="14" t="s">
        <v>75</v>
      </c>
      <c r="AY1131" s="245" t="s">
        <v>136</v>
      </c>
    </row>
    <row r="1132" s="13" customFormat="1">
      <c r="A1132" s="13"/>
      <c r="B1132" s="224"/>
      <c r="C1132" s="225"/>
      <c r="D1132" s="226" t="s">
        <v>148</v>
      </c>
      <c r="E1132" s="227" t="s">
        <v>19</v>
      </c>
      <c r="F1132" s="228" t="s">
        <v>1051</v>
      </c>
      <c r="G1132" s="225"/>
      <c r="H1132" s="227" t="s">
        <v>19</v>
      </c>
      <c r="I1132" s="229"/>
      <c r="J1132" s="225"/>
      <c r="K1132" s="225"/>
      <c r="L1132" s="230"/>
      <c r="M1132" s="231"/>
      <c r="N1132" s="232"/>
      <c r="O1132" s="232"/>
      <c r="P1132" s="232"/>
      <c r="Q1132" s="232"/>
      <c r="R1132" s="232"/>
      <c r="S1132" s="232"/>
      <c r="T1132" s="233"/>
      <c r="U1132" s="13"/>
      <c r="V1132" s="13"/>
      <c r="W1132" s="13"/>
      <c r="X1132" s="13"/>
      <c r="Y1132" s="13"/>
      <c r="Z1132" s="13"/>
      <c r="AA1132" s="13"/>
      <c r="AB1132" s="13"/>
      <c r="AC1132" s="13"/>
      <c r="AD1132" s="13"/>
      <c r="AE1132" s="13"/>
      <c r="AT1132" s="234" t="s">
        <v>148</v>
      </c>
      <c r="AU1132" s="234" t="s">
        <v>85</v>
      </c>
      <c r="AV1132" s="13" t="s">
        <v>83</v>
      </c>
      <c r="AW1132" s="13" t="s">
        <v>35</v>
      </c>
      <c r="AX1132" s="13" t="s">
        <v>75</v>
      </c>
      <c r="AY1132" s="234" t="s">
        <v>136</v>
      </c>
    </row>
    <row r="1133" s="14" customFormat="1">
      <c r="A1133" s="14"/>
      <c r="B1133" s="235"/>
      <c r="C1133" s="236"/>
      <c r="D1133" s="226" t="s">
        <v>148</v>
      </c>
      <c r="E1133" s="237" t="s">
        <v>19</v>
      </c>
      <c r="F1133" s="238" t="s">
        <v>1052</v>
      </c>
      <c r="G1133" s="236"/>
      <c r="H1133" s="239">
        <v>84.159999999999997</v>
      </c>
      <c r="I1133" s="240"/>
      <c r="J1133" s="236"/>
      <c r="K1133" s="236"/>
      <c r="L1133" s="241"/>
      <c r="M1133" s="242"/>
      <c r="N1133" s="243"/>
      <c r="O1133" s="243"/>
      <c r="P1133" s="243"/>
      <c r="Q1133" s="243"/>
      <c r="R1133" s="243"/>
      <c r="S1133" s="243"/>
      <c r="T1133" s="244"/>
      <c r="U1133" s="14"/>
      <c r="V1133" s="14"/>
      <c r="W1133" s="14"/>
      <c r="X1133" s="14"/>
      <c r="Y1133" s="14"/>
      <c r="Z1133" s="14"/>
      <c r="AA1133" s="14"/>
      <c r="AB1133" s="14"/>
      <c r="AC1133" s="14"/>
      <c r="AD1133" s="14"/>
      <c r="AE1133" s="14"/>
      <c r="AT1133" s="245" t="s">
        <v>148</v>
      </c>
      <c r="AU1133" s="245" t="s">
        <v>85</v>
      </c>
      <c r="AV1133" s="14" t="s">
        <v>85</v>
      </c>
      <c r="AW1133" s="14" t="s">
        <v>35</v>
      </c>
      <c r="AX1133" s="14" t="s">
        <v>75</v>
      </c>
      <c r="AY1133" s="245" t="s">
        <v>136</v>
      </c>
    </row>
    <row r="1134" s="15" customFormat="1">
      <c r="A1134" s="15"/>
      <c r="B1134" s="246"/>
      <c r="C1134" s="247"/>
      <c r="D1134" s="226" t="s">
        <v>148</v>
      </c>
      <c r="E1134" s="248" t="s">
        <v>19</v>
      </c>
      <c r="F1134" s="249" t="s">
        <v>155</v>
      </c>
      <c r="G1134" s="247"/>
      <c r="H1134" s="250">
        <v>362.05500000000001</v>
      </c>
      <c r="I1134" s="251"/>
      <c r="J1134" s="247"/>
      <c r="K1134" s="247"/>
      <c r="L1134" s="252"/>
      <c r="M1134" s="253"/>
      <c r="N1134" s="254"/>
      <c r="O1134" s="254"/>
      <c r="P1134" s="254"/>
      <c r="Q1134" s="254"/>
      <c r="R1134" s="254"/>
      <c r="S1134" s="254"/>
      <c r="T1134" s="255"/>
      <c r="U1134" s="15"/>
      <c r="V1134" s="15"/>
      <c r="W1134" s="15"/>
      <c r="X1134" s="15"/>
      <c r="Y1134" s="15"/>
      <c r="Z1134" s="15"/>
      <c r="AA1134" s="15"/>
      <c r="AB1134" s="15"/>
      <c r="AC1134" s="15"/>
      <c r="AD1134" s="15"/>
      <c r="AE1134" s="15"/>
      <c r="AT1134" s="256" t="s">
        <v>148</v>
      </c>
      <c r="AU1134" s="256" t="s">
        <v>85</v>
      </c>
      <c r="AV1134" s="15" t="s">
        <v>144</v>
      </c>
      <c r="AW1134" s="15" t="s">
        <v>35</v>
      </c>
      <c r="AX1134" s="15" t="s">
        <v>83</v>
      </c>
      <c r="AY1134" s="256" t="s">
        <v>136</v>
      </c>
    </row>
    <row r="1135" s="2" customFormat="1" ht="16.5" customHeight="1">
      <c r="A1135" s="40"/>
      <c r="B1135" s="41"/>
      <c r="C1135" s="206" t="s">
        <v>1069</v>
      </c>
      <c r="D1135" s="206" t="s">
        <v>139</v>
      </c>
      <c r="E1135" s="207" t="s">
        <v>1070</v>
      </c>
      <c r="F1135" s="208" t="s">
        <v>1071</v>
      </c>
      <c r="G1135" s="209" t="s">
        <v>142</v>
      </c>
      <c r="H1135" s="210">
        <v>63.741</v>
      </c>
      <c r="I1135" s="211"/>
      <c r="J1135" s="212">
        <f>ROUND(I1135*H1135,2)</f>
        <v>0</v>
      </c>
      <c r="K1135" s="208" t="s">
        <v>143</v>
      </c>
      <c r="L1135" s="46"/>
      <c r="M1135" s="213" t="s">
        <v>19</v>
      </c>
      <c r="N1135" s="214" t="s">
        <v>46</v>
      </c>
      <c r="O1135" s="86"/>
      <c r="P1135" s="215">
        <f>O1135*H1135</f>
        <v>0</v>
      </c>
      <c r="Q1135" s="215">
        <v>0.001</v>
      </c>
      <c r="R1135" s="215">
        <f>Q1135*H1135</f>
        <v>0.063741000000000006</v>
      </c>
      <c r="S1135" s="215">
        <v>0.00031</v>
      </c>
      <c r="T1135" s="216">
        <f>S1135*H1135</f>
        <v>0.01975971</v>
      </c>
      <c r="U1135" s="40"/>
      <c r="V1135" s="40"/>
      <c r="W1135" s="40"/>
      <c r="X1135" s="40"/>
      <c r="Y1135" s="40"/>
      <c r="Z1135" s="40"/>
      <c r="AA1135" s="40"/>
      <c r="AB1135" s="40"/>
      <c r="AC1135" s="40"/>
      <c r="AD1135" s="40"/>
      <c r="AE1135" s="40"/>
      <c r="AR1135" s="217" t="s">
        <v>257</v>
      </c>
      <c r="AT1135" s="217" t="s">
        <v>139</v>
      </c>
      <c r="AU1135" s="217" t="s">
        <v>85</v>
      </c>
      <c r="AY1135" s="19" t="s">
        <v>136</v>
      </c>
      <c r="BE1135" s="218">
        <f>IF(N1135="základní",J1135,0)</f>
        <v>0</v>
      </c>
      <c r="BF1135" s="218">
        <f>IF(N1135="snížená",J1135,0)</f>
        <v>0</v>
      </c>
      <c r="BG1135" s="218">
        <f>IF(N1135="zákl. přenesená",J1135,0)</f>
        <v>0</v>
      </c>
      <c r="BH1135" s="218">
        <f>IF(N1135="sníž. přenesená",J1135,0)</f>
        <v>0</v>
      </c>
      <c r="BI1135" s="218">
        <f>IF(N1135="nulová",J1135,0)</f>
        <v>0</v>
      </c>
      <c r="BJ1135" s="19" t="s">
        <v>83</v>
      </c>
      <c r="BK1135" s="218">
        <f>ROUND(I1135*H1135,2)</f>
        <v>0</v>
      </c>
      <c r="BL1135" s="19" t="s">
        <v>257</v>
      </c>
      <c r="BM1135" s="217" t="s">
        <v>1072</v>
      </c>
    </row>
    <row r="1136" s="2" customFormat="1">
      <c r="A1136" s="40"/>
      <c r="B1136" s="41"/>
      <c r="C1136" s="42"/>
      <c r="D1136" s="219" t="s">
        <v>146</v>
      </c>
      <c r="E1136" s="42"/>
      <c r="F1136" s="220" t="s">
        <v>1073</v>
      </c>
      <c r="G1136" s="42"/>
      <c r="H1136" s="42"/>
      <c r="I1136" s="221"/>
      <c r="J1136" s="42"/>
      <c r="K1136" s="42"/>
      <c r="L1136" s="46"/>
      <c r="M1136" s="222"/>
      <c r="N1136" s="223"/>
      <c r="O1136" s="86"/>
      <c r="P1136" s="86"/>
      <c r="Q1136" s="86"/>
      <c r="R1136" s="86"/>
      <c r="S1136" s="86"/>
      <c r="T1136" s="87"/>
      <c r="U1136" s="40"/>
      <c r="V1136" s="40"/>
      <c r="W1136" s="40"/>
      <c r="X1136" s="40"/>
      <c r="Y1136" s="40"/>
      <c r="Z1136" s="40"/>
      <c r="AA1136" s="40"/>
      <c r="AB1136" s="40"/>
      <c r="AC1136" s="40"/>
      <c r="AD1136" s="40"/>
      <c r="AE1136" s="40"/>
      <c r="AT1136" s="19" t="s">
        <v>146</v>
      </c>
      <c r="AU1136" s="19" t="s">
        <v>85</v>
      </c>
    </row>
    <row r="1137" s="13" customFormat="1">
      <c r="A1137" s="13"/>
      <c r="B1137" s="224"/>
      <c r="C1137" s="225"/>
      <c r="D1137" s="226" t="s">
        <v>148</v>
      </c>
      <c r="E1137" s="227" t="s">
        <v>19</v>
      </c>
      <c r="F1137" s="228" t="s">
        <v>1058</v>
      </c>
      <c r="G1137" s="225"/>
      <c r="H1137" s="227" t="s">
        <v>19</v>
      </c>
      <c r="I1137" s="229"/>
      <c r="J1137" s="225"/>
      <c r="K1137" s="225"/>
      <c r="L1137" s="230"/>
      <c r="M1137" s="231"/>
      <c r="N1137" s="232"/>
      <c r="O1137" s="232"/>
      <c r="P1137" s="232"/>
      <c r="Q1137" s="232"/>
      <c r="R1137" s="232"/>
      <c r="S1137" s="232"/>
      <c r="T1137" s="233"/>
      <c r="U1137" s="13"/>
      <c r="V1137" s="13"/>
      <c r="W1137" s="13"/>
      <c r="X1137" s="13"/>
      <c r="Y1137" s="13"/>
      <c r="Z1137" s="13"/>
      <c r="AA1137" s="13"/>
      <c r="AB1137" s="13"/>
      <c r="AC1137" s="13"/>
      <c r="AD1137" s="13"/>
      <c r="AE1137" s="13"/>
      <c r="AT1137" s="234" t="s">
        <v>148</v>
      </c>
      <c r="AU1137" s="234" t="s">
        <v>85</v>
      </c>
      <c r="AV1137" s="13" t="s">
        <v>83</v>
      </c>
      <c r="AW1137" s="13" t="s">
        <v>35</v>
      </c>
      <c r="AX1137" s="13" t="s">
        <v>75</v>
      </c>
      <c r="AY1137" s="234" t="s">
        <v>136</v>
      </c>
    </row>
    <row r="1138" s="14" customFormat="1">
      <c r="A1138" s="14"/>
      <c r="B1138" s="235"/>
      <c r="C1138" s="236"/>
      <c r="D1138" s="226" t="s">
        <v>148</v>
      </c>
      <c r="E1138" s="237" t="s">
        <v>19</v>
      </c>
      <c r="F1138" s="238" t="s">
        <v>1059</v>
      </c>
      <c r="G1138" s="236"/>
      <c r="H1138" s="239">
        <v>26.469000000000001</v>
      </c>
      <c r="I1138" s="240"/>
      <c r="J1138" s="236"/>
      <c r="K1138" s="236"/>
      <c r="L1138" s="241"/>
      <c r="M1138" s="242"/>
      <c r="N1138" s="243"/>
      <c r="O1138" s="243"/>
      <c r="P1138" s="243"/>
      <c r="Q1138" s="243"/>
      <c r="R1138" s="243"/>
      <c r="S1138" s="243"/>
      <c r="T1138" s="244"/>
      <c r="U1138" s="14"/>
      <c r="V1138" s="14"/>
      <c r="W1138" s="14"/>
      <c r="X1138" s="14"/>
      <c r="Y1138" s="14"/>
      <c r="Z1138" s="14"/>
      <c r="AA1138" s="14"/>
      <c r="AB1138" s="14"/>
      <c r="AC1138" s="14"/>
      <c r="AD1138" s="14"/>
      <c r="AE1138" s="14"/>
      <c r="AT1138" s="245" t="s">
        <v>148</v>
      </c>
      <c r="AU1138" s="245" t="s">
        <v>85</v>
      </c>
      <c r="AV1138" s="14" t="s">
        <v>85</v>
      </c>
      <c r="AW1138" s="14" t="s">
        <v>35</v>
      </c>
      <c r="AX1138" s="14" t="s">
        <v>75</v>
      </c>
      <c r="AY1138" s="245" t="s">
        <v>136</v>
      </c>
    </row>
    <row r="1139" s="14" customFormat="1">
      <c r="A1139" s="14"/>
      <c r="B1139" s="235"/>
      <c r="C1139" s="236"/>
      <c r="D1139" s="226" t="s">
        <v>148</v>
      </c>
      <c r="E1139" s="237" t="s">
        <v>19</v>
      </c>
      <c r="F1139" s="238" t="s">
        <v>1060</v>
      </c>
      <c r="G1139" s="236"/>
      <c r="H1139" s="239">
        <v>28.762</v>
      </c>
      <c r="I1139" s="240"/>
      <c r="J1139" s="236"/>
      <c r="K1139" s="236"/>
      <c r="L1139" s="241"/>
      <c r="M1139" s="242"/>
      <c r="N1139" s="243"/>
      <c r="O1139" s="243"/>
      <c r="P1139" s="243"/>
      <c r="Q1139" s="243"/>
      <c r="R1139" s="243"/>
      <c r="S1139" s="243"/>
      <c r="T1139" s="244"/>
      <c r="U1139" s="14"/>
      <c r="V1139" s="14"/>
      <c r="W1139" s="14"/>
      <c r="X1139" s="14"/>
      <c r="Y1139" s="14"/>
      <c r="Z1139" s="14"/>
      <c r="AA1139" s="14"/>
      <c r="AB1139" s="14"/>
      <c r="AC1139" s="14"/>
      <c r="AD1139" s="14"/>
      <c r="AE1139" s="14"/>
      <c r="AT1139" s="245" t="s">
        <v>148</v>
      </c>
      <c r="AU1139" s="245" t="s">
        <v>85</v>
      </c>
      <c r="AV1139" s="14" t="s">
        <v>85</v>
      </c>
      <c r="AW1139" s="14" t="s">
        <v>35</v>
      </c>
      <c r="AX1139" s="14" t="s">
        <v>75</v>
      </c>
      <c r="AY1139" s="245" t="s">
        <v>136</v>
      </c>
    </row>
    <row r="1140" s="14" customFormat="1">
      <c r="A1140" s="14"/>
      <c r="B1140" s="235"/>
      <c r="C1140" s="236"/>
      <c r="D1140" s="226" t="s">
        <v>148</v>
      </c>
      <c r="E1140" s="237" t="s">
        <v>19</v>
      </c>
      <c r="F1140" s="238" t="s">
        <v>1061</v>
      </c>
      <c r="G1140" s="236"/>
      <c r="H1140" s="239">
        <v>12.106999999999999</v>
      </c>
      <c r="I1140" s="240"/>
      <c r="J1140" s="236"/>
      <c r="K1140" s="236"/>
      <c r="L1140" s="241"/>
      <c r="M1140" s="242"/>
      <c r="N1140" s="243"/>
      <c r="O1140" s="243"/>
      <c r="P1140" s="243"/>
      <c r="Q1140" s="243"/>
      <c r="R1140" s="243"/>
      <c r="S1140" s="243"/>
      <c r="T1140" s="244"/>
      <c r="U1140" s="14"/>
      <c r="V1140" s="14"/>
      <c r="W1140" s="14"/>
      <c r="X1140" s="14"/>
      <c r="Y1140" s="14"/>
      <c r="Z1140" s="14"/>
      <c r="AA1140" s="14"/>
      <c r="AB1140" s="14"/>
      <c r="AC1140" s="14"/>
      <c r="AD1140" s="14"/>
      <c r="AE1140" s="14"/>
      <c r="AT1140" s="245" t="s">
        <v>148</v>
      </c>
      <c r="AU1140" s="245" t="s">
        <v>85</v>
      </c>
      <c r="AV1140" s="14" t="s">
        <v>85</v>
      </c>
      <c r="AW1140" s="14" t="s">
        <v>35</v>
      </c>
      <c r="AX1140" s="14" t="s">
        <v>75</v>
      </c>
      <c r="AY1140" s="245" t="s">
        <v>136</v>
      </c>
    </row>
    <row r="1141" s="14" customFormat="1">
      <c r="A1141" s="14"/>
      <c r="B1141" s="235"/>
      <c r="C1141" s="236"/>
      <c r="D1141" s="226" t="s">
        <v>148</v>
      </c>
      <c r="E1141" s="237" t="s">
        <v>19</v>
      </c>
      <c r="F1141" s="238" t="s">
        <v>1062</v>
      </c>
      <c r="G1141" s="236"/>
      <c r="H1141" s="239">
        <v>2.9039999999999999</v>
      </c>
      <c r="I1141" s="240"/>
      <c r="J1141" s="236"/>
      <c r="K1141" s="236"/>
      <c r="L1141" s="241"/>
      <c r="M1141" s="242"/>
      <c r="N1141" s="243"/>
      <c r="O1141" s="243"/>
      <c r="P1141" s="243"/>
      <c r="Q1141" s="243"/>
      <c r="R1141" s="243"/>
      <c r="S1141" s="243"/>
      <c r="T1141" s="244"/>
      <c r="U1141" s="14"/>
      <c r="V1141" s="14"/>
      <c r="W1141" s="14"/>
      <c r="X1141" s="14"/>
      <c r="Y1141" s="14"/>
      <c r="Z1141" s="14"/>
      <c r="AA1141" s="14"/>
      <c r="AB1141" s="14"/>
      <c r="AC1141" s="14"/>
      <c r="AD1141" s="14"/>
      <c r="AE1141" s="14"/>
      <c r="AT1141" s="245" t="s">
        <v>148</v>
      </c>
      <c r="AU1141" s="245" t="s">
        <v>85</v>
      </c>
      <c r="AV1141" s="14" t="s">
        <v>85</v>
      </c>
      <c r="AW1141" s="14" t="s">
        <v>35</v>
      </c>
      <c r="AX1141" s="14" t="s">
        <v>75</v>
      </c>
      <c r="AY1141" s="245" t="s">
        <v>136</v>
      </c>
    </row>
    <row r="1142" s="14" customFormat="1">
      <c r="A1142" s="14"/>
      <c r="B1142" s="235"/>
      <c r="C1142" s="236"/>
      <c r="D1142" s="226" t="s">
        <v>148</v>
      </c>
      <c r="E1142" s="237" t="s">
        <v>19</v>
      </c>
      <c r="F1142" s="238" t="s">
        <v>1063</v>
      </c>
      <c r="G1142" s="236"/>
      <c r="H1142" s="239">
        <v>-6.5010000000000003</v>
      </c>
      <c r="I1142" s="240"/>
      <c r="J1142" s="236"/>
      <c r="K1142" s="236"/>
      <c r="L1142" s="241"/>
      <c r="M1142" s="242"/>
      <c r="N1142" s="243"/>
      <c r="O1142" s="243"/>
      <c r="P1142" s="243"/>
      <c r="Q1142" s="243"/>
      <c r="R1142" s="243"/>
      <c r="S1142" s="243"/>
      <c r="T1142" s="244"/>
      <c r="U1142" s="14"/>
      <c r="V1142" s="14"/>
      <c r="W1142" s="14"/>
      <c r="X1142" s="14"/>
      <c r="Y1142" s="14"/>
      <c r="Z1142" s="14"/>
      <c r="AA1142" s="14"/>
      <c r="AB1142" s="14"/>
      <c r="AC1142" s="14"/>
      <c r="AD1142" s="14"/>
      <c r="AE1142" s="14"/>
      <c r="AT1142" s="245" t="s">
        <v>148</v>
      </c>
      <c r="AU1142" s="245" t="s">
        <v>85</v>
      </c>
      <c r="AV1142" s="14" t="s">
        <v>85</v>
      </c>
      <c r="AW1142" s="14" t="s">
        <v>35</v>
      </c>
      <c r="AX1142" s="14" t="s">
        <v>75</v>
      </c>
      <c r="AY1142" s="245" t="s">
        <v>136</v>
      </c>
    </row>
    <row r="1143" s="15" customFormat="1">
      <c r="A1143" s="15"/>
      <c r="B1143" s="246"/>
      <c r="C1143" s="247"/>
      <c r="D1143" s="226" t="s">
        <v>148</v>
      </c>
      <c r="E1143" s="248" t="s">
        <v>19</v>
      </c>
      <c r="F1143" s="249" t="s">
        <v>155</v>
      </c>
      <c r="G1143" s="247"/>
      <c r="H1143" s="250">
        <v>63.741</v>
      </c>
      <c r="I1143" s="251"/>
      <c r="J1143" s="247"/>
      <c r="K1143" s="247"/>
      <c r="L1143" s="252"/>
      <c r="M1143" s="253"/>
      <c r="N1143" s="254"/>
      <c r="O1143" s="254"/>
      <c r="P1143" s="254"/>
      <c r="Q1143" s="254"/>
      <c r="R1143" s="254"/>
      <c r="S1143" s="254"/>
      <c r="T1143" s="255"/>
      <c r="U1143" s="15"/>
      <c r="V1143" s="15"/>
      <c r="W1143" s="15"/>
      <c r="X1143" s="15"/>
      <c r="Y1143" s="15"/>
      <c r="Z1143" s="15"/>
      <c r="AA1143" s="15"/>
      <c r="AB1143" s="15"/>
      <c r="AC1143" s="15"/>
      <c r="AD1143" s="15"/>
      <c r="AE1143" s="15"/>
      <c r="AT1143" s="256" t="s">
        <v>148</v>
      </c>
      <c r="AU1143" s="256" t="s">
        <v>85</v>
      </c>
      <c r="AV1143" s="15" t="s">
        <v>144</v>
      </c>
      <c r="AW1143" s="15" t="s">
        <v>35</v>
      </c>
      <c r="AX1143" s="15" t="s">
        <v>83</v>
      </c>
      <c r="AY1143" s="256" t="s">
        <v>136</v>
      </c>
    </row>
    <row r="1144" s="2" customFormat="1" ht="16.5" customHeight="1">
      <c r="A1144" s="40"/>
      <c r="B1144" s="41"/>
      <c r="C1144" s="206" t="s">
        <v>1074</v>
      </c>
      <c r="D1144" s="206" t="s">
        <v>139</v>
      </c>
      <c r="E1144" s="207" t="s">
        <v>1075</v>
      </c>
      <c r="F1144" s="208" t="s">
        <v>1076</v>
      </c>
      <c r="G1144" s="209" t="s">
        <v>142</v>
      </c>
      <c r="H1144" s="210">
        <v>362.05500000000001</v>
      </c>
      <c r="I1144" s="211"/>
      <c r="J1144" s="212">
        <f>ROUND(I1144*H1144,2)</f>
        <v>0</v>
      </c>
      <c r="K1144" s="208" t="s">
        <v>143</v>
      </c>
      <c r="L1144" s="46"/>
      <c r="M1144" s="213" t="s">
        <v>19</v>
      </c>
      <c r="N1144" s="214" t="s">
        <v>46</v>
      </c>
      <c r="O1144" s="86"/>
      <c r="P1144" s="215">
        <f>O1144*H1144</f>
        <v>0</v>
      </c>
      <c r="Q1144" s="215">
        <v>0</v>
      </c>
      <c r="R1144" s="215">
        <f>Q1144*H1144</f>
        <v>0</v>
      </c>
      <c r="S1144" s="215">
        <v>0</v>
      </c>
      <c r="T1144" s="216">
        <f>S1144*H1144</f>
        <v>0</v>
      </c>
      <c r="U1144" s="40"/>
      <c r="V1144" s="40"/>
      <c r="W1144" s="40"/>
      <c r="X1144" s="40"/>
      <c r="Y1144" s="40"/>
      <c r="Z1144" s="40"/>
      <c r="AA1144" s="40"/>
      <c r="AB1144" s="40"/>
      <c r="AC1144" s="40"/>
      <c r="AD1144" s="40"/>
      <c r="AE1144" s="40"/>
      <c r="AR1144" s="217" t="s">
        <v>257</v>
      </c>
      <c r="AT1144" s="217" t="s">
        <v>139</v>
      </c>
      <c r="AU1144" s="217" t="s">
        <v>85</v>
      </c>
      <c r="AY1144" s="19" t="s">
        <v>136</v>
      </c>
      <c r="BE1144" s="218">
        <f>IF(N1144="základní",J1144,0)</f>
        <v>0</v>
      </c>
      <c r="BF1144" s="218">
        <f>IF(N1144="snížená",J1144,0)</f>
        <v>0</v>
      </c>
      <c r="BG1144" s="218">
        <f>IF(N1144="zákl. přenesená",J1144,0)</f>
        <v>0</v>
      </c>
      <c r="BH1144" s="218">
        <f>IF(N1144="sníž. přenesená",J1144,0)</f>
        <v>0</v>
      </c>
      <c r="BI1144" s="218">
        <f>IF(N1144="nulová",J1144,0)</f>
        <v>0</v>
      </c>
      <c r="BJ1144" s="19" t="s">
        <v>83</v>
      </c>
      <c r="BK1144" s="218">
        <f>ROUND(I1144*H1144,2)</f>
        <v>0</v>
      </c>
      <c r="BL1144" s="19" t="s">
        <v>257</v>
      </c>
      <c r="BM1144" s="217" t="s">
        <v>1077</v>
      </c>
    </row>
    <row r="1145" s="2" customFormat="1">
      <c r="A1145" s="40"/>
      <c r="B1145" s="41"/>
      <c r="C1145" s="42"/>
      <c r="D1145" s="219" t="s">
        <v>146</v>
      </c>
      <c r="E1145" s="42"/>
      <c r="F1145" s="220" t="s">
        <v>1078</v>
      </c>
      <c r="G1145" s="42"/>
      <c r="H1145" s="42"/>
      <c r="I1145" s="221"/>
      <c r="J1145" s="42"/>
      <c r="K1145" s="42"/>
      <c r="L1145" s="46"/>
      <c r="M1145" s="222"/>
      <c r="N1145" s="223"/>
      <c r="O1145" s="86"/>
      <c r="P1145" s="86"/>
      <c r="Q1145" s="86"/>
      <c r="R1145" s="86"/>
      <c r="S1145" s="86"/>
      <c r="T1145" s="87"/>
      <c r="U1145" s="40"/>
      <c r="V1145" s="40"/>
      <c r="W1145" s="40"/>
      <c r="X1145" s="40"/>
      <c r="Y1145" s="40"/>
      <c r="Z1145" s="40"/>
      <c r="AA1145" s="40"/>
      <c r="AB1145" s="40"/>
      <c r="AC1145" s="40"/>
      <c r="AD1145" s="40"/>
      <c r="AE1145" s="40"/>
      <c r="AT1145" s="19" t="s">
        <v>146</v>
      </c>
      <c r="AU1145" s="19" t="s">
        <v>85</v>
      </c>
    </row>
    <row r="1146" s="13" customFormat="1">
      <c r="A1146" s="13"/>
      <c r="B1146" s="224"/>
      <c r="C1146" s="225"/>
      <c r="D1146" s="226" t="s">
        <v>148</v>
      </c>
      <c r="E1146" s="227" t="s">
        <v>19</v>
      </c>
      <c r="F1146" s="228" t="s">
        <v>344</v>
      </c>
      <c r="G1146" s="225"/>
      <c r="H1146" s="227" t="s">
        <v>19</v>
      </c>
      <c r="I1146" s="229"/>
      <c r="J1146" s="225"/>
      <c r="K1146" s="225"/>
      <c r="L1146" s="230"/>
      <c r="M1146" s="231"/>
      <c r="N1146" s="232"/>
      <c r="O1146" s="232"/>
      <c r="P1146" s="232"/>
      <c r="Q1146" s="232"/>
      <c r="R1146" s="232"/>
      <c r="S1146" s="232"/>
      <c r="T1146" s="233"/>
      <c r="U1146" s="13"/>
      <c r="V1146" s="13"/>
      <c r="W1146" s="13"/>
      <c r="X1146" s="13"/>
      <c r="Y1146" s="13"/>
      <c r="Z1146" s="13"/>
      <c r="AA1146" s="13"/>
      <c r="AB1146" s="13"/>
      <c r="AC1146" s="13"/>
      <c r="AD1146" s="13"/>
      <c r="AE1146" s="13"/>
      <c r="AT1146" s="234" t="s">
        <v>148</v>
      </c>
      <c r="AU1146" s="234" t="s">
        <v>85</v>
      </c>
      <c r="AV1146" s="13" t="s">
        <v>83</v>
      </c>
      <c r="AW1146" s="13" t="s">
        <v>35</v>
      </c>
      <c r="AX1146" s="13" t="s">
        <v>75</v>
      </c>
      <c r="AY1146" s="234" t="s">
        <v>136</v>
      </c>
    </row>
    <row r="1147" s="14" customFormat="1">
      <c r="A1147" s="14"/>
      <c r="B1147" s="235"/>
      <c r="C1147" s="236"/>
      <c r="D1147" s="226" t="s">
        <v>148</v>
      </c>
      <c r="E1147" s="237" t="s">
        <v>19</v>
      </c>
      <c r="F1147" s="238" t="s">
        <v>1030</v>
      </c>
      <c r="G1147" s="236"/>
      <c r="H1147" s="239">
        <v>48.829999999999998</v>
      </c>
      <c r="I1147" s="240"/>
      <c r="J1147" s="236"/>
      <c r="K1147" s="236"/>
      <c r="L1147" s="241"/>
      <c r="M1147" s="242"/>
      <c r="N1147" s="243"/>
      <c r="O1147" s="243"/>
      <c r="P1147" s="243"/>
      <c r="Q1147" s="243"/>
      <c r="R1147" s="243"/>
      <c r="S1147" s="243"/>
      <c r="T1147" s="244"/>
      <c r="U1147" s="14"/>
      <c r="V1147" s="14"/>
      <c r="W1147" s="14"/>
      <c r="X1147" s="14"/>
      <c r="Y1147" s="14"/>
      <c r="Z1147" s="14"/>
      <c r="AA1147" s="14"/>
      <c r="AB1147" s="14"/>
      <c r="AC1147" s="14"/>
      <c r="AD1147" s="14"/>
      <c r="AE1147" s="14"/>
      <c r="AT1147" s="245" t="s">
        <v>148</v>
      </c>
      <c r="AU1147" s="245" t="s">
        <v>85</v>
      </c>
      <c r="AV1147" s="14" t="s">
        <v>85</v>
      </c>
      <c r="AW1147" s="14" t="s">
        <v>35</v>
      </c>
      <c r="AX1147" s="14" t="s">
        <v>75</v>
      </c>
      <c r="AY1147" s="245" t="s">
        <v>136</v>
      </c>
    </row>
    <row r="1148" s="14" customFormat="1">
      <c r="A1148" s="14"/>
      <c r="B1148" s="235"/>
      <c r="C1148" s="236"/>
      <c r="D1148" s="226" t="s">
        <v>148</v>
      </c>
      <c r="E1148" s="237" t="s">
        <v>19</v>
      </c>
      <c r="F1148" s="238" t="s">
        <v>1031</v>
      </c>
      <c r="G1148" s="236"/>
      <c r="H1148" s="239">
        <v>-5.9800000000000004</v>
      </c>
      <c r="I1148" s="240"/>
      <c r="J1148" s="236"/>
      <c r="K1148" s="236"/>
      <c r="L1148" s="241"/>
      <c r="M1148" s="242"/>
      <c r="N1148" s="243"/>
      <c r="O1148" s="243"/>
      <c r="P1148" s="243"/>
      <c r="Q1148" s="243"/>
      <c r="R1148" s="243"/>
      <c r="S1148" s="243"/>
      <c r="T1148" s="244"/>
      <c r="U1148" s="14"/>
      <c r="V1148" s="14"/>
      <c r="W1148" s="14"/>
      <c r="X1148" s="14"/>
      <c r="Y1148" s="14"/>
      <c r="Z1148" s="14"/>
      <c r="AA1148" s="14"/>
      <c r="AB1148" s="14"/>
      <c r="AC1148" s="14"/>
      <c r="AD1148" s="14"/>
      <c r="AE1148" s="14"/>
      <c r="AT1148" s="245" t="s">
        <v>148</v>
      </c>
      <c r="AU1148" s="245" t="s">
        <v>85</v>
      </c>
      <c r="AV1148" s="14" t="s">
        <v>85</v>
      </c>
      <c r="AW1148" s="14" t="s">
        <v>35</v>
      </c>
      <c r="AX1148" s="14" t="s">
        <v>75</v>
      </c>
      <c r="AY1148" s="245" t="s">
        <v>136</v>
      </c>
    </row>
    <row r="1149" s="14" customFormat="1">
      <c r="A1149" s="14"/>
      <c r="B1149" s="235"/>
      <c r="C1149" s="236"/>
      <c r="D1149" s="226" t="s">
        <v>148</v>
      </c>
      <c r="E1149" s="237" t="s">
        <v>19</v>
      </c>
      <c r="F1149" s="238" t="s">
        <v>1032</v>
      </c>
      <c r="G1149" s="236"/>
      <c r="H1149" s="239">
        <v>2.1509999999999998</v>
      </c>
      <c r="I1149" s="240"/>
      <c r="J1149" s="236"/>
      <c r="K1149" s="236"/>
      <c r="L1149" s="241"/>
      <c r="M1149" s="242"/>
      <c r="N1149" s="243"/>
      <c r="O1149" s="243"/>
      <c r="P1149" s="243"/>
      <c r="Q1149" s="243"/>
      <c r="R1149" s="243"/>
      <c r="S1149" s="243"/>
      <c r="T1149" s="244"/>
      <c r="U1149" s="14"/>
      <c r="V1149" s="14"/>
      <c r="W1149" s="14"/>
      <c r="X1149" s="14"/>
      <c r="Y1149" s="14"/>
      <c r="Z1149" s="14"/>
      <c r="AA1149" s="14"/>
      <c r="AB1149" s="14"/>
      <c r="AC1149" s="14"/>
      <c r="AD1149" s="14"/>
      <c r="AE1149" s="14"/>
      <c r="AT1149" s="245" t="s">
        <v>148</v>
      </c>
      <c r="AU1149" s="245" t="s">
        <v>85</v>
      </c>
      <c r="AV1149" s="14" t="s">
        <v>85</v>
      </c>
      <c r="AW1149" s="14" t="s">
        <v>35</v>
      </c>
      <c r="AX1149" s="14" t="s">
        <v>75</v>
      </c>
      <c r="AY1149" s="245" t="s">
        <v>136</v>
      </c>
    </row>
    <row r="1150" s="13" customFormat="1">
      <c r="A1150" s="13"/>
      <c r="B1150" s="224"/>
      <c r="C1150" s="225"/>
      <c r="D1150" s="226" t="s">
        <v>148</v>
      </c>
      <c r="E1150" s="227" t="s">
        <v>19</v>
      </c>
      <c r="F1150" s="228" t="s">
        <v>208</v>
      </c>
      <c r="G1150" s="225"/>
      <c r="H1150" s="227" t="s">
        <v>19</v>
      </c>
      <c r="I1150" s="229"/>
      <c r="J1150" s="225"/>
      <c r="K1150" s="225"/>
      <c r="L1150" s="230"/>
      <c r="M1150" s="231"/>
      <c r="N1150" s="232"/>
      <c r="O1150" s="232"/>
      <c r="P1150" s="232"/>
      <c r="Q1150" s="232"/>
      <c r="R1150" s="232"/>
      <c r="S1150" s="232"/>
      <c r="T1150" s="233"/>
      <c r="U1150" s="13"/>
      <c r="V1150" s="13"/>
      <c r="W1150" s="13"/>
      <c r="X1150" s="13"/>
      <c r="Y1150" s="13"/>
      <c r="Z1150" s="13"/>
      <c r="AA1150" s="13"/>
      <c r="AB1150" s="13"/>
      <c r="AC1150" s="13"/>
      <c r="AD1150" s="13"/>
      <c r="AE1150" s="13"/>
      <c r="AT1150" s="234" t="s">
        <v>148</v>
      </c>
      <c r="AU1150" s="234" t="s">
        <v>85</v>
      </c>
      <c r="AV1150" s="13" t="s">
        <v>83</v>
      </c>
      <c r="AW1150" s="13" t="s">
        <v>35</v>
      </c>
      <c r="AX1150" s="13" t="s">
        <v>75</v>
      </c>
      <c r="AY1150" s="234" t="s">
        <v>136</v>
      </c>
    </row>
    <row r="1151" s="14" customFormat="1">
      <c r="A1151" s="14"/>
      <c r="B1151" s="235"/>
      <c r="C1151" s="236"/>
      <c r="D1151" s="226" t="s">
        <v>148</v>
      </c>
      <c r="E1151" s="237" t="s">
        <v>19</v>
      </c>
      <c r="F1151" s="238" t="s">
        <v>1033</v>
      </c>
      <c r="G1151" s="236"/>
      <c r="H1151" s="239">
        <v>49.545999999999999</v>
      </c>
      <c r="I1151" s="240"/>
      <c r="J1151" s="236"/>
      <c r="K1151" s="236"/>
      <c r="L1151" s="241"/>
      <c r="M1151" s="242"/>
      <c r="N1151" s="243"/>
      <c r="O1151" s="243"/>
      <c r="P1151" s="243"/>
      <c r="Q1151" s="243"/>
      <c r="R1151" s="243"/>
      <c r="S1151" s="243"/>
      <c r="T1151" s="244"/>
      <c r="U1151" s="14"/>
      <c r="V1151" s="14"/>
      <c r="W1151" s="14"/>
      <c r="X1151" s="14"/>
      <c r="Y1151" s="14"/>
      <c r="Z1151" s="14"/>
      <c r="AA1151" s="14"/>
      <c r="AB1151" s="14"/>
      <c r="AC1151" s="14"/>
      <c r="AD1151" s="14"/>
      <c r="AE1151" s="14"/>
      <c r="AT1151" s="245" t="s">
        <v>148</v>
      </c>
      <c r="AU1151" s="245" t="s">
        <v>85</v>
      </c>
      <c r="AV1151" s="14" t="s">
        <v>85</v>
      </c>
      <c r="AW1151" s="14" t="s">
        <v>35</v>
      </c>
      <c r="AX1151" s="14" t="s">
        <v>75</v>
      </c>
      <c r="AY1151" s="245" t="s">
        <v>136</v>
      </c>
    </row>
    <row r="1152" s="14" customFormat="1">
      <c r="A1152" s="14"/>
      <c r="B1152" s="235"/>
      <c r="C1152" s="236"/>
      <c r="D1152" s="226" t="s">
        <v>148</v>
      </c>
      <c r="E1152" s="237" t="s">
        <v>19</v>
      </c>
      <c r="F1152" s="238" t="s">
        <v>1034</v>
      </c>
      <c r="G1152" s="236"/>
      <c r="H1152" s="239">
        <v>-7.0069999999999997</v>
      </c>
      <c r="I1152" s="240"/>
      <c r="J1152" s="236"/>
      <c r="K1152" s="236"/>
      <c r="L1152" s="241"/>
      <c r="M1152" s="242"/>
      <c r="N1152" s="243"/>
      <c r="O1152" s="243"/>
      <c r="P1152" s="243"/>
      <c r="Q1152" s="243"/>
      <c r="R1152" s="243"/>
      <c r="S1152" s="243"/>
      <c r="T1152" s="244"/>
      <c r="U1152" s="14"/>
      <c r="V1152" s="14"/>
      <c r="W1152" s="14"/>
      <c r="X1152" s="14"/>
      <c r="Y1152" s="14"/>
      <c r="Z1152" s="14"/>
      <c r="AA1152" s="14"/>
      <c r="AB1152" s="14"/>
      <c r="AC1152" s="14"/>
      <c r="AD1152" s="14"/>
      <c r="AE1152" s="14"/>
      <c r="AT1152" s="245" t="s">
        <v>148</v>
      </c>
      <c r="AU1152" s="245" t="s">
        <v>85</v>
      </c>
      <c r="AV1152" s="14" t="s">
        <v>85</v>
      </c>
      <c r="AW1152" s="14" t="s">
        <v>35</v>
      </c>
      <c r="AX1152" s="14" t="s">
        <v>75</v>
      </c>
      <c r="AY1152" s="245" t="s">
        <v>136</v>
      </c>
    </row>
    <row r="1153" s="14" customFormat="1">
      <c r="A1153" s="14"/>
      <c r="B1153" s="235"/>
      <c r="C1153" s="236"/>
      <c r="D1153" s="226" t="s">
        <v>148</v>
      </c>
      <c r="E1153" s="237" t="s">
        <v>19</v>
      </c>
      <c r="F1153" s="238" t="s">
        <v>1035</v>
      </c>
      <c r="G1153" s="236"/>
      <c r="H1153" s="239">
        <v>1.075</v>
      </c>
      <c r="I1153" s="240"/>
      <c r="J1153" s="236"/>
      <c r="K1153" s="236"/>
      <c r="L1153" s="241"/>
      <c r="M1153" s="242"/>
      <c r="N1153" s="243"/>
      <c r="O1153" s="243"/>
      <c r="P1153" s="243"/>
      <c r="Q1153" s="243"/>
      <c r="R1153" s="243"/>
      <c r="S1153" s="243"/>
      <c r="T1153" s="244"/>
      <c r="U1153" s="14"/>
      <c r="V1153" s="14"/>
      <c r="W1153" s="14"/>
      <c r="X1153" s="14"/>
      <c r="Y1153" s="14"/>
      <c r="Z1153" s="14"/>
      <c r="AA1153" s="14"/>
      <c r="AB1153" s="14"/>
      <c r="AC1153" s="14"/>
      <c r="AD1153" s="14"/>
      <c r="AE1153" s="14"/>
      <c r="AT1153" s="245" t="s">
        <v>148</v>
      </c>
      <c r="AU1153" s="245" t="s">
        <v>85</v>
      </c>
      <c r="AV1153" s="14" t="s">
        <v>85</v>
      </c>
      <c r="AW1153" s="14" t="s">
        <v>35</v>
      </c>
      <c r="AX1153" s="14" t="s">
        <v>75</v>
      </c>
      <c r="AY1153" s="245" t="s">
        <v>136</v>
      </c>
    </row>
    <row r="1154" s="14" customFormat="1">
      <c r="A1154" s="14"/>
      <c r="B1154" s="235"/>
      <c r="C1154" s="236"/>
      <c r="D1154" s="226" t="s">
        <v>148</v>
      </c>
      <c r="E1154" s="237" t="s">
        <v>19</v>
      </c>
      <c r="F1154" s="238" t="s">
        <v>1036</v>
      </c>
      <c r="G1154" s="236"/>
      <c r="H1154" s="239">
        <v>1.294</v>
      </c>
      <c r="I1154" s="240"/>
      <c r="J1154" s="236"/>
      <c r="K1154" s="236"/>
      <c r="L1154" s="241"/>
      <c r="M1154" s="242"/>
      <c r="N1154" s="243"/>
      <c r="O1154" s="243"/>
      <c r="P1154" s="243"/>
      <c r="Q1154" s="243"/>
      <c r="R1154" s="243"/>
      <c r="S1154" s="243"/>
      <c r="T1154" s="244"/>
      <c r="U1154" s="14"/>
      <c r="V1154" s="14"/>
      <c r="W1154" s="14"/>
      <c r="X1154" s="14"/>
      <c r="Y1154" s="14"/>
      <c r="Z1154" s="14"/>
      <c r="AA1154" s="14"/>
      <c r="AB1154" s="14"/>
      <c r="AC1154" s="14"/>
      <c r="AD1154" s="14"/>
      <c r="AE1154" s="14"/>
      <c r="AT1154" s="245" t="s">
        <v>148</v>
      </c>
      <c r="AU1154" s="245" t="s">
        <v>85</v>
      </c>
      <c r="AV1154" s="14" t="s">
        <v>85</v>
      </c>
      <c r="AW1154" s="14" t="s">
        <v>35</v>
      </c>
      <c r="AX1154" s="14" t="s">
        <v>75</v>
      </c>
      <c r="AY1154" s="245" t="s">
        <v>136</v>
      </c>
    </row>
    <row r="1155" s="13" customFormat="1">
      <c r="A1155" s="13"/>
      <c r="B1155" s="224"/>
      <c r="C1155" s="225"/>
      <c r="D1155" s="226" t="s">
        <v>148</v>
      </c>
      <c r="E1155" s="227" t="s">
        <v>19</v>
      </c>
      <c r="F1155" s="228" t="s">
        <v>206</v>
      </c>
      <c r="G1155" s="225"/>
      <c r="H1155" s="227" t="s">
        <v>19</v>
      </c>
      <c r="I1155" s="229"/>
      <c r="J1155" s="225"/>
      <c r="K1155" s="225"/>
      <c r="L1155" s="230"/>
      <c r="M1155" s="231"/>
      <c r="N1155" s="232"/>
      <c r="O1155" s="232"/>
      <c r="P1155" s="232"/>
      <c r="Q1155" s="232"/>
      <c r="R1155" s="232"/>
      <c r="S1155" s="232"/>
      <c r="T1155" s="233"/>
      <c r="U1155" s="13"/>
      <c r="V1155" s="13"/>
      <c r="W1155" s="13"/>
      <c r="X1155" s="13"/>
      <c r="Y1155" s="13"/>
      <c r="Z1155" s="13"/>
      <c r="AA1155" s="13"/>
      <c r="AB1155" s="13"/>
      <c r="AC1155" s="13"/>
      <c r="AD1155" s="13"/>
      <c r="AE1155" s="13"/>
      <c r="AT1155" s="234" t="s">
        <v>148</v>
      </c>
      <c r="AU1155" s="234" t="s">
        <v>85</v>
      </c>
      <c r="AV1155" s="13" t="s">
        <v>83</v>
      </c>
      <c r="AW1155" s="13" t="s">
        <v>35</v>
      </c>
      <c r="AX1155" s="13" t="s">
        <v>75</v>
      </c>
      <c r="AY1155" s="234" t="s">
        <v>136</v>
      </c>
    </row>
    <row r="1156" s="14" customFormat="1">
      <c r="A1156" s="14"/>
      <c r="B1156" s="235"/>
      <c r="C1156" s="236"/>
      <c r="D1156" s="226" t="s">
        <v>148</v>
      </c>
      <c r="E1156" s="237" t="s">
        <v>19</v>
      </c>
      <c r="F1156" s="238" t="s">
        <v>1037</v>
      </c>
      <c r="G1156" s="236"/>
      <c r="H1156" s="239">
        <v>40.484999999999999</v>
      </c>
      <c r="I1156" s="240"/>
      <c r="J1156" s="236"/>
      <c r="K1156" s="236"/>
      <c r="L1156" s="241"/>
      <c r="M1156" s="242"/>
      <c r="N1156" s="243"/>
      <c r="O1156" s="243"/>
      <c r="P1156" s="243"/>
      <c r="Q1156" s="243"/>
      <c r="R1156" s="243"/>
      <c r="S1156" s="243"/>
      <c r="T1156" s="244"/>
      <c r="U1156" s="14"/>
      <c r="V1156" s="14"/>
      <c r="W1156" s="14"/>
      <c r="X1156" s="14"/>
      <c r="Y1156" s="14"/>
      <c r="Z1156" s="14"/>
      <c r="AA1156" s="14"/>
      <c r="AB1156" s="14"/>
      <c r="AC1156" s="14"/>
      <c r="AD1156" s="14"/>
      <c r="AE1156" s="14"/>
      <c r="AT1156" s="245" t="s">
        <v>148</v>
      </c>
      <c r="AU1156" s="245" t="s">
        <v>85</v>
      </c>
      <c r="AV1156" s="14" t="s">
        <v>85</v>
      </c>
      <c r="AW1156" s="14" t="s">
        <v>35</v>
      </c>
      <c r="AX1156" s="14" t="s">
        <v>75</v>
      </c>
      <c r="AY1156" s="245" t="s">
        <v>136</v>
      </c>
    </row>
    <row r="1157" s="14" customFormat="1">
      <c r="A1157" s="14"/>
      <c r="B1157" s="235"/>
      <c r="C1157" s="236"/>
      <c r="D1157" s="226" t="s">
        <v>148</v>
      </c>
      <c r="E1157" s="237" t="s">
        <v>19</v>
      </c>
      <c r="F1157" s="238" t="s">
        <v>1038</v>
      </c>
      <c r="G1157" s="236"/>
      <c r="H1157" s="239">
        <v>-6.7599999999999998</v>
      </c>
      <c r="I1157" s="240"/>
      <c r="J1157" s="236"/>
      <c r="K1157" s="236"/>
      <c r="L1157" s="241"/>
      <c r="M1157" s="242"/>
      <c r="N1157" s="243"/>
      <c r="O1157" s="243"/>
      <c r="P1157" s="243"/>
      <c r="Q1157" s="243"/>
      <c r="R1157" s="243"/>
      <c r="S1157" s="243"/>
      <c r="T1157" s="244"/>
      <c r="U1157" s="14"/>
      <c r="V1157" s="14"/>
      <c r="W1157" s="14"/>
      <c r="X1157" s="14"/>
      <c r="Y1157" s="14"/>
      <c r="Z1157" s="14"/>
      <c r="AA1157" s="14"/>
      <c r="AB1157" s="14"/>
      <c r="AC1157" s="14"/>
      <c r="AD1157" s="14"/>
      <c r="AE1157" s="14"/>
      <c r="AT1157" s="245" t="s">
        <v>148</v>
      </c>
      <c r="AU1157" s="245" t="s">
        <v>85</v>
      </c>
      <c r="AV1157" s="14" t="s">
        <v>85</v>
      </c>
      <c r="AW1157" s="14" t="s">
        <v>35</v>
      </c>
      <c r="AX1157" s="14" t="s">
        <v>75</v>
      </c>
      <c r="AY1157" s="245" t="s">
        <v>136</v>
      </c>
    </row>
    <row r="1158" s="14" customFormat="1">
      <c r="A1158" s="14"/>
      <c r="B1158" s="235"/>
      <c r="C1158" s="236"/>
      <c r="D1158" s="226" t="s">
        <v>148</v>
      </c>
      <c r="E1158" s="237" t="s">
        <v>19</v>
      </c>
      <c r="F1158" s="238" t="s">
        <v>1036</v>
      </c>
      <c r="G1158" s="236"/>
      <c r="H1158" s="239">
        <v>1.294</v>
      </c>
      <c r="I1158" s="240"/>
      <c r="J1158" s="236"/>
      <c r="K1158" s="236"/>
      <c r="L1158" s="241"/>
      <c r="M1158" s="242"/>
      <c r="N1158" s="243"/>
      <c r="O1158" s="243"/>
      <c r="P1158" s="243"/>
      <c r="Q1158" s="243"/>
      <c r="R1158" s="243"/>
      <c r="S1158" s="243"/>
      <c r="T1158" s="244"/>
      <c r="U1158" s="14"/>
      <c r="V1158" s="14"/>
      <c r="W1158" s="14"/>
      <c r="X1158" s="14"/>
      <c r="Y1158" s="14"/>
      <c r="Z1158" s="14"/>
      <c r="AA1158" s="14"/>
      <c r="AB1158" s="14"/>
      <c r="AC1158" s="14"/>
      <c r="AD1158" s="14"/>
      <c r="AE1158" s="14"/>
      <c r="AT1158" s="245" t="s">
        <v>148</v>
      </c>
      <c r="AU1158" s="245" t="s">
        <v>85</v>
      </c>
      <c r="AV1158" s="14" t="s">
        <v>85</v>
      </c>
      <c r="AW1158" s="14" t="s">
        <v>35</v>
      </c>
      <c r="AX1158" s="14" t="s">
        <v>75</v>
      </c>
      <c r="AY1158" s="245" t="s">
        <v>136</v>
      </c>
    </row>
    <row r="1159" s="13" customFormat="1">
      <c r="A1159" s="13"/>
      <c r="B1159" s="224"/>
      <c r="C1159" s="225"/>
      <c r="D1159" s="226" t="s">
        <v>148</v>
      </c>
      <c r="E1159" s="227" t="s">
        <v>19</v>
      </c>
      <c r="F1159" s="228" t="s">
        <v>174</v>
      </c>
      <c r="G1159" s="225"/>
      <c r="H1159" s="227" t="s">
        <v>19</v>
      </c>
      <c r="I1159" s="229"/>
      <c r="J1159" s="225"/>
      <c r="K1159" s="225"/>
      <c r="L1159" s="230"/>
      <c r="M1159" s="231"/>
      <c r="N1159" s="232"/>
      <c r="O1159" s="232"/>
      <c r="P1159" s="232"/>
      <c r="Q1159" s="232"/>
      <c r="R1159" s="232"/>
      <c r="S1159" s="232"/>
      <c r="T1159" s="233"/>
      <c r="U1159" s="13"/>
      <c r="V1159" s="13"/>
      <c r="W1159" s="13"/>
      <c r="X1159" s="13"/>
      <c r="Y1159" s="13"/>
      <c r="Z1159" s="13"/>
      <c r="AA1159" s="13"/>
      <c r="AB1159" s="13"/>
      <c r="AC1159" s="13"/>
      <c r="AD1159" s="13"/>
      <c r="AE1159" s="13"/>
      <c r="AT1159" s="234" t="s">
        <v>148</v>
      </c>
      <c r="AU1159" s="234" t="s">
        <v>85</v>
      </c>
      <c r="AV1159" s="13" t="s">
        <v>83</v>
      </c>
      <c r="AW1159" s="13" t="s">
        <v>35</v>
      </c>
      <c r="AX1159" s="13" t="s">
        <v>75</v>
      </c>
      <c r="AY1159" s="234" t="s">
        <v>136</v>
      </c>
    </row>
    <row r="1160" s="14" customFormat="1">
      <c r="A1160" s="14"/>
      <c r="B1160" s="235"/>
      <c r="C1160" s="236"/>
      <c r="D1160" s="226" t="s">
        <v>148</v>
      </c>
      <c r="E1160" s="237" t="s">
        <v>19</v>
      </c>
      <c r="F1160" s="238" t="s">
        <v>1039</v>
      </c>
      <c r="G1160" s="236"/>
      <c r="H1160" s="239">
        <v>35.920999999999999</v>
      </c>
      <c r="I1160" s="240"/>
      <c r="J1160" s="236"/>
      <c r="K1160" s="236"/>
      <c r="L1160" s="241"/>
      <c r="M1160" s="242"/>
      <c r="N1160" s="243"/>
      <c r="O1160" s="243"/>
      <c r="P1160" s="243"/>
      <c r="Q1160" s="243"/>
      <c r="R1160" s="243"/>
      <c r="S1160" s="243"/>
      <c r="T1160" s="244"/>
      <c r="U1160" s="14"/>
      <c r="V1160" s="14"/>
      <c r="W1160" s="14"/>
      <c r="X1160" s="14"/>
      <c r="Y1160" s="14"/>
      <c r="Z1160" s="14"/>
      <c r="AA1160" s="14"/>
      <c r="AB1160" s="14"/>
      <c r="AC1160" s="14"/>
      <c r="AD1160" s="14"/>
      <c r="AE1160" s="14"/>
      <c r="AT1160" s="245" t="s">
        <v>148</v>
      </c>
      <c r="AU1160" s="245" t="s">
        <v>85</v>
      </c>
      <c r="AV1160" s="14" t="s">
        <v>85</v>
      </c>
      <c r="AW1160" s="14" t="s">
        <v>35</v>
      </c>
      <c r="AX1160" s="14" t="s">
        <v>75</v>
      </c>
      <c r="AY1160" s="245" t="s">
        <v>136</v>
      </c>
    </row>
    <row r="1161" s="14" customFormat="1">
      <c r="A1161" s="14"/>
      <c r="B1161" s="235"/>
      <c r="C1161" s="236"/>
      <c r="D1161" s="226" t="s">
        <v>148</v>
      </c>
      <c r="E1161" s="237" t="s">
        <v>19</v>
      </c>
      <c r="F1161" s="238" t="s">
        <v>1040</v>
      </c>
      <c r="G1161" s="236"/>
      <c r="H1161" s="239">
        <v>-3.8620000000000001</v>
      </c>
      <c r="I1161" s="240"/>
      <c r="J1161" s="236"/>
      <c r="K1161" s="236"/>
      <c r="L1161" s="241"/>
      <c r="M1161" s="242"/>
      <c r="N1161" s="243"/>
      <c r="O1161" s="243"/>
      <c r="P1161" s="243"/>
      <c r="Q1161" s="243"/>
      <c r="R1161" s="243"/>
      <c r="S1161" s="243"/>
      <c r="T1161" s="244"/>
      <c r="U1161" s="14"/>
      <c r="V1161" s="14"/>
      <c r="W1161" s="14"/>
      <c r="X1161" s="14"/>
      <c r="Y1161" s="14"/>
      <c r="Z1161" s="14"/>
      <c r="AA1161" s="14"/>
      <c r="AB1161" s="14"/>
      <c r="AC1161" s="14"/>
      <c r="AD1161" s="14"/>
      <c r="AE1161" s="14"/>
      <c r="AT1161" s="245" t="s">
        <v>148</v>
      </c>
      <c r="AU1161" s="245" t="s">
        <v>85</v>
      </c>
      <c r="AV1161" s="14" t="s">
        <v>85</v>
      </c>
      <c r="AW1161" s="14" t="s">
        <v>35</v>
      </c>
      <c r="AX1161" s="14" t="s">
        <v>75</v>
      </c>
      <c r="AY1161" s="245" t="s">
        <v>136</v>
      </c>
    </row>
    <row r="1162" s="14" customFormat="1">
      <c r="A1162" s="14"/>
      <c r="B1162" s="235"/>
      <c r="C1162" s="236"/>
      <c r="D1162" s="226" t="s">
        <v>148</v>
      </c>
      <c r="E1162" s="237" t="s">
        <v>19</v>
      </c>
      <c r="F1162" s="238" t="s">
        <v>1041</v>
      </c>
      <c r="G1162" s="236"/>
      <c r="H1162" s="239">
        <v>1.1220000000000001</v>
      </c>
      <c r="I1162" s="240"/>
      <c r="J1162" s="236"/>
      <c r="K1162" s="236"/>
      <c r="L1162" s="241"/>
      <c r="M1162" s="242"/>
      <c r="N1162" s="243"/>
      <c r="O1162" s="243"/>
      <c r="P1162" s="243"/>
      <c r="Q1162" s="243"/>
      <c r="R1162" s="243"/>
      <c r="S1162" s="243"/>
      <c r="T1162" s="244"/>
      <c r="U1162" s="14"/>
      <c r="V1162" s="14"/>
      <c r="W1162" s="14"/>
      <c r="X1162" s="14"/>
      <c r="Y1162" s="14"/>
      <c r="Z1162" s="14"/>
      <c r="AA1162" s="14"/>
      <c r="AB1162" s="14"/>
      <c r="AC1162" s="14"/>
      <c r="AD1162" s="14"/>
      <c r="AE1162" s="14"/>
      <c r="AT1162" s="245" t="s">
        <v>148</v>
      </c>
      <c r="AU1162" s="245" t="s">
        <v>85</v>
      </c>
      <c r="AV1162" s="14" t="s">
        <v>85</v>
      </c>
      <c r="AW1162" s="14" t="s">
        <v>35</v>
      </c>
      <c r="AX1162" s="14" t="s">
        <v>75</v>
      </c>
      <c r="AY1162" s="245" t="s">
        <v>136</v>
      </c>
    </row>
    <row r="1163" s="13" customFormat="1">
      <c r="A1163" s="13"/>
      <c r="B1163" s="224"/>
      <c r="C1163" s="225"/>
      <c r="D1163" s="226" t="s">
        <v>148</v>
      </c>
      <c r="E1163" s="227" t="s">
        <v>19</v>
      </c>
      <c r="F1163" s="228" t="s">
        <v>466</v>
      </c>
      <c r="G1163" s="225"/>
      <c r="H1163" s="227" t="s">
        <v>19</v>
      </c>
      <c r="I1163" s="229"/>
      <c r="J1163" s="225"/>
      <c r="K1163" s="225"/>
      <c r="L1163" s="230"/>
      <c r="M1163" s="231"/>
      <c r="N1163" s="232"/>
      <c r="O1163" s="232"/>
      <c r="P1163" s="232"/>
      <c r="Q1163" s="232"/>
      <c r="R1163" s="232"/>
      <c r="S1163" s="232"/>
      <c r="T1163" s="233"/>
      <c r="U1163" s="13"/>
      <c r="V1163" s="13"/>
      <c r="W1163" s="13"/>
      <c r="X1163" s="13"/>
      <c r="Y1163" s="13"/>
      <c r="Z1163" s="13"/>
      <c r="AA1163" s="13"/>
      <c r="AB1163" s="13"/>
      <c r="AC1163" s="13"/>
      <c r="AD1163" s="13"/>
      <c r="AE1163" s="13"/>
      <c r="AT1163" s="234" t="s">
        <v>148</v>
      </c>
      <c r="AU1163" s="234" t="s">
        <v>85</v>
      </c>
      <c r="AV1163" s="13" t="s">
        <v>83</v>
      </c>
      <c r="AW1163" s="13" t="s">
        <v>35</v>
      </c>
      <c r="AX1163" s="13" t="s">
        <v>75</v>
      </c>
      <c r="AY1163" s="234" t="s">
        <v>136</v>
      </c>
    </row>
    <row r="1164" s="14" customFormat="1">
      <c r="A1164" s="14"/>
      <c r="B1164" s="235"/>
      <c r="C1164" s="236"/>
      <c r="D1164" s="226" t="s">
        <v>148</v>
      </c>
      <c r="E1164" s="237" t="s">
        <v>19</v>
      </c>
      <c r="F1164" s="238" t="s">
        <v>1042</v>
      </c>
      <c r="G1164" s="236"/>
      <c r="H1164" s="239">
        <v>21.553000000000001</v>
      </c>
      <c r="I1164" s="240"/>
      <c r="J1164" s="236"/>
      <c r="K1164" s="236"/>
      <c r="L1164" s="241"/>
      <c r="M1164" s="242"/>
      <c r="N1164" s="243"/>
      <c r="O1164" s="243"/>
      <c r="P1164" s="243"/>
      <c r="Q1164" s="243"/>
      <c r="R1164" s="243"/>
      <c r="S1164" s="243"/>
      <c r="T1164" s="244"/>
      <c r="U1164" s="14"/>
      <c r="V1164" s="14"/>
      <c r="W1164" s="14"/>
      <c r="X1164" s="14"/>
      <c r="Y1164" s="14"/>
      <c r="Z1164" s="14"/>
      <c r="AA1164" s="14"/>
      <c r="AB1164" s="14"/>
      <c r="AC1164" s="14"/>
      <c r="AD1164" s="14"/>
      <c r="AE1164" s="14"/>
      <c r="AT1164" s="245" t="s">
        <v>148</v>
      </c>
      <c r="AU1164" s="245" t="s">
        <v>85</v>
      </c>
      <c r="AV1164" s="14" t="s">
        <v>85</v>
      </c>
      <c r="AW1164" s="14" t="s">
        <v>35</v>
      </c>
      <c r="AX1164" s="14" t="s">
        <v>75</v>
      </c>
      <c r="AY1164" s="245" t="s">
        <v>136</v>
      </c>
    </row>
    <row r="1165" s="14" customFormat="1">
      <c r="A1165" s="14"/>
      <c r="B1165" s="235"/>
      <c r="C1165" s="236"/>
      <c r="D1165" s="226" t="s">
        <v>148</v>
      </c>
      <c r="E1165" s="237" t="s">
        <v>19</v>
      </c>
      <c r="F1165" s="238" t="s">
        <v>1043</v>
      </c>
      <c r="G1165" s="236"/>
      <c r="H1165" s="239">
        <v>-3.0939999999999999</v>
      </c>
      <c r="I1165" s="240"/>
      <c r="J1165" s="236"/>
      <c r="K1165" s="236"/>
      <c r="L1165" s="241"/>
      <c r="M1165" s="242"/>
      <c r="N1165" s="243"/>
      <c r="O1165" s="243"/>
      <c r="P1165" s="243"/>
      <c r="Q1165" s="243"/>
      <c r="R1165" s="243"/>
      <c r="S1165" s="243"/>
      <c r="T1165" s="244"/>
      <c r="U1165" s="14"/>
      <c r="V1165" s="14"/>
      <c r="W1165" s="14"/>
      <c r="X1165" s="14"/>
      <c r="Y1165" s="14"/>
      <c r="Z1165" s="14"/>
      <c r="AA1165" s="14"/>
      <c r="AB1165" s="14"/>
      <c r="AC1165" s="14"/>
      <c r="AD1165" s="14"/>
      <c r="AE1165" s="14"/>
      <c r="AT1165" s="245" t="s">
        <v>148</v>
      </c>
      <c r="AU1165" s="245" t="s">
        <v>85</v>
      </c>
      <c r="AV1165" s="14" t="s">
        <v>85</v>
      </c>
      <c r="AW1165" s="14" t="s">
        <v>35</v>
      </c>
      <c r="AX1165" s="14" t="s">
        <v>75</v>
      </c>
      <c r="AY1165" s="245" t="s">
        <v>136</v>
      </c>
    </row>
    <row r="1166" s="14" customFormat="1">
      <c r="A1166" s="14"/>
      <c r="B1166" s="235"/>
      <c r="C1166" s="236"/>
      <c r="D1166" s="226" t="s">
        <v>148</v>
      </c>
      <c r="E1166" s="237" t="s">
        <v>19</v>
      </c>
      <c r="F1166" s="238" t="s">
        <v>1036</v>
      </c>
      <c r="G1166" s="236"/>
      <c r="H1166" s="239">
        <v>1.294</v>
      </c>
      <c r="I1166" s="240"/>
      <c r="J1166" s="236"/>
      <c r="K1166" s="236"/>
      <c r="L1166" s="241"/>
      <c r="M1166" s="242"/>
      <c r="N1166" s="243"/>
      <c r="O1166" s="243"/>
      <c r="P1166" s="243"/>
      <c r="Q1166" s="243"/>
      <c r="R1166" s="243"/>
      <c r="S1166" s="243"/>
      <c r="T1166" s="244"/>
      <c r="U1166" s="14"/>
      <c r="V1166" s="14"/>
      <c r="W1166" s="14"/>
      <c r="X1166" s="14"/>
      <c r="Y1166" s="14"/>
      <c r="Z1166" s="14"/>
      <c r="AA1166" s="14"/>
      <c r="AB1166" s="14"/>
      <c r="AC1166" s="14"/>
      <c r="AD1166" s="14"/>
      <c r="AE1166" s="14"/>
      <c r="AT1166" s="245" t="s">
        <v>148</v>
      </c>
      <c r="AU1166" s="245" t="s">
        <v>85</v>
      </c>
      <c r="AV1166" s="14" t="s">
        <v>85</v>
      </c>
      <c r="AW1166" s="14" t="s">
        <v>35</v>
      </c>
      <c r="AX1166" s="14" t="s">
        <v>75</v>
      </c>
      <c r="AY1166" s="245" t="s">
        <v>136</v>
      </c>
    </row>
    <row r="1167" s="13" customFormat="1">
      <c r="A1167" s="13"/>
      <c r="B1167" s="224"/>
      <c r="C1167" s="225"/>
      <c r="D1167" s="226" t="s">
        <v>148</v>
      </c>
      <c r="E1167" s="227" t="s">
        <v>19</v>
      </c>
      <c r="F1167" s="228" t="s">
        <v>176</v>
      </c>
      <c r="G1167" s="225"/>
      <c r="H1167" s="227" t="s">
        <v>19</v>
      </c>
      <c r="I1167" s="229"/>
      <c r="J1167" s="225"/>
      <c r="K1167" s="225"/>
      <c r="L1167" s="230"/>
      <c r="M1167" s="231"/>
      <c r="N1167" s="232"/>
      <c r="O1167" s="232"/>
      <c r="P1167" s="232"/>
      <c r="Q1167" s="232"/>
      <c r="R1167" s="232"/>
      <c r="S1167" s="232"/>
      <c r="T1167" s="233"/>
      <c r="U1167" s="13"/>
      <c r="V1167" s="13"/>
      <c r="W1167" s="13"/>
      <c r="X1167" s="13"/>
      <c r="Y1167" s="13"/>
      <c r="Z1167" s="13"/>
      <c r="AA1167" s="13"/>
      <c r="AB1167" s="13"/>
      <c r="AC1167" s="13"/>
      <c r="AD1167" s="13"/>
      <c r="AE1167" s="13"/>
      <c r="AT1167" s="234" t="s">
        <v>148</v>
      </c>
      <c r="AU1167" s="234" t="s">
        <v>85</v>
      </c>
      <c r="AV1167" s="13" t="s">
        <v>83</v>
      </c>
      <c r="AW1167" s="13" t="s">
        <v>35</v>
      </c>
      <c r="AX1167" s="13" t="s">
        <v>75</v>
      </c>
      <c r="AY1167" s="234" t="s">
        <v>136</v>
      </c>
    </row>
    <row r="1168" s="14" customFormat="1">
      <c r="A1168" s="14"/>
      <c r="B1168" s="235"/>
      <c r="C1168" s="236"/>
      <c r="D1168" s="226" t="s">
        <v>148</v>
      </c>
      <c r="E1168" s="237" t="s">
        <v>19</v>
      </c>
      <c r="F1168" s="238" t="s">
        <v>1044</v>
      </c>
      <c r="G1168" s="236"/>
      <c r="H1168" s="239">
        <v>22.428999999999998</v>
      </c>
      <c r="I1168" s="240"/>
      <c r="J1168" s="236"/>
      <c r="K1168" s="236"/>
      <c r="L1168" s="241"/>
      <c r="M1168" s="242"/>
      <c r="N1168" s="243"/>
      <c r="O1168" s="243"/>
      <c r="P1168" s="243"/>
      <c r="Q1168" s="243"/>
      <c r="R1168" s="243"/>
      <c r="S1168" s="243"/>
      <c r="T1168" s="244"/>
      <c r="U1168" s="14"/>
      <c r="V1168" s="14"/>
      <c r="W1168" s="14"/>
      <c r="X1168" s="14"/>
      <c r="Y1168" s="14"/>
      <c r="Z1168" s="14"/>
      <c r="AA1168" s="14"/>
      <c r="AB1168" s="14"/>
      <c r="AC1168" s="14"/>
      <c r="AD1168" s="14"/>
      <c r="AE1168" s="14"/>
      <c r="AT1168" s="245" t="s">
        <v>148</v>
      </c>
      <c r="AU1168" s="245" t="s">
        <v>85</v>
      </c>
      <c r="AV1168" s="14" t="s">
        <v>85</v>
      </c>
      <c r="AW1168" s="14" t="s">
        <v>35</v>
      </c>
      <c r="AX1168" s="14" t="s">
        <v>75</v>
      </c>
      <c r="AY1168" s="245" t="s">
        <v>136</v>
      </c>
    </row>
    <row r="1169" s="14" customFormat="1">
      <c r="A1169" s="14"/>
      <c r="B1169" s="235"/>
      <c r="C1169" s="236"/>
      <c r="D1169" s="226" t="s">
        <v>148</v>
      </c>
      <c r="E1169" s="237" t="s">
        <v>19</v>
      </c>
      <c r="F1169" s="238" t="s">
        <v>1043</v>
      </c>
      <c r="G1169" s="236"/>
      <c r="H1169" s="239">
        <v>-3.0939999999999999</v>
      </c>
      <c r="I1169" s="240"/>
      <c r="J1169" s="236"/>
      <c r="K1169" s="236"/>
      <c r="L1169" s="241"/>
      <c r="M1169" s="242"/>
      <c r="N1169" s="243"/>
      <c r="O1169" s="243"/>
      <c r="P1169" s="243"/>
      <c r="Q1169" s="243"/>
      <c r="R1169" s="243"/>
      <c r="S1169" s="243"/>
      <c r="T1169" s="244"/>
      <c r="U1169" s="14"/>
      <c r="V1169" s="14"/>
      <c r="W1169" s="14"/>
      <c r="X1169" s="14"/>
      <c r="Y1169" s="14"/>
      <c r="Z1169" s="14"/>
      <c r="AA1169" s="14"/>
      <c r="AB1169" s="14"/>
      <c r="AC1169" s="14"/>
      <c r="AD1169" s="14"/>
      <c r="AE1169" s="14"/>
      <c r="AT1169" s="245" t="s">
        <v>148</v>
      </c>
      <c r="AU1169" s="245" t="s">
        <v>85</v>
      </c>
      <c r="AV1169" s="14" t="s">
        <v>85</v>
      </c>
      <c r="AW1169" s="14" t="s">
        <v>35</v>
      </c>
      <c r="AX1169" s="14" t="s">
        <v>75</v>
      </c>
      <c r="AY1169" s="245" t="s">
        <v>136</v>
      </c>
    </row>
    <row r="1170" s="14" customFormat="1">
      <c r="A1170" s="14"/>
      <c r="B1170" s="235"/>
      <c r="C1170" s="236"/>
      <c r="D1170" s="226" t="s">
        <v>148</v>
      </c>
      <c r="E1170" s="237" t="s">
        <v>19</v>
      </c>
      <c r="F1170" s="238" t="s">
        <v>1036</v>
      </c>
      <c r="G1170" s="236"/>
      <c r="H1170" s="239">
        <v>1.294</v>
      </c>
      <c r="I1170" s="240"/>
      <c r="J1170" s="236"/>
      <c r="K1170" s="236"/>
      <c r="L1170" s="241"/>
      <c r="M1170" s="242"/>
      <c r="N1170" s="243"/>
      <c r="O1170" s="243"/>
      <c r="P1170" s="243"/>
      <c r="Q1170" s="243"/>
      <c r="R1170" s="243"/>
      <c r="S1170" s="243"/>
      <c r="T1170" s="244"/>
      <c r="U1170" s="14"/>
      <c r="V1170" s="14"/>
      <c r="W1170" s="14"/>
      <c r="X1170" s="14"/>
      <c r="Y1170" s="14"/>
      <c r="Z1170" s="14"/>
      <c r="AA1170" s="14"/>
      <c r="AB1170" s="14"/>
      <c r="AC1170" s="14"/>
      <c r="AD1170" s="14"/>
      <c r="AE1170" s="14"/>
      <c r="AT1170" s="245" t="s">
        <v>148</v>
      </c>
      <c r="AU1170" s="245" t="s">
        <v>85</v>
      </c>
      <c r="AV1170" s="14" t="s">
        <v>85</v>
      </c>
      <c r="AW1170" s="14" t="s">
        <v>35</v>
      </c>
      <c r="AX1170" s="14" t="s">
        <v>75</v>
      </c>
      <c r="AY1170" s="245" t="s">
        <v>136</v>
      </c>
    </row>
    <row r="1171" s="13" customFormat="1">
      <c r="A1171" s="13"/>
      <c r="B1171" s="224"/>
      <c r="C1171" s="225"/>
      <c r="D1171" s="226" t="s">
        <v>148</v>
      </c>
      <c r="E1171" s="227" t="s">
        <v>19</v>
      </c>
      <c r="F1171" s="228" t="s">
        <v>338</v>
      </c>
      <c r="G1171" s="225"/>
      <c r="H1171" s="227" t="s">
        <v>19</v>
      </c>
      <c r="I1171" s="229"/>
      <c r="J1171" s="225"/>
      <c r="K1171" s="225"/>
      <c r="L1171" s="230"/>
      <c r="M1171" s="231"/>
      <c r="N1171" s="232"/>
      <c r="O1171" s="232"/>
      <c r="P1171" s="232"/>
      <c r="Q1171" s="232"/>
      <c r="R1171" s="232"/>
      <c r="S1171" s="232"/>
      <c r="T1171" s="233"/>
      <c r="U1171" s="13"/>
      <c r="V1171" s="13"/>
      <c r="W1171" s="13"/>
      <c r="X1171" s="13"/>
      <c r="Y1171" s="13"/>
      <c r="Z1171" s="13"/>
      <c r="AA1171" s="13"/>
      <c r="AB1171" s="13"/>
      <c r="AC1171" s="13"/>
      <c r="AD1171" s="13"/>
      <c r="AE1171" s="13"/>
      <c r="AT1171" s="234" t="s">
        <v>148</v>
      </c>
      <c r="AU1171" s="234" t="s">
        <v>85</v>
      </c>
      <c r="AV1171" s="13" t="s">
        <v>83</v>
      </c>
      <c r="AW1171" s="13" t="s">
        <v>35</v>
      </c>
      <c r="AX1171" s="13" t="s">
        <v>75</v>
      </c>
      <c r="AY1171" s="234" t="s">
        <v>136</v>
      </c>
    </row>
    <row r="1172" s="14" customFormat="1">
      <c r="A1172" s="14"/>
      <c r="B1172" s="235"/>
      <c r="C1172" s="236"/>
      <c r="D1172" s="226" t="s">
        <v>148</v>
      </c>
      <c r="E1172" s="237" t="s">
        <v>19</v>
      </c>
      <c r="F1172" s="238" t="s">
        <v>1045</v>
      </c>
      <c r="G1172" s="236"/>
      <c r="H1172" s="239">
        <v>20.984999999999999</v>
      </c>
      <c r="I1172" s="240"/>
      <c r="J1172" s="236"/>
      <c r="K1172" s="236"/>
      <c r="L1172" s="241"/>
      <c r="M1172" s="242"/>
      <c r="N1172" s="243"/>
      <c r="O1172" s="243"/>
      <c r="P1172" s="243"/>
      <c r="Q1172" s="243"/>
      <c r="R1172" s="243"/>
      <c r="S1172" s="243"/>
      <c r="T1172" s="244"/>
      <c r="U1172" s="14"/>
      <c r="V1172" s="14"/>
      <c r="W1172" s="14"/>
      <c r="X1172" s="14"/>
      <c r="Y1172" s="14"/>
      <c r="Z1172" s="14"/>
      <c r="AA1172" s="14"/>
      <c r="AB1172" s="14"/>
      <c r="AC1172" s="14"/>
      <c r="AD1172" s="14"/>
      <c r="AE1172" s="14"/>
      <c r="AT1172" s="245" t="s">
        <v>148</v>
      </c>
      <c r="AU1172" s="245" t="s">
        <v>85</v>
      </c>
      <c r="AV1172" s="14" t="s">
        <v>85</v>
      </c>
      <c r="AW1172" s="14" t="s">
        <v>35</v>
      </c>
      <c r="AX1172" s="14" t="s">
        <v>75</v>
      </c>
      <c r="AY1172" s="245" t="s">
        <v>136</v>
      </c>
    </row>
    <row r="1173" s="14" customFormat="1">
      <c r="A1173" s="14"/>
      <c r="B1173" s="235"/>
      <c r="C1173" s="236"/>
      <c r="D1173" s="226" t="s">
        <v>148</v>
      </c>
      <c r="E1173" s="237" t="s">
        <v>19</v>
      </c>
      <c r="F1173" s="238" t="s">
        <v>1043</v>
      </c>
      <c r="G1173" s="236"/>
      <c r="H1173" s="239">
        <v>-3.0939999999999999</v>
      </c>
      <c r="I1173" s="240"/>
      <c r="J1173" s="236"/>
      <c r="K1173" s="236"/>
      <c r="L1173" s="241"/>
      <c r="M1173" s="242"/>
      <c r="N1173" s="243"/>
      <c r="O1173" s="243"/>
      <c r="P1173" s="243"/>
      <c r="Q1173" s="243"/>
      <c r="R1173" s="243"/>
      <c r="S1173" s="243"/>
      <c r="T1173" s="244"/>
      <c r="U1173" s="14"/>
      <c r="V1173" s="14"/>
      <c r="W1173" s="14"/>
      <c r="X1173" s="14"/>
      <c r="Y1173" s="14"/>
      <c r="Z1173" s="14"/>
      <c r="AA1173" s="14"/>
      <c r="AB1173" s="14"/>
      <c r="AC1173" s="14"/>
      <c r="AD1173" s="14"/>
      <c r="AE1173" s="14"/>
      <c r="AT1173" s="245" t="s">
        <v>148</v>
      </c>
      <c r="AU1173" s="245" t="s">
        <v>85</v>
      </c>
      <c r="AV1173" s="14" t="s">
        <v>85</v>
      </c>
      <c r="AW1173" s="14" t="s">
        <v>35</v>
      </c>
      <c r="AX1173" s="14" t="s">
        <v>75</v>
      </c>
      <c r="AY1173" s="245" t="s">
        <v>136</v>
      </c>
    </row>
    <row r="1174" s="14" customFormat="1">
      <c r="A1174" s="14"/>
      <c r="B1174" s="235"/>
      <c r="C1174" s="236"/>
      <c r="D1174" s="226" t="s">
        <v>148</v>
      </c>
      <c r="E1174" s="237" t="s">
        <v>19</v>
      </c>
      <c r="F1174" s="238" t="s">
        <v>1036</v>
      </c>
      <c r="G1174" s="236"/>
      <c r="H1174" s="239">
        <v>1.294</v>
      </c>
      <c r="I1174" s="240"/>
      <c r="J1174" s="236"/>
      <c r="K1174" s="236"/>
      <c r="L1174" s="241"/>
      <c r="M1174" s="242"/>
      <c r="N1174" s="243"/>
      <c r="O1174" s="243"/>
      <c r="P1174" s="243"/>
      <c r="Q1174" s="243"/>
      <c r="R1174" s="243"/>
      <c r="S1174" s="243"/>
      <c r="T1174" s="244"/>
      <c r="U1174" s="14"/>
      <c r="V1174" s="14"/>
      <c r="W1174" s="14"/>
      <c r="X1174" s="14"/>
      <c r="Y1174" s="14"/>
      <c r="Z1174" s="14"/>
      <c r="AA1174" s="14"/>
      <c r="AB1174" s="14"/>
      <c r="AC1174" s="14"/>
      <c r="AD1174" s="14"/>
      <c r="AE1174" s="14"/>
      <c r="AT1174" s="245" t="s">
        <v>148</v>
      </c>
      <c r="AU1174" s="245" t="s">
        <v>85</v>
      </c>
      <c r="AV1174" s="14" t="s">
        <v>85</v>
      </c>
      <c r="AW1174" s="14" t="s">
        <v>35</v>
      </c>
      <c r="AX1174" s="14" t="s">
        <v>75</v>
      </c>
      <c r="AY1174" s="245" t="s">
        <v>136</v>
      </c>
    </row>
    <row r="1175" s="13" customFormat="1">
      <c r="A1175" s="13"/>
      <c r="B1175" s="224"/>
      <c r="C1175" s="225"/>
      <c r="D1175" s="226" t="s">
        <v>148</v>
      </c>
      <c r="E1175" s="227" t="s">
        <v>19</v>
      </c>
      <c r="F1175" s="228" t="s">
        <v>315</v>
      </c>
      <c r="G1175" s="225"/>
      <c r="H1175" s="227" t="s">
        <v>19</v>
      </c>
      <c r="I1175" s="229"/>
      <c r="J1175" s="225"/>
      <c r="K1175" s="225"/>
      <c r="L1175" s="230"/>
      <c r="M1175" s="231"/>
      <c r="N1175" s="232"/>
      <c r="O1175" s="232"/>
      <c r="P1175" s="232"/>
      <c r="Q1175" s="232"/>
      <c r="R1175" s="232"/>
      <c r="S1175" s="232"/>
      <c r="T1175" s="233"/>
      <c r="U1175" s="13"/>
      <c r="V1175" s="13"/>
      <c r="W1175" s="13"/>
      <c r="X1175" s="13"/>
      <c r="Y1175" s="13"/>
      <c r="Z1175" s="13"/>
      <c r="AA1175" s="13"/>
      <c r="AB1175" s="13"/>
      <c r="AC1175" s="13"/>
      <c r="AD1175" s="13"/>
      <c r="AE1175" s="13"/>
      <c r="AT1175" s="234" t="s">
        <v>148</v>
      </c>
      <c r="AU1175" s="234" t="s">
        <v>85</v>
      </c>
      <c r="AV1175" s="13" t="s">
        <v>83</v>
      </c>
      <c r="AW1175" s="13" t="s">
        <v>35</v>
      </c>
      <c r="AX1175" s="13" t="s">
        <v>75</v>
      </c>
      <c r="AY1175" s="234" t="s">
        <v>136</v>
      </c>
    </row>
    <row r="1176" s="14" customFormat="1">
      <c r="A1176" s="14"/>
      <c r="B1176" s="235"/>
      <c r="C1176" s="236"/>
      <c r="D1176" s="226" t="s">
        <v>148</v>
      </c>
      <c r="E1176" s="237" t="s">
        <v>19</v>
      </c>
      <c r="F1176" s="238" t="s">
        <v>1046</v>
      </c>
      <c r="G1176" s="236"/>
      <c r="H1176" s="239">
        <v>24.460000000000001</v>
      </c>
      <c r="I1176" s="240"/>
      <c r="J1176" s="236"/>
      <c r="K1176" s="236"/>
      <c r="L1176" s="241"/>
      <c r="M1176" s="242"/>
      <c r="N1176" s="243"/>
      <c r="O1176" s="243"/>
      <c r="P1176" s="243"/>
      <c r="Q1176" s="243"/>
      <c r="R1176" s="243"/>
      <c r="S1176" s="243"/>
      <c r="T1176" s="244"/>
      <c r="U1176" s="14"/>
      <c r="V1176" s="14"/>
      <c r="W1176" s="14"/>
      <c r="X1176" s="14"/>
      <c r="Y1176" s="14"/>
      <c r="Z1176" s="14"/>
      <c r="AA1176" s="14"/>
      <c r="AB1176" s="14"/>
      <c r="AC1176" s="14"/>
      <c r="AD1176" s="14"/>
      <c r="AE1176" s="14"/>
      <c r="AT1176" s="245" t="s">
        <v>148</v>
      </c>
      <c r="AU1176" s="245" t="s">
        <v>85</v>
      </c>
      <c r="AV1176" s="14" t="s">
        <v>85</v>
      </c>
      <c r="AW1176" s="14" t="s">
        <v>35</v>
      </c>
      <c r="AX1176" s="14" t="s">
        <v>75</v>
      </c>
      <c r="AY1176" s="245" t="s">
        <v>136</v>
      </c>
    </row>
    <row r="1177" s="14" customFormat="1">
      <c r="A1177" s="14"/>
      <c r="B1177" s="235"/>
      <c r="C1177" s="236"/>
      <c r="D1177" s="226" t="s">
        <v>148</v>
      </c>
      <c r="E1177" s="237" t="s">
        <v>19</v>
      </c>
      <c r="F1177" s="238" t="s">
        <v>1047</v>
      </c>
      <c r="G1177" s="236"/>
      <c r="H1177" s="239">
        <v>-4.3339999999999996</v>
      </c>
      <c r="I1177" s="240"/>
      <c r="J1177" s="236"/>
      <c r="K1177" s="236"/>
      <c r="L1177" s="241"/>
      <c r="M1177" s="242"/>
      <c r="N1177" s="243"/>
      <c r="O1177" s="243"/>
      <c r="P1177" s="243"/>
      <c r="Q1177" s="243"/>
      <c r="R1177" s="243"/>
      <c r="S1177" s="243"/>
      <c r="T1177" s="244"/>
      <c r="U1177" s="14"/>
      <c r="V1177" s="14"/>
      <c r="W1177" s="14"/>
      <c r="X1177" s="14"/>
      <c r="Y1177" s="14"/>
      <c r="Z1177" s="14"/>
      <c r="AA1177" s="14"/>
      <c r="AB1177" s="14"/>
      <c r="AC1177" s="14"/>
      <c r="AD1177" s="14"/>
      <c r="AE1177" s="14"/>
      <c r="AT1177" s="245" t="s">
        <v>148</v>
      </c>
      <c r="AU1177" s="245" t="s">
        <v>85</v>
      </c>
      <c r="AV1177" s="14" t="s">
        <v>85</v>
      </c>
      <c r="AW1177" s="14" t="s">
        <v>35</v>
      </c>
      <c r="AX1177" s="14" t="s">
        <v>75</v>
      </c>
      <c r="AY1177" s="245" t="s">
        <v>136</v>
      </c>
    </row>
    <row r="1178" s="13" customFormat="1">
      <c r="A1178" s="13"/>
      <c r="B1178" s="224"/>
      <c r="C1178" s="225"/>
      <c r="D1178" s="226" t="s">
        <v>148</v>
      </c>
      <c r="E1178" s="227" t="s">
        <v>19</v>
      </c>
      <c r="F1178" s="228" t="s">
        <v>1048</v>
      </c>
      <c r="G1178" s="225"/>
      <c r="H1178" s="227" t="s">
        <v>19</v>
      </c>
      <c r="I1178" s="229"/>
      <c r="J1178" s="225"/>
      <c r="K1178" s="225"/>
      <c r="L1178" s="230"/>
      <c r="M1178" s="231"/>
      <c r="N1178" s="232"/>
      <c r="O1178" s="232"/>
      <c r="P1178" s="232"/>
      <c r="Q1178" s="232"/>
      <c r="R1178" s="232"/>
      <c r="S1178" s="232"/>
      <c r="T1178" s="233"/>
      <c r="U1178" s="13"/>
      <c r="V1178" s="13"/>
      <c r="W1178" s="13"/>
      <c r="X1178" s="13"/>
      <c r="Y1178" s="13"/>
      <c r="Z1178" s="13"/>
      <c r="AA1178" s="13"/>
      <c r="AB1178" s="13"/>
      <c r="AC1178" s="13"/>
      <c r="AD1178" s="13"/>
      <c r="AE1178" s="13"/>
      <c r="AT1178" s="234" t="s">
        <v>148</v>
      </c>
      <c r="AU1178" s="234" t="s">
        <v>85</v>
      </c>
      <c r="AV1178" s="13" t="s">
        <v>83</v>
      </c>
      <c r="AW1178" s="13" t="s">
        <v>35</v>
      </c>
      <c r="AX1178" s="13" t="s">
        <v>75</v>
      </c>
      <c r="AY1178" s="234" t="s">
        <v>136</v>
      </c>
    </row>
    <row r="1179" s="14" customFormat="1">
      <c r="A1179" s="14"/>
      <c r="B1179" s="235"/>
      <c r="C1179" s="236"/>
      <c r="D1179" s="226" t="s">
        <v>148</v>
      </c>
      <c r="E1179" s="237" t="s">
        <v>19</v>
      </c>
      <c r="F1179" s="238" t="s">
        <v>1049</v>
      </c>
      <c r="G1179" s="236"/>
      <c r="H1179" s="239">
        <v>44.673000000000002</v>
      </c>
      <c r="I1179" s="240"/>
      <c r="J1179" s="236"/>
      <c r="K1179" s="236"/>
      <c r="L1179" s="241"/>
      <c r="M1179" s="242"/>
      <c r="N1179" s="243"/>
      <c r="O1179" s="243"/>
      <c r="P1179" s="243"/>
      <c r="Q1179" s="243"/>
      <c r="R1179" s="243"/>
      <c r="S1179" s="243"/>
      <c r="T1179" s="244"/>
      <c r="U1179" s="14"/>
      <c r="V1179" s="14"/>
      <c r="W1179" s="14"/>
      <c r="X1179" s="14"/>
      <c r="Y1179" s="14"/>
      <c r="Z1179" s="14"/>
      <c r="AA1179" s="14"/>
      <c r="AB1179" s="14"/>
      <c r="AC1179" s="14"/>
      <c r="AD1179" s="14"/>
      <c r="AE1179" s="14"/>
      <c r="AT1179" s="245" t="s">
        <v>148</v>
      </c>
      <c r="AU1179" s="245" t="s">
        <v>85</v>
      </c>
      <c r="AV1179" s="14" t="s">
        <v>85</v>
      </c>
      <c r="AW1179" s="14" t="s">
        <v>35</v>
      </c>
      <c r="AX1179" s="14" t="s">
        <v>75</v>
      </c>
      <c r="AY1179" s="245" t="s">
        <v>136</v>
      </c>
    </row>
    <row r="1180" s="14" customFormat="1">
      <c r="A1180" s="14"/>
      <c r="B1180" s="235"/>
      <c r="C1180" s="236"/>
      <c r="D1180" s="226" t="s">
        <v>148</v>
      </c>
      <c r="E1180" s="237" t="s">
        <v>19</v>
      </c>
      <c r="F1180" s="238" t="s">
        <v>1050</v>
      </c>
      <c r="G1180" s="236"/>
      <c r="H1180" s="239">
        <v>-4.5800000000000001</v>
      </c>
      <c r="I1180" s="240"/>
      <c r="J1180" s="236"/>
      <c r="K1180" s="236"/>
      <c r="L1180" s="241"/>
      <c r="M1180" s="242"/>
      <c r="N1180" s="243"/>
      <c r="O1180" s="243"/>
      <c r="P1180" s="243"/>
      <c r="Q1180" s="243"/>
      <c r="R1180" s="243"/>
      <c r="S1180" s="243"/>
      <c r="T1180" s="244"/>
      <c r="U1180" s="14"/>
      <c r="V1180" s="14"/>
      <c r="W1180" s="14"/>
      <c r="X1180" s="14"/>
      <c r="Y1180" s="14"/>
      <c r="Z1180" s="14"/>
      <c r="AA1180" s="14"/>
      <c r="AB1180" s="14"/>
      <c r="AC1180" s="14"/>
      <c r="AD1180" s="14"/>
      <c r="AE1180" s="14"/>
      <c r="AT1180" s="245" t="s">
        <v>148</v>
      </c>
      <c r="AU1180" s="245" t="s">
        <v>85</v>
      </c>
      <c r="AV1180" s="14" t="s">
        <v>85</v>
      </c>
      <c r="AW1180" s="14" t="s">
        <v>35</v>
      </c>
      <c r="AX1180" s="14" t="s">
        <v>75</v>
      </c>
      <c r="AY1180" s="245" t="s">
        <v>136</v>
      </c>
    </row>
    <row r="1181" s="13" customFormat="1">
      <c r="A1181" s="13"/>
      <c r="B1181" s="224"/>
      <c r="C1181" s="225"/>
      <c r="D1181" s="226" t="s">
        <v>148</v>
      </c>
      <c r="E1181" s="227" t="s">
        <v>19</v>
      </c>
      <c r="F1181" s="228" t="s">
        <v>1051</v>
      </c>
      <c r="G1181" s="225"/>
      <c r="H1181" s="227" t="s">
        <v>19</v>
      </c>
      <c r="I1181" s="229"/>
      <c r="J1181" s="225"/>
      <c r="K1181" s="225"/>
      <c r="L1181" s="230"/>
      <c r="M1181" s="231"/>
      <c r="N1181" s="232"/>
      <c r="O1181" s="232"/>
      <c r="P1181" s="232"/>
      <c r="Q1181" s="232"/>
      <c r="R1181" s="232"/>
      <c r="S1181" s="232"/>
      <c r="T1181" s="233"/>
      <c r="U1181" s="13"/>
      <c r="V1181" s="13"/>
      <c r="W1181" s="13"/>
      <c r="X1181" s="13"/>
      <c r="Y1181" s="13"/>
      <c r="Z1181" s="13"/>
      <c r="AA1181" s="13"/>
      <c r="AB1181" s="13"/>
      <c r="AC1181" s="13"/>
      <c r="AD1181" s="13"/>
      <c r="AE1181" s="13"/>
      <c r="AT1181" s="234" t="s">
        <v>148</v>
      </c>
      <c r="AU1181" s="234" t="s">
        <v>85</v>
      </c>
      <c r="AV1181" s="13" t="s">
        <v>83</v>
      </c>
      <c r="AW1181" s="13" t="s">
        <v>35</v>
      </c>
      <c r="AX1181" s="13" t="s">
        <v>75</v>
      </c>
      <c r="AY1181" s="234" t="s">
        <v>136</v>
      </c>
    </row>
    <row r="1182" s="14" customFormat="1">
      <c r="A1182" s="14"/>
      <c r="B1182" s="235"/>
      <c r="C1182" s="236"/>
      <c r="D1182" s="226" t="s">
        <v>148</v>
      </c>
      <c r="E1182" s="237" t="s">
        <v>19</v>
      </c>
      <c r="F1182" s="238" t="s">
        <v>1052</v>
      </c>
      <c r="G1182" s="236"/>
      <c r="H1182" s="239">
        <v>84.159999999999997</v>
      </c>
      <c r="I1182" s="240"/>
      <c r="J1182" s="236"/>
      <c r="K1182" s="236"/>
      <c r="L1182" s="241"/>
      <c r="M1182" s="242"/>
      <c r="N1182" s="243"/>
      <c r="O1182" s="243"/>
      <c r="P1182" s="243"/>
      <c r="Q1182" s="243"/>
      <c r="R1182" s="243"/>
      <c r="S1182" s="243"/>
      <c r="T1182" s="244"/>
      <c r="U1182" s="14"/>
      <c r="V1182" s="14"/>
      <c r="W1182" s="14"/>
      <c r="X1182" s="14"/>
      <c r="Y1182" s="14"/>
      <c r="Z1182" s="14"/>
      <c r="AA1182" s="14"/>
      <c r="AB1182" s="14"/>
      <c r="AC1182" s="14"/>
      <c r="AD1182" s="14"/>
      <c r="AE1182" s="14"/>
      <c r="AT1182" s="245" t="s">
        <v>148</v>
      </c>
      <c r="AU1182" s="245" t="s">
        <v>85</v>
      </c>
      <c r="AV1182" s="14" t="s">
        <v>85</v>
      </c>
      <c r="AW1182" s="14" t="s">
        <v>35</v>
      </c>
      <c r="AX1182" s="14" t="s">
        <v>75</v>
      </c>
      <c r="AY1182" s="245" t="s">
        <v>136</v>
      </c>
    </row>
    <row r="1183" s="15" customFormat="1">
      <c r="A1183" s="15"/>
      <c r="B1183" s="246"/>
      <c r="C1183" s="247"/>
      <c r="D1183" s="226" t="s">
        <v>148</v>
      </c>
      <c r="E1183" s="248" t="s">
        <v>19</v>
      </c>
      <c r="F1183" s="249" t="s">
        <v>155</v>
      </c>
      <c r="G1183" s="247"/>
      <c r="H1183" s="250">
        <v>362.05500000000001</v>
      </c>
      <c r="I1183" s="251"/>
      <c r="J1183" s="247"/>
      <c r="K1183" s="247"/>
      <c r="L1183" s="252"/>
      <c r="M1183" s="253"/>
      <c r="N1183" s="254"/>
      <c r="O1183" s="254"/>
      <c r="P1183" s="254"/>
      <c r="Q1183" s="254"/>
      <c r="R1183" s="254"/>
      <c r="S1183" s="254"/>
      <c r="T1183" s="255"/>
      <c r="U1183" s="15"/>
      <c r="V1183" s="15"/>
      <c r="W1183" s="15"/>
      <c r="X1183" s="15"/>
      <c r="Y1183" s="15"/>
      <c r="Z1183" s="15"/>
      <c r="AA1183" s="15"/>
      <c r="AB1183" s="15"/>
      <c r="AC1183" s="15"/>
      <c r="AD1183" s="15"/>
      <c r="AE1183" s="15"/>
      <c r="AT1183" s="256" t="s">
        <v>148</v>
      </c>
      <c r="AU1183" s="256" t="s">
        <v>85</v>
      </c>
      <c r="AV1183" s="15" t="s">
        <v>144</v>
      </c>
      <c r="AW1183" s="15" t="s">
        <v>35</v>
      </c>
      <c r="AX1183" s="15" t="s">
        <v>83</v>
      </c>
      <c r="AY1183" s="256" t="s">
        <v>136</v>
      </c>
    </row>
    <row r="1184" s="2" customFormat="1" ht="16.5" customHeight="1">
      <c r="A1184" s="40"/>
      <c r="B1184" s="41"/>
      <c r="C1184" s="206" t="s">
        <v>1079</v>
      </c>
      <c r="D1184" s="206" t="s">
        <v>139</v>
      </c>
      <c r="E1184" s="207" t="s">
        <v>1080</v>
      </c>
      <c r="F1184" s="208" t="s">
        <v>1081</v>
      </c>
      <c r="G1184" s="209" t="s">
        <v>142</v>
      </c>
      <c r="H1184" s="210">
        <v>63.741</v>
      </c>
      <c r="I1184" s="211"/>
      <c r="J1184" s="212">
        <f>ROUND(I1184*H1184,2)</f>
        <v>0</v>
      </c>
      <c r="K1184" s="208" t="s">
        <v>143</v>
      </c>
      <c r="L1184" s="46"/>
      <c r="M1184" s="213" t="s">
        <v>19</v>
      </c>
      <c r="N1184" s="214" t="s">
        <v>46</v>
      </c>
      <c r="O1184" s="86"/>
      <c r="P1184" s="215">
        <f>O1184*H1184</f>
        <v>0</v>
      </c>
      <c r="Q1184" s="215">
        <v>0</v>
      </c>
      <c r="R1184" s="215">
        <f>Q1184*H1184</f>
        <v>0</v>
      </c>
      <c r="S1184" s="215">
        <v>0</v>
      </c>
      <c r="T1184" s="216">
        <f>S1184*H1184</f>
        <v>0</v>
      </c>
      <c r="U1184" s="40"/>
      <c r="V1184" s="40"/>
      <c r="W1184" s="40"/>
      <c r="X1184" s="40"/>
      <c r="Y1184" s="40"/>
      <c r="Z1184" s="40"/>
      <c r="AA1184" s="40"/>
      <c r="AB1184" s="40"/>
      <c r="AC1184" s="40"/>
      <c r="AD1184" s="40"/>
      <c r="AE1184" s="40"/>
      <c r="AR1184" s="217" t="s">
        <v>257</v>
      </c>
      <c r="AT1184" s="217" t="s">
        <v>139</v>
      </c>
      <c r="AU1184" s="217" t="s">
        <v>85</v>
      </c>
      <c r="AY1184" s="19" t="s">
        <v>136</v>
      </c>
      <c r="BE1184" s="218">
        <f>IF(N1184="základní",J1184,0)</f>
        <v>0</v>
      </c>
      <c r="BF1184" s="218">
        <f>IF(N1184="snížená",J1184,0)</f>
        <v>0</v>
      </c>
      <c r="BG1184" s="218">
        <f>IF(N1184="zákl. přenesená",J1184,0)</f>
        <v>0</v>
      </c>
      <c r="BH1184" s="218">
        <f>IF(N1184="sníž. přenesená",J1184,0)</f>
        <v>0</v>
      </c>
      <c r="BI1184" s="218">
        <f>IF(N1184="nulová",J1184,0)</f>
        <v>0</v>
      </c>
      <c r="BJ1184" s="19" t="s">
        <v>83</v>
      </c>
      <c r="BK1184" s="218">
        <f>ROUND(I1184*H1184,2)</f>
        <v>0</v>
      </c>
      <c r="BL1184" s="19" t="s">
        <v>257</v>
      </c>
      <c r="BM1184" s="217" t="s">
        <v>1082</v>
      </c>
    </row>
    <row r="1185" s="2" customFormat="1">
      <c r="A1185" s="40"/>
      <c r="B1185" s="41"/>
      <c r="C1185" s="42"/>
      <c r="D1185" s="219" t="s">
        <v>146</v>
      </c>
      <c r="E1185" s="42"/>
      <c r="F1185" s="220" t="s">
        <v>1083</v>
      </c>
      <c r="G1185" s="42"/>
      <c r="H1185" s="42"/>
      <c r="I1185" s="221"/>
      <c r="J1185" s="42"/>
      <c r="K1185" s="42"/>
      <c r="L1185" s="46"/>
      <c r="M1185" s="222"/>
      <c r="N1185" s="223"/>
      <c r="O1185" s="86"/>
      <c r="P1185" s="86"/>
      <c r="Q1185" s="86"/>
      <c r="R1185" s="86"/>
      <c r="S1185" s="86"/>
      <c r="T1185" s="87"/>
      <c r="U1185" s="40"/>
      <c r="V1185" s="40"/>
      <c r="W1185" s="40"/>
      <c r="X1185" s="40"/>
      <c r="Y1185" s="40"/>
      <c r="Z1185" s="40"/>
      <c r="AA1185" s="40"/>
      <c r="AB1185" s="40"/>
      <c r="AC1185" s="40"/>
      <c r="AD1185" s="40"/>
      <c r="AE1185" s="40"/>
      <c r="AT1185" s="19" t="s">
        <v>146</v>
      </c>
      <c r="AU1185" s="19" t="s">
        <v>85</v>
      </c>
    </row>
    <row r="1186" s="13" customFormat="1">
      <c r="A1186" s="13"/>
      <c r="B1186" s="224"/>
      <c r="C1186" s="225"/>
      <c r="D1186" s="226" t="s">
        <v>148</v>
      </c>
      <c r="E1186" s="227" t="s">
        <v>19</v>
      </c>
      <c r="F1186" s="228" t="s">
        <v>1058</v>
      </c>
      <c r="G1186" s="225"/>
      <c r="H1186" s="227" t="s">
        <v>19</v>
      </c>
      <c r="I1186" s="229"/>
      <c r="J1186" s="225"/>
      <c r="K1186" s="225"/>
      <c r="L1186" s="230"/>
      <c r="M1186" s="231"/>
      <c r="N1186" s="232"/>
      <c r="O1186" s="232"/>
      <c r="P1186" s="232"/>
      <c r="Q1186" s="232"/>
      <c r="R1186" s="232"/>
      <c r="S1186" s="232"/>
      <c r="T1186" s="233"/>
      <c r="U1186" s="13"/>
      <c r="V1186" s="13"/>
      <c r="W1186" s="13"/>
      <c r="X1186" s="13"/>
      <c r="Y1186" s="13"/>
      <c r="Z1186" s="13"/>
      <c r="AA1186" s="13"/>
      <c r="AB1186" s="13"/>
      <c r="AC1186" s="13"/>
      <c r="AD1186" s="13"/>
      <c r="AE1186" s="13"/>
      <c r="AT1186" s="234" t="s">
        <v>148</v>
      </c>
      <c r="AU1186" s="234" t="s">
        <v>85</v>
      </c>
      <c r="AV1186" s="13" t="s">
        <v>83</v>
      </c>
      <c r="AW1186" s="13" t="s">
        <v>35</v>
      </c>
      <c r="AX1186" s="13" t="s">
        <v>75</v>
      </c>
      <c r="AY1186" s="234" t="s">
        <v>136</v>
      </c>
    </row>
    <row r="1187" s="14" customFormat="1">
      <c r="A1187" s="14"/>
      <c r="B1187" s="235"/>
      <c r="C1187" s="236"/>
      <c r="D1187" s="226" t="s">
        <v>148</v>
      </c>
      <c r="E1187" s="237" t="s">
        <v>19</v>
      </c>
      <c r="F1187" s="238" t="s">
        <v>1059</v>
      </c>
      <c r="G1187" s="236"/>
      <c r="H1187" s="239">
        <v>26.469000000000001</v>
      </c>
      <c r="I1187" s="240"/>
      <c r="J1187" s="236"/>
      <c r="K1187" s="236"/>
      <c r="L1187" s="241"/>
      <c r="M1187" s="242"/>
      <c r="N1187" s="243"/>
      <c r="O1187" s="243"/>
      <c r="P1187" s="243"/>
      <c r="Q1187" s="243"/>
      <c r="R1187" s="243"/>
      <c r="S1187" s="243"/>
      <c r="T1187" s="244"/>
      <c r="U1187" s="14"/>
      <c r="V1187" s="14"/>
      <c r="W1187" s="14"/>
      <c r="X1187" s="14"/>
      <c r="Y1187" s="14"/>
      <c r="Z1187" s="14"/>
      <c r="AA1187" s="14"/>
      <c r="AB1187" s="14"/>
      <c r="AC1187" s="14"/>
      <c r="AD1187" s="14"/>
      <c r="AE1187" s="14"/>
      <c r="AT1187" s="245" t="s">
        <v>148</v>
      </c>
      <c r="AU1187" s="245" t="s">
        <v>85</v>
      </c>
      <c r="AV1187" s="14" t="s">
        <v>85</v>
      </c>
      <c r="AW1187" s="14" t="s">
        <v>35</v>
      </c>
      <c r="AX1187" s="14" t="s">
        <v>75</v>
      </c>
      <c r="AY1187" s="245" t="s">
        <v>136</v>
      </c>
    </row>
    <row r="1188" s="14" customFormat="1">
      <c r="A1188" s="14"/>
      <c r="B1188" s="235"/>
      <c r="C1188" s="236"/>
      <c r="D1188" s="226" t="s">
        <v>148</v>
      </c>
      <c r="E1188" s="237" t="s">
        <v>19</v>
      </c>
      <c r="F1188" s="238" t="s">
        <v>1060</v>
      </c>
      <c r="G1188" s="236"/>
      <c r="H1188" s="239">
        <v>28.762</v>
      </c>
      <c r="I1188" s="240"/>
      <c r="J1188" s="236"/>
      <c r="K1188" s="236"/>
      <c r="L1188" s="241"/>
      <c r="M1188" s="242"/>
      <c r="N1188" s="243"/>
      <c r="O1188" s="243"/>
      <c r="P1188" s="243"/>
      <c r="Q1188" s="243"/>
      <c r="R1188" s="243"/>
      <c r="S1188" s="243"/>
      <c r="T1188" s="244"/>
      <c r="U1188" s="14"/>
      <c r="V1188" s="14"/>
      <c r="W1188" s="14"/>
      <c r="X1188" s="14"/>
      <c r="Y1188" s="14"/>
      <c r="Z1188" s="14"/>
      <c r="AA1188" s="14"/>
      <c r="AB1188" s="14"/>
      <c r="AC1188" s="14"/>
      <c r="AD1188" s="14"/>
      <c r="AE1188" s="14"/>
      <c r="AT1188" s="245" t="s">
        <v>148</v>
      </c>
      <c r="AU1188" s="245" t="s">
        <v>85</v>
      </c>
      <c r="AV1188" s="14" t="s">
        <v>85</v>
      </c>
      <c r="AW1188" s="14" t="s">
        <v>35</v>
      </c>
      <c r="AX1188" s="14" t="s">
        <v>75</v>
      </c>
      <c r="AY1188" s="245" t="s">
        <v>136</v>
      </c>
    </row>
    <row r="1189" s="14" customFormat="1">
      <c r="A1189" s="14"/>
      <c r="B1189" s="235"/>
      <c r="C1189" s="236"/>
      <c r="D1189" s="226" t="s">
        <v>148</v>
      </c>
      <c r="E1189" s="237" t="s">
        <v>19</v>
      </c>
      <c r="F1189" s="238" t="s">
        <v>1061</v>
      </c>
      <c r="G1189" s="236"/>
      <c r="H1189" s="239">
        <v>12.106999999999999</v>
      </c>
      <c r="I1189" s="240"/>
      <c r="J1189" s="236"/>
      <c r="K1189" s="236"/>
      <c r="L1189" s="241"/>
      <c r="M1189" s="242"/>
      <c r="N1189" s="243"/>
      <c r="O1189" s="243"/>
      <c r="P1189" s="243"/>
      <c r="Q1189" s="243"/>
      <c r="R1189" s="243"/>
      <c r="S1189" s="243"/>
      <c r="T1189" s="244"/>
      <c r="U1189" s="14"/>
      <c r="V1189" s="14"/>
      <c r="W1189" s="14"/>
      <c r="X1189" s="14"/>
      <c r="Y1189" s="14"/>
      <c r="Z1189" s="14"/>
      <c r="AA1189" s="14"/>
      <c r="AB1189" s="14"/>
      <c r="AC1189" s="14"/>
      <c r="AD1189" s="14"/>
      <c r="AE1189" s="14"/>
      <c r="AT1189" s="245" t="s">
        <v>148</v>
      </c>
      <c r="AU1189" s="245" t="s">
        <v>85</v>
      </c>
      <c r="AV1189" s="14" t="s">
        <v>85</v>
      </c>
      <c r="AW1189" s="14" t="s">
        <v>35</v>
      </c>
      <c r="AX1189" s="14" t="s">
        <v>75</v>
      </c>
      <c r="AY1189" s="245" t="s">
        <v>136</v>
      </c>
    </row>
    <row r="1190" s="14" customFormat="1">
      <c r="A1190" s="14"/>
      <c r="B1190" s="235"/>
      <c r="C1190" s="236"/>
      <c r="D1190" s="226" t="s">
        <v>148</v>
      </c>
      <c r="E1190" s="237" t="s">
        <v>19</v>
      </c>
      <c r="F1190" s="238" t="s">
        <v>1062</v>
      </c>
      <c r="G1190" s="236"/>
      <c r="H1190" s="239">
        <v>2.9039999999999999</v>
      </c>
      <c r="I1190" s="240"/>
      <c r="J1190" s="236"/>
      <c r="K1190" s="236"/>
      <c r="L1190" s="241"/>
      <c r="M1190" s="242"/>
      <c r="N1190" s="243"/>
      <c r="O1190" s="243"/>
      <c r="P1190" s="243"/>
      <c r="Q1190" s="243"/>
      <c r="R1190" s="243"/>
      <c r="S1190" s="243"/>
      <c r="T1190" s="244"/>
      <c r="U1190" s="14"/>
      <c r="V1190" s="14"/>
      <c r="W1190" s="14"/>
      <c r="X1190" s="14"/>
      <c r="Y1190" s="14"/>
      <c r="Z1190" s="14"/>
      <c r="AA1190" s="14"/>
      <c r="AB1190" s="14"/>
      <c r="AC1190" s="14"/>
      <c r="AD1190" s="14"/>
      <c r="AE1190" s="14"/>
      <c r="AT1190" s="245" t="s">
        <v>148</v>
      </c>
      <c r="AU1190" s="245" t="s">
        <v>85</v>
      </c>
      <c r="AV1190" s="14" t="s">
        <v>85</v>
      </c>
      <c r="AW1190" s="14" t="s">
        <v>35</v>
      </c>
      <c r="AX1190" s="14" t="s">
        <v>75</v>
      </c>
      <c r="AY1190" s="245" t="s">
        <v>136</v>
      </c>
    </row>
    <row r="1191" s="14" customFormat="1">
      <c r="A1191" s="14"/>
      <c r="B1191" s="235"/>
      <c r="C1191" s="236"/>
      <c r="D1191" s="226" t="s">
        <v>148</v>
      </c>
      <c r="E1191" s="237" t="s">
        <v>19</v>
      </c>
      <c r="F1191" s="238" t="s">
        <v>1063</v>
      </c>
      <c r="G1191" s="236"/>
      <c r="H1191" s="239">
        <v>-6.5010000000000003</v>
      </c>
      <c r="I1191" s="240"/>
      <c r="J1191" s="236"/>
      <c r="K1191" s="236"/>
      <c r="L1191" s="241"/>
      <c r="M1191" s="242"/>
      <c r="N1191" s="243"/>
      <c r="O1191" s="243"/>
      <c r="P1191" s="243"/>
      <c r="Q1191" s="243"/>
      <c r="R1191" s="243"/>
      <c r="S1191" s="243"/>
      <c r="T1191" s="244"/>
      <c r="U1191" s="14"/>
      <c r="V1191" s="14"/>
      <c r="W1191" s="14"/>
      <c r="X1191" s="14"/>
      <c r="Y1191" s="14"/>
      <c r="Z1191" s="14"/>
      <c r="AA1191" s="14"/>
      <c r="AB1191" s="14"/>
      <c r="AC1191" s="14"/>
      <c r="AD1191" s="14"/>
      <c r="AE1191" s="14"/>
      <c r="AT1191" s="245" t="s">
        <v>148</v>
      </c>
      <c r="AU1191" s="245" t="s">
        <v>85</v>
      </c>
      <c r="AV1191" s="14" t="s">
        <v>85</v>
      </c>
      <c r="AW1191" s="14" t="s">
        <v>35</v>
      </c>
      <c r="AX1191" s="14" t="s">
        <v>75</v>
      </c>
      <c r="AY1191" s="245" t="s">
        <v>136</v>
      </c>
    </row>
    <row r="1192" s="15" customFormat="1">
      <c r="A1192" s="15"/>
      <c r="B1192" s="246"/>
      <c r="C1192" s="247"/>
      <c r="D1192" s="226" t="s">
        <v>148</v>
      </c>
      <c r="E1192" s="248" t="s">
        <v>19</v>
      </c>
      <c r="F1192" s="249" t="s">
        <v>155</v>
      </c>
      <c r="G1192" s="247"/>
      <c r="H1192" s="250">
        <v>63.741</v>
      </c>
      <c r="I1192" s="251"/>
      <c r="J1192" s="247"/>
      <c r="K1192" s="247"/>
      <c r="L1192" s="252"/>
      <c r="M1192" s="253"/>
      <c r="N1192" s="254"/>
      <c r="O1192" s="254"/>
      <c r="P1192" s="254"/>
      <c r="Q1192" s="254"/>
      <c r="R1192" s="254"/>
      <c r="S1192" s="254"/>
      <c r="T1192" s="255"/>
      <c r="U1192" s="15"/>
      <c r="V1192" s="15"/>
      <c r="W1192" s="15"/>
      <c r="X1192" s="15"/>
      <c r="Y1192" s="15"/>
      <c r="Z1192" s="15"/>
      <c r="AA1192" s="15"/>
      <c r="AB1192" s="15"/>
      <c r="AC1192" s="15"/>
      <c r="AD1192" s="15"/>
      <c r="AE1192" s="15"/>
      <c r="AT1192" s="256" t="s">
        <v>148</v>
      </c>
      <c r="AU1192" s="256" t="s">
        <v>85</v>
      </c>
      <c r="AV1192" s="15" t="s">
        <v>144</v>
      </c>
      <c r="AW1192" s="15" t="s">
        <v>35</v>
      </c>
      <c r="AX1192" s="15" t="s">
        <v>83</v>
      </c>
      <c r="AY1192" s="256" t="s">
        <v>136</v>
      </c>
    </row>
    <row r="1193" s="2" customFormat="1" ht="24.15" customHeight="1">
      <c r="A1193" s="40"/>
      <c r="B1193" s="41"/>
      <c r="C1193" s="206" t="s">
        <v>1084</v>
      </c>
      <c r="D1193" s="206" t="s">
        <v>139</v>
      </c>
      <c r="E1193" s="207" t="s">
        <v>1085</v>
      </c>
      <c r="F1193" s="208" t="s">
        <v>1086</v>
      </c>
      <c r="G1193" s="209" t="s">
        <v>189</v>
      </c>
      <c r="H1193" s="210">
        <v>47.920000000000002</v>
      </c>
      <c r="I1193" s="211"/>
      <c r="J1193" s="212">
        <f>ROUND(I1193*H1193,2)</f>
        <v>0</v>
      </c>
      <c r="K1193" s="208" t="s">
        <v>143</v>
      </c>
      <c r="L1193" s="46"/>
      <c r="M1193" s="213" t="s">
        <v>19</v>
      </c>
      <c r="N1193" s="214" t="s">
        <v>46</v>
      </c>
      <c r="O1193" s="86"/>
      <c r="P1193" s="215">
        <f>O1193*H1193</f>
        <v>0</v>
      </c>
      <c r="Q1193" s="215">
        <v>0</v>
      </c>
      <c r="R1193" s="215">
        <f>Q1193*H1193</f>
        <v>0</v>
      </c>
      <c r="S1193" s="215">
        <v>0</v>
      </c>
      <c r="T1193" s="216">
        <f>S1193*H1193</f>
        <v>0</v>
      </c>
      <c r="U1193" s="40"/>
      <c r="V1193" s="40"/>
      <c r="W1193" s="40"/>
      <c r="X1193" s="40"/>
      <c r="Y1193" s="40"/>
      <c r="Z1193" s="40"/>
      <c r="AA1193" s="40"/>
      <c r="AB1193" s="40"/>
      <c r="AC1193" s="40"/>
      <c r="AD1193" s="40"/>
      <c r="AE1193" s="40"/>
      <c r="AR1193" s="217" t="s">
        <v>257</v>
      </c>
      <c r="AT1193" s="217" t="s">
        <v>139</v>
      </c>
      <c r="AU1193" s="217" t="s">
        <v>85</v>
      </c>
      <c r="AY1193" s="19" t="s">
        <v>136</v>
      </c>
      <c r="BE1193" s="218">
        <f>IF(N1193="základní",J1193,0)</f>
        <v>0</v>
      </c>
      <c r="BF1193" s="218">
        <f>IF(N1193="snížená",J1193,0)</f>
        <v>0</v>
      </c>
      <c r="BG1193" s="218">
        <f>IF(N1193="zákl. přenesená",J1193,0)</f>
        <v>0</v>
      </c>
      <c r="BH1193" s="218">
        <f>IF(N1193="sníž. přenesená",J1193,0)</f>
        <v>0</v>
      </c>
      <c r="BI1193" s="218">
        <f>IF(N1193="nulová",J1193,0)</f>
        <v>0</v>
      </c>
      <c r="BJ1193" s="19" t="s">
        <v>83</v>
      </c>
      <c r="BK1193" s="218">
        <f>ROUND(I1193*H1193,2)</f>
        <v>0</v>
      </c>
      <c r="BL1193" s="19" t="s">
        <v>257</v>
      </c>
      <c r="BM1193" s="217" t="s">
        <v>1087</v>
      </c>
    </row>
    <row r="1194" s="2" customFormat="1">
      <c r="A1194" s="40"/>
      <c r="B1194" s="41"/>
      <c r="C1194" s="42"/>
      <c r="D1194" s="219" t="s">
        <v>146</v>
      </c>
      <c r="E1194" s="42"/>
      <c r="F1194" s="220" t="s">
        <v>1088</v>
      </c>
      <c r="G1194" s="42"/>
      <c r="H1194" s="42"/>
      <c r="I1194" s="221"/>
      <c r="J1194" s="42"/>
      <c r="K1194" s="42"/>
      <c r="L1194" s="46"/>
      <c r="M1194" s="222"/>
      <c r="N1194" s="223"/>
      <c r="O1194" s="86"/>
      <c r="P1194" s="86"/>
      <c r="Q1194" s="86"/>
      <c r="R1194" s="86"/>
      <c r="S1194" s="86"/>
      <c r="T1194" s="87"/>
      <c r="U1194" s="40"/>
      <c r="V1194" s="40"/>
      <c r="W1194" s="40"/>
      <c r="X1194" s="40"/>
      <c r="Y1194" s="40"/>
      <c r="Z1194" s="40"/>
      <c r="AA1194" s="40"/>
      <c r="AB1194" s="40"/>
      <c r="AC1194" s="40"/>
      <c r="AD1194" s="40"/>
      <c r="AE1194" s="40"/>
      <c r="AT1194" s="19" t="s">
        <v>146</v>
      </c>
      <c r="AU1194" s="19" t="s">
        <v>85</v>
      </c>
    </row>
    <row r="1195" s="13" customFormat="1">
      <c r="A1195" s="13"/>
      <c r="B1195" s="224"/>
      <c r="C1195" s="225"/>
      <c r="D1195" s="226" t="s">
        <v>148</v>
      </c>
      <c r="E1195" s="227" t="s">
        <v>19</v>
      </c>
      <c r="F1195" s="228" t="s">
        <v>1089</v>
      </c>
      <c r="G1195" s="225"/>
      <c r="H1195" s="227" t="s">
        <v>19</v>
      </c>
      <c r="I1195" s="229"/>
      <c r="J1195" s="225"/>
      <c r="K1195" s="225"/>
      <c r="L1195" s="230"/>
      <c r="M1195" s="231"/>
      <c r="N1195" s="232"/>
      <c r="O1195" s="232"/>
      <c r="P1195" s="232"/>
      <c r="Q1195" s="232"/>
      <c r="R1195" s="232"/>
      <c r="S1195" s="232"/>
      <c r="T1195" s="233"/>
      <c r="U1195" s="13"/>
      <c r="V1195" s="13"/>
      <c r="W1195" s="13"/>
      <c r="X1195" s="13"/>
      <c r="Y1195" s="13"/>
      <c r="Z1195" s="13"/>
      <c r="AA1195" s="13"/>
      <c r="AB1195" s="13"/>
      <c r="AC1195" s="13"/>
      <c r="AD1195" s="13"/>
      <c r="AE1195" s="13"/>
      <c r="AT1195" s="234" t="s">
        <v>148</v>
      </c>
      <c r="AU1195" s="234" t="s">
        <v>85</v>
      </c>
      <c r="AV1195" s="13" t="s">
        <v>83</v>
      </c>
      <c r="AW1195" s="13" t="s">
        <v>35</v>
      </c>
      <c r="AX1195" s="13" t="s">
        <v>75</v>
      </c>
      <c r="AY1195" s="234" t="s">
        <v>136</v>
      </c>
    </row>
    <row r="1196" s="14" customFormat="1">
      <c r="A1196" s="14"/>
      <c r="B1196" s="235"/>
      <c r="C1196" s="236"/>
      <c r="D1196" s="226" t="s">
        <v>148</v>
      </c>
      <c r="E1196" s="237" t="s">
        <v>19</v>
      </c>
      <c r="F1196" s="238" t="s">
        <v>1090</v>
      </c>
      <c r="G1196" s="236"/>
      <c r="H1196" s="239">
        <v>12.406000000000001</v>
      </c>
      <c r="I1196" s="240"/>
      <c r="J1196" s="236"/>
      <c r="K1196" s="236"/>
      <c r="L1196" s="241"/>
      <c r="M1196" s="242"/>
      <c r="N1196" s="243"/>
      <c r="O1196" s="243"/>
      <c r="P1196" s="243"/>
      <c r="Q1196" s="243"/>
      <c r="R1196" s="243"/>
      <c r="S1196" s="243"/>
      <c r="T1196" s="244"/>
      <c r="U1196" s="14"/>
      <c r="V1196" s="14"/>
      <c r="W1196" s="14"/>
      <c r="X1196" s="14"/>
      <c r="Y1196" s="14"/>
      <c r="Z1196" s="14"/>
      <c r="AA1196" s="14"/>
      <c r="AB1196" s="14"/>
      <c r="AC1196" s="14"/>
      <c r="AD1196" s="14"/>
      <c r="AE1196" s="14"/>
      <c r="AT1196" s="245" t="s">
        <v>148</v>
      </c>
      <c r="AU1196" s="245" t="s">
        <v>85</v>
      </c>
      <c r="AV1196" s="14" t="s">
        <v>85</v>
      </c>
      <c r="AW1196" s="14" t="s">
        <v>35</v>
      </c>
      <c r="AX1196" s="14" t="s">
        <v>75</v>
      </c>
      <c r="AY1196" s="245" t="s">
        <v>136</v>
      </c>
    </row>
    <row r="1197" s="14" customFormat="1">
      <c r="A1197" s="14"/>
      <c r="B1197" s="235"/>
      <c r="C1197" s="236"/>
      <c r="D1197" s="226" t="s">
        <v>148</v>
      </c>
      <c r="E1197" s="237" t="s">
        <v>19</v>
      </c>
      <c r="F1197" s="238" t="s">
        <v>1091</v>
      </c>
      <c r="G1197" s="236"/>
      <c r="H1197" s="239">
        <v>30.940999999999999</v>
      </c>
      <c r="I1197" s="240"/>
      <c r="J1197" s="236"/>
      <c r="K1197" s="236"/>
      <c r="L1197" s="241"/>
      <c r="M1197" s="242"/>
      <c r="N1197" s="243"/>
      <c r="O1197" s="243"/>
      <c r="P1197" s="243"/>
      <c r="Q1197" s="243"/>
      <c r="R1197" s="243"/>
      <c r="S1197" s="243"/>
      <c r="T1197" s="244"/>
      <c r="U1197" s="14"/>
      <c r="V1197" s="14"/>
      <c r="W1197" s="14"/>
      <c r="X1197" s="14"/>
      <c r="Y1197" s="14"/>
      <c r="Z1197" s="14"/>
      <c r="AA1197" s="14"/>
      <c r="AB1197" s="14"/>
      <c r="AC1197" s="14"/>
      <c r="AD1197" s="14"/>
      <c r="AE1197" s="14"/>
      <c r="AT1197" s="245" t="s">
        <v>148</v>
      </c>
      <c r="AU1197" s="245" t="s">
        <v>85</v>
      </c>
      <c r="AV1197" s="14" t="s">
        <v>85</v>
      </c>
      <c r="AW1197" s="14" t="s">
        <v>35</v>
      </c>
      <c r="AX1197" s="14" t="s">
        <v>75</v>
      </c>
      <c r="AY1197" s="245" t="s">
        <v>136</v>
      </c>
    </row>
    <row r="1198" s="14" customFormat="1">
      <c r="A1198" s="14"/>
      <c r="B1198" s="235"/>
      <c r="C1198" s="236"/>
      <c r="D1198" s="226" t="s">
        <v>148</v>
      </c>
      <c r="E1198" s="237" t="s">
        <v>19</v>
      </c>
      <c r="F1198" s="238" t="s">
        <v>1092</v>
      </c>
      <c r="G1198" s="236"/>
      <c r="H1198" s="239">
        <v>4.5730000000000004</v>
      </c>
      <c r="I1198" s="240"/>
      <c r="J1198" s="236"/>
      <c r="K1198" s="236"/>
      <c r="L1198" s="241"/>
      <c r="M1198" s="242"/>
      <c r="N1198" s="243"/>
      <c r="O1198" s="243"/>
      <c r="P1198" s="243"/>
      <c r="Q1198" s="243"/>
      <c r="R1198" s="243"/>
      <c r="S1198" s="243"/>
      <c r="T1198" s="244"/>
      <c r="U1198" s="14"/>
      <c r="V1198" s="14"/>
      <c r="W1198" s="14"/>
      <c r="X1198" s="14"/>
      <c r="Y1198" s="14"/>
      <c r="Z1198" s="14"/>
      <c r="AA1198" s="14"/>
      <c r="AB1198" s="14"/>
      <c r="AC1198" s="14"/>
      <c r="AD1198" s="14"/>
      <c r="AE1198" s="14"/>
      <c r="AT1198" s="245" t="s">
        <v>148</v>
      </c>
      <c r="AU1198" s="245" t="s">
        <v>85</v>
      </c>
      <c r="AV1198" s="14" t="s">
        <v>85</v>
      </c>
      <c r="AW1198" s="14" t="s">
        <v>35</v>
      </c>
      <c r="AX1198" s="14" t="s">
        <v>75</v>
      </c>
      <c r="AY1198" s="245" t="s">
        <v>136</v>
      </c>
    </row>
    <row r="1199" s="15" customFormat="1">
      <c r="A1199" s="15"/>
      <c r="B1199" s="246"/>
      <c r="C1199" s="247"/>
      <c r="D1199" s="226" t="s">
        <v>148</v>
      </c>
      <c r="E1199" s="248" t="s">
        <v>19</v>
      </c>
      <c r="F1199" s="249" t="s">
        <v>155</v>
      </c>
      <c r="G1199" s="247"/>
      <c r="H1199" s="250">
        <v>47.920000000000002</v>
      </c>
      <c r="I1199" s="251"/>
      <c r="J1199" s="247"/>
      <c r="K1199" s="247"/>
      <c r="L1199" s="252"/>
      <c r="M1199" s="253"/>
      <c r="N1199" s="254"/>
      <c r="O1199" s="254"/>
      <c r="P1199" s="254"/>
      <c r="Q1199" s="254"/>
      <c r="R1199" s="254"/>
      <c r="S1199" s="254"/>
      <c r="T1199" s="255"/>
      <c r="U1199" s="15"/>
      <c r="V1199" s="15"/>
      <c r="W1199" s="15"/>
      <c r="X1199" s="15"/>
      <c r="Y1199" s="15"/>
      <c r="Z1199" s="15"/>
      <c r="AA1199" s="15"/>
      <c r="AB1199" s="15"/>
      <c r="AC1199" s="15"/>
      <c r="AD1199" s="15"/>
      <c r="AE1199" s="15"/>
      <c r="AT1199" s="256" t="s">
        <v>148</v>
      </c>
      <c r="AU1199" s="256" t="s">
        <v>85</v>
      </c>
      <c r="AV1199" s="15" t="s">
        <v>144</v>
      </c>
      <c r="AW1199" s="15" t="s">
        <v>35</v>
      </c>
      <c r="AX1199" s="15" t="s">
        <v>83</v>
      </c>
      <c r="AY1199" s="256" t="s">
        <v>136</v>
      </c>
    </row>
    <row r="1200" s="2" customFormat="1" ht="16.5" customHeight="1">
      <c r="A1200" s="40"/>
      <c r="B1200" s="41"/>
      <c r="C1200" s="260" t="s">
        <v>1093</v>
      </c>
      <c r="D1200" s="260" t="s">
        <v>443</v>
      </c>
      <c r="E1200" s="261" t="s">
        <v>1094</v>
      </c>
      <c r="F1200" s="262" t="s">
        <v>1095</v>
      </c>
      <c r="G1200" s="263" t="s">
        <v>189</v>
      </c>
      <c r="H1200" s="264">
        <v>50.316000000000002</v>
      </c>
      <c r="I1200" s="265"/>
      <c r="J1200" s="266">
        <f>ROUND(I1200*H1200,2)</f>
        <v>0</v>
      </c>
      <c r="K1200" s="262" t="s">
        <v>143</v>
      </c>
      <c r="L1200" s="267"/>
      <c r="M1200" s="268" t="s">
        <v>19</v>
      </c>
      <c r="N1200" s="269" t="s">
        <v>46</v>
      </c>
      <c r="O1200" s="86"/>
      <c r="P1200" s="215">
        <f>O1200*H1200</f>
        <v>0</v>
      </c>
      <c r="Q1200" s="215">
        <v>0</v>
      </c>
      <c r="R1200" s="215">
        <f>Q1200*H1200</f>
        <v>0</v>
      </c>
      <c r="S1200" s="215">
        <v>0</v>
      </c>
      <c r="T1200" s="216">
        <f>S1200*H1200</f>
        <v>0</v>
      </c>
      <c r="U1200" s="40"/>
      <c r="V1200" s="40"/>
      <c r="W1200" s="40"/>
      <c r="X1200" s="40"/>
      <c r="Y1200" s="40"/>
      <c r="Z1200" s="40"/>
      <c r="AA1200" s="40"/>
      <c r="AB1200" s="40"/>
      <c r="AC1200" s="40"/>
      <c r="AD1200" s="40"/>
      <c r="AE1200" s="40"/>
      <c r="AR1200" s="217" t="s">
        <v>500</v>
      </c>
      <c r="AT1200" s="217" t="s">
        <v>443</v>
      </c>
      <c r="AU1200" s="217" t="s">
        <v>85</v>
      </c>
      <c r="AY1200" s="19" t="s">
        <v>136</v>
      </c>
      <c r="BE1200" s="218">
        <f>IF(N1200="základní",J1200,0)</f>
        <v>0</v>
      </c>
      <c r="BF1200" s="218">
        <f>IF(N1200="snížená",J1200,0)</f>
        <v>0</v>
      </c>
      <c r="BG1200" s="218">
        <f>IF(N1200="zákl. přenesená",J1200,0)</f>
        <v>0</v>
      </c>
      <c r="BH1200" s="218">
        <f>IF(N1200="sníž. přenesená",J1200,0)</f>
        <v>0</v>
      </c>
      <c r="BI1200" s="218">
        <f>IF(N1200="nulová",J1200,0)</f>
        <v>0</v>
      </c>
      <c r="BJ1200" s="19" t="s">
        <v>83</v>
      </c>
      <c r="BK1200" s="218">
        <f>ROUND(I1200*H1200,2)</f>
        <v>0</v>
      </c>
      <c r="BL1200" s="19" t="s">
        <v>257</v>
      </c>
      <c r="BM1200" s="217" t="s">
        <v>1096</v>
      </c>
    </row>
    <row r="1201" s="13" customFormat="1">
      <c r="A1201" s="13"/>
      <c r="B1201" s="224"/>
      <c r="C1201" s="225"/>
      <c r="D1201" s="226" t="s">
        <v>148</v>
      </c>
      <c r="E1201" s="227" t="s">
        <v>19</v>
      </c>
      <c r="F1201" s="228" t="s">
        <v>1089</v>
      </c>
      <c r="G1201" s="225"/>
      <c r="H1201" s="227" t="s">
        <v>19</v>
      </c>
      <c r="I1201" s="229"/>
      <c r="J1201" s="225"/>
      <c r="K1201" s="225"/>
      <c r="L1201" s="230"/>
      <c r="M1201" s="231"/>
      <c r="N1201" s="232"/>
      <c r="O1201" s="232"/>
      <c r="P1201" s="232"/>
      <c r="Q1201" s="232"/>
      <c r="R1201" s="232"/>
      <c r="S1201" s="232"/>
      <c r="T1201" s="233"/>
      <c r="U1201" s="13"/>
      <c r="V1201" s="13"/>
      <c r="W1201" s="13"/>
      <c r="X1201" s="13"/>
      <c r="Y1201" s="13"/>
      <c r="Z1201" s="13"/>
      <c r="AA1201" s="13"/>
      <c r="AB1201" s="13"/>
      <c r="AC1201" s="13"/>
      <c r="AD1201" s="13"/>
      <c r="AE1201" s="13"/>
      <c r="AT1201" s="234" t="s">
        <v>148</v>
      </c>
      <c r="AU1201" s="234" t="s">
        <v>85</v>
      </c>
      <c r="AV1201" s="13" t="s">
        <v>83</v>
      </c>
      <c r="AW1201" s="13" t="s">
        <v>35</v>
      </c>
      <c r="AX1201" s="13" t="s">
        <v>75</v>
      </c>
      <c r="AY1201" s="234" t="s">
        <v>136</v>
      </c>
    </row>
    <row r="1202" s="14" customFormat="1">
      <c r="A1202" s="14"/>
      <c r="B1202" s="235"/>
      <c r="C1202" s="236"/>
      <c r="D1202" s="226" t="s">
        <v>148</v>
      </c>
      <c r="E1202" s="237" t="s">
        <v>19</v>
      </c>
      <c r="F1202" s="238" t="s">
        <v>1090</v>
      </c>
      <c r="G1202" s="236"/>
      <c r="H1202" s="239">
        <v>12.406000000000001</v>
      </c>
      <c r="I1202" s="240"/>
      <c r="J1202" s="236"/>
      <c r="K1202" s="236"/>
      <c r="L1202" s="241"/>
      <c r="M1202" s="242"/>
      <c r="N1202" s="243"/>
      <c r="O1202" s="243"/>
      <c r="P1202" s="243"/>
      <c r="Q1202" s="243"/>
      <c r="R1202" s="243"/>
      <c r="S1202" s="243"/>
      <c r="T1202" s="244"/>
      <c r="U1202" s="14"/>
      <c r="V1202" s="14"/>
      <c r="W1202" s="14"/>
      <c r="X1202" s="14"/>
      <c r="Y1202" s="14"/>
      <c r="Z1202" s="14"/>
      <c r="AA1202" s="14"/>
      <c r="AB1202" s="14"/>
      <c r="AC1202" s="14"/>
      <c r="AD1202" s="14"/>
      <c r="AE1202" s="14"/>
      <c r="AT1202" s="245" t="s">
        <v>148</v>
      </c>
      <c r="AU1202" s="245" t="s">
        <v>85</v>
      </c>
      <c r="AV1202" s="14" t="s">
        <v>85</v>
      </c>
      <c r="AW1202" s="14" t="s">
        <v>35</v>
      </c>
      <c r="AX1202" s="14" t="s">
        <v>75</v>
      </c>
      <c r="AY1202" s="245" t="s">
        <v>136</v>
      </c>
    </row>
    <row r="1203" s="14" customFormat="1">
      <c r="A1203" s="14"/>
      <c r="B1203" s="235"/>
      <c r="C1203" s="236"/>
      <c r="D1203" s="226" t="s">
        <v>148</v>
      </c>
      <c r="E1203" s="237" t="s">
        <v>19</v>
      </c>
      <c r="F1203" s="238" t="s">
        <v>1091</v>
      </c>
      <c r="G1203" s="236"/>
      <c r="H1203" s="239">
        <v>30.940999999999999</v>
      </c>
      <c r="I1203" s="240"/>
      <c r="J1203" s="236"/>
      <c r="K1203" s="236"/>
      <c r="L1203" s="241"/>
      <c r="M1203" s="242"/>
      <c r="N1203" s="243"/>
      <c r="O1203" s="243"/>
      <c r="P1203" s="243"/>
      <c r="Q1203" s="243"/>
      <c r="R1203" s="243"/>
      <c r="S1203" s="243"/>
      <c r="T1203" s="244"/>
      <c r="U1203" s="14"/>
      <c r="V1203" s="14"/>
      <c r="W1203" s="14"/>
      <c r="X1203" s="14"/>
      <c r="Y1203" s="14"/>
      <c r="Z1203" s="14"/>
      <c r="AA1203" s="14"/>
      <c r="AB1203" s="14"/>
      <c r="AC1203" s="14"/>
      <c r="AD1203" s="14"/>
      <c r="AE1203" s="14"/>
      <c r="AT1203" s="245" t="s">
        <v>148</v>
      </c>
      <c r="AU1203" s="245" t="s">
        <v>85</v>
      </c>
      <c r="AV1203" s="14" t="s">
        <v>85</v>
      </c>
      <c r="AW1203" s="14" t="s">
        <v>35</v>
      </c>
      <c r="AX1203" s="14" t="s">
        <v>75</v>
      </c>
      <c r="AY1203" s="245" t="s">
        <v>136</v>
      </c>
    </row>
    <row r="1204" s="14" customFormat="1">
      <c r="A1204" s="14"/>
      <c r="B1204" s="235"/>
      <c r="C1204" s="236"/>
      <c r="D1204" s="226" t="s">
        <v>148</v>
      </c>
      <c r="E1204" s="237" t="s">
        <v>19</v>
      </c>
      <c r="F1204" s="238" t="s">
        <v>1092</v>
      </c>
      <c r="G1204" s="236"/>
      <c r="H1204" s="239">
        <v>4.5730000000000004</v>
      </c>
      <c r="I1204" s="240"/>
      <c r="J1204" s="236"/>
      <c r="K1204" s="236"/>
      <c r="L1204" s="241"/>
      <c r="M1204" s="242"/>
      <c r="N1204" s="243"/>
      <c r="O1204" s="243"/>
      <c r="P1204" s="243"/>
      <c r="Q1204" s="243"/>
      <c r="R1204" s="243"/>
      <c r="S1204" s="243"/>
      <c r="T1204" s="244"/>
      <c r="U1204" s="14"/>
      <c r="V1204" s="14"/>
      <c r="W1204" s="14"/>
      <c r="X1204" s="14"/>
      <c r="Y1204" s="14"/>
      <c r="Z1204" s="14"/>
      <c r="AA1204" s="14"/>
      <c r="AB1204" s="14"/>
      <c r="AC1204" s="14"/>
      <c r="AD1204" s="14"/>
      <c r="AE1204" s="14"/>
      <c r="AT1204" s="245" t="s">
        <v>148</v>
      </c>
      <c r="AU1204" s="245" t="s">
        <v>85</v>
      </c>
      <c r="AV1204" s="14" t="s">
        <v>85</v>
      </c>
      <c r="AW1204" s="14" t="s">
        <v>35</v>
      </c>
      <c r="AX1204" s="14" t="s">
        <v>75</v>
      </c>
      <c r="AY1204" s="245" t="s">
        <v>136</v>
      </c>
    </row>
    <row r="1205" s="15" customFormat="1">
      <c r="A1205" s="15"/>
      <c r="B1205" s="246"/>
      <c r="C1205" s="247"/>
      <c r="D1205" s="226" t="s">
        <v>148</v>
      </c>
      <c r="E1205" s="248" t="s">
        <v>19</v>
      </c>
      <c r="F1205" s="249" t="s">
        <v>155</v>
      </c>
      <c r="G1205" s="247"/>
      <c r="H1205" s="250">
        <v>47.920000000000002</v>
      </c>
      <c r="I1205" s="251"/>
      <c r="J1205" s="247"/>
      <c r="K1205" s="247"/>
      <c r="L1205" s="252"/>
      <c r="M1205" s="253"/>
      <c r="N1205" s="254"/>
      <c r="O1205" s="254"/>
      <c r="P1205" s="254"/>
      <c r="Q1205" s="254"/>
      <c r="R1205" s="254"/>
      <c r="S1205" s="254"/>
      <c r="T1205" s="255"/>
      <c r="U1205" s="15"/>
      <c r="V1205" s="15"/>
      <c r="W1205" s="15"/>
      <c r="X1205" s="15"/>
      <c r="Y1205" s="15"/>
      <c r="Z1205" s="15"/>
      <c r="AA1205" s="15"/>
      <c r="AB1205" s="15"/>
      <c r="AC1205" s="15"/>
      <c r="AD1205" s="15"/>
      <c r="AE1205" s="15"/>
      <c r="AT1205" s="256" t="s">
        <v>148</v>
      </c>
      <c r="AU1205" s="256" t="s">
        <v>85</v>
      </c>
      <c r="AV1205" s="15" t="s">
        <v>144</v>
      </c>
      <c r="AW1205" s="15" t="s">
        <v>35</v>
      </c>
      <c r="AX1205" s="15" t="s">
        <v>83</v>
      </c>
      <c r="AY1205" s="256" t="s">
        <v>136</v>
      </c>
    </row>
    <row r="1206" s="14" customFormat="1">
      <c r="A1206" s="14"/>
      <c r="B1206" s="235"/>
      <c r="C1206" s="236"/>
      <c r="D1206" s="226" t="s">
        <v>148</v>
      </c>
      <c r="E1206" s="236"/>
      <c r="F1206" s="238" t="s">
        <v>1097</v>
      </c>
      <c r="G1206" s="236"/>
      <c r="H1206" s="239">
        <v>50.316000000000002</v>
      </c>
      <c r="I1206" s="240"/>
      <c r="J1206" s="236"/>
      <c r="K1206" s="236"/>
      <c r="L1206" s="241"/>
      <c r="M1206" s="242"/>
      <c r="N1206" s="243"/>
      <c r="O1206" s="243"/>
      <c r="P1206" s="243"/>
      <c r="Q1206" s="243"/>
      <c r="R1206" s="243"/>
      <c r="S1206" s="243"/>
      <c r="T1206" s="244"/>
      <c r="U1206" s="14"/>
      <c r="V1206" s="14"/>
      <c r="W1206" s="14"/>
      <c r="X1206" s="14"/>
      <c r="Y1206" s="14"/>
      <c r="Z1206" s="14"/>
      <c r="AA1206" s="14"/>
      <c r="AB1206" s="14"/>
      <c r="AC1206" s="14"/>
      <c r="AD1206" s="14"/>
      <c r="AE1206" s="14"/>
      <c r="AT1206" s="245" t="s">
        <v>148</v>
      </c>
      <c r="AU1206" s="245" t="s">
        <v>85</v>
      </c>
      <c r="AV1206" s="14" t="s">
        <v>85</v>
      </c>
      <c r="AW1206" s="14" t="s">
        <v>4</v>
      </c>
      <c r="AX1206" s="14" t="s">
        <v>83</v>
      </c>
      <c r="AY1206" s="245" t="s">
        <v>136</v>
      </c>
    </row>
    <row r="1207" s="2" customFormat="1" ht="16.5" customHeight="1">
      <c r="A1207" s="40"/>
      <c r="B1207" s="41"/>
      <c r="C1207" s="206" t="s">
        <v>1098</v>
      </c>
      <c r="D1207" s="206" t="s">
        <v>139</v>
      </c>
      <c r="E1207" s="207" t="s">
        <v>1099</v>
      </c>
      <c r="F1207" s="208" t="s">
        <v>1100</v>
      </c>
      <c r="G1207" s="209" t="s">
        <v>142</v>
      </c>
      <c r="H1207" s="210">
        <v>156.596</v>
      </c>
      <c r="I1207" s="211"/>
      <c r="J1207" s="212">
        <f>ROUND(I1207*H1207,2)</f>
        <v>0</v>
      </c>
      <c r="K1207" s="208" t="s">
        <v>143</v>
      </c>
      <c r="L1207" s="46"/>
      <c r="M1207" s="213" t="s">
        <v>19</v>
      </c>
      <c r="N1207" s="214" t="s">
        <v>46</v>
      </c>
      <c r="O1207" s="86"/>
      <c r="P1207" s="215">
        <f>O1207*H1207</f>
        <v>0</v>
      </c>
      <c r="Q1207" s="215">
        <v>0</v>
      </c>
      <c r="R1207" s="215">
        <f>Q1207*H1207</f>
        <v>0</v>
      </c>
      <c r="S1207" s="215">
        <v>3.0000000000000001E-05</v>
      </c>
      <c r="T1207" s="216">
        <f>S1207*H1207</f>
        <v>0.0046978800000000006</v>
      </c>
      <c r="U1207" s="40"/>
      <c r="V1207" s="40"/>
      <c r="W1207" s="40"/>
      <c r="X1207" s="40"/>
      <c r="Y1207" s="40"/>
      <c r="Z1207" s="40"/>
      <c r="AA1207" s="40"/>
      <c r="AB1207" s="40"/>
      <c r="AC1207" s="40"/>
      <c r="AD1207" s="40"/>
      <c r="AE1207" s="40"/>
      <c r="AR1207" s="217" t="s">
        <v>257</v>
      </c>
      <c r="AT1207" s="217" t="s">
        <v>139</v>
      </c>
      <c r="AU1207" s="217" t="s">
        <v>85</v>
      </c>
      <c r="AY1207" s="19" t="s">
        <v>136</v>
      </c>
      <c r="BE1207" s="218">
        <f>IF(N1207="základní",J1207,0)</f>
        <v>0</v>
      </c>
      <c r="BF1207" s="218">
        <f>IF(N1207="snížená",J1207,0)</f>
        <v>0</v>
      </c>
      <c r="BG1207" s="218">
        <f>IF(N1207="zákl. přenesená",J1207,0)</f>
        <v>0</v>
      </c>
      <c r="BH1207" s="218">
        <f>IF(N1207="sníž. přenesená",J1207,0)</f>
        <v>0</v>
      </c>
      <c r="BI1207" s="218">
        <f>IF(N1207="nulová",J1207,0)</f>
        <v>0</v>
      </c>
      <c r="BJ1207" s="19" t="s">
        <v>83</v>
      </c>
      <c r="BK1207" s="218">
        <f>ROUND(I1207*H1207,2)</f>
        <v>0</v>
      </c>
      <c r="BL1207" s="19" t="s">
        <v>257</v>
      </c>
      <c r="BM1207" s="217" t="s">
        <v>1101</v>
      </c>
    </row>
    <row r="1208" s="2" customFormat="1">
      <c r="A1208" s="40"/>
      <c r="B1208" s="41"/>
      <c r="C1208" s="42"/>
      <c r="D1208" s="219" t="s">
        <v>146</v>
      </c>
      <c r="E1208" s="42"/>
      <c r="F1208" s="220" t="s">
        <v>1102</v>
      </c>
      <c r="G1208" s="42"/>
      <c r="H1208" s="42"/>
      <c r="I1208" s="221"/>
      <c r="J1208" s="42"/>
      <c r="K1208" s="42"/>
      <c r="L1208" s="46"/>
      <c r="M1208" s="222"/>
      <c r="N1208" s="223"/>
      <c r="O1208" s="86"/>
      <c r="P1208" s="86"/>
      <c r="Q1208" s="86"/>
      <c r="R1208" s="86"/>
      <c r="S1208" s="86"/>
      <c r="T1208" s="87"/>
      <c r="U1208" s="40"/>
      <c r="V1208" s="40"/>
      <c r="W1208" s="40"/>
      <c r="X1208" s="40"/>
      <c r="Y1208" s="40"/>
      <c r="Z1208" s="40"/>
      <c r="AA1208" s="40"/>
      <c r="AB1208" s="40"/>
      <c r="AC1208" s="40"/>
      <c r="AD1208" s="40"/>
      <c r="AE1208" s="40"/>
      <c r="AT1208" s="19" t="s">
        <v>146</v>
      </c>
      <c r="AU1208" s="19" t="s">
        <v>85</v>
      </c>
    </row>
    <row r="1209" s="13" customFormat="1">
      <c r="A1209" s="13"/>
      <c r="B1209" s="224"/>
      <c r="C1209" s="225"/>
      <c r="D1209" s="226" t="s">
        <v>148</v>
      </c>
      <c r="E1209" s="227" t="s">
        <v>19</v>
      </c>
      <c r="F1209" s="228" t="s">
        <v>1103</v>
      </c>
      <c r="G1209" s="225"/>
      <c r="H1209" s="227" t="s">
        <v>19</v>
      </c>
      <c r="I1209" s="229"/>
      <c r="J1209" s="225"/>
      <c r="K1209" s="225"/>
      <c r="L1209" s="230"/>
      <c r="M1209" s="231"/>
      <c r="N1209" s="232"/>
      <c r="O1209" s="232"/>
      <c r="P1209" s="232"/>
      <c r="Q1209" s="232"/>
      <c r="R1209" s="232"/>
      <c r="S1209" s="232"/>
      <c r="T1209" s="233"/>
      <c r="U1209" s="13"/>
      <c r="V1209" s="13"/>
      <c r="W1209" s="13"/>
      <c r="X1209" s="13"/>
      <c r="Y1209" s="13"/>
      <c r="Z1209" s="13"/>
      <c r="AA1209" s="13"/>
      <c r="AB1209" s="13"/>
      <c r="AC1209" s="13"/>
      <c r="AD1209" s="13"/>
      <c r="AE1209" s="13"/>
      <c r="AT1209" s="234" t="s">
        <v>148</v>
      </c>
      <c r="AU1209" s="234" t="s">
        <v>85</v>
      </c>
      <c r="AV1209" s="13" t="s">
        <v>83</v>
      </c>
      <c r="AW1209" s="13" t="s">
        <v>35</v>
      </c>
      <c r="AX1209" s="13" t="s">
        <v>75</v>
      </c>
      <c r="AY1209" s="234" t="s">
        <v>136</v>
      </c>
    </row>
    <row r="1210" s="14" customFormat="1">
      <c r="A1210" s="14"/>
      <c r="B1210" s="235"/>
      <c r="C1210" s="236"/>
      <c r="D1210" s="226" t="s">
        <v>148</v>
      </c>
      <c r="E1210" s="237" t="s">
        <v>19</v>
      </c>
      <c r="F1210" s="238" t="s">
        <v>1104</v>
      </c>
      <c r="G1210" s="236"/>
      <c r="H1210" s="239">
        <v>156.596</v>
      </c>
      <c r="I1210" s="240"/>
      <c r="J1210" s="236"/>
      <c r="K1210" s="236"/>
      <c r="L1210" s="241"/>
      <c r="M1210" s="242"/>
      <c r="N1210" s="243"/>
      <c r="O1210" s="243"/>
      <c r="P1210" s="243"/>
      <c r="Q1210" s="243"/>
      <c r="R1210" s="243"/>
      <c r="S1210" s="243"/>
      <c r="T1210" s="244"/>
      <c r="U1210" s="14"/>
      <c r="V1210" s="14"/>
      <c r="W1210" s="14"/>
      <c r="X1210" s="14"/>
      <c r="Y1210" s="14"/>
      <c r="Z1210" s="14"/>
      <c r="AA1210" s="14"/>
      <c r="AB1210" s="14"/>
      <c r="AC1210" s="14"/>
      <c r="AD1210" s="14"/>
      <c r="AE1210" s="14"/>
      <c r="AT1210" s="245" t="s">
        <v>148</v>
      </c>
      <c r="AU1210" s="245" t="s">
        <v>85</v>
      </c>
      <c r="AV1210" s="14" t="s">
        <v>85</v>
      </c>
      <c r="AW1210" s="14" t="s">
        <v>35</v>
      </c>
      <c r="AX1210" s="14" t="s">
        <v>75</v>
      </c>
      <c r="AY1210" s="245" t="s">
        <v>136</v>
      </c>
    </row>
    <row r="1211" s="15" customFormat="1">
      <c r="A1211" s="15"/>
      <c r="B1211" s="246"/>
      <c r="C1211" s="247"/>
      <c r="D1211" s="226" t="s">
        <v>148</v>
      </c>
      <c r="E1211" s="248" t="s">
        <v>19</v>
      </c>
      <c r="F1211" s="249" t="s">
        <v>155</v>
      </c>
      <c r="G1211" s="247"/>
      <c r="H1211" s="250">
        <v>156.596</v>
      </c>
      <c r="I1211" s="251"/>
      <c r="J1211" s="247"/>
      <c r="K1211" s="247"/>
      <c r="L1211" s="252"/>
      <c r="M1211" s="253"/>
      <c r="N1211" s="254"/>
      <c r="O1211" s="254"/>
      <c r="P1211" s="254"/>
      <c r="Q1211" s="254"/>
      <c r="R1211" s="254"/>
      <c r="S1211" s="254"/>
      <c r="T1211" s="255"/>
      <c r="U1211" s="15"/>
      <c r="V1211" s="15"/>
      <c r="W1211" s="15"/>
      <c r="X1211" s="15"/>
      <c r="Y1211" s="15"/>
      <c r="Z1211" s="15"/>
      <c r="AA1211" s="15"/>
      <c r="AB1211" s="15"/>
      <c r="AC1211" s="15"/>
      <c r="AD1211" s="15"/>
      <c r="AE1211" s="15"/>
      <c r="AT1211" s="256" t="s">
        <v>148</v>
      </c>
      <c r="AU1211" s="256" t="s">
        <v>85</v>
      </c>
      <c r="AV1211" s="15" t="s">
        <v>144</v>
      </c>
      <c r="AW1211" s="15" t="s">
        <v>35</v>
      </c>
      <c r="AX1211" s="15" t="s">
        <v>83</v>
      </c>
      <c r="AY1211" s="256" t="s">
        <v>136</v>
      </c>
    </row>
    <row r="1212" s="2" customFormat="1" ht="24.15" customHeight="1">
      <c r="A1212" s="40"/>
      <c r="B1212" s="41"/>
      <c r="C1212" s="206" t="s">
        <v>1105</v>
      </c>
      <c r="D1212" s="206" t="s">
        <v>139</v>
      </c>
      <c r="E1212" s="207" t="s">
        <v>1106</v>
      </c>
      <c r="F1212" s="208" t="s">
        <v>1107</v>
      </c>
      <c r="G1212" s="209" t="s">
        <v>142</v>
      </c>
      <c r="H1212" s="210">
        <v>70.700000000000003</v>
      </c>
      <c r="I1212" s="211"/>
      <c r="J1212" s="212">
        <f>ROUND(I1212*H1212,2)</f>
        <v>0</v>
      </c>
      <c r="K1212" s="208" t="s">
        <v>143</v>
      </c>
      <c r="L1212" s="46"/>
      <c r="M1212" s="213" t="s">
        <v>19</v>
      </c>
      <c r="N1212" s="214" t="s">
        <v>46</v>
      </c>
      <c r="O1212" s="86"/>
      <c r="P1212" s="215">
        <f>O1212*H1212</f>
        <v>0</v>
      </c>
      <c r="Q1212" s="215">
        <v>0</v>
      </c>
      <c r="R1212" s="215">
        <f>Q1212*H1212</f>
        <v>0</v>
      </c>
      <c r="S1212" s="215">
        <v>3.0000000000000001E-05</v>
      </c>
      <c r="T1212" s="216">
        <f>S1212*H1212</f>
        <v>0.0021210000000000001</v>
      </c>
      <c r="U1212" s="40"/>
      <c r="V1212" s="40"/>
      <c r="W1212" s="40"/>
      <c r="X1212" s="40"/>
      <c r="Y1212" s="40"/>
      <c r="Z1212" s="40"/>
      <c r="AA1212" s="40"/>
      <c r="AB1212" s="40"/>
      <c r="AC1212" s="40"/>
      <c r="AD1212" s="40"/>
      <c r="AE1212" s="40"/>
      <c r="AR1212" s="217" t="s">
        <v>257</v>
      </c>
      <c r="AT1212" s="217" t="s">
        <v>139</v>
      </c>
      <c r="AU1212" s="217" t="s">
        <v>85</v>
      </c>
      <c r="AY1212" s="19" t="s">
        <v>136</v>
      </c>
      <c r="BE1212" s="218">
        <f>IF(N1212="základní",J1212,0)</f>
        <v>0</v>
      </c>
      <c r="BF1212" s="218">
        <f>IF(N1212="snížená",J1212,0)</f>
        <v>0</v>
      </c>
      <c r="BG1212" s="218">
        <f>IF(N1212="zákl. přenesená",J1212,0)</f>
        <v>0</v>
      </c>
      <c r="BH1212" s="218">
        <f>IF(N1212="sníž. přenesená",J1212,0)</f>
        <v>0</v>
      </c>
      <c r="BI1212" s="218">
        <f>IF(N1212="nulová",J1212,0)</f>
        <v>0</v>
      </c>
      <c r="BJ1212" s="19" t="s">
        <v>83</v>
      </c>
      <c r="BK1212" s="218">
        <f>ROUND(I1212*H1212,2)</f>
        <v>0</v>
      </c>
      <c r="BL1212" s="19" t="s">
        <v>257</v>
      </c>
      <c r="BM1212" s="217" t="s">
        <v>1108</v>
      </c>
    </row>
    <row r="1213" s="2" customFormat="1">
      <c r="A1213" s="40"/>
      <c r="B1213" s="41"/>
      <c r="C1213" s="42"/>
      <c r="D1213" s="219" t="s">
        <v>146</v>
      </c>
      <c r="E1213" s="42"/>
      <c r="F1213" s="220" t="s">
        <v>1109</v>
      </c>
      <c r="G1213" s="42"/>
      <c r="H1213" s="42"/>
      <c r="I1213" s="221"/>
      <c r="J1213" s="42"/>
      <c r="K1213" s="42"/>
      <c r="L1213" s="46"/>
      <c r="M1213" s="222"/>
      <c r="N1213" s="223"/>
      <c r="O1213" s="86"/>
      <c r="P1213" s="86"/>
      <c r="Q1213" s="86"/>
      <c r="R1213" s="86"/>
      <c r="S1213" s="86"/>
      <c r="T1213" s="87"/>
      <c r="U1213" s="40"/>
      <c r="V1213" s="40"/>
      <c r="W1213" s="40"/>
      <c r="X1213" s="40"/>
      <c r="Y1213" s="40"/>
      <c r="Z1213" s="40"/>
      <c r="AA1213" s="40"/>
      <c r="AB1213" s="40"/>
      <c r="AC1213" s="40"/>
      <c r="AD1213" s="40"/>
      <c r="AE1213" s="40"/>
      <c r="AT1213" s="19" t="s">
        <v>146</v>
      </c>
      <c r="AU1213" s="19" t="s">
        <v>85</v>
      </c>
    </row>
    <row r="1214" s="13" customFormat="1">
      <c r="A1214" s="13"/>
      <c r="B1214" s="224"/>
      <c r="C1214" s="225"/>
      <c r="D1214" s="226" t="s">
        <v>148</v>
      </c>
      <c r="E1214" s="227" t="s">
        <v>19</v>
      </c>
      <c r="F1214" s="228" t="s">
        <v>1089</v>
      </c>
      <c r="G1214" s="225"/>
      <c r="H1214" s="227" t="s">
        <v>19</v>
      </c>
      <c r="I1214" s="229"/>
      <c r="J1214" s="225"/>
      <c r="K1214" s="225"/>
      <c r="L1214" s="230"/>
      <c r="M1214" s="231"/>
      <c r="N1214" s="232"/>
      <c r="O1214" s="232"/>
      <c r="P1214" s="232"/>
      <c r="Q1214" s="232"/>
      <c r="R1214" s="232"/>
      <c r="S1214" s="232"/>
      <c r="T1214" s="233"/>
      <c r="U1214" s="13"/>
      <c r="V1214" s="13"/>
      <c r="W1214" s="13"/>
      <c r="X1214" s="13"/>
      <c r="Y1214" s="13"/>
      <c r="Z1214" s="13"/>
      <c r="AA1214" s="13"/>
      <c r="AB1214" s="13"/>
      <c r="AC1214" s="13"/>
      <c r="AD1214" s="13"/>
      <c r="AE1214" s="13"/>
      <c r="AT1214" s="234" t="s">
        <v>148</v>
      </c>
      <c r="AU1214" s="234" t="s">
        <v>85</v>
      </c>
      <c r="AV1214" s="13" t="s">
        <v>83</v>
      </c>
      <c r="AW1214" s="13" t="s">
        <v>35</v>
      </c>
      <c r="AX1214" s="13" t="s">
        <v>75</v>
      </c>
      <c r="AY1214" s="234" t="s">
        <v>136</v>
      </c>
    </row>
    <row r="1215" s="14" customFormat="1">
      <c r="A1215" s="14"/>
      <c r="B1215" s="235"/>
      <c r="C1215" s="236"/>
      <c r="D1215" s="226" t="s">
        <v>148</v>
      </c>
      <c r="E1215" s="237" t="s">
        <v>19</v>
      </c>
      <c r="F1215" s="238" t="s">
        <v>1110</v>
      </c>
      <c r="G1215" s="236"/>
      <c r="H1215" s="239">
        <v>6.2030000000000003</v>
      </c>
      <c r="I1215" s="240"/>
      <c r="J1215" s="236"/>
      <c r="K1215" s="236"/>
      <c r="L1215" s="241"/>
      <c r="M1215" s="242"/>
      <c r="N1215" s="243"/>
      <c r="O1215" s="243"/>
      <c r="P1215" s="243"/>
      <c r="Q1215" s="243"/>
      <c r="R1215" s="243"/>
      <c r="S1215" s="243"/>
      <c r="T1215" s="244"/>
      <c r="U1215" s="14"/>
      <c r="V1215" s="14"/>
      <c r="W1215" s="14"/>
      <c r="X1215" s="14"/>
      <c r="Y1215" s="14"/>
      <c r="Z1215" s="14"/>
      <c r="AA1215" s="14"/>
      <c r="AB1215" s="14"/>
      <c r="AC1215" s="14"/>
      <c r="AD1215" s="14"/>
      <c r="AE1215" s="14"/>
      <c r="AT1215" s="245" t="s">
        <v>148</v>
      </c>
      <c r="AU1215" s="245" t="s">
        <v>85</v>
      </c>
      <c r="AV1215" s="14" t="s">
        <v>85</v>
      </c>
      <c r="AW1215" s="14" t="s">
        <v>35</v>
      </c>
      <c r="AX1215" s="14" t="s">
        <v>75</v>
      </c>
      <c r="AY1215" s="245" t="s">
        <v>136</v>
      </c>
    </row>
    <row r="1216" s="14" customFormat="1">
      <c r="A1216" s="14"/>
      <c r="B1216" s="235"/>
      <c r="C1216" s="236"/>
      <c r="D1216" s="226" t="s">
        <v>148</v>
      </c>
      <c r="E1216" s="237" t="s">
        <v>19</v>
      </c>
      <c r="F1216" s="238" t="s">
        <v>1111</v>
      </c>
      <c r="G1216" s="236"/>
      <c r="H1216" s="239">
        <v>15.471</v>
      </c>
      <c r="I1216" s="240"/>
      <c r="J1216" s="236"/>
      <c r="K1216" s="236"/>
      <c r="L1216" s="241"/>
      <c r="M1216" s="242"/>
      <c r="N1216" s="243"/>
      <c r="O1216" s="243"/>
      <c r="P1216" s="243"/>
      <c r="Q1216" s="243"/>
      <c r="R1216" s="243"/>
      <c r="S1216" s="243"/>
      <c r="T1216" s="244"/>
      <c r="U1216" s="14"/>
      <c r="V1216" s="14"/>
      <c r="W1216" s="14"/>
      <c r="X1216" s="14"/>
      <c r="Y1216" s="14"/>
      <c r="Z1216" s="14"/>
      <c r="AA1216" s="14"/>
      <c r="AB1216" s="14"/>
      <c r="AC1216" s="14"/>
      <c r="AD1216" s="14"/>
      <c r="AE1216" s="14"/>
      <c r="AT1216" s="245" t="s">
        <v>148</v>
      </c>
      <c r="AU1216" s="245" t="s">
        <v>85</v>
      </c>
      <c r="AV1216" s="14" t="s">
        <v>85</v>
      </c>
      <c r="AW1216" s="14" t="s">
        <v>35</v>
      </c>
      <c r="AX1216" s="14" t="s">
        <v>75</v>
      </c>
      <c r="AY1216" s="245" t="s">
        <v>136</v>
      </c>
    </row>
    <row r="1217" s="14" customFormat="1">
      <c r="A1217" s="14"/>
      <c r="B1217" s="235"/>
      <c r="C1217" s="236"/>
      <c r="D1217" s="226" t="s">
        <v>148</v>
      </c>
      <c r="E1217" s="237" t="s">
        <v>19</v>
      </c>
      <c r="F1217" s="238" t="s">
        <v>1112</v>
      </c>
      <c r="G1217" s="236"/>
      <c r="H1217" s="239">
        <v>2.286</v>
      </c>
      <c r="I1217" s="240"/>
      <c r="J1217" s="236"/>
      <c r="K1217" s="236"/>
      <c r="L1217" s="241"/>
      <c r="M1217" s="242"/>
      <c r="N1217" s="243"/>
      <c r="O1217" s="243"/>
      <c r="P1217" s="243"/>
      <c r="Q1217" s="243"/>
      <c r="R1217" s="243"/>
      <c r="S1217" s="243"/>
      <c r="T1217" s="244"/>
      <c r="U1217" s="14"/>
      <c r="V1217" s="14"/>
      <c r="W1217" s="14"/>
      <c r="X1217" s="14"/>
      <c r="Y1217" s="14"/>
      <c r="Z1217" s="14"/>
      <c r="AA1217" s="14"/>
      <c r="AB1217" s="14"/>
      <c r="AC1217" s="14"/>
      <c r="AD1217" s="14"/>
      <c r="AE1217" s="14"/>
      <c r="AT1217" s="245" t="s">
        <v>148</v>
      </c>
      <c r="AU1217" s="245" t="s">
        <v>85</v>
      </c>
      <c r="AV1217" s="14" t="s">
        <v>85</v>
      </c>
      <c r="AW1217" s="14" t="s">
        <v>35</v>
      </c>
      <c r="AX1217" s="14" t="s">
        <v>75</v>
      </c>
      <c r="AY1217" s="245" t="s">
        <v>136</v>
      </c>
    </row>
    <row r="1218" s="13" customFormat="1">
      <c r="A1218" s="13"/>
      <c r="B1218" s="224"/>
      <c r="C1218" s="225"/>
      <c r="D1218" s="226" t="s">
        <v>148</v>
      </c>
      <c r="E1218" s="227" t="s">
        <v>19</v>
      </c>
      <c r="F1218" s="228" t="s">
        <v>435</v>
      </c>
      <c r="G1218" s="225"/>
      <c r="H1218" s="227" t="s">
        <v>19</v>
      </c>
      <c r="I1218" s="229"/>
      <c r="J1218" s="225"/>
      <c r="K1218" s="225"/>
      <c r="L1218" s="230"/>
      <c r="M1218" s="231"/>
      <c r="N1218" s="232"/>
      <c r="O1218" s="232"/>
      <c r="P1218" s="232"/>
      <c r="Q1218" s="232"/>
      <c r="R1218" s="232"/>
      <c r="S1218" s="232"/>
      <c r="T1218" s="233"/>
      <c r="U1218" s="13"/>
      <c r="V1218" s="13"/>
      <c r="W1218" s="13"/>
      <c r="X1218" s="13"/>
      <c r="Y1218" s="13"/>
      <c r="Z1218" s="13"/>
      <c r="AA1218" s="13"/>
      <c r="AB1218" s="13"/>
      <c r="AC1218" s="13"/>
      <c r="AD1218" s="13"/>
      <c r="AE1218" s="13"/>
      <c r="AT1218" s="234" t="s">
        <v>148</v>
      </c>
      <c r="AU1218" s="234" t="s">
        <v>85</v>
      </c>
      <c r="AV1218" s="13" t="s">
        <v>83</v>
      </c>
      <c r="AW1218" s="13" t="s">
        <v>35</v>
      </c>
      <c r="AX1218" s="13" t="s">
        <v>75</v>
      </c>
      <c r="AY1218" s="234" t="s">
        <v>136</v>
      </c>
    </row>
    <row r="1219" s="14" customFormat="1">
      <c r="A1219" s="14"/>
      <c r="B1219" s="235"/>
      <c r="C1219" s="236"/>
      <c r="D1219" s="226" t="s">
        <v>148</v>
      </c>
      <c r="E1219" s="237" t="s">
        <v>19</v>
      </c>
      <c r="F1219" s="238" t="s">
        <v>1113</v>
      </c>
      <c r="G1219" s="236"/>
      <c r="H1219" s="239">
        <v>29.52</v>
      </c>
      <c r="I1219" s="240"/>
      <c r="J1219" s="236"/>
      <c r="K1219" s="236"/>
      <c r="L1219" s="241"/>
      <c r="M1219" s="242"/>
      <c r="N1219" s="243"/>
      <c r="O1219" s="243"/>
      <c r="P1219" s="243"/>
      <c r="Q1219" s="243"/>
      <c r="R1219" s="243"/>
      <c r="S1219" s="243"/>
      <c r="T1219" s="244"/>
      <c r="U1219" s="14"/>
      <c r="V1219" s="14"/>
      <c r="W1219" s="14"/>
      <c r="X1219" s="14"/>
      <c r="Y1219" s="14"/>
      <c r="Z1219" s="14"/>
      <c r="AA1219" s="14"/>
      <c r="AB1219" s="14"/>
      <c r="AC1219" s="14"/>
      <c r="AD1219" s="14"/>
      <c r="AE1219" s="14"/>
      <c r="AT1219" s="245" t="s">
        <v>148</v>
      </c>
      <c r="AU1219" s="245" t="s">
        <v>85</v>
      </c>
      <c r="AV1219" s="14" t="s">
        <v>85</v>
      </c>
      <c r="AW1219" s="14" t="s">
        <v>35</v>
      </c>
      <c r="AX1219" s="14" t="s">
        <v>75</v>
      </c>
      <c r="AY1219" s="245" t="s">
        <v>136</v>
      </c>
    </row>
    <row r="1220" s="14" customFormat="1">
      <c r="A1220" s="14"/>
      <c r="B1220" s="235"/>
      <c r="C1220" s="236"/>
      <c r="D1220" s="226" t="s">
        <v>148</v>
      </c>
      <c r="E1220" s="237" t="s">
        <v>19</v>
      </c>
      <c r="F1220" s="238" t="s">
        <v>1114</v>
      </c>
      <c r="G1220" s="236"/>
      <c r="H1220" s="239">
        <v>4.0999999999999996</v>
      </c>
      <c r="I1220" s="240"/>
      <c r="J1220" s="236"/>
      <c r="K1220" s="236"/>
      <c r="L1220" s="241"/>
      <c r="M1220" s="242"/>
      <c r="N1220" s="243"/>
      <c r="O1220" s="243"/>
      <c r="P1220" s="243"/>
      <c r="Q1220" s="243"/>
      <c r="R1220" s="243"/>
      <c r="S1220" s="243"/>
      <c r="T1220" s="244"/>
      <c r="U1220" s="14"/>
      <c r="V1220" s="14"/>
      <c r="W1220" s="14"/>
      <c r="X1220" s="14"/>
      <c r="Y1220" s="14"/>
      <c r="Z1220" s="14"/>
      <c r="AA1220" s="14"/>
      <c r="AB1220" s="14"/>
      <c r="AC1220" s="14"/>
      <c r="AD1220" s="14"/>
      <c r="AE1220" s="14"/>
      <c r="AT1220" s="245" t="s">
        <v>148</v>
      </c>
      <c r="AU1220" s="245" t="s">
        <v>85</v>
      </c>
      <c r="AV1220" s="14" t="s">
        <v>85</v>
      </c>
      <c r="AW1220" s="14" t="s">
        <v>35</v>
      </c>
      <c r="AX1220" s="14" t="s">
        <v>75</v>
      </c>
      <c r="AY1220" s="245" t="s">
        <v>136</v>
      </c>
    </row>
    <row r="1221" s="14" customFormat="1">
      <c r="A1221" s="14"/>
      <c r="B1221" s="235"/>
      <c r="C1221" s="236"/>
      <c r="D1221" s="226" t="s">
        <v>148</v>
      </c>
      <c r="E1221" s="237" t="s">
        <v>19</v>
      </c>
      <c r="F1221" s="238" t="s">
        <v>1115</v>
      </c>
      <c r="G1221" s="236"/>
      <c r="H1221" s="239">
        <v>13.119999999999999</v>
      </c>
      <c r="I1221" s="240"/>
      <c r="J1221" s="236"/>
      <c r="K1221" s="236"/>
      <c r="L1221" s="241"/>
      <c r="M1221" s="242"/>
      <c r="N1221" s="243"/>
      <c r="O1221" s="243"/>
      <c r="P1221" s="243"/>
      <c r="Q1221" s="243"/>
      <c r="R1221" s="243"/>
      <c r="S1221" s="243"/>
      <c r="T1221" s="244"/>
      <c r="U1221" s="14"/>
      <c r="V1221" s="14"/>
      <c r="W1221" s="14"/>
      <c r="X1221" s="14"/>
      <c r="Y1221" s="14"/>
      <c r="Z1221" s="14"/>
      <c r="AA1221" s="14"/>
      <c r="AB1221" s="14"/>
      <c r="AC1221" s="14"/>
      <c r="AD1221" s="14"/>
      <c r="AE1221" s="14"/>
      <c r="AT1221" s="245" t="s">
        <v>148</v>
      </c>
      <c r="AU1221" s="245" t="s">
        <v>85</v>
      </c>
      <c r="AV1221" s="14" t="s">
        <v>85</v>
      </c>
      <c r="AW1221" s="14" t="s">
        <v>35</v>
      </c>
      <c r="AX1221" s="14" t="s">
        <v>75</v>
      </c>
      <c r="AY1221" s="245" t="s">
        <v>136</v>
      </c>
    </row>
    <row r="1222" s="15" customFormat="1">
      <c r="A1222" s="15"/>
      <c r="B1222" s="246"/>
      <c r="C1222" s="247"/>
      <c r="D1222" s="226" t="s">
        <v>148</v>
      </c>
      <c r="E1222" s="248" t="s">
        <v>19</v>
      </c>
      <c r="F1222" s="249" t="s">
        <v>155</v>
      </c>
      <c r="G1222" s="247"/>
      <c r="H1222" s="250">
        <v>70.700000000000003</v>
      </c>
      <c r="I1222" s="251"/>
      <c r="J1222" s="247"/>
      <c r="K1222" s="247"/>
      <c r="L1222" s="252"/>
      <c r="M1222" s="253"/>
      <c r="N1222" s="254"/>
      <c r="O1222" s="254"/>
      <c r="P1222" s="254"/>
      <c r="Q1222" s="254"/>
      <c r="R1222" s="254"/>
      <c r="S1222" s="254"/>
      <c r="T1222" s="255"/>
      <c r="U1222" s="15"/>
      <c r="V1222" s="15"/>
      <c r="W1222" s="15"/>
      <c r="X1222" s="15"/>
      <c r="Y1222" s="15"/>
      <c r="Z1222" s="15"/>
      <c r="AA1222" s="15"/>
      <c r="AB1222" s="15"/>
      <c r="AC1222" s="15"/>
      <c r="AD1222" s="15"/>
      <c r="AE1222" s="15"/>
      <c r="AT1222" s="256" t="s">
        <v>148</v>
      </c>
      <c r="AU1222" s="256" t="s">
        <v>85</v>
      </c>
      <c r="AV1222" s="15" t="s">
        <v>144</v>
      </c>
      <c r="AW1222" s="15" t="s">
        <v>35</v>
      </c>
      <c r="AX1222" s="15" t="s">
        <v>83</v>
      </c>
      <c r="AY1222" s="256" t="s">
        <v>136</v>
      </c>
    </row>
    <row r="1223" s="2" customFormat="1" ht="16.5" customHeight="1">
      <c r="A1223" s="40"/>
      <c r="B1223" s="41"/>
      <c r="C1223" s="260" t="s">
        <v>1116</v>
      </c>
      <c r="D1223" s="260" t="s">
        <v>443</v>
      </c>
      <c r="E1223" s="261" t="s">
        <v>1117</v>
      </c>
      <c r="F1223" s="262" t="s">
        <v>1118</v>
      </c>
      <c r="G1223" s="263" t="s">
        <v>142</v>
      </c>
      <c r="H1223" s="264">
        <v>238.661</v>
      </c>
      <c r="I1223" s="265"/>
      <c r="J1223" s="266">
        <f>ROUND(I1223*H1223,2)</f>
        <v>0</v>
      </c>
      <c r="K1223" s="262" t="s">
        <v>143</v>
      </c>
      <c r="L1223" s="267"/>
      <c r="M1223" s="268" t="s">
        <v>19</v>
      </c>
      <c r="N1223" s="269" t="s">
        <v>46</v>
      </c>
      <c r="O1223" s="86"/>
      <c r="P1223" s="215">
        <f>O1223*H1223</f>
        <v>0</v>
      </c>
      <c r="Q1223" s="215">
        <v>0.00035</v>
      </c>
      <c r="R1223" s="215">
        <f>Q1223*H1223</f>
        <v>0.083531350000000004</v>
      </c>
      <c r="S1223" s="215">
        <v>0</v>
      </c>
      <c r="T1223" s="216">
        <f>S1223*H1223</f>
        <v>0</v>
      </c>
      <c r="U1223" s="40"/>
      <c r="V1223" s="40"/>
      <c r="W1223" s="40"/>
      <c r="X1223" s="40"/>
      <c r="Y1223" s="40"/>
      <c r="Z1223" s="40"/>
      <c r="AA1223" s="40"/>
      <c r="AB1223" s="40"/>
      <c r="AC1223" s="40"/>
      <c r="AD1223" s="40"/>
      <c r="AE1223" s="40"/>
      <c r="AR1223" s="217" t="s">
        <v>500</v>
      </c>
      <c r="AT1223" s="217" t="s">
        <v>443</v>
      </c>
      <c r="AU1223" s="217" t="s">
        <v>85</v>
      </c>
      <c r="AY1223" s="19" t="s">
        <v>136</v>
      </c>
      <c r="BE1223" s="218">
        <f>IF(N1223="základní",J1223,0)</f>
        <v>0</v>
      </c>
      <c r="BF1223" s="218">
        <f>IF(N1223="snížená",J1223,0)</f>
        <v>0</v>
      </c>
      <c r="BG1223" s="218">
        <f>IF(N1223="zákl. přenesená",J1223,0)</f>
        <v>0</v>
      </c>
      <c r="BH1223" s="218">
        <f>IF(N1223="sníž. přenesená",J1223,0)</f>
        <v>0</v>
      </c>
      <c r="BI1223" s="218">
        <f>IF(N1223="nulová",J1223,0)</f>
        <v>0</v>
      </c>
      <c r="BJ1223" s="19" t="s">
        <v>83</v>
      </c>
      <c r="BK1223" s="218">
        <f>ROUND(I1223*H1223,2)</f>
        <v>0</v>
      </c>
      <c r="BL1223" s="19" t="s">
        <v>257</v>
      </c>
      <c r="BM1223" s="217" t="s">
        <v>1119</v>
      </c>
    </row>
    <row r="1224" s="13" customFormat="1">
      <c r="A1224" s="13"/>
      <c r="B1224" s="224"/>
      <c r="C1224" s="225"/>
      <c r="D1224" s="226" t="s">
        <v>148</v>
      </c>
      <c r="E1224" s="227" t="s">
        <v>19</v>
      </c>
      <c r="F1224" s="228" t="s">
        <v>1103</v>
      </c>
      <c r="G1224" s="225"/>
      <c r="H1224" s="227" t="s">
        <v>19</v>
      </c>
      <c r="I1224" s="229"/>
      <c r="J1224" s="225"/>
      <c r="K1224" s="225"/>
      <c r="L1224" s="230"/>
      <c r="M1224" s="231"/>
      <c r="N1224" s="232"/>
      <c r="O1224" s="232"/>
      <c r="P1224" s="232"/>
      <c r="Q1224" s="232"/>
      <c r="R1224" s="232"/>
      <c r="S1224" s="232"/>
      <c r="T1224" s="233"/>
      <c r="U1224" s="13"/>
      <c r="V1224" s="13"/>
      <c r="W1224" s="13"/>
      <c r="X1224" s="13"/>
      <c r="Y1224" s="13"/>
      <c r="Z1224" s="13"/>
      <c r="AA1224" s="13"/>
      <c r="AB1224" s="13"/>
      <c r="AC1224" s="13"/>
      <c r="AD1224" s="13"/>
      <c r="AE1224" s="13"/>
      <c r="AT1224" s="234" t="s">
        <v>148</v>
      </c>
      <c r="AU1224" s="234" t="s">
        <v>85</v>
      </c>
      <c r="AV1224" s="13" t="s">
        <v>83</v>
      </c>
      <c r="AW1224" s="13" t="s">
        <v>35</v>
      </c>
      <c r="AX1224" s="13" t="s">
        <v>75</v>
      </c>
      <c r="AY1224" s="234" t="s">
        <v>136</v>
      </c>
    </row>
    <row r="1225" s="14" customFormat="1">
      <c r="A1225" s="14"/>
      <c r="B1225" s="235"/>
      <c r="C1225" s="236"/>
      <c r="D1225" s="226" t="s">
        <v>148</v>
      </c>
      <c r="E1225" s="237" t="s">
        <v>19</v>
      </c>
      <c r="F1225" s="238" t="s">
        <v>1104</v>
      </c>
      <c r="G1225" s="236"/>
      <c r="H1225" s="239">
        <v>156.596</v>
      </c>
      <c r="I1225" s="240"/>
      <c r="J1225" s="236"/>
      <c r="K1225" s="236"/>
      <c r="L1225" s="241"/>
      <c r="M1225" s="242"/>
      <c r="N1225" s="243"/>
      <c r="O1225" s="243"/>
      <c r="P1225" s="243"/>
      <c r="Q1225" s="243"/>
      <c r="R1225" s="243"/>
      <c r="S1225" s="243"/>
      <c r="T1225" s="244"/>
      <c r="U1225" s="14"/>
      <c r="V1225" s="14"/>
      <c r="W1225" s="14"/>
      <c r="X1225" s="14"/>
      <c r="Y1225" s="14"/>
      <c r="Z1225" s="14"/>
      <c r="AA1225" s="14"/>
      <c r="AB1225" s="14"/>
      <c r="AC1225" s="14"/>
      <c r="AD1225" s="14"/>
      <c r="AE1225" s="14"/>
      <c r="AT1225" s="245" t="s">
        <v>148</v>
      </c>
      <c r="AU1225" s="245" t="s">
        <v>85</v>
      </c>
      <c r="AV1225" s="14" t="s">
        <v>85</v>
      </c>
      <c r="AW1225" s="14" t="s">
        <v>35</v>
      </c>
      <c r="AX1225" s="14" t="s">
        <v>75</v>
      </c>
      <c r="AY1225" s="245" t="s">
        <v>136</v>
      </c>
    </row>
    <row r="1226" s="13" customFormat="1">
      <c r="A1226" s="13"/>
      <c r="B1226" s="224"/>
      <c r="C1226" s="225"/>
      <c r="D1226" s="226" t="s">
        <v>148</v>
      </c>
      <c r="E1226" s="227" t="s">
        <v>19</v>
      </c>
      <c r="F1226" s="228" t="s">
        <v>1089</v>
      </c>
      <c r="G1226" s="225"/>
      <c r="H1226" s="227" t="s">
        <v>19</v>
      </c>
      <c r="I1226" s="229"/>
      <c r="J1226" s="225"/>
      <c r="K1226" s="225"/>
      <c r="L1226" s="230"/>
      <c r="M1226" s="231"/>
      <c r="N1226" s="232"/>
      <c r="O1226" s="232"/>
      <c r="P1226" s="232"/>
      <c r="Q1226" s="232"/>
      <c r="R1226" s="232"/>
      <c r="S1226" s="232"/>
      <c r="T1226" s="233"/>
      <c r="U1226" s="13"/>
      <c r="V1226" s="13"/>
      <c r="W1226" s="13"/>
      <c r="X1226" s="13"/>
      <c r="Y1226" s="13"/>
      <c r="Z1226" s="13"/>
      <c r="AA1226" s="13"/>
      <c r="AB1226" s="13"/>
      <c r="AC1226" s="13"/>
      <c r="AD1226" s="13"/>
      <c r="AE1226" s="13"/>
      <c r="AT1226" s="234" t="s">
        <v>148</v>
      </c>
      <c r="AU1226" s="234" t="s">
        <v>85</v>
      </c>
      <c r="AV1226" s="13" t="s">
        <v>83</v>
      </c>
      <c r="AW1226" s="13" t="s">
        <v>35</v>
      </c>
      <c r="AX1226" s="13" t="s">
        <v>75</v>
      </c>
      <c r="AY1226" s="234" t="s">
        <v>136</v>
      </c>
    </row>
    <row r="1227" s="14" customFormat="1">
      <c r="A1227" s="14"/>
      <c r="B1227" s="235"/>
      <c r="C1227" s="236"/>
      <c r="D1227" s="226" t="s">
        <v>148</v>
      </c>
      <c r="E1227" s="237" t="s">
        <v>19</v>
      </c>
      <c r="F1227" s="238" t="s">
        <v>1110</v>
      </c>
      <c r="G1227" s="236"/>
      <c r="H1227" s="239">
        <v>6.2030000000000003</v>
      </c>
      <c r="I1227" s="240"/>
      <c r="J1227" s="236"/>
      <c r="K1227" s="236"/>
      <c r="L1227" s="241"/>
      <c r="M1227" s="242"/>
      <c r="N1227" s="243"/>
      <c r="O1227" s="243"/>
      <c r="P1227" s="243"/>
      <c r="Q1227" s="243"/>
      <c r="R1227" s="243"/>
      <c r="S1227" s="243"/>
      <c r="T1227" s="244"/>
      <c r="U1227" s="14"/>
      <c r="V1227" s="14"/>
      <c r="W1227" s="14"/>
      <c r="X1227" s="14"/>
      <c r="Y1227" s="14"/>
      <c r="Z1227" s="14"/>
      <c r="AA1227" s="14"/>
      <c r="AB1227" s="14"/>
      <c r="AC1227" s="14"/>
      <c r="AD1227" s="14"/>
      <c r="AE1227" s="14"/>
      <c r="AT1227" s="245" t="s">
        <v>148</v>
      </c>
      <c r="AU1227" s="245" t="s">
        <v>85</v>
      </c>
      <c r="AV1227" s="14" t="s">
        <v>85</v>
      </c>
      <c r="AW1227" s="14" t="s">
        <v>35</v>
      </c>
      <c r="AX1227" s="14" t="s">
        <v>75</v>
      </c>
      <c r="AY1227" s="245" t="s">
        <v>136</v>
      </c>
    </row>
    <row r="1228" s="14" customFormat="1">
      <c r="A1228" s="14"/>
      <c r="B1228" s="235"/>
      <c r="C1228" s="236"/>
      <c r="D1228" s="226" t="s">
        <v>148</v>
      </c>
      <c r="E1228" s="237" t="s">
        <v>19</v>
      </c>
      <c r="F1228" s="238" t="s">
        <v>1111</v>
      </c>
      <c r="G1228" s="236"/>
      <c r="H1228" s="239">
        <v>15.471</v>
      </c>
      <c r="I1228" s="240"/>
      <c r="J1228" s="236"/>
      <c r="K1228" s="236"/>
      <c r="L1228" s="241"/>
      <c r="M1228" s="242"/>
      <c r="N1228" s="243"/>
      <c r="O1228" s="243"/>
      <c r="P1228" s="243"/>
      <c r="Q1228" s="243"/>
      <c r="R1228" s="243"/>
      <c r="S1228" s="243"/>
      <c r="T1228" s="244"/>
      <c r="U1228" s="14"/>
      <c r="V1228" s="14"/>
      <c r="W1228" s="14"/>
      <c r="X1228" s="14"/>
      <c r="Y1228" s="14"/>
      <c r="Z1228" s="14"/>
      <c r="AA1228" s="14"/>
      <c r="AB1228" s="14"/>
      <c r="AC1228" s="14"/>
      <c r="AD1228" s="14"/>
      <c r="AE1228" s="14"/>
      <c r="AT1228" s="245" t="s">
        <v>148</v>
      </c>
      <c r="AU1228" s="245" t="s">
        <v>85</v>
      </c>
      <c r="AV1228" s="14" t="s">
        <v>85</v>
      </c>
      <c r="AW1228" s="14" t="s">
        <v>35</v>
      </c>
      <c r="AX1228" s="14" t="s">
        <v>75</v>
      </c>
      <c r="AY1228" s="245" t="s">
        <v>136</v>
      </c>
    </row>
    <row r="1229" s="14" customFormat="1">
      <c r="A1229" s="14"/>
      <c r="B1229" s="235"/>
      <c r="C1229" s="236"/>
      <c r="D1229" s="226" t="s">
        <v>148</v>
      </c>
      <c r="E1229" s="237" t="s">
        <v>19</v>
      </c>
      <c r="F1229" s="238" t="s">
        <v>1112</v>
      </c>
      <c r="G1229" s="236"/>
      <c r="H1229" s="239">
        <v>2.286</v>
      </c>
      <c r="I1229" s="240"/>
      <c r="J1229" s="236"/>
      <c r="K1229" s="236"/>
      <c r="L1229" s="241"/>
      <c r="M1229" s="242"/>
      <c r="N1229" s="243"/>
      <c r="O1229" s="243"/>
      <c r="P1229" s="243"/>
      <c r="Q1229" s="243"/>
      <c r="R1229" s="243"/>
      <c r="S1229" s="243"/>
      <c r="T1229" s="244"/>
      <c r="U1229" s="14"/>
      <c r="V1229" s="14"/>
      <c r="W1229" s="14"/>
      <c r="X1229" s="14"/>
      <c r="Y1229" s="14"/>
      <c r="Z1229" s="14"/>
      <c r="AA1229" s="14"/>
      <c r="AB1229" s="14"/>
      <c r="AC1229" s="14"/>
      <c r="AD1229" s="14"/>
      <c r="AE1229" s="14"/>
      <c r="AT1229" s="245" t="s">
        <v>148</v>
      </c>
      <c r="AU1229" s="245" t="s">
        <v>85</v>
      </c>
      <c r="AV1229" s="14" t="s">
        <v>85</v>
      </c>
      <c r="AW1229" s="14" t="s">
        <v>35</v>
      </c>
      <c r="AX1229" s="14" t="s">
        <v>75</v>
      </c>
      <c r="AY1229" s="245" t="s">
        <v>136</v>
      </c>
    </row>
    <row r="1230" s="13" customFormat="1">
      <c r="A1230" s="13"/>
      <c r="B1230" s="224"/>
      <c r="C1230" s="225"/>
      <c r="D1230" s="226" t="s">
        <v>148</v>
      </c>
      <c r="E1230" s="227" t="s">
        <v>19</v>
      </c>
      <c r="F1230" s="228" t="s">
        <v>435</v>
      </c>
      <c r="G1230" s="225"/>
      <c r="H1230" s="227" t="s">
        <v>19</v>
      </c>
      <c r="I1230" s="229"/>
      <c r="J1230" s="225"/>
      <c r="K1230" s="225"/>
      <c r="L1230" s="230"/>
      <c r="M1230" s="231"/>
      <c r="N1230" s="232"/>
      <c r="O1230" s="232"/>
      <c r="P1230" s="232"/>
      <c r="Q1230" s="232"/>
      <c r="R1230" s="232"/>
      <c r="S1230" s="232"/>
      <c r="T1230" s="233"/>
      <c r="U1230" s="13"/>
      <c r="V1230" s="13"/>
      <c r="W1230" s="13"/>
      <c r="X1230" s="13"/>
      <c r="Y1230" s="13"/>
      <c r="Z1230" s="13"/>
      <c r="AA1230" s="13"/>
      <c r="AB1230" s="13"/>
      <c r="AC1230" s="13"/>
      <c r="AD1230" s="13"/>
      <c r="AE1230" s="13"/>
      <c r="AT1230" s="234" t="s">
        <v>148</v>
      </c>
      <c r="AU1230" s="234" t="s">
        <v>85</v>
      </c>
      <c r="AV1230" s="13" t="s">
        <v>83</v>
      </c>
      <c r="AW1230" s="13" t="s">
        <v>35</v>
      </c>
      <c r="AX1230" s="13" t="s">
        <v>75</v>
      </c>
      <c r="AY1230" s="234" t="s">
        <v>136</v>
      </c>
    </row>
    <row r="1231" s="14" customFormat="1">
      <c r="A1231" s="14"/>
      <c r="B1231" s="235"/>
      <c r="C1231" s="236"/>
      <c r="D1231" s="226" t="s">
        <v>148</v>
      </c>
      <c r="E1231" s="237" t="s">
        <v>19</v>
      </c>
      <c r="F1231" s="238" t="s">
        <v>1113</v>
      </c>
      <c r="G1231" s="236"/>
      <c r="H1231" s="239">
        <v>29.52</v>
      </c>
      <c r="I1231" s="240"/>
      <c r="J1231" s="236"/>
      <c r="K1231" s="236"/>
      <c r="L1231" s="241"/>
      <c r="M1231" s="242"/>
      <c r="N1231" s="243"/>
      <c r="O1231" s="243"/>
      <c r="P1231" s="243"/>
      <c r="Q1231" s="243"/>
      <c r="R1231" s="243"/>
      <c r="S1231" s="243"/>
      <c r="T1231" s="244"/>
      <c r="U1231" s="14"/>
      <c r="V1231" s="14"/>
      <c r="W1231" s="14"/>
      <c r="X1231" s="14"/>
      <c r="Y1231" s="14"/>
      <c r="Z1231" s="14"/>
      <c r="AA1231" s="14"/>
      <c r="AB1231" s="14"/>
      <c r="AC1231" s="14"/>
      <c r="AD1231" s="14"/>
      <c r="AE1231" s="14"/>
      <c r="AT1231" s="245" t="s">
        <v>148</v>
      </c>
      <c r="AU1231" s="245" t="s">
        <v>85</v>
      </c>
      <c r="AV1231" s="14" t="s">
        <v>85</v>
      </c>
      <c r="AW1231" s="14" t="s">
        <v>35</v>
      </c>
      <c r="AX1231" s="14" t="s">
        <v>75</v>
      </c>
      <c r="AY1231" s="245" t="s">
        <v>136</v>
      </c>
    </row>
    <row r="1232" s="14" customFormat="1">
      <c r="A1232" s="14"/>
      <c r="B1232" s="235"/>
      <c r="C1232" s="236"/>
      <c r="D1232" s="226" t="s">
        <v>148</v>
      </c>
      <c r="E1232" s="237" t="s">
        <v>19</v>
      </c>
      <c r="F1232" s="238" t="s">
        <v>1114</v>
      </c>
      <c r="G1232" s="236"/>
      <c r="H1232" s="239">
        <v>4.0999999999999996</v>
      </c>
      <c r="I1232" s="240"/>
      <c r="J1232" s="236"/>
      <c r="K1232" s="236"/>
      <c r="L1232" s="241"/>
      <c r="M1232" s="242"/>
      <c r="N1232" s="243"/>
      <c r="O1232" s="243"/>
      <c r="P1232" s="243"/>
      <c r="Q1232" s="243"/>
      <c r="R1232" s="243"/>
      <c r="S1232" s="243"/>
      <c r="T1232" s="244"/>
      <c r="U1232" s="14"/>
      <c r="V1232" s="14"/>
      <c r="W1232" s="14"/>
      <c r="X1232" s="14"/>
      <c r="Y1232" s="14"/>
      <c r="Z1232" s="14"/>
      <c r="AA1232" s="14"/>
      <c r="AB1232" s="14"/>
      <c r="AC1232" s="14"/>
      <c r="AD1232" s="14"/>
      <c r="AE1232" s="14"/>
      <c r="AT1232" s="245" t="s">
        <v>148</v>
      </c>
      <c r="AU1232" s="245" t="s">
        <v>85</v>
      </c>
      <c r="AV1232" s="14" t="s">
        <v>85</v>
      </c>
      <c r="AW1232" s="14" t="s">
        <v>35</v>
      </c>
      <c r="AX1232" s="14" t="s">
        <v>75</v>
      </c>
      <c r="AY1232" s="245" t="s">
        <v>136</v>
      </c>
    </row>
    <row r="1233" s="14" customFormat="1">
      <c r="A1233" s="14"/>
      <c r="B1233" s="235"/>
      <c r="C1233" s="236"/>
      <c r="D1233" s="226" t="s">
        <v>148</v>
      </c>
      <c r="E1233" s="237" t="s">
        <v>19</v>
      </c>
      <c r="F1233" s="238" t="s">
        <v>1115</v>
      </c>
      <c r="G1233" s="236"/>
      <c r="H1233" s="239">
        <v>13.119999999999999</v>
      </c>
      <c r="I1233" s="240"/>
      <c r="J1233" s="236"/>
      <c r="K1233" s="236"/>
      <c r="L1233" s="241"/>
      <c r="M1233" s="242"/>
      <c r="N1233" s="243"/>
      <c r="O1233" s="243"/>
      <c r="P1233" s="243"/>
      <c r="Q1233" s="243"/>
      <c r="R1233" s="243"/>
      <c r="S1233" s="243"/>
      <c r="T1233" s="244"/>
      <c r="U1233" s="14"/>
      <c r="V1233" s="14"/>
      <c r="W1233" s="14"/>
      <c r="X1233" s="14"/>
      <c r="Y1233" s="14"/>
      <c r="Z1233" s="14"/>
      <c r="AA1233" s="14"/>
      <c r="AB1233" s="14"/>
      <c r="AC1233" s="14"/>
      <c r="AD1233" s="14"/>
      <c r="AE1233" s="14"/>
      <c r="AT1233" s="245" t="s">
        <v>148</v>
      </c>
      <c r="AU1233" s="245" t="s">
        <v>85</v>
      </c>
      <c r="AV1233" s="14" t="s">
        <v>85</v>
      </c>
      <c r="AW1233" s="14" t="s">
        <v>35</v>
      </c>
      <c r="AX1233" s="14" t="s">
        <v>75</v>
      </c>
      <c r="AY1233" s="245" t="s">
        <v>136</v>
      </c>
    </row>
    <row r="1234" s="15" customFormat="1">
      <c r="A1234" s="15"/>
      <c r="B1234" s="246"/>
      <c r="C1234" s="247"/>
      <c r="D1234" s="226" t="s">
        <v>148</v>
      </c>
      <c r="E1234" s="248" t="s">
        <v>19</v>
      </c>
      <c r="F1234" s="249" t="s">
        <v>155</v>
      </c>
      <c r="G1234" s="247"/>
      <c r="H1234" s="250">
        <v>227.29599999999999</v>
      </c>
      <c r="I1234" s="251"/>
      <c r="J1234" s="247"/>
      <c r="K1234" s="247"/>
      <c r="L1234" s="252"/>
      <c r="M1234" s="253"/>
      <c r="N1234" s="254"/>
      <c r="O1234" s="254"/>
      <c r="P1234" s="254"/>
      <c r="Q1234" s="254"/>
      <c r="R1234" s="254"/>
      <c r="S1234" s="254"/>
      <c r="T1234" s="255"/>
      <c r="U1234" s="15"/>
      <c r="V1234" s="15"/>
      <c r="W1234" s="15"/>
      <c r="X1234" s="15"/>
      <c r="Y1234" s="15"/>
      <c r="Z1234" s="15"/>
      <c r="AA1234" s="15"/>
      <c r="AB1234" s="15"/>
      <c r="AC1234" s="15"/>
      <c r="AD1234" s="15"/>
      <c r="AE1234" s="15"/>
      <c r="AT1234" s="256" t="s">
        <v>148</v>
      </c>
      <c r="AU1234" s="256" t="s">
        <v>85</v>
      </c>
      <c r="AV1234" s="15" t="s">
        <v>144</v>
      </c>
      <c r="AW1234" s="15" t="s">
        <v>35</v>
      </c>
      <c r="AX1234" s="15" t="s">
        <v>83</v>
      </c>
      <c r="AY1234" s="256" t="s">
        <v>136</v>
      </c>
    </row>
    <row r="1235" s="14" customFormat="1">
      <c r="A1235" s="14"/>
      <c r="B1235" s="235"/>
      <c r="C1235" s="236"/>
      <c r="D1235" s="226" t="s">
        <v>148</v>
      </c>
      <c r="E1235" s="236"/>
      <c r="F1235" s="238" t="s">
        <v>1120</v>
      </c>
      <c r="G1235" s="236"/>
      <c r="H1235" s="239">
        <v>238.661</v>
      </c>
      <c r="I1235" s="240"/>
      <c r="J1235" s="236"/>
      <c r="K1235" s="236"/>
      <c r="L1235" s="241"/>
      <c r="M1235" s="242"/>
      <c r="N1235" s="243"/>
      <c r="O1235" s="243"/>
      <c r="P1235" s="243"/>
      <c r="Q1235" s="243"/>
      <c r="R1235" s="243"/>
      <c r="S1235" s="243"/>
      <c r="T1235" s="244"/>
      <c r="U1235" s="14"/>
      <c r="V1235" s="14"/>
      <c r="W1235" s="14"/>
      <c r="X1235" s="14"/>
      <c r="Y1235" s="14"/>
      <c r="Z1235" s="14"/>
      <c r="AA1235" s="14"/>
      <c r="AB1235" s="14"/>
      <c r="AC1235" s="14"/>
      <c r="AD1235" s="14"/>
      <c r="AE1235" s="14"/>
      <c r="AT1235" s="245" t="s">
        <v>148</v>
      </c>
      <c r="AU1235" s="245" t="s">
        <v>85</v>
      </c>
      <c r="AV1235" s="14" t="s">
        <v>85</v>
      </c>
      <c r="AW1235" s="14" t="s">
        <v>4</v>
      </c>
      <c r="AX1235" s="14" t="s">
        <v>83</v>
      </c>
      <c r="AY1235" s="245" t="s">
        <v>136</v>
      </c>
    </row>
    <row r="1236" s="2" customFormat="1" ht="16.5" customHeight="1">
      <c r="A1236" s="40"/>
      <c r="B1236" s="41"/>
      <c r="C1236" s="206" t="s">
        <v>1121</v>
      </c>
      <c r="D1236" s="206" t="s">
        <v>139</v>
      </c>
      <c r="E1236" s="207" t="s">
        <v>1122</v>
      </c>
      <c r="F1236" s="208" t="s">
        <v>1123</v>
      </c>
      <c r="G1236" s="209" t="s">
        <v>142</v>
      </c>
      <c r="H1236" s="210">
        <v>509.33300000000003</v>
      </c>
      <c r="I1236" s="211"/>
      <c r="J1236" s="212">
        <f>ROUND(I1236*H1236,2)</f>
        <v>0</v>
      </c>
      <c r="K1236" s="208" t="s">
        <v>143</v>
      </c>
      <c r="L1236" s="46"/>
      <c r="M1236" s="213" t="s">
        <v>19</v>
      </c>
      <c r="N1236" s="214" t="s">
        <v>46</v>
      </c>
      <c r="O1236" s="86"/>
      <c r="P1236" s="215">
        <f>O1236*H1236</f>
        <v>0</v>
      </c>
      <c r="Q1236" s="215">
        <v>0.00021000000000000001</v>
      </c>
      <c r="R1236" s="215">
        <f>Q1236*H1236</f>
        <v>0.10695993000000001</v>
      </c>
      <c r="S1236" s="215">
        <v>0</v>
      </c>
      <c r="T1236" s="216">
        <f>S1236*H1236</f>
        <v>0</v>
      </c>
      <c r="U1236" s="40"/>
      <c r="V1236" s="40"/>
      <c r="W1236" s="40"/>
      <c r="X1236" s="40"/>
      <c r="Y1236" s="40"/>
      <c r="Z1236" s="40"/>
      <c r="AA1236" s="40"/>
      <c r="AB1236" s="40"/>
      <c r="AC1236" s="40"/>
      <c r="AD1236" s="40"/>
      <c r="AE1236" s="40"/>
      <c r="AR1236" s="217" t="s">
        <v>257</v>
      </c>
      <c r="AT1236" s="217" t="s">
        <v>139</v>
      </c>
      <c r="AU1236" s="217" t="s">
        <v>85</v>
      </c>
      <c r="AY1236" s="19" t="s">
        <v>136</v>
      </c>
      <c r="BE1236" s="218">
        <f>IF(N1236="základní",J1236,0)</f>
        <v>0</v>
      </c>
      <c r="BF1236" s="218">
        <f>IF(N1236="snížená",J1236,0)</f>
        <v>0</v>
      </c>
      <c r="BG1236" s="218">
        <f>IF(N1236="zákl. přenesená",J1236,0)</f>
        <v>0</v>
      </c>
      <c r="BH1236" s="218">
        <f>IF(N1236="sníž. přenesená",J1236,0)</f>
        <v>0</v>
      </c>
      <c r="BI1236" s="218">
        <f>IF(N1236="nulová",J1236,0)</f>
        <v>0</v>
      </c>
      <c r="BJ1236" s="19" t="s">
        <v>83</v>
      </c>
      <c r="BK1236" s="218">
        <f>ROUND(I1236*H1236,2)</f>
        <v>0</v>
      </c>
      <c r="BL1236" s="19" t="s">
        <v>257</v>
      </c>
      <c r="BM1236" s="217" t="s">
        <v>1124</v>
      </c>
    </row>
    <row r="1237" s="2" customFormat="1">
      <c r="A1237" s="40"/>
      <c r="B1237" s="41"/>
      <c r="C1237" s="42"/>
      <c r="D1237" s="219" t="s">
        <v>146</v>
      </c>
      <c r="E1237" s="42"/>
      <c r="F1237" s="220" t="s">
        <v>1125</v>
      </c>
      <c r="G1237" s="42"/>
      <c r="H1237" s="42"/>
      <c r="I1237" s="221"/>
      <c r="J1237" s="42"/>
      <c r="K1237" s="42"/>
      <c r="L1237" s="46"/>
      <c r="M1237" s="222"/>
      <c r="N1237" s="223"/>
      <c r="O1237" s="86"/>
      <c r="P1237" s="86"/>
      <c r="Q1237" s="86"/>
      <c r="R1237" s="86"/>
      <c r="S1237" s="86"/>
      <c r="T1237" s="87"/>
      <c r="U1237" s="40"/>
      <c r="V1237" s="40"/>
      <c r="W1237" s="40"/>
      <c r="X1237" s="40"/>
      <c r="Y1237" s="40"/>
      <c r="Z1237" s="40"/>
      <c r="AA1237" s="40"/>
      <c r="AB1237" s="40"/>
      <c r="AC1237" s="40"/>
      <c r="AD1237" s="40"/>
      <c r="AE1237" s="40"/>
      <c r="AT1237" s="19" t="s">
        <v>146</v>
      </c>
      <c r="AU1237" s="19" t="s">
        <v>85</v>
      </c>
    </row>
    <row r="1238" s="13" customFormat="1">
      <c r="A1238" s="13"/>
      <c r="B1238" s="224"/>
      <c r="C1238" s="225"/>
      <c r="D1238" s="226" t="s">
        <v>148</v>
      </c>
      <c r="E1238" s="227" t="s">
        <v>19</v>
      </c>
      <c r="F1238" s="228" t="s">
        <v>344</v>
      </c>
      <c r="G1238" s="225"/>
      <c r="H1238" s="227" t="s">
        <v>19</v>
      </c>
      <c r="I1238" s="229"/>
      <c r="J1238" s="225"/>
      <c r="K1238" s="225"/>
      <c r="L1238" s="230"/>
      <c r="M1238" s="231"/>
      <c r="N1238" s="232"/>
      <c r="O1238" s="232"/>
      <c r="P1238" s="232"/>
      <c r="Q1238" s="232"/>
      <c r="R1238" s="232"/>
      <c r="S1238" s="232"/>
      <c r="T1238" s="233"/>
      <c r="U1238" s="13"/>
      <c r="V1238" s="13"/>
      <c r="W1238" s="13"/>
      <c r="X1238" s="13"/>
      <c r="Y1238" s="13"/>
      <c r="Z1238" s="13"/>
      <c r="AA1238" s="13"/>
      <c r="AB1238" s="13"/>
      <c r="AC1238" s="13"/>
      <c r="AD1238" s="13"/>
      <c r="AE1238" s="13"/>
      <c r="AT1238" s="234" t="s">
        <v>148</v>
      </c>
      <c r="AU1238" s="234" t="s">
        <v>85</v>
      </c>
      <c r="AV1238" s="13" t="s">
        <v>83</v>
      </c>
      <c r="AW1238" s="13" t="s">
        <v>35</v>
      </c>
      <c r="AX1238" s="13" t="s">
        <v>75</v>
      </c>
      <c r="AY1238" s="234" t="s">
        <v>136</v>
      </c>
    </row>
    <row r="1239" s="14" customFormat="1">
      <c r="A1239" s="14"/>
      <c r="B1239" s="235"/>
      <c r="C1239" s="236"/>
      <c r="D1239" s="226" t="s">
        <v>148</v>
      </c>
      <c r="E1239" s="237" t="s">
        <v>19</v>
      </c>
      <c r="F1239" s="238" t="s">
        <v>1030</v>
      </c>
      <c r="G1239" s="236"/>
      <c r="H1239" s="239">
        <v>48.829999999999998</v>
      </c>
      <c r="I1239" s="240"/>
      <c r="J1239" s="236"/>
      <c r="K1239" s="236"/>
      <c r="L1239" s="241"/>
      <c r="M1239" s="242"/>
      <c r="N1239" s="243"/>
      <c r="O1239" s="243"/>
      <c r="P1239" s="243"/>
      <c r="Q1239" s="243"/>
      <c r="R1239" s="243"/>
      <c r="S1239" s="243"/>
      <c r="T1239" s="244"/>
      <c r="U1239" s="14"/>
      <c r="V1239" s="14"/>
      <c r="W1239" s="14"/>
      <c r="X1239" s="14"/>
      <c r="Y1239" s="14"/>
      <c r="Z1239" s="14"/>
      <c r="AA1239" s="14"/>
      <c r="AB1239" s="14"/>
      <c r="AC1239" s="14"/>
      <c r="AD1239" s="14"/>
      <c r="AE1239" s="14"/>
      <c r="AT1239" s="245" t="s">
        <v>148</v>
      </c>
      <c r="AU1239" s="245" t="s">
        <v>85</v>
      </c>
      <c r="AV1239" s="14" t="s">
        <v>85</v>
      </c>
      <c r="AW1239" s="14" t="s">
        <v>35</v>
      </c>
      <c r="AX1239" s="14" t="s">
        <v>75</v>
      </c>
      <c r="AY1239" s="245" t="s">
        <v>136</v>
      </c>
    </row>
    <row r="1240" s="14" customFormat="1">
      <c r="A1240" s="14"/>
      <c r="B1240" s="235"/>
      <c r="C1240" s="236"/>
      <c r="D1240" s="226" t="s">
        <v>148</v>
      </c>
      <c r="E1240" s="237" t="s">
        <v>19</v>
      </c>
      <c r="F1240" s="238" t="s">
        <v>1126</v>
      </c>
      <c r="G1240" s="236"/>
      <c r="H1240" s="239">
        <v>-5.7110000000000003</v>
      </c>
      <c r="I1240" s="240"/>
      <c r="J1240" s="236"/>
      <c r="K1240" s="236"/>
      <c r="L1240" s="241"/>
      <c r="M1240" s="242"/>
      <c r="N1240" s="243"/>
      <c r="O1240" s="243"/>
      <c r="P1240" s="243"/>
      <c r="Q1240" s="243"/>
      <c r="R1240" s="243"/>
      <c r="S1240" s="243"/>
      <c r="T1240" s="244"/>
      <c r="U1240" s="14"/>
      <c r="V1240" s="14"/>
      <c r="W1240" s="14"/>
      <c r="X1240" s="14"/>
      <c r="Y1240" s="14"/>
      <c r="Z1240" s="14"/>
      <c r="AA1240" s="14"/>
      <c r="AB1240" s="14"/>
      <c r="AC1240" s="14"/>
      <c r="AD1240" s="14"/>
      <c r="AE1240" s="14"/>
      <c r="AT1240" s="245" t="s">
        <v>148</v>
      </c>
      <c r="AU1240" s="245" t="s">
        <v>85</v>
      </c>
      <c r="AV1240" s="14" t="s">
        <v>85</v>
      </c>
      <c r="AW1240" s="14" t="s">
        <v>35</v>
      </c>
      <c r="AX1240" s="14" t="s">
        <v>75</v>
      </c>
      <c r="AY1240" s="245" t="s">
        <v>136</v>
      </c>
    </row>
    <row r="1241" s="13" customFormat="1">
      <c r="A1241" s="13"/>
      <c r="B1241" s="224"/>
      <c r="C1241" s="225"/>
      <c r="D1241" s="226" t="s">
        <v>148</v>
      </c>
      <c r="E1241" s="227" t="s">
        <v>19</v>
      </c>
      <c r="F1241" s="228" t="s">
        <v>208</v>
      </c>
      <c r="G1241" s="225"/>
      <c r="H1241" s="227" t="s">
        <v>19</v>
      </c>
      <c r="I1241" s="229"/>
      <c r="J1241" s="225"/>
      <c r="K1241" s="225"/>
      <c r="L1241" s="230"/>
      <c r="M1241" s="231"/>
      <c r="N1241" s="232"/>
      <c r="O1241" s="232"/>
      <c r="P1241" s="232"/>
      <c r="Q1241" s="232"/>
      <c r="R1241" s="232"/>
      <c r="S1241" s="232"/>
      <c r="T1241" s="233"/>
      <c r="U1241" s="13"/>
      <c r="V1241" s="13"/>
      <c r="W1241" s="13"/>
      <c r="X1241" s="13"/>
      <c r="Y1241" s="13"/>
      <c r="Z1241" s="13"/>
      <c r="AA1241" s="13"/>
      <c r="AB1241" s="13"/>
      <c r="AC1241" s="13"/>
      <c r="AD1241" s="13"/>
      <c r="AE1241" s="13"/>
      <c r="AT1241" s="234" t="s">
        <v>148</v>
      </c>
      <c r="AU1241" s="234" t="s">
        <v>85</v>
      </c>
      <c r="AV1241" s="13" t="s">
        <v>83</v>
      </c>
      <c r="AW1241" s="13" t="s">
        <v>35</v>
      </c>
      <c r="AX1241" s="13" t="s">
        <v>75</v>
      </c>
      <c r="AY1241" s="234" t="s">
        <v>136</v>
      </c>
    </row>
    <row r="1242" s="14" customFormat="1">
      <c r="A1242" s="14"/>
      <c r="B1242" s="235"/>
      <c r="C1242" s="236"/>
      <c r="D1242" s="226" t="s">
        <v>148</v>
      </c>
      <c r="E1242" s="237" t="s">
        <v>19</v>
      </c>
      <c r="F1242" s="238" t="s">
        <v>1033</v>
      </c>
      <c r="G1242" s="236"/>
      <c r="H1242" s="239">
        <v>49.545999999999999</v>
      </c>
      <c r="I1242" s="240"/>
      <c r="J1242" s="236"/>
      <c r="K1242" s="236"/>
      <c r="L1242" s="241"/>
      <c r="M1242" s="242"/>
      <c r="N1242" s="243"/>
      <c r="O1242" s="243"/>
      <c r="P1242" s="243"/>
      <c r="Q1242" s="243"/>
      <c r="R1242" s="243"/>
      <c r="S1242" s="243"/>
      <c r="T1242" s="244"/>
      <c r="U1242" s="14"/>
      <c r="V1242" s="14"/>
      <c r="W1242" s="14"/>
      <c r="X1242" s="14"/>
      <c r="Y1242" s="14"/>
      <c r="Z1242" s="14"/>
      <c r="AA1242" s="14"/>
      <c r="AB1242" s="14"/>
      <c r="AC1242" s="14"/>
      <c r="AD1242" s="14"/>
      <c r="AE1242" s="14"/>
      <c r="AT1242" s="245" t="s">
        <v>148</v>
      </c>
      <c r="AU1242" s="245" t="s">
        <v>85</v>
      </c>
      <c r="AV1242" s="14" t="s">
        <v>85</v>
      </c>
      <c r="AW1242" s="14" t="s">
        <v>35</v>
      </c>
      <c r="AX1242" s="14" t="s">
        <v>75</v>
      </c>
      <c r="AY1242" s="245" t="s">
        <v>136</v>
      </c>
    </row>
    <row r="1243" s="14" customFormat="1">
      <c r="A1243" s="14"/>
      <c r="B1243" s="235"/>
      <c r="C1243" s="236"/>
      <c r="D1243" s="226" t="s">
        <v>148</v>
      </c>
      <c r="E1243" s="237" t="s">
        <v>19</v>
      </c>
      <c r="F1243" s="238" t="s">
        <v>1127</v>
      </c>
      <c r="G1243" s="236"/>
      <c r="H1243" s="239">
        <v>-6.7380000000000004</v>
      </c>
      <c r="I1243" s="240"/>
      <c r="J1243" s="236"/>
      <c r="K1243" s="236"/>
      <c r="L1243" s="241"/>
      <c r="M1243" s="242"/>
      <c r="N1243" s="243"/>
      <c r="O1243" s="243"/>
      <c r="P1243" s="243"/>
      <c r="Q1243" s="243"/>
      <c r="R1243" s="243"/>
      <c r="S1243" s="243"/>
      <c r="T1243" s="244"/>
      <c r="U1243" s="14"/>
      <c r="V1243" s="14"/>
      <c r="W1243" s="14"/>
      <c r="X1243" s="14"/>
      <c r="Y1243" s="14"/>
      <c r="Z1243" s="14"/>
      <c r="AA1243" s="14"/>
      <c r="AB1243" s="14"/>
      <c r="AC1243" s="14"/>
      <c r="AD1243" s="14"/>
      <c r="AE1243" s="14"/>
      <c r="AT1243" s="245" t="s">
        <v>148</v>
      </c>
      <c r="AU1243" s="245" t="s">
        <v>85</v>
      </c>
      <c r="AV1243" s="14" t="s">
        <v>85</v>
      </c>
      <c r="AW1243" s="14" t="s">
        <v>35</v>
      </c>
      <c r="AX1243" s="14" t="s">
        <v>75</v>
      </c>
      <c r="AY1243" s="245" t="s">
        <v>136</v>
      </c>
    </row>
    <row r="1244" s="13" customFormat="1">
      <c r="A1244" s="13"/>
      <c r="B1244" s="224"/>
      <c r="C1244" s="225"/>
      <c r="D1244" s="226" t="s">
        <v>148</v>
      </c>
      <c r="E1244" s="227" t="s">
        <v>19</v>
      </c>
      <c r="F1244" s="228" t="s">
        <v>206</v>
      </c>
      <c r="G1244" s="225"/>
      <c r="H1244" s="227" t="s">
        <v>19</v>
      </c>
      <c r="I1244" s="229"/>
      <c r="J1244" s="225"/>
      <c r="K1244" s="225"/>
      <c r="L1244" s="230"/>
      <c r="M1244" s="231"/>
      <c r="N1244" s="232"/>
      <c r="O1244" s="232"/>
      <c r="P1244" s="232"/>
      <c r="Q1244" s="232"/>
      <c r="R1244" s="232"/>
      <c r="S1244" s="232"/>
      <c r="T1244" s="233"/>
      <c r="U1244" s="13"/>
      <c r="V1244" s="13"/>
      <c r="W1244" s="13"/>
      <c r="X1244" s="13"/>
      <c r="Y1244" s="13"/>
      <c r="Z1244" s="13"/>
      <c r="AA1244" s="13"/>
      <c r="AB1244" s="13"/>
      <c r="AC1244" s="13"/>
      <c r="AD1244" s="13"/>
      <c r="AE1244" s="13"/>
      <c r="AT1244" s="234" t="s">
        <v>148</v>
      </c>
      <c r="AU1244" s="234" t="s">
        <v>85</v>
      </c>
      <c r="AV1244" s="13" t="s">
        <v>83</v>
      </c>
      <c r="AW1244" s="13" t="s">
        <v>35</v>
      </c>
      <c r="AX1244" s="13" t="s">
        <v>75</v>
      </c>
      <c r="AY1244" s="234" t="s">
        <v>136</v>
      </c>
    </row>
    <row r="1245" s="14" customFormat="1">
      <c r="A1245" s="14"/>
      <c r="B1245" s="235"/>
      <c r="C1245" s="236"/>
      <c r="D1245" s="226" t="s">
        <v>148</v>
      </c>
      <c r="E1245" s="237" t="s">
        <v>19</v>
      </c>
      <c r="F1245" s="238" t="s">
        <v>1128</v>
      </c>
      <c r="G1245" s="236"/>
      <c r="H1245" s="239">
        <v>51.740000000000002</v>
      </c>
      <c r="I1245" s="240"/>
      <c r="J1245" s="236"/>
      <c r="K1245" s="236"/>
      <c r="L1245" s="241"/>
      <c r="M1245" s="242"/>
      <c r="N1245" s="243"/>
      <c r="O1245" s="243"/>
      <c r="P1245" s="243"/>
      <c r="Q1245" s="243"/>
      <c r="R1245" s="243"/>
      <c r="S1245" s="243"/>
      <c r="T1245" s="244"/>
      <c r="U1245" s="14"/>
      <c r="V1245" s="14"/>
      <c r="W1245" s="14"/>
      <c r="X1245" s="14"/>
      <c r="Y1245" s="14"/>
      <c r="Z1245" s="14"/>
      <c r="AA1245" s="14"/>
      <c r="AB1245" s="14"/>
      <c r="AC1245" s="14"/>
      <c r="AD1245" s="14"/>
      <c r="AE1245" s="14"/>
      <c r="AT1245" s="245" t="s">
        <v>148</v>
      </c>
      <c r="AU1245" s="245" t="s">
        <v>85</v>
      </c>
      <c r="AV1245" s="14" t="s">
        <v>85</v>
      </c>
      <c r="AW1245" s="14" t="s">
        <v>35</v>
      </c>
      <c r="AX1245" s="14" t="s">
        <v>75</v>
      </c>
      <c r="AY1245" s="245" t="s">
        <v>136</v>
      </c>
    </row>
    <row r="1246" s="14" customFormat="1">
      <c r="A1246" s="14"/>
      <c r="B1246" s="235"/>
      <c r="C1246" s="236"/>
      <c r="D1246" s="226" t="s">
        <v>148</v>
      </c>
      <c r="E1246" s="237" t="s">
        <v>19</v>
      </c>
      <c r="F1246" s="238" t="s">
        <v>1129</v>
      </c>
      <c r="G1246" s="236"/>
      <c r="H1246" s="239">
        <v>-8.3360000000000003</v>
      </c>
      <c r="I1246" s="240"/>
      <c r="J1246" s="236"/>
      <c r="K1246" s="236"/>
      <c r="L1246" s="241"/>
      <c r="M1246" s="242"/>
      <c r="N1246" s="243"/>
      <c r="O1246" s="243"/>
      <c r="P1246" s="243"/>
      <c r="Q1246" s="243"/>
      <c r="R1246" s="243"/>
      <c r="S1246" s="243"/>
      <c r="T1246" s="244"/>
      <c r="U1246" s="14"/>
      <c r="V1246" s="14"/>
      <c r="W1246" s="14"/>
      <c r="X1246" s="14"/>
      <c r="Y1246" s="14"/>
      <c r="Z1246" s="14"/>
      <c r="AA1246" s="14"/>
      <c r="AB1246" s="14"/>
      <c r="AC1246" s="14"/>
      <c r="AD1246" s="14"/>
      <c r="AE1246" s="14"/>
      <c r="AT1246" s="245" t="s">
        <v>148</v>
      </c>
      <c r="AU1246" s="245" t="s">
        <v>85</v>
      </c>
      <c r="AV1246" s="14" t="s">
        <v>85</v>
      </c>
      <c r="AW1246" s="14" t="s">
        <v>35</v>
      </c>
      <c r="AX1246" s="14" t="s">
        <v>75</v>
      </c>
      <c r="AY1246" s="245" t="s">
        <v>136</v>
      </c>
    </row>
    <row r="1247" s="13" customFormat="1">
      <c r="A1247" s="13"/>
      <c r="B1247" s="224"/>
      <c r="C1247" s="225"/>
      <c r="D1247" s="226" t="s">
        <v>148</v>
      </c>
      <c r="E1247" s="227" t="s">
        <v>19</v>
      </c>
      <c r="F1247" s="228" t="s">
        <v>174</v>
      </c>
      <c r="G1247" s="225"/>
      <c r="H1247" s="227" t="s">
        <v>19</v>
      </c>
      <c r="I1247" s="229"/>
      <c r="J1247" s="225"/>
      <c r="K1247" s="225"/>
      <c r="L1247" s="230"/>
      <c r="M1247" s="231"/>
      <c r="N1247" s="232"/>
      <c r="O1247" s="232"/>
      <c r="P1247" s="232"/>
      <c r="Q1247" s="232"/>
      <c r="R1247" s="232"/>
      <c r="S1247" s="232"/>
      <c r="T1247" s="233"/>
      <c r="U1247" s="13"/>
      <c r="V1247" s="13"/>
      <c r="W1247" s="13"/>
      <c r="X1247" s="13"/>
      <c r="Y1247" s="13"/>
      <c r="Z1247" s="13"/>
      <c r="AA1247" s="13"/>
      <c r="AB1247" s="13"/>
      <c r="AC1247" s="13"/>
      <c r="AD1247" s="13"/>
      <c r="AE1247" s="13"/>
      <c r="AT1247" s="234" t="s">
        <v>148</v>
      </c>
      <c r="AU1247" s="234" t="s">
        <v>85</v>
      </c>
      <c r="AV1247" s="13" t="s">
        <v>83</v>
      </c>
      <c r="AW1247" s="13" t="s">
        <v>35</v>
      </c>
      <c r="AX1247" s="13" t="s">
        <v>75</v>
      </c>
      <c r="AY1247" s="234" t="s">
        <v>136</v>
      </c>
    </row>
    <row r="1248" s="14" customFormat="1">
      <c r="A1248" s="14"/>
      <c r="B1248" s="235"/>
      <c r="C1248" s="236"/>
      <c r="D1248" s="226" t="s">
        <v>148</v>
      </c>
      <c r="E1248" s="237" t="s">
        <v>19</v>
      </c>
      <c r="F1248" s="238" t="s">
        <v>1039</v>
      </c>
      <c r="G1248" s="236"/>
      <c r="H1248" s="239">
        <v>35.920999999999999</v>
      </c>
      <c r="I1248" s="240"/>
      <c r="J1248" s="236"/>
      <c r="K1248" s="236"/>
      <c r="L1248" s="241"/>
      <c r="M1248" s="242"/>
      <c r="N1248" s="243"/>
      <c r="O1248" s="243"/>
      <c r="P1248" s="243"/>
      <c r="Q1248" s="243"/>
      <c r="R1248" s="243"/>
      <c r="S1248" s="243"/>
      <c r="T1248" s="244"/>
      <c r="U1248" s="14"/>
      <c r="V1248" s="14"/>
      <c r="W1248" s="14"/>
      <c r="X1248" s="14"/>
      <c r="Y1248" s="14"/>
      <c r="Z1248" s="14"/>
      <c r="AA1248" s="14"/>
      <c r="AB1248" s="14"/>
      <c r="AC1248" s="14"/>
      <c r="AD1248" s="14"/>
      <c r="AE1248" s="14"/>
      <c r="AT1248" s="245" t="s">
        <v>148</v>
      </c>
      <c r="AU1248" s="245" t="s">
        <v>85</v>
      </c>
      <c r="AV1248" s="14" t="s">
        <v>85</v>
      </c>
      <c r="AW1248" s="14" t="s">
        <v>35</v>
      </c>
      <c r="AX1248" s="14" t="s">
        <v>75</v>
      </c>
      <c r="AY1248" s="245" t="s">
        <v>136</v>
      </c>
    </row>
    <row r="1249" s="14" customFormat="1">
      <c r="A1249" s="14"/>
      <c r="B1249" s="235"/>
      <c r="C1249" s="236"/>
      <c r="D1249" s="226" t="s">
        <v>148</v>
      </c>
      <c r="E1249" s="237" t="s">
        <v>19</v>
      </c>
      <c r="F1249" s="238" t="s">
        <v>1040</v>
      </c>
      <c r="G1249" s="236"/>
      <c r="H1249" s="239">
        <v>-3.8620000000000001</v>
      </c>
      <c r="I1249" s="240"/>
      <c r="J1249" s="236"/>
      <c r="K1249" s="236"/>
      <c r="L1249" s="241"/>
      <c r="M1249" s="242"/>
      <c r="N1249" s="243"/>
      <c r="O1249" s="243"/>
      <c r="P1249" s="243"/>
      <c r="Q1249" s="243"/>
      <c r="R1249" s="243"/>
      <c r="S1249" s="243"/>
      <c r="T1249" s="244"/>
      <c r="U1249" s="14"/>
      <c r="V1249" s="14"/>
      <c r="W1249" s="14"/>
      <c r="X1249" s="14"/>
      <c r="Y1249" s="14"/>
      <c r="Z1249" s="14"/>
      <c r="AA1249" s="14"/>
      <c r="AB1249" s="14"/>
      <c r="AC1249" s="14"/>
      <c r="AD1249" s="14"/>
      <c r="AE1249" s="14"/>
      <c r="AT1249" s="245" t="s">
        <v>148</v>
      </c>
      <c r="AU1249" s="245" t="s">
        <v>85</v>
      </c>
      <c r="AV1249" s="14" t="s">
        <v>85</v>
      </c>
      <c r="AW1249" s="14" t="s">
        <v>35</v>
      </c>
      <c r="AX1249" s="14" t="s">
        <v>75</v>
      </c>
      <c r="AY1249" s="245" t="s">
        <v>136</v>
      </c>
    </row>
    <row r="1250" s="13" customFormat="1">
      <c r="A1250" s="13"/>
      <c r="B1250" s="224"/>
      <c r="C1250" s="225"/>
      <c r="D1250" s="226" t="s">
        <v>148</v>
      </c>
      <c r="E1250" s="227" t="s">
        <v>19</v>
      </c>
      <c r="F1250" s="228" t="s">
        <v>466</v>
      </c>
      <c r="G1250" s="225"/>
      <c r="H1250" s="227" t="s">
        <v>19</v>
      </c>
      <c r="I1250" s="229"/>
      <c r="J1250" s="225"/>
      <c r="K1250" s="225"/>
      <c r="L1250" s="230"/>
      <c r="M1250" s="231"/>
      <c r="N1250" s="232"/>
      <c r="O1250" s="232"/>
      <c r="P1250" s="232"/>
      <c r="Q1250" s="232"/>
      <c r="R1250" s="232"/>
      <c r="S1250" s="232"/>
      <c r="T1250" s="233"/>
      <c r="U1250" s="13"/>
      <c r="V1250" s="13"/>
      <c r="W1250" s="13"/>
      <c r="X1250" s="13"/>
      <c r="Y1250" s="13"/>
      <c r="Z1250" s="13"/>
      <c r="AA1250" s="13"/>
      <c r="AB1250" s="13"/>
      <c r="AC1250" s="13"/>
      <c r="AD1250" s="13"/>
      <c r="AE1250" s="13"/>
      <c r="AT1250" s="234" t="s">
        <v>148</v>
      </c>
      <c r="AU1250" s="234" t="s">
        <v>85</v>
      </c>
      <c r="AV1250" s="13" t="s">
        <v>83</v>
      </c>
      <c r="AW1250" s="13" t="s">
        <v>35</v>
      </c>
      <c r="AX1250" s="13" t="s">
        <v>75</v>
      </c>
      <c r="AY1250" s="234" t="s">
        <v>136</v>
      </c>
    </row>
    <row r="1251" s="14" customFormat="1">
      <c r="A1251" s="14"/>
      <c r="B1251" s="235"/>
      <c r="C1251" s="236"/>
      <c r="D1251" s="226" t="s">
        <v>148</v>
      </c>
      <c r="E1251" s="237" t="s">
        <v>19</v>
      </c>
      <c r="F1251" s="238" t="s">
        <v>1130</v>
      </c>
      <c r="G1251" s="236"/>
      <c r="H1251" s="239">
        <v>43.104999999999997</v>
      </c>
      <c r="I1251" s="240"/>
      <c r="J1251" s="236"/>
      <c r="K1251" s="236"/>
      <c r="L1251" s="241"/>
      <c r="M1251" s="242"/>
      <c r="N1251" s="243"/>
      <c r="O1251" s="243"/>
      <c r="P1251" s="243"/>
      <c r="Q1251" s="243"/>
      <c r="R1251" s="243"/>
      <c r="S1251" s="243"/>
      <c r="T1251" s="244"/>
      <c r="U1251" s="14"/>
      <c r="V1251" s="14"/>
      <c r="W1251" s="14"/>
      <c r="X1251" s="14"/>
      <c r="Y1251" s="14"/>
      <c r="Z1251" s="14"/>
      <c r="AA1251" s="14"/>
      <c r="AB1251" s="14"/>
      <c r="AC1251" s="14"/>
      <c r="AD1251" s="14"/>
      <c r="AE1251" s="14"/>
      <c r="AT1251" s="245" t="s">
        <v>148</v>
      </c>
      <c r="AU1251" s="245" t="s">
        <v>85</v>
      </c>
      <c r="AV1251" s="14" t="s">
        <v>85</v>
      </c>
      <c r="AW1251" s="14" t="s">
        <v>35</v>
      </c>
      <c r="AX1251" s="14" t="s">
        <v>75</v>
      </c>
      <c r="AY1251" s="245" t="s">
        <v>136</v>
      </c>
    </row>
    <row r="1252" s="14" customFormat="1">
      <c r="A1252" s="14"/>
      <c r="B1252" s="235"/>
      <c r="C1252" s="236"/>
      <c r="D1252" s="226" t="s">
        <v>148</v>
      </c>
      <c r="E1252" s="237" t="s">
        <v>19</v>
      </c>
      <c r="F1252" s="238" t="s">
        <v>1131</v>
      </c>
      <c r="G1252" s="236"/>
      <c r="H1252" s="239">
        <v>-4.6699999999999999</v>
      </c>
      <c r="I1252" s="240"/>
      <c r="J1252" s="236"/>
      <c r="K1252" s="236"/>
      <c r="L1252" s="241"/>
      <c r="M1252" s="242"/>
      <c r="N1252" s="243"/>
      <c r="O1252" s="243"/>
      <c r="P1252" s="243"/>
      <c r="Q1252" s="243"/>
      <c r="R1252" s="243"/>
      <c r="S1252" s="243"/>
      <c r="T1252" s="244"/>
      <c r="U1252" s="14"/>
      <c r="V1252" s="14"/>
      <c r="W1252" s="14"/>
      <c r="X1252" s="14"/>
      <c r="Y1252" s="14"/>
      <c r="Z1252" s="14"/>
      <c r="AA1252" s="14"/>
      <c r="AB1252" s="14"/>
      <c r="AC1252" s="14"/>
      <c r="AD1252" s="14"/>
      <c r="AE1252" s="14"/>
      <c r="AT1252" s="245" t="s">
        <v>148</v>
      </c>
      <c r="AU1252" s="245" t="s">
        <v>85</v>
      </c>
      <c r="AV1252" s="14" t="s">
        <v>85</v>
      </c>
      <c r="AW1252" s="14" t="s">
        <v>35</v>
      </c>
      <c r="AX1252" s="14" t="s">
        <v>75</v>
      </c>
      <c r="AY1252" s="245" t="s">
        <v>136</v>
      </c>
    </row>
    <row r="1253" s="13" customFormat="1">
      <c r="A1253" s="13"/>
      <c r="B1253" s="224"/>
      <c r="C1253" s="225"/>
      <c r="D1253" s="226" t="s">
        <v>148</v>
      </c>
      <c r="E1253" s="227" t="s">
        <v>19</v>
      </c>
      <c r="F1253" s="228" t="s">
        <v>176</v>
      </c>
      <c r="G1253" s="225"/>
      <c r="H1253" s="227" t="s">
        <v>19</v>
      </c>
      <c r="I1253" s="229"/>
      <c r="J1253" s="225"/>
      <c r="K1253" s="225"/>
      <c r="L1253" s="230"/>
      <c r="M1253" s="231"/>
      <c r="N1253" s="232"/>
      <c r="O1253" s="232"/>
      <c r="P1253" s="232"/>
      <c r="Q1253" s="232"/>
      <c r="R1253" s="232"/>
      <c r="S1253" s="232"/>
      <c r="T1253" s="233"/>
      <c r="U1253" s="13"/>
      <c r="V1253" s="13"/>
      <c r="W1253" s="13"/>
      <c r="X1253" s="13"/>
      <c r="Y1253" s="13"/>
      <c r="Z1253" s="13"/>
      <c r="AA1253" s="13"/>
      <c r="AB1253" s="13"/>
      <c r="AC1253" s="13"/>
      <c r="AD1253" s="13"/>
      <c r="AE1253" s="13"/>
      <c r="AT1253" s="234" t="s">
        <v>148</v>
      </c>
      <c r="AU1253" s="234" t="s">
        <v>85</v>
      </c>
      <c r="AV1253" s="13" t="s">
        <v>83</v>
      </c>
      <c r="AW1253" s="13" t="s">
        <v>35</v>
      </c>
      <c r="AX1253" s="13" t="s">
        <v>75</v>
      </c>
      <c r="AY1253" s="234" t="s">
        <v>136</v>
      </c>
    </row>
    <row r="1254" s="14" customFormat="1">
      <c r="A1254" s="14"/>
      <c r="B1254" s="235"/>
      <c r="C1254" s="236"/>
      <c r="D1254" s="226" t="s">
        <v>148</v>
      </c>
      <c r="E1254" s="237" t="s">
        <v>19</v>
      </c>
      <c r="F1254" s="238" t="s">
        <v>1132</v>
      </c>
      <c r="G1254" s="236"/>
      <c r="H1254" s="239">
        <v>44.857999999999997</v>
      </c>
      <c r="I1254" s="240"/>
      <c r="J1254" s="236"/>
      <c r="K1254" s="236"/>
      <c r="L1254" s="241"/>
      <c r="M1254" s="242"/>
      <c r="N1254" s="243"/>
      <c r="O1254" s="243"/>
      <c r="P1254" s="243"/>
      <c r="Q1254" s="243"/>
      <c r="R1254" s="243"/>
      <c r="S1254" s="243"/>
      <c r="T1254" s="244"/>
      <c r="U1254" s="14"/>
      <c r="V1254" s="14"/>
      <c r="W1254" s="14"/>
      <c r="X1254" s="14"/>
      <c r="Y1254" s="14"/>
      <c r="Z1254" s="14"/>
      <c r="AA1254" s="14"/>
      <c r="AB1254" s="14"/>
      <c r="AC1254" s="14"/>
      <c r="AD1254" s="14"/>
      <c r="AE1254" s="14"/>
      <c r="AT1254" s="245" t="s">
        <v>148</v>
      </c>
      <c r="AU1254" s="245" t="s">
        <v>85</v>
      </c>
      <c r="AV1254" s="14" t="s">
        <v>85</v>
      </c>
      <c r="AW1254" s="14" t="s">
        <v>35</v>
      </c>
      <c r="AX1254" s="14" t="s">
        <v>75</v>
      </c>
      <c r="AY1254" s="245" t="s">
        <v>136</v>
      </c>
    </row>
    <row r="1255" s="14" customFormat="1">
      <c r="A1255" s="14"/>
      <c r="B1255" s="235"/>
      <c r="C1255" s="236"/>
      <c r="D1255" s="226" t="s">
        <v>148</v>
      </c>
      <c r="E1255" s="237" t="s">
        <v>19</v>
      </c>
      <c r="F1255" s="238" t="s">
        <v>1131</v>
      </c>
      <c r="G1255" s="236"/>
      <c r="H1255" s="239">
        <v>-4.6699999999999999</v>
      </c>
      <c r="I1255" s="240"/>
      <c r="J1255" s="236"/>
      <c r="K1255" s="236"/>
      <c r="L1255" s="241"/>
      <c r="M1255" s="242"/>
      <c r="N1255" s="243"/>
      <c r="O1255" s="243"/>
      <c r="P1255" s="243"/>
      <c r="Q1255" s="243"/>
      <c r="R1255" s="243"/>
      <c r="S1255" s="243"/>
      <c r="T1255" s="244"/>
      <c r="U1255" s="14"/>
      <c r="V1255" s="14"/>
      <c r="W1255" s="14"/>
      <c r="X1255" s="14"/>
      <c r="Y1255" s="14"/>
      <c r="Z1255" s="14"/>
      <c r="AA1255" s="14"/>
      <c r="AB1255" s="14"/>
      <c r="AC1255" s="14"/>
      <c r="AD1255" s="14"/>
      <c r="AE1255" s="14"/>
      <c r="AT1255" s="245" t="s">
        <v>148</v>
      </c>
      <c r="AU1255" s="245" t="s">
        <v>85</v>
      </c>
      <c r="AV1255" s="14" t="s">
        <v>85</v>
      </c>
      <c r="AW1255" s="14" t="s">
        <v>35</v>
      </c>
      <c r="AX1255" s="14" t="s">
        <v>75</v>
      </c>
      <c r="AY1255" s="245" t="s">
        <v>136</v>
      </c>
    </row>
    <row r="1256" s="13" customFormat="1">
      <c r="A1256" s="13"/>
      <c r="B1256" s="224"/>
      <c r="C1256" s="225"/>
      <c r="D1256" s="226" t="s">
        <v>148</v>
      </c>
      <c r="E1256" s="227" t="s">
        <v>19</v>
      </c>
      <c r="F1256" s="228" t="s">
        <v>338</v>
      </c>
      <c r="G1256" s="225"/>
      <c r="H1256" s="227" t="s">
        <v>19</v>
      </c>
      <c r="I1256" s="229"/>
      <c r="J1256" s="225"/>
      <c r="K1256" s="225"/>
      <c r="L1256" s="230"/>
      <c r="M1256" s="231"/>
      <c r="N1256" s="232"/>
      <c r="O1256" s="232"/>
      <c r="P1256" s="232"/>
      <c r="Q1256" s="232"/>
      <c r="R1256" s="232"/>
      <c r="S1256" s="232"/>
      <c r="T1256" s="233"/>
      <c r="U1256" s="13"/>
      <c r="V1256" s="13"/>
      <c r="W1256" s="13"/>
      <c r="X1256" s="13"/>
      <c r="Y1256" s="13"/>
      <c r="Z1256" s="13"/>
      <c r="AA1256" s="13"/>
      <c r="AB1256" s="13"/>
      <c r="AC1256" s="13"/>
      <c r="AD1256" s="13"/>
      <c r="AE1256" s="13"/>
      <c r="AT1256" s="234" t="s">
        <v>148</v>
      </c>
      <c r="AU1256" s="234" t="s">
        <v>85</v>
      </c>
      <c r="AV1256" s="13" t="s">
        <v>83</v>
      </c>
      <c r="AW1256" s="13" t="s">
        <v>35</v>
      </c>
      <c r="AX1256" s="13" t="s">
        <v>75</v>
      </c>
      <c r="AY1256" s="234" t="s">
        <v>136</v>
      </c>
    </row>
    <row r="1257" s="14" customFormat="1">
      <c r="A1257" s="14"/>
      <c r="B1257" s="235"/>
      <c r="C1257" s="236"/>
      <c r="D1257" s="226" t="s">
        <v>148</v>
      </c>
      <c r="E1257" s="237" t="s">
        <v>19</v>
      </c>
      <c r="F1257" s="238" t="s">
        <v>1133</v>
      </c>
      <c r="G1257" s="236"/>
      <c r="H1257" s="239">
        <v>41.969999999999999</v>
      </c>
      <c r="I1257" s="240"/>
      <c r="J1257" s="236"/>
      <c r="K1257" s="236"/>
      <c r="L1257" s="241"/>
      <c r="M1257" s="242"/>
      <c r="N1257" s="243"/>
      <c r="O1257" s="243"/>
      <c r="P1257" s="243"/>
      <c r="Q1257" s="243"/>
      <c r="R1257" s="243"/>
      <c r="S1257" s="243"/>
      <c r="T1257" s="244"/>
      <c r="U1257" s="14"/>
      <c r="V1257" s="14"/>
      <c r="W1257" s="14"/>
      <c r="X1257" s="14"/>
      <c r="Y1257" s="14"/>
      <c r="Z1257" s="14"/>
      <c r="AA1257" s="14"/>
      <c r="AB1257" s="14"/>
      <c r="AC1257" s="14"/>
      <c r="AD1257" s="14"/>
      <c r="AE1257" s="14"/>
      <c r="AT1257" s="245" t="s">
        <v>148</v>
      </c>
      <c r="AU1257" s="245" t="s">
        <v>85</v>
      </c>
      <c r="AV1257" s="14" t="s">
        <v>85</v>
      </c>
      <c r="AW1257" s="14" t="s">
        <v>35</v>
      </c>
      <c r="AX1257" s="14" t="s">
        <v>75</v>
      </c>
      <c r="AY1257" s="245" t="s">
        <v>136</v>
      </c>
    </row>
    <row r="1258" s="14" customFormat="1">
      <c r="A1258" s="14"/>
      <c r="B1258" s="235"/>
      <c r="C1258" s="236"/>
      <c r="D1258" s="226" t="s">
        <v>148</v>
      </c>
      <c r="E1258" s="237" t="s">
        <v>19</v>
      </c>
      <c r="F1258" s="238" t="s">
        <v>1131</v>
      </c>
      <c r="G1258" s="236"/>
      <c r="H1258" s="239">
        <v>-4.6699999999999999</v>
      </c>
      <c r="I1258" s="240"/>
      <c r="J1258" s="236"/>
      <c r="K1258" s="236"/>
      <c r="L1258" s="241"/>
      <c r="M1258" s="242"/>
      <c r="N1258" s="243"/>
      <c r="O1258" s="243"/>
      <c r="P1258" s="243"/>
      <c r="Q1258" s="243"/>
      <c r="R1258" s="243"/>
      <c r="S1258" s="243"/>
      <c r="T1258" s="244"/>
      <c r="U1258" s="14"/>
      <c r="V1258" s="14"/>
      <c r="W1258" s="14"/>
      <c r="X1258" s="14"/>
      <c r="Y1258" s="14"/>
      <c r="Z1258" s="14"/>
      <c r="AA1258" s="14"/>
      <c r="AB1258" s="14"/>
      <c r="AC1258" s="14"/>
      <c r="AD1258" s="14"/>
      <c r="AE1258" s="14"/>
      <c r="AT1258" s="245" t="s">
        <v>148</v>
      </c>
      <c r="AU1258" s="245" t="s">
        <v>85</v>
      </c>
      <c r="AV1258" s="14" t="s">
        <v>85</v>
      </c>
      <c r="AW1258" s="14" t="s">
        <v>35</v>
      </c>
      <c r="AX1258" s="14" t="s">
        <v>75</v>
      </c>
      <c r="AY1258" s="245" t="s">
        <v>136</v>
      </c>
    </row>
    <row r="1259" s="13" customFormat="1">
      <c r="A1259" s="13"/>
      <c r="B1259" s="224"/>
      <c r="C1259" s="225"/>
      <c r="D1259" s="226" t="s">
        <v>148</v>
      </c>
      <c r="E1259" s="227" t="s">
        <v>19</v>
      </c>
      <c r="F1259" s="228" t="s">
        <v>315</v>
      </c>
      <c r="G1259" s="225"/>
      <c r="H1259" s="227" t="s">
        <v>19</v>
      </c>
      <c r="I1259" s="229"/>
      <c r="J1259" s="225"/>
      <c r="K1259" s="225"/>
      <c r="L1259" s="230"/>
      <c r="M1259" s="231"/>
      <c r="N1259" s="232"/>
      <c r="O1259" s="232"/>
      <c r="P1259" s="232"/>
      <c r="Q1259" s="232"/>
      <c r="R1259" s="232"/>
      <c r="S1259" s="232"/>
      <c r="T1259" s="233"/>
      <c r="U1259" s="13"/>
      <c r="V1259" s="13"/>
      <c r="W1259" s="13"/>
      <c r="X1259" s="13"/>
      <c r="Y1259" s="13"/>
      <c r="Z1259" s="13"/>
      <c r="AA1259" s="13"/>
      <c r="AB1259" s="13"/>
      <c r="AC1259" s="13"/>
      <c r="AD1259" s="13"/>
      <c r="AE1259" s="13"/>
      <c r="AT1259" s="234" t="s">
        <v>148</v>
      </c>
      <c r="AU1259" s="234" t="s">
        <v>85</v>
      </c>
      <c r="AV1259" s="13" t="s">
        <v>83</v>
      </c>
      <c r="AW1259" s="13" t="s">
        <v>35</v>
      </c>
      <c r="AX1259" s="13" t="s">
        <v>75</v>
      </c>
      <c r="AY1259" s="234" t="s">
        <v>136</v>
      </c>
    </row>
    <row r="1260" s="14" customFormat="1">
      <c r="A1260" s="14"/>
      <c r="B1260" s="235"/>
      <c r="C1260" s="236"/>
      <c r="D1260" s="226" t="s">
        <v>148</v>
      </c>
      <c r="E1260" s="237" t="s">
        <v>19</v>
      </c>
      <c r="F1260" s="238" t="s">
        <v>1134</v>
      </c>
      <c r="G1260" s="236"/>
      <c r="H1260" s="239">
        <v>44.438000000000002</v>
      </c>
      <c r="I1260" s="240"/>
      <c r="J1260" s="236"/>
      <c r="K1260" s="236"/>
      <c r="L1260" s="241"/>
      <c r="M1260" s="242"/>
      <c r="N1260" s="243"/>
      <c r="O1260" s="243"/>
      <c r="P1260" s="243"/>
      <c r="Q1260" s="243"/>
      <c r="R1260" s="243"/>
      <c r="S1260" s="243"/>
      <c r="T1260" s="244"/>
      <c r="U1260" s="14"/>
      <c r="V1260" s="14"/>
      <c r="W1260" s="14"/>
      <c r="X1260" s="14"/>
      <c r="Y1260" s="14"/>
      <c r="Z1260" s="14"/>
      <c r="AA1260" s="14"/>
      <c r="AB1260" s="14"/>
      <c r="AC1260" s="14"/>
      <c r="AD1260" s="14"/>
      <c r="AE1260" s="14"/>
      <c r="AT1260" s="245" t="s">
        <v>148</v>
      </c>
      <c r="AU1260" s="245" t="s">
        <v>85</v>
      </c>
      <c r="AV1260" s="14" t="s">
        <v>85</v>
      </c>
      <c r="AW1260" s="14" t="s">
        <v>35</v>
      </c>
      <c r="AX1260" s="14" t="s">
        <v>75</v>
      </c>
      <c r="AY1260" s="245" t="s">
        <v>136</v>
      </c>
    </row>
    <row r="1261" s="14" customFormat="1">
      <c r="A1261" s="14"/>
      <c r="B1261" s="235"/>
      <c r="C1261" s="236"/>
      <c r="D1261" s="226" t="s">
        <v>148</v>
      </c>
      <c r="E1261" s="237" t="s">
        <v>19</v>
      </c>
      <c r="F1261" s="238" t="s">
        <v>1135</v>
      </c>
      <c r="G1261" s="236"/>
      <c r="H1261" s="239">
        <v>-5.9100000000000001</v>
      </c>
      <c r="I1261" s="240"/>
      <c r="J1261" s="236"/>
      <c r="K1261" s="236"/>
      <c r="L1261" s="241"/>
      <c r="M1261" s="242"/>
      <c r="N1261" s="243"/>
      <c r="O1261" s="243"/>
      <c r="P1261" s="243"/>
      <c r="Q1261" s="243"/>
      <c r="R1261" s="243"/>
      <c r="S1261" s="243"/>
      <c r="T1261" s="244"/>
      <c r="U1261" s="14"/>
      <c r="V1261" s="14"/>
      <c r="W1261" s="14"/>
      <c r="X1261" s="14"/>
      <c r="Y1261" s="14"/>
      <c r="Z1261" s="14"/>
      <c r="AA1261" s="14"/>
      <c r="AB1261" s="14"/>
      <c r="AC1261" s="14"/>
      <c r="AD1261" s="14"/>
      <c r="AE1261" s="14"/>
      <c r="AT1261" s="245" t="s">
        <v>148</v>
      </c>
      <c r="AU1261" s="245" t="s">
        <v>85</v>
      </c>
      <c r="AV1261" s="14" t="s">
        <v>85</v>
      </c>
      <c r="AW1261" s="14" t="s">
        <v>35</v>
      </c>
      <c r="AX1261" s="14" t="s">
        <v>75</v>
      </c>
      <c r="AY1261" s="245" t="s">
        <v>136</v>
      </c>
    </row>
    <row r="1262" s="13" customFormat="1">
      <c r="A1262" s="13"/>
      <c r="B1262" s="224"/>
      <c r="C1262" s="225"/>
      <c r="D1262" s="226" t="s">
        <v>148</v>
      </c>
      <c r="E1262" s="227" t="s">
        <v>19</v>
      </c>
      <c r="F1262" s="228" t="s">
        <v>1058</v>
      </c>
      <c r="G1262" s="225"/>
      <c r="H1262" s="227" t="s">
        <v>19</v>
      </c>
      <c r="I1262" s="229"/>
      <c r="J1262" s="225"/>
      <c r="K1262" s="225"/>
      <c r="L1262" s="230"/>
      <c r="M1262" s="231"/>
      <c r="N1262" s="232"/>
      <c r="O1262" s="232"/>
      <c r="P1262" s="232"/>
      <c r="Q1262" s="232"/>
      <c r="R1262" s="232"/>
      <c r="S1262" s="232"/>
      <c r="T1262" s="233"/>
      <c r="U1262" s="13"/>
      <c r="V1262" s="13"/>
      <c r="W1262" s="13"/>
      <c r="X1262" s="13"/>
      <c r="Y1262" s="13"/>
      <c r="Z1262" s="13"/>
      <c r="AA1262" s="13"/>
      <c r="AB1262" s="13"/>
      <c r="AC1262" s="13"/>
      <c r="AD1262" s="13"/>
      <c r="AE1262" s="13"/>
      <c r="AT1262" s="234" t="s">
        <v>148</v>
      </c>
      <c r="AU1262" s="234" t="s">
        <v>85</v>
      </c>
      <c r="AV1262" s="13" t="s">
        <v>83</v>
      </c>
      <c r="AW1262" s="13" t="s">
        <v>35</v>
      </c>
      <c r="AX1262" s="13" t="s">
        <v>75</v>
      </c>
      <c r="AY1262" s="234" t="s">
        <v>136</v>
      </c>
    </row>
    <row r="1263" s="14" customFormat="1">
      <c r="A1263" s="14"/>
      <c r="B1263" s="235"/>
      <c r="C1263" s="236"/>
      <c r="D1263" s="226" t="s">
        <v>148</v>
      </c>
      <c r="E1263" s="237" t="s">
        <v>19</v>
      </c>
      <c r="F1263" s="238" t="s">
        <v>1136</v>
      </c>
      <c r="G1263" s="236"/>
      <c r="H1263" s="239">
        <v>31.030000000000001</v>
      </c>
      <c r="I1263" s="240"/>
      <c r="J1263" s="236"/>
      <c r="K1263" s="236"/>
      <c r="L1263" s="241"/>
      <c r="M1263" s="242"/>
      <c r="N1263" s="243"/>
      <c r="O1263" s="243"/>
      <c r="P1263" s="243"/>
      <c r="Q1263" s="243"/>
      <c r="R1263" s="243"/>
      <c r="S1263" s="243"/>
      <c r="T1263" s="244"/>
      <c r="U1263" s="14"/>
      <c r="V1263" s="14"/>
      <c r="W1263" s="14"/>
      <c r="X1263" s="14"/>
      <c r="Y1263" s="14"/>
      <c r="Z1263" s="14"/>
      <c r="AA1263" s="14"/>
      <c r="AB1263" s="14"/>
      <c r="AC1263" s="14"/>
      <c r="AD1263" s="14"/>
      <c r="AE1263" s="14"/>
      <c r="AT1263" s="245" t="s">
        <v>148</v>
      </c>
      <c r="AU1263" s="245" t="s">
        <v>85</v>
      </c>
      <c r="AV1263" s="14" t="s">
        <v>85</v>
      </c>
      <c r="AW1263" s="14" t="s">
        <v>35</v>
      </c>
      <c r="AX1263" s="14" t="s">
        <v>75</v>
      </c>
      <c r="AY1263" s="245" t="s">
        <v>136</v>
      </c>
    </row>
    <row r="1264" s="14" customFormat="1">
      <c r="A1264" s="14"/>
      <c r="B1264" s="235"/>
      <c r="C1264" s="236"/>
      <c r="D1264" s="226" t="s">
        <v>148</v>
      </c>
      <c r="E1264" s="237" t="s">
        <v>19</v>
      </c>
      <c r="F1264" s="238" t="s">
        <v>1061</v>
      </c>
      <c r="G1264" s="236"/>
      <c r="H1264" s="239">
        <v>12.106999999999999</v>
      </c>
      <c r="I1264" s="240"/>
      <c r="J1264" s="236"/>
      <c r="K1264" s="236"/>
      <c r="L1264" s="241"/>
      <c r="M1264" s="242"/>
      <c r="N1264" s="243"/>
      <c r="O1264" s="243"/>
      <c r="P1264" s="243"/>
      <c r="Q1264" s="243"/>
      <c r="R1264" s="243"/>
      <c r="S1264" s="243"/>
      <c r="T1264" s="244"/>
      <c r="U1264" s="14"/>
      <c r="V1264" s="14"/>
      <c r="W1264" s="14"/>
      <c r="X1264" s="14"/>
      <c r="Y1264" s="14"/>
      <c r="Z1264" s="14"/>
      <c r="AA1264" s="14"/>
      <c r="AB1264" s="14"/>
      <c r="AC1264" s="14"/>
      <c r="AD1264" s="14"/>
      <c r="AE1264" s="14"/>
      <c r="AT1264" s="245" t="s">
        <v>148</v>
      </c>
      <c r="AU1264" s="245" t="s">
        <v>85</v>
      </c>
      <c r="AV1264" s="14" t="s">
        <v>85</v>
      </c>
      <c r="AW1264" s="14" t="s">
        <v>35</v>
      </c>
      <c r="AX1264" s="14" t="s">
        <v>75</v>
      </c>
      <c r="AY1264" s="245" t="s">
        <v>136</v>
      </c>
    </row>
    <row r="1265" s="14" customFormat="1">
      <c r="A1265" s="14"/>
      <c r="B1265" s="235"/>
      <c r="C1265" s="236"/>
      <c r="D1265" s="226" t="s">
        <v>148</v>
      </c>
      <c r="E1265" s="237" t="s">
        <v>19</v>
      </c>
      <c r="F1265" s="238" t="s">
        <v>1060</v>
      </c>
      <c r="G1265" s="236"/>
      <c r="H1265" s="239">
        <v>28.762</v>
      </c>
      <c r="I1265" s="240"/>
      <c r="J1265" s="236"/>
      <c r="K1265" s="236"/>
      <c r="L1265" s="241"/>
      <c r="M1265" s="242"/>
      <c r="N1265" s="243"/>
      <c r="O1265" s="243"/>
      <c r="P1265" s="243"/>
      <c r="Q1265" s="243"/>
      <c r="R1265" s="243"/>
      <c r="S1265" s="243"/>
      <c r="T1265" s="244"/>
      <c r="U1265" s="14"/>
      <c r="V1265" s="14"/>
      <c r="W1265" s="14"/>
      <c r="X1265" s="14"/>
      <c r="Y1265" s="14"/>
      <c r="Z1265" s="14"/>
      <c r="AA1265" s="14"/>
      <c r="AB1265" s="14"/>
      <c r="AC1265" s="14"/>
      <c r="AD1265" s="14"/>
      <c r="AE1265" s="14"/>
      <c r="AT1265" s="245" t="s">
        <v>148</v>
      </c>
      <c r="AU1265" s="245" t="s">
        <v>85</v>
      </c>
      <c r="AV1265" s="14" t="s">
        <v>85</v>
      </c>
      <c r="AW1265" s="14" t="s">
        <v>35</v>
      </c>
      <c r="AX1265" s="14" t="s">
        <v>75</v>
      </c>
      <c r="AY1265" s="245" t="s">
        <v>136</v>
      </c>
    </row>
    <row r="1266" s="14" customFormat="1">
      <c r="A1266" s="14"/>
      <c r="B1266" s="235"/>
      <c r="C1266" s="236"/>
      <c r="D1266" s="226" t="s">
        <v>148</v>
      </c>
      <c r="E1266" s="237" t="s">
        <v>19</v>
      </c>
      <c r="F1266" s="238" t="s">
        <v>1062</v>
      </c>
      <c r="G1266" s="236"/>
      <c r="H1266" s="239">
        <v>2.9039999999999999</v>
      </c>
      <c r="I1266" s="240"/>
      <c r="J1266" s="236"/>
      <c r="K1266" s="236"/>
      <c r="L1266" s="241"/>
      <c r="M1266" s="242"/>
      <c r="N1266" s="243"/>
      <c r="O1266" s="243"/>
      <c r="P1266" s="243"/>
      <c r="Q1266" s="243"/>
      <c r="R1266" s="243"/>
      <c r="S1266" s="243"/>
      <c r="T1266" s="244"/>
      <c r="U1266" s="14"/>
      <c r="V1266" s="14"/>
      <c r="W1266" s="14"/>
      <c r="X1266" s="14"/>
      <c r="Y1266" s="14"/>
      <c r="Z1266" s="14"/>
      <c r="AA1266" s="14"/>
      <c r="AB1266" s="14"/>
      <c r="AC1266" s="14"/>
      <c r="AD1266" s="14"/>
      <c r="AE1266" s="14"/>
      <c r="AT1266" s="245" t="s">
        <v>148</v>
      </c>
      <c r="AU1266" s="245" t="s">
        <v>85</v>
      </c>
      <c r="AV1266" s="14" t="s">
        <v>85</v>
      </c>
      <c r="AW1266" s="14" t="s">
        <v>35</v>
      </c>
      <c r="AX1266" s="14" t="s">
        <v>75</v>
      </c>
      <c r="AY1266" s="245" t="s">
        <v>136</v>
      </c>
    </row>
    <row r="1267" s="14" customFormat="1">
      <c r="A1267" s="14"/>
      <c r="B1267" s="235"/>
      <c r="C1267" s="236"/>
      <c r="D1267" s="226" t="s">
        <v>148</v>
      </c>
      <c r="E1267" s="237" t="s">
        <v>19</v>
      </c>
      <c r="F1267" s="238" t="s">
        <v>1137</v>
      </c>
      <c r="G1267" s="236"/>
      <c r="H1267" s="239">
        <v>-8.077</v>
      </c>
      <c r="I1267" s="240"/>
      <c r="J1267" s="236"/>
      <c r="K1267" s="236"/>
      <c r="L1267" s="241"/>
      <c r="M1267" s="242"/>
      <c r="N1267" s="243"/>
      <c r="O1267" s="243"/>
      <c r="P1267" s="243"/>
      <c r="Q1267" s="243"/>
      <c r="R1267" s="243"/>
      <c r="S1267" s="243"/>
      <c r="T1267" s="244"/>
      <c r="U1267" s="14"/>
      <c r="V1267" s="14"/>
      <c r="W1267" s="14"/>
      <c r="X1267" s="14"/>
      <c r="Y1267" s="14"/>
      <c r="Z1267" s="14"/>
      <c r="AA1267" s="14"/>
      <c r="AB1267" s="14"/>
      <c r="AC1267" s="14"/>
      <c r="AD1267" s="14"/>
      <c r="AE1267" s="14"/>
      <c r="AT1267" s="245" t="s">
        <v>148</v>
      </c>
      <c r="AU1267" s="245" t="s">
        <v>85</v>
      </c>
      <c r="AV1267" s="14" t="s">
        <v>85</v>
      </c>
      <c r="AW1267" s="14" t="s">
        <v>35</v>
      </c>
      <c r="AX1267" s="14" t="s">
        <v>75</v>
      </c>
      <c r="AY1267" s="245" t="s">
        <v>136</v>
      </c>
    </row>
    <row r="1268" s="13" customFormat="1">
      <c r="A1268" s="13"/>
      <c r="B1268" s="224"/>
      <c r="C1268" s="225"/>
      <c r="D1268" s="226" t="s">
        <v>148</v>
      </c>
      <c r="E1268" s="227" t="s">
        <v>19</v>
      </c>
      <c r="F1268" s="228" t="s">
        <v>1048</v>
      </c>
      <c r="G1268" s="225"/>
      <c r="H1268" s="227" t="s">
        <v>19</v>
      </c>
      <c r="I1268" s="229"/>
      <c r="J1268" s="225"/>
      <c r="K1268" s="225"/>
      <c r="L1268" s="230"/>
      <c r="M1268" s="231"/>
      <c r="N1268" s="232"/>
      <c r="O1268" s="232"/>
      <c r="P1268" s="232"/>
      <c r="Q1268" s="232"/>
      <c r="R1268" s="232"/>
      <c r="S1268" s="232"/>
      <c r="T1268" s="233"/>
      <c r="U1268" s="13"/>
      <c r="V1268" s="13"/>
      <c r="W1268" s="13"/>
      <c r="X1268" s="13"/>
      <c r="Y1268" s="13"/>
      <c r="Z1268" s="13"/>
      <c r="AA1268" s="13"/>
      <c r="AB1268" s="13"/>
      <c r="AC1268" s="13"/>
      <c r="AD1268" s="13"/>
      <c r="AE1268" s="13"/>
      <c r="AT1268" s="234" t="s">
        <v>148</v>
      </c>
      <c r="AU1268" s="234" t="s">
        <v>85</v>
      </c>
      <c r="AV1268" s="13" t="s">
        <v>83</v>
      </c>
      <c r="AW1268" s="13" t="s">
        <v>35</v>
      </c>
      <c r="AX1268" s="13" t="s">
        <v>75</v>
      </c>
      <c r="AY1268" s="234" t="s">
        <v>136</v>
      </c>
    </row>
    <row r="1269" s="14" customFormat="1">
      <c r="A1269" s="14"/>
      <c r="B1269" s="235"/>
      <c r="C1269" s="236"/>
      <c r="D1269" s="226" t="s">
        <v>148</v>
      </c>
      <c r="E1269" s="237" t="s">
        <v>19</v>
      </c>
      <c r="F1269" s="238" t="s">
        <v>1049</v>
      </c>
      <c r="G1269" s="236"/>
      <c r="H1269" s="239">
        <v>44.673000000000002</v>
      </c>
      <c r="I1269" s="240"/>
      <c r="J1269" s="236"/>
      <c r="K1269" s="236"/>
      <c r="L1269" s="241"/>
      <c r="M1269" s="242"/>
      <c r="N1269" s="243"/>
      <c r="O1269" s="243"/>
      <c r="P1269" s="243"/>
      <c r="Q1269" s="243"/>
      <c r="R1269" s="243"/>
      <c r="S1269" s="243"/>
      <c r="T1269" s="244"/>
      <c r="U1269" s="14"/>
      <c r="V1269" s="14"/>
      <c r="W1269" s="14"/>
      <c r="X1269" s="14"/>
      <c r="Y1269" s="14"/>
      <c r="Z1269" s="14"/>
      <c r="AA1269" s="14"/>
      <c r="AB1269" s="14"/>
      <c r="AC1269" s="14"/>
      <c r="AD1269" s="14"/>
      <c r="AE1269" s="14"/>
      <c r="AT1269" s="245" t="s">
        <v>148</v>
      </c>
      <c r="AU1269" s="245" t="s">
        <v>85</v>
      </c>
      <c r="AV1269" s="14" t="s">
        <v>85</v>
      </c>
      <c r="AW1269" s="14" t="s">
        <v>35</v>
      </c>
      <c r="AX1269" s="14" t="s">
        <v>75</v>
      </c>
      <c r="AY1269" s="245" t="s">
        <v>136</v>
      </c>
    </row>
    <row r="1270" s="14" customFormat="1">
      <c r="A1270" s="14"/>
      <c r="B1270" s="235"/>
      <c r="C1270" s="236"/>
      <c r="D1270" s="226" t="s">
        <v>148</v>
      </c>
      <c r="E1270" s="237" t="s">
        <v>19</v>
      </c>
      <c r="F1270" s="238" t="s">
        <v>1050</v>
      </c>
      <c r="G1270" s="236"/>
      <c r="H1270" s="239">
        <v>-4.5800000000000001</v>
      </c>
      <c r="I1270" s="240"/>
      <c r="J1270" s="236"/>
      <c r="K1270" s="236"/>
      <c r="L1270" s="241"/>
      <c r="M1270" s="242"/>
      <c r="N1270" s="243"/>
      <c r="O1270" s="243"/>
      <c r="P1270" s="243"/>
      <c r="Q1270" s="243"/>
      <c r="R1270" s="243"/>
      <c r="S1270" s="243"/>
      <c r="T1270" s="244"/>
      <c r="U1270" s="14"/>
      <c r="V1270" s="14"/>
      <c r="W1270" s="14"/>
      <c r="X1270" s="14"/>
      <c r="Y1270" s="14"/>
      <c r="Z1270" s="14"/>
      <c r="AA1270" s="14"/>
      <c r="AB1270" s="14"/>
      <c r="AC1270" s="14"/>
      <c r="AD1270" s="14"/>
      <c r="AE1270" s="14"/>
      <c r="AT1270" s="245" t="s">
        <v>148</v>
      </c>
      <c r="AU1270" s="245" t="s">
        <v>85</v>
      </c>
      <c r="AV1270" s="14" t="s">
        <v>85</v>
      </c>
      <c r="AW1270" s="14" t="s">
        <v>35</v>
      </c>
      <c r="AX1270" s="14" t="s">
        <v>75</v>
      </c>
      <c r="AY1270" s="245" t="s">
        <v>136</v>
      </c>
    </row>
    <row r="1271" s="13" customFormat="1">
      <c r="A1271" s="13"/>
      <c r="B1271" s="224"/>
      <c r="C1271" s="225"/>
      <c r="D1271" s="226" t="s">
        <v>148</v>
      </c>
      <c r="E1271" s="227" t="s">
        <v>19</v>
      </c>
      <c r="F1271" s="228" t="s">
        <v>1051</v>
      </c>
      <c r="G1271" s="225"/>
      <c r="H1271" s="227" t="s">
        <v>19</v>
      </c>
      <c r="I1271" s="229"/>
      <c r="J1271" s="225"/>
      <c r="K1271" s="225"/>
      <c r="L1271" s="230"/>
      <c r="M1271" s="231"/>
      <c r="N1271" s="232"/>
      <c r="O1271" s="232"/>
      <c r="P1271" s="232"/>
      <c r="Q1271" s="232"/>
      <c r="R1271" s="232"/>
      <c r="S1271" s="232"/>
      <c r="T1271" s="233"/>
      <c r="U1271" s="13"/>
      <c r="V1271" s="13"/>
      <c r="W1271" s="13"/>
      <c r="X1271" s="13"/>
      <c r="Y1271" s="13"/>
      <c r="Z1271" s="13"/>
      <c r="AA1271" s="13"/>
      <c r="AB1271" s="13"/>
      <c r="AC1271" s="13"/>
      <c r="AD1271" s="13"/>
      <c r="AE1271" s="13"/>
      <c r="AT1271" s="234" t="s">
        <v>148</v>
      </c>
      <c r="AU1271" s="234" t="s">
        <v>85</v>
      </c>
      <c r="AV1271" s="13" t="s">
        <v>83</v>
      </c>
      <c r="AW1271" s="13" t="s">
        <v>35</v>
      </c>
      <c r="AX1271" s="13" t="s">
        <v>75</v>
      </c>
      <c r="AY1271" s="234" t="s">
        <v>136</v>
      </c>
    </row>
    <row r="1272" s="14" customFormat="1">
      <c r="A1272" s="14"/>
      <c r="B1272" s="235"/>
      <c r="C1272" s="236"/>
      <c r="D1272" s="226" t="s">
        <v>148</v>
      </c>
      <c r="E1272" s="237" t="s">
        <v>19</v>
      </c>
      <c r="F1272" s="238" t="s">
        <v>1052</v>
      </c>
      <c r="G1272" s="236"/>
      <c r="H1272" s="239">
        <v>84.159999999999997</v>
      </c>
      <c r="I1272" s="240"/>
      <c r="J1272" s="236"/>
      <c r="K1272" s="236"/>
      <c r="L1272" s="241"/>
      <c r="M1272" s="242"/>
      <c r="N1272" s="243"/>
      <c r="O1272" s="243"/>
      <c r="P1272" s="243"/>
      <c r="Q1272" s="243"/>
      <c r="R1272" s="243"/>
      <c r="S1272" s="243"/>
      <c r="T1272" s="244"/>
      <c r="U1272" s="14"/>
      <c r="V1272" s="14"/>
      <c r="W1272" s="14"/>
      <c r="X1272" s="14"/>
      <c r="Y1272" s="14"/>
      <c r="Z1272" s="14"/>
      <c r="AA1272" s="14"/>
      <c r="AB1272" s="14"/>
      <c r="AC1272" s="14"/>
      <c r="AD1272" s="14"/>
      <c r="AE1272" s="14"/>
      <c r="AT1272" s="245" t="s">
        <v>148</v>
      </c>
      <c r="AU1272" s="245" t="s">
        <v>85</v>
      </c>
      <c r="AV1272" s="14" t="s">
        <v>85</v>
      </c>
      <c r="AW1272" s="14" t="s">
        <v>35</v>
      </c>
      <c r="AX1272" s="14" t="s">
        <v>75</v>
      </c>
      <c r="AY1272" s="245" t="s">
        <v>136</v>
      </c>
    </row>
    <row r="1273" s="13" customFormat="1">
      <c r="A1273" s="13"/>
      <c r="B1273" s="224"/>
      <c r="C1273" s="225"/>
      <c r="D1273" s="226" t="s">
        <v>148</v>
      </c>
      <c r="E1273" s="227" t="s">
        <v>19</v>
      </c>
      <c r="F1273" s="228" t="s">
        <v>583</v>
      </c>
      <c r="G1273" s="225"/>
      <c r="H1273" s="227" t="s">
        <v>19</v>
      </c>
      <c r="I1273" s="229"/>
      <c r="J1273" s="225"/>
      <c r="K1273" s="225"/>
      <c r="L1273" s="230"/>
      <c r="M1273" s="231"/>
      <c r="N1273" s="232"/>
      <c r="O1273" s="232"/>
      <c r="P1273" s="232"/>
      <c r="Q1273" s="232"/>
      <c r="R1273" s="232"/>
      <c r="S1273" s="232"/>
      <c r="T1273" s="233"/>
      <c r="U1273" s="13"/>
      <c r="V1273" s="13"/>
      <c r="W1273" s="13"/>
      <c r="X1273" s="13"/>
      <c r="Y1273" s="13"/>
      <c r="Z1273" s="13"/>
      <c r="AA1273" s="13"/>
      <c r="AB1273" s="13"/>
      <c r="AC1273" s="13"/>
      <c r="AD1273" s="13"/>
      <c r="AE1273" s="13"/>
      <c r="AT1273" s="234" t="s">
        <v>148</v>
      </c>
      <c r="AU1273" s="234" t="s">
        <v>85</v>
      </c>
      <c r="AV1273" s="13" t="s">
        <v>83</v>
      </c>
      <c r="AW1273" s="13" t="s">
        <v>35</v>
      </c>
      <c r="AX1273" s="13" t="s">
        <v>75</v>
      </c>
      <c r="AY1273" s="234" t="s">
        <v>136</v>
      </c>
    </row>
    <row r="1274" s="14" customFormat="1">
      <c r="A1274" s="14"/>
      <c r="B1274" s="235"/>
      <c r="C1274" s="236"/>
      <c r="D1274" s="226" t="s">
        <v>148</v>
      </c>
      <c r="E1274" s="237" t="s">
        <v>19</v>
      </c>
      <c r="F1274" s="238" t="s">
        <v>464</v>
      </c>
      <c r="G1274" s="236"/>
      <c r="H1274" s="239">
        <v>13.73</v>
      </c>
      <c r="I1274" s="240"/>
      <c r="J1274" s="236"/>
      <c r="K1274" s="236"/>
      <c r="L1274" s="241"/>
      <c r="M1274" s="242"/>
      <c r="N1274" s="243"/>
      <c r="O1274" s="243"/>
      <c r="P1274" s="243"/>
      <c r="Q1274" s="243"/>
      <c r="R1274" s="243"/>
      <c r="S1274" s="243"/>
      <c r="T1274" s="244"/>
      <c r="U1274" s="14"/>
      <c r="V1274" s="14"/>
      <c r="W1274" s="14"/>
      <c r="X1274" s="14"/>
      <c r="Y1274" s="14"/>
      <c r="Z1274" s="14"/>
      <c r="AA1274" s="14"/>
      <c r="AB1274" s="14"/>
      <c r="AC1274" s="14"/>
      <c r="AD1274" s="14"/>
      <c r="AE1274" s="14"/>
      <c r="AT1274" s="245" t="s">
        <v>148</v>
      </c>
      <c r="AU1274" s="245" t="s">
        <v>85</v>
      </c>
      <c r="AV1274" s="14" t="s">
        <v>85</v>
      </c>
      <c r="AW1274" s="14" t="s">
        <v>35</v>
      </c>
      <c r="AX1274" s="14" t="s">
        <v>75</v>
      </c>
      <c r="AY1274" s="245" t="s">
        <v>136</v>
      </c>
    </row>
    <row r="1275" s="13" customFormat="1">
      <c r="A1275" s="13"/>
      <c r="B1275" s="224"/>
      <c r="C1275" s="225"/>
      <c r="D1275" s="226" t="s">
        <v>148</v>
      </c>
      <c r="E1275" s="227" t="s">
        <v>19</v>
      </c>
      <c r="F1275" s="228" t="s">
        <v>584</v>
      </c>
      <c r="G1275" s="225"/>
      <c r="H1275" s="227" t="s">
        <v>19</v>
      </c>
      <c r="I1275" s="229"/>
      <c r="J1275" s="225"/>
      <c r="K1275" s="225"/>
      <c r="L1275" s="230"/>
      <c r="M1275" s="231"/>
      <c r="N1275" s="232"/>
      <c r="O1275" s="232"/>
      <c r="P1275" s="232"/>
      <c r="Q1275" s="232"/>
      <c r="R1275" s="232"/>
      <c r="S1275" s="232"/>
      <c r="T1275" s="233"/>
      <c r="U1275" s="13"/>
      <c r="V1275" s="13"/>
      <c r="W1275" s="13"/>
      <c r="X1275" s="13"/>
      <c r="Y1275" s="13"/>
      <c r="Z1275" s="13"/>
      <c r="AA1275" s="13"/>
      <c r="AB1275" s="13"/>
      <c r="AC1275" s="13"/>
      <c r="AD1275" s="13"/>
      <c r="AE1275" s="13"/>
      <c r="AT1275" s="234" t="s">
        <v>148</v>
      </c>
      <c r="AU1275" s="234" t="s">
        <v>85</v>
      </c>
      <c r="AV1275" s="13" t="s">
        <v>83</v>
      </c>
      <c r="AW1275" s="13" t="s">
        <v>35</v>
      </c>
      <c r="AX1275" s="13" t="s">
        <v>75</v>
      </c>
      <c r="AY1275" s="234" t="s">
        <v>136</v>
      </c>
    </row>
    <row r="1276" s="14" customFormat="1">
      <c r="A1276" s="14"/>
      <c r="B1276" s="235"/>
      <c r="C1276" s="236"/>
      <c r="D1276" s="226" t="s">
        <v>148</v>
      </c>
      <c r="E1276" s="237" t="s">
        <v>19</v>
      </c>
      <c r="F1276" s="238" t="s">
        <v>465</v>
      </c>
      <c r="G1276" s="236"/>
      <c r="H1276" s="239">
        <v>12.460000000000001</v>
      </c>
      <c r="I1276" s="240"/>
      <c r="J1276" s="236"/>
      <c r="K1276" s="236"/>
      <c r="L1276" s="241"/>
      <c r="M1276" s="242"/>
      <c r="N1276" s="243"/>
      <c r="O1276" s="243"/>
      <c r="P1276" s="243"/>
      <c r="Q1276" s="243"/>
      <c r="R1276" s="243"/>
      <c r="S1276" s="243"/>
      <c r="T1276" s="244"/>
      <c r="U1276" s="14"/>
      <c r="V1276" s="14"/>
      <c r="W1276" s="14"/>
      <c r="X1276" s="14"/>
      <c r="Y1276" s="14"/>
      <c r="Z1276" s="14"/>
      <c r="AA1276" s="14"/>
      <c r="AB1276" s="14"/>
      <c r="AC1276" s="14"/>
      <c r="AD1276" s="14"/>
      <c r="AE1276" s="14"/>
      <c r="AT1276" s="245" t="s">
        <v>148</v>
      </c>
      <c r="AU1276" s="245" t="s">
        <v>85</v>
      </c>
      <c r="AV1276" s="14" t="s">
        <v>85</v>
      </c>
      <c r="AW1276" s="14" t="s">
        <v>35</v>
      </c>
      <c r="AX1276" s="14" t="s">
        <v>75</v>
      </c>
      <c r="AY1276" s="245" t="s">
        <v>136</v>
      </c>
    </row>
    <row r="1277" s="13" customFormat="1">
      <c r="A1277" s="13"/>
      <c r="B1277" s="224"/>
      <c r="C1277" s="225"/>
      <c r="D1277" s="226" t="s">
        <v>148</v>
      </c>
      <c r="E1277" s="227" t="s">
        <v>19</v>
      </c>
      <c r="F1277" s="228" t="s">
        <v>585</v>
      </c>
      <c r="G1277" s="225"/>
      <c r="H1277" s="227" t="s">
        <v>19</v>
      </c>
      <c r="I1277" s="229"/>
      <c r="J1277" s="225"/>
      <c r="K1277" s="225"/>
      <c r="L1277" s="230"/>
      <c r="M1277" s="231"/>
      <c r="N1277" s="232"/>
      <c r="O1277" s="232"/>
      <c r="P1277" s="232"/>
      <c r="Q1277" s="232"/>
      <c r="R1277" s="232"/>
      <c r="S1277" s="232"/>
      <c r="T1277" s="233"/>
      <c r="U1277" s="13"/>
      <c r="V1277" s="13"/>
      <c r="W1277" s="13"/>
      <c r="X1277" s="13"/>
      <c r="Y1277" s="13"/>
      <c r="Z1277" s="13"/>
      <c r="AA1277" s="13"/>
      <c r="AB1277" s="13"/>
      <c r="AC1277" s="13"/>
      <c r="AD1277" s="13"/>
      <c r="AE1277" s="13"/>
      <c r="AT1277" s="234" t="s">
        <v>148</v>
      </c>
      <c r="AU1277" s="234" t="s">
        <v>85</v>
      </c>
      <c r="AV1277" s="13" t="s">
        <v>83</v>
      </c>
      <c r="AW1277" s="13" t="s">
        <v>35</v>
      </c>
      <c r="AX1277" s="13" t="s">
        <v>75</v>
      </c>
      <c r="AY1277" s="234" t="s">
        <v>136</v>
      </c>
    </row>
    <row r="1278" s="14" customFormat="1">
      <c r="A1278" s="14"/>
      <c r="B1278" s="235"/>
      <c r="C1278" s="236"/>
      <c r="D1278" s="226" t="s">
        <v>148</v>
      </c>
      <c r="E1278" s="237" t="s">
        <v>19</v>
      </c>
      <c r="F1278" s="238" t="s">
        <v>467</v>
      </c>
      <c r="G1278" s="236"/>
      <c r="H1278" s="239">
        <v>11.67</v>
      </c>
      <c r="I1278" s="240"/>
      <c r="J1278" s="236"/>
      <c r="K1278" s="236"/>
      <c r="L1278" s="241"/>
      <c r="M1278" s="242"/>
      <c r="N1278" s="243"/>
      <c r="O1278" s="243"/>
      <c r="P1278" s="243"/>
      <c r="Q1278" s="243"/>
      <c r="R1278" s="243"/>
      <c r="S1278" s="243"/>
      <c r="T1278" s="244"/>
      <c r="U1278" s="14"/>
      <c r="V1278" s="14"/>
      <c r="W1278" s="14"/>
      <c r="X1278" s="14"/>
      <c r="Y1278" s="14"/>
      <c r="Z1278" s="14"/>
      <c r="AA1278" s="14"/>
      <c r="AB1278" s="14"/>
      <c r="AC1278" s="14"/>
      <c r="AD1278" s="14"/>
      <c r="AE1278" s="14"/>
      <c r="AT1278" s="245" t="s">
        <v>148</v>
      </c>
      <c r="AU1278" s="245" t="s">
        <v>85</v>
      </c>
      <c r="AV1278" s="14" t="s">
        <v>85</v>
      </c>
      <c r="AW1278" s="14" t="s">
        <v>35</v>
      </c>
      <c r="AX1278" s="14" t="s">
        <v>75</v>
      </c>
      <c r="AY1278" s="245" t="s">
        <v>136</v>
      </c>
    </row>
    <row r="1279" s="13" customFormat="1">
      <c r="A1279" s="13"/>
      <c r="B1279" s="224"/>
      <c r="C1279" s="225"/>
      <c r="D1279" s="226" t="s">
        <v>148</v>
      </c>
      <c r="E1279" s="227" t="s">
        <v>19</v>
      </c>
      <c r="F1279" s="228" t="s">
        <v>586</v>
      </c>
      <c r="G1279" s="225"/>
      <c r="H1279" s="227" t="s">
        <v>19</v>
      </c>
      <c r="I1279" s="229"/>
      <c r="J1279" s="225"/>
      <c r="K1279" s="225"/>
      <c r="L1279" s="230"/>
      <c r="M1279" s="231"/>
      <c r="N1279" s="232"/>
      <c r="O1279" s="232"/>
      <c r="P1279" s="232"/>
      <c r="Q1279" s="232"/>
      <c r="R1279" s="232"/>
      <c r="S1279" s="232"/>
      <c r="T1279" s="233"/>
      <c r="U1279" s="13"/>
      <c r="V1279" s="13"/>
      <c r="W1279" s="13"/>
      <c r="X1279" s="13"/>
      <c r="Y1279" s="13"/>
      <c r="Z1279" s="13"/>
      <c r="AA1279" s="13"/>
      <c r="AB1279" s="13"/>
      <c r="AC1279" s="13"/>
      <c r="AD1279" s="13"/>
      <c r="AE1279" s="13"/>
      <c r="AT1279" s="234" t="s">
        <v>148</v>
      </c>
      <c r="AU1279" s="234" t="s">
        <v>85</v>
      </c>
      <c r="AV1279" s="13" t="s">
        <v>83</v>
      </c>
      <c r="AW1279" s="13" t="s">
        <v>35</v>
      </c>
      <c r="AX1279" s="13" t="s">
        <v>75</v>
      </c>
      <c r="AY1279" s="234" t="s">
        <v>136</v>
      </c>
    </row>
    <row r="1280" s="14" customFormat="1">
      <c r="A1280" s="14"/>
      <c r="B1280" s="235"/>
      <c r="C1280" s="236"/>
      <c r="D1280" s="226" t="s">
        <v>148</v>
      </c>
      <c r="E1280" s="237" t="s">
        <v>19</v>
      </c>
      <c r="F1280" s="238" t="s">
        <v>469</v>
      </c>
      <c r="G1280" s="236"/>
      <c r="H1280" s="239">
        <v>10.449999999999999</v>
      </c>
      <c r="I1280" s="240"/>
      <c r="J1280" s="236"/>
      <c r="K1280" s="236"/>
      <c r="L1280" s="241"/>
      <c r="M1280" s="242"/>
      <c r="N1280" s="243"/>
      <c r="O1280" s="243"/>
      <c r="P1280" s="243"/>
      <c r="Q1280" s="243"/>
      <c r="R1280" s="243"/>
      <c r="S1280" s="243"/>
      <c r="T1280" s="244"/>
      <c r="U1280" s="14"/>
      <c r="V1280" s="14"/>
      <c r="W1280" s="14"/>
      <c r="X1280" s="14"/>
      <c r="Y1280" s="14"/>
      <c r="Z1280" s="14"/>
      <c r="AA1280" s="14"/>
      <c r="AB1280" s="14"/>
      <c r="AC1280" s="14"/>
      <c r="AD1280" s="14"/>
      <c r="AE1280" s="14"/>
      <c r="AT1280" s="245" t="s">
        <v>148</v>
      </c>
      <c r="AU1280" s="245" t="s">
        <v>85</v>
      </c>
      <c r="AV1280" s="14" t="s">
        <v>85</v>
      </c>
      <c r="AW1280" s="14" t="s">
        <v>35</v>
      </c>
      <c r="AX1280" s="14" t="s">
        <v>75</v>
      </c>
      <c r="AY1280" s="245" t="s">
        <v>136</v>
      </c>
    </row>
    <row r="1281" s="13" customFormat="1">
      <c r="A1281" s="13"/>
      <c r="B1281" s="224"/>
      <c r="C1281" s="225"/>
      <c r="D1281" s="226" t="s">
        <v>148</v>
      </c>
      <c r="E1281" s="227" t="s">
        <v>19</v>
      </c>
      <c r="F1281" s="228" t="s">
        <v>592</v>
      </c>
      <c r="G1281" s="225"/>
      <c r="H1281" s="227" t="s">
        <v>19</v>
      </c>
      <c r="I1281" s="229"/>
      <c r="J1281" s="225"/>
      <c r="K1281" s="225"/>
      <c r="L1281" s="230"/>
      <c r="M1281" s="231"/>
      <c r="N1281" s="232"/>
      <c r="O1281" s="232"/>
      <c r="P1281" s="232"/>
      <c r="Q1281" s="232"/>
      <c r="R1281" s="232"/>
      <c r="S1281" s="232"/>
      <c r="T1281" s="233"/>
      <c r="U1281" s="13"/>
      <c r="V1281" s="13"/>
      <c r="W1281" s="13"/>
      <c r="X1281" s="13"/>
      <c r="Y1281" s="13"/>
      <c r="Z1281" s="13"/>
      <c r="AA1281" s="13"/>
      <c r="AB1281" s="13"/>
      <c r="AC1281" s="13"/>
      <c r="AD1281" s="13"/>
      <c r="AE1281" s="13"/>
      <c r="AT1281" s="234" t="s">
        <v>148</v>
      </c>
      <c r="AU1281" s="234" t="s">
        <v>85</v>
      </c>
      <c r="AV1281" s="13" t="s">
        <v>83</v>
      </c>
      <c r="AW1281" s="13" t="s">
        <v>35</v>
      </c>
      <c r="AX1281" s="13" t="s">
        <v>75</v>
      </c>
      <c r="AY1281" s="234" t="s">
        <v>136</v>
      </c>
    </row>
    <row r="1282" s="14" customFormat="1">
      <c r="A1282" s="14"/>
      <c r="B1282" s="235"/>
      <c r="C1282" s="236"/>
      <c r="D1282" s="226" t="s">
        <v>148</v>
      </c>
      <c r="E1282" s="237" t="s">
        <v>19</v>
      </c>
      <c r="F1282" s="238" t="s">
        <v>471</v>
      </c>
      <c r="G1282" s="236"/>
      <c r="H1282" s="239">
        <v>1</v>
      </c>
      <c r="I1282" s="240"/>
      <c r="J1282" s="236"/>
      <c r="K1282" s="236"/>
      <c r="L1282" s="241"/>
      <c r="M1282" s="242"/>
      <c r="N1282" s="243"/>
      <c r="O1282" s="243"/>
      <c r="P1282" s="243"/>
      <c r="Q1282" s="243"/>
      <c r="R1282" s="243"/>
      <c r="S1282" s="243"/>
      <c r="T1282" s="244"/>
      <c r="U1282" s="14"/>
      <c r="V1282" s="14"/>
      <c r="W1282" s="14"/>
      <c r="X1282" s="14"/>
      <c r="Y1282" s="14"/>
      <c r="Z1282" s="14"/>
      <c r="AA1282" s="14"/>
      <c r="AB1282" s="14"/>
      <c r="AC1282" s="14"/>
      <c r="AD1282" s="14"/>
      <c r="AE1282" s="14"/>
      <c r="AT1282" s="245" t="s">
        <v>148</v>
      </c>
      <c r="AU1282" s="245" t="s">
        <v>85</v>
      </c>
      <c r="AV1282" s="14" t="s">
        <v>85</v>
      </c>
      <c r="AW1282" s="14" t="s">
        <v>35</v>
      </c>
      <c r="AX1282" s="14" t="s">
        <v>75</v>
      </c>
      <c r="AY1282" s="245" t="s">
        <v>136</v>
      </c>
    </row>
    <row r="1283" s="13" customFormat="1">
      <c r="A1283" s="13"/>
      <c r="B1283" s="224"/>
      <c r="C1283" s="225"/>
      <c r="D1283" s="226" t="s">
        <v>148</v>
      </c>
      <c r="E1283" s="227" t="s">
        <v>19</v>
      </c>
      <c r="F1283" s="228" t="s">
        <v>593</v>
      </c>
      <c r="G1283" s="225"/>
      <c r="H1283" s="227" t="s">
        <v>19</v>
      </c>
      <c r="I1283" s="229"/>
      <c r="J1283" s="225"/>
      <c r="K1283" s="225"/>
      <c r="L1283" s="230"/>
      <c r="M1283" s="231"/>
      <c r="N1283" s="232"/>
      <c r="O1283" s="232"/>
      <c r="P1283" s="232"/>
      <c r="Q1283" s="232"/>
      <c r="R1283" s="232"/>
      <c r="S1283" s="232"/>
      <c r="T1283" s="233"/>
      <c r="U1283" s="13"/>
      <c r="V1283" s="13"/>
      <c r="W1283" s="13"/>
      <c r="X1283" s="13"/>
      <c r="Y1283" s="13"/>
      <c r="Z1283" s="13"/>
      <c r="AA1283" s="13"/>
      <c r="AB1283" s="13"/>
      <c r="AC1283" s="13"/>
      <c r="AD1283" s="13"/>
      <c r="AE1283" s="13"/>
      <c r="AT1283" s="234" t="s">
        <v>148</v>
      </c>
      <c r="AU1283" s="234" t="s">
        <v>85</v>
      </c>
      <c r="AV1283" s="13" t="s">
        <v>83</v>
      </c>
      <c r="AW1283" s="13" t="s">
        <v>35</v>
      </c>
      <c r="AX1283" s="13" t="s">
        <v>75</v>
      </c>
      <c r="AY1283" s="234" t="s">
        <v>136</v>
      </c>
    </row>
    <row r="1284" s="14" customFormat="1">
      <c r="A1284" s="14"/>
      <c r="B1284" s="235"/>
      <c r="C1284" s="236"/>
      <c r="D1284" s="226" t="s">
        <v>148</v>
      </c>
      <c r="E1284" s="237" t="s">
        <v>19</v>
      </c>
      <c r="F1284" s="238" t="s">
        <v>473</v>
      </c>
      <c r="G1284" s="236"/>
      <c r="H1284" s="239">
        <v>1.78</v>
      </c>
      <c r="I1284" s="240"/>
      <c r="J1284" s="236"/>
      <c r="K1284" s="236"/>
      <c r="L1284" s="241"/>
      <c r="M1284" s="242"/>
      <c r="N1284" s="243"/>
      <c r="O1284" s="243"/>
      <c r="P1284" s="243"/>
      <c r="Q1284" s="243"/>
      <c r="R1284" s="243"/>
      <c r="S1284" s="243"/>
      <c r="T1284" s="244"/>
      <c r="U1284" s="14"/>
      <c r="V1284" s="14"/>
      <c r="W1284" s="14"/>
      <c r="X1284" s="14"/>
      <c r="Y1284" s="14"/>
      <c r="Z1284" s="14"/>
      <c r="AA1284" s="14"/>
      <c r="AB1284" s="14"/>
      <c r="AC1284" s="14"/>
      <c r="AD1284" s="14"/>
      <c r="AE1284" s="14"/>
      <c r="AT1284" s="245" t="s">
        <v>148</v>
      </c>
      <c r="AU1284" s="245" t="s">
        <v>85</v>
      </c>
      <c r="AV1284" s="14" t="s">
        <v>85</v>
      </c>
      <c r="AW1284" s="14" t="s">
        <v>35</v>
      </c>
      <c r="AX1284" s="14" t="s">
        <v>75</v>
      </c>
      <c r="AY1284" s="245" t="s">
        <v>136</v>
      </c>
    </row>
    <row r="1285" s="13" customFormat="1">
      <c r="A1285" s="13"/>
      <c r="B1285" s="224"/>
      <c r="C1285" s="225"/>
      <c r="D1285" s="226" t="s">
        <v>148</v>
      </c>
      <c r="E1285" s="227" t="s">
        <v>19</v>
      </c>
      <c r="F1285" s="228" t="s">
        <v>594</v>
      </c>
      <c r="G1285" s="225"/>
      <c r="H1285" s="227" t="s">
        <v>19</v>
      </c>
      <c r="I1285" s="229"/>
      <c r="J1285" s="225"/>
      <c r="K1285" s="225"/>
      <c r="L1285" s="230"/>
      <c r="M1285" s="231"/>
      <c r="N1285" s="232"/>
      <c r="O1285" s="232"/>
      <c r="P1285" s="232"/>
      <c r="Q1285" s="232"/>
      <c r="R1285" s="232"/>
      <c r="S1285" s="232"/>
      <c r="T1285" s="233"/>
      <c r="U1285" s="13"/>
      <c r="V1285" s="13"/>
      <c r="W1285" s="13"/>
      <c r="X1285" s="13"/>
      <c r="Y1285" s="13"/>
      <c r="Z1285" s="13"/>
      <c r="AA1285" s="13"/>
      <c r="AB1285" s="13"/>
      <c r="AC1285" s="13"/>
      <c r="AD1285" s="13"/>
      <c r="AE1285" s="13"/>
      <c r="AT1285" s="234" t="s">
        <v>148</v>
      </c>
      <c r="AU1285" s="234" t="s">
        <v>85</v>
      </c>
      <c r="AV1285" s="13" t="s">
        <v>83</v>
      </c>
      <c r="AW1285" s="13" t="s">
        <v>35</v>
      </c>
      <c r="AX1285" s="13" t="s">
        <v>75</v>
      </c>
      <c r="AY1285" s="234" t="s">
        <v>136</v>
      </c>
    </row>
    <row r="1286" s="14" customFormat="1">
      <c r="A1286" s="14"/>
      <c r="B1286" s="235"/>
      <c r="C1286" s="236"/>
      <c r="D1286" s="226" t="s">
        <v>148</v>
      </c>
      <c r="E1286" s="237" t="s">
        <v>19</v>
      </c>
      <c r="F1286" s="238" t="s">
        <v>474</v>
      </c>
      <c r="G1286" s="236"/>
      <c r="H1286" s="239">
        <v>4.4500000000000002</v>
      </c>
      <c r="I1286" s="240"/>
      <c r="J1286" s="236"/>
      <c r="K1286" s="236"/>
      <c r="L1286" s="241"/>
      <c r="M1286" s="242"/>
      <c r="N1286" s="243"/>
      <c r="O1286" s="243"/>
      <c r="P1286" s="243"/>
      <c r="Q1286" s="243"/>
      <c r="R1286" s="243"/>
      <c r="S1286" s="243"/>
      <c r="T1286" s="244"/>
      <c r="U1286" s="14"/>
      <c r="V1286" s="14"/>
      <c r="W1286" s="14"/>
      <c r="X1286" s="14"/>
      <c r="Y1286" s="14"/>
      <c r="Z1286" s="14"/>
      <c r="AA1286" s="14"/>
      <c r="AB1286" s="14"/>
      <c r="AC1286" s="14"/>
      <c r="AD1286" s="14"/>
      <c r="AE1286" s="14"/>
      <c r="AT1286" s="245" t="s">
        <v>148</v>
      </c>
      <c r="AU1286" s="245" t="s">
        <v>85</v>
      </c>
      <c r="AV1286" s="14" t="s">
        <v>85</v>
      </c>
      <c r="AW1286" s="14" t="s">
        <v>35</v>
      </c>
      <c r="AX1286" s="14" t="s">
        <v>75</v>
      </c>
      <c r="AY1286" s="245" t="s">
        <v>136</v>
      </c>
    </row>
    <row r="1287" s="13" customFormat="1">
      <c r="A1287" s="13"/>
      <c r="B1287" s="224"/>
      <c r="C1287" s="225"/>
      <c r="D1287" s="226" t="s">
        <v>148</v>
      </c>
      <c r="E1287" s="227" t="s">
        <v>19</v>
      </c>
      <c r="F1287" s="228" t="s">
        <v>595</v>
      </c>
      <c r="G1287" s="225"/>
      <c r="H1287" s="227" t="s">
        <v>19</v>
      </c>
      <c r="I1287" s="229"/>
      <c r="J1287" s="225"/>
      <c r="K1287" s="225"/>
      <c r="L1287" s="230"/>
      <c r="M1287" s="231"/>
      <c r="N1287" s="232"/>
      <c r="O1287" s="232"/>
      <c r="P1287" s="232"/>
      <c r="Q1287" s="232"/>
      <c r="R1287" s="232"/>
      <c r="S1287" s="232"/>
      <c r="T1287" s="233"/>
      <c r="U1287" s="13"/>
      <c r="V1287" s="13"/>
      <c r="W1287" s="13"/>
      <c r="X1287" s="13"/>
      <c r="Y1287" s="13"/>
      <c r="Z1287" s="13"/>
      <c r="AA1287" s="13"/>
      <c r="AB1287" s="13"/>
      <c r="AC1287" s="13"/>
      <c r="AD1287" s="13"/>
      <c r="AE1287" s="13"/>
      <c r="AT1287" s="234" t="s">
        <v>148</v>
      </c>
      <c r="AU1287" s="234" t="s">
        <v>85</v>
      </c>
      <c r="AV1287" s="13" t="s">
        <v>83</v>
      </c>
      <c r="AW1287" s="13" t="s">
        <v>35</v>
      </c>
      <c r="AX1287" s="13" t="s">
        <v>75</v>
      </c>
      <c r="AY1287" s="234" t="s">
        <v>136</v>
      </c>
    </row>
    <row r="1288" s="14" customFormat="1">
      <c r="A1288" s="14"/>
      <c r="B1288" s="235"/>
      <c r="C1288" s="236"/>
      <c r="D1288" s="226" t="s">
        <v>148</v>
      </c>
      <c r="E1288" s="237" t="s">
        <v>19</v>
      </c>
      <c r="F1288" s="238" t="s">
        <v>330</v>
      </c>
      <c r="G1288" s="236"/>
      <c r="H1288" s="239">
        <v>1.8799999999999999</v>
      </c>
      <c r="I1288" s="240"/>
      <c r="J1288" s="236"/>
      <c r="K1288" s="236"/>
      <c r="L1288" s="241"/>
      <c r="M1288" s="242"/>
      <c r="N1288" s="243"/>
      <c r="O1288" s="243"/>
      <c r="P1288" s="243"/>
      <c r="Q1288" s="243"/>
      <c r="R1288" s="243"/>
      <c r="S1288" s="243"/>
      <c r="T1288" s="244"/>
      <c r="U1288" s="14"/>
      <c r="V1288" s="14"/>
      <c r="W1288" s="14"/>
      <c r="X1288" s="14"/>
      <c r="Y1288" s="14"/>
      <c r="Z1288" s="14"/>
      <c r="AA1288" s="14"/>
      <c r="AB1288" s="14"/>
      <c r="AC1288" s="14"/>
      <c r="AD1288" s="14"/>
      <c r="AE1288" s="14"/>
      <c r="AT1288" s="245" t="s">
        <v>148</v>
      </c>
      <c r="AU1288" s="245" t="s">
        <v>85</v>
      </c>
      <c r="AV1288" s="14" t="s">
        <v>85</v>
      </c>
      <c r="AW1288" s="14" t="s">
        <v>35</v>
      </c>
      <c r="AX1288" s="14" t="s">
        <v>75</v>
      </c>
      <c r="AY1288" s="245" t="s">
        <v>136</v>
      </c>
    </row>
    <row r="1289" s="13" customFormat="1">
      <c r="A1289" s="13"/>
      <c r="B1289" s="224"/>
      <c r="C1289" s="225"/>
      <c r="D1289" s="226" t="s">
        <v>148</v>
      </c>
      <c r="E1289" s="227" t="s">
        <v>19</v>
      </c>
      <c r="F1289" s="228" t="s">
        <v>960</v>
      </c>
      <c r="G1289" s="225"/>
      <c r="H1289" s="227" t="s">
        <v>19</v>
      </c>
      <c r="I1289" s="229"/>
      <c r="J1289" s="225"/>
      <c r="K1289" s="225"/>
      <c r="L1289" s="230"/>
      <c r="M1289" s="231"/>
      <c r="N1289" s="232"/>
      <c r="O1289" s="232"/>
      <c r="P1289" s="232"/>
      <c r="Q1289" s="232"/>
      <c r="R1289" s="232"/>
      <c r="S1289" s="232"/>
      <c r="T1289" s="233"/>
      <c r="U1289" s="13"/>
      <c r="V1289" s="13"/>
      <c r="W1289" s="13"/>
      <c r="X1289" s="13"/>
      <c r="Y1289" s="13"/>
      <c r="Z1289" s="13"/>
      <c r="AA1289" s="13"/>
      <c r="AB1289" s="13"/>
      <c r="AC1289" s="13"/>
      <c r="AD1289" s="13"/>
      <c r="AE1289" s="13"/>
      <c r="AT1289" s="234" t="s">
        <v>148</v>
      </c>
      <c r="AU1289" s="234" t="s">
        <v>85</v>
      </c>
      <c r="AV1289" s="13" t="s">
        <v>83</v>
      </c>
      <c r="AW1289" s="13" t="s">
        <v>35</v>
      </c>
      <c r="AX1289" s="13" t="s">
        <v>75</v>
      </c>
      <c r="AY1289" s="234" t="s">
        <v>136</v>
      </c>
    </row>
    <row r="1290" s="14" customFormat="1">
      <c r="A1290" s="14"/>
      <c r="B1290" s="235"/>
      <c r="C1290" s="236"/>
      <c r="D1290" s="226" t="s">
        <v>148</v>
      </c>
      <c r="E1290" s="237" t="s">
        <v>19</v>
      </c>
      <c r="F1290" s="238" t="s">
        <v>1138</v>
      </c>
      <c r="G1290" s="236"/>
      <c r="H1290" s="239">
        <v>-54.906999999999996</v>
      </c>
      <c r="I1290" s="240"/>
      <c r="J1290" s="236"/>
      <c r="K1290" s="236"/>
      <c r="L1290" s="241"/>
      <c r="M1290" s="242"/>
      <c r="N1290" s="243"/>
      <c r="O1290" s="243"/>
      <c r="P1290" s="243"/>
      <c r="Q1290" s="243"/>
      <c r="R1290" s="243"/>
      <c r="S1290" s="243"/>
      <c r="T1290" s="244"/>
      <c r="U1290" s="14"/>
      <c r="V1290" s="14"/>
      <c r="W1290" s="14"/>
      <c r="X1290" s="14"/>
      <c r="Y1290" s="14"/>
      <c r="Z1290" s="14"/>
      <c r="AA1290" s="14"/>
      <c r="AB1290" s="14"/>
      <c r="AC1290" s="14"/>
      <c r="AD1290" s="14"/>
      <c r="AE1290" s="14"/>
      <c r="AT1290" s="245" t="s">
        <v>148</v>
      </c>
      <c r="AU1290" s="245" t="s">
        <v>85</v>
      </c>
      <c r="AV1290" s="14" t="s">
        <v>85</v>
      </c>
      <c r="AW1290" s="14" t="s">
        <v>35</v>
      </c>
      <c r="AX1290" s="14" t="s">
        <v>75</v>
      </c>
      <c r="AY1290" s="245" t="s">
        <v>136</v>
      </c>
    </row>
    <row r="1291" s="15" customFormat="1">
      <c r="A1291" s="15"/>
      <c r="B1291" s="246"/>
      <c r="C1291" s="247"/>
      <c r="D1291" s="226" t="s">
        <v>148</v>
      </c>
      <c r="E1291" s="248" t="s">
        <v>19</v>
      </c>
      <c r="F1291" s="249" t="s">
        <v>155</v>
      </c>
      <c r="G1291" s="247"/>
      <c r="H1291" s="250">
        <v>509.33300000000003</v>
      </c>
      <c r="I1291" s="251"/>
      <c r="J1291" s="247"/>
      <c r="K1291" s="247"/>
      <c r="L1291" s="252"/>
      <c r="M1291" s="253"/>
      <c r="N1291" s="254"/>
      <c r="O1291" s="254"/>
      <c r="P1291" s="254"/>
      <c r="Q1291" s="254"/>
      <c r="R1291" s="254"/>
      <c r="S1291" s="254"/>
      <c r="T1291" s="255"/>
      <c r="U1291" s="15"/>
      <c r="V1291" s="15"/>
      <c r="W1291" s="15"/>
      <c r="X1291" s="15"/>
      <c r="Y1291" s="15"/>
      <c r="Z1291" s="15"/>
      <c r="AA1291" s="15"/>
      <c r="AB1291" s="15"/>
      <c r="AC1291" s="15"/>
      <c r="AD1291" s="15"/>
      <c r="AE1291" s="15"/>
      <c r="AT1291" s="256" t="s">
        <v>148</v>
      </c>
      <c r="AU1291" s="256" t="s">
        <v>85</v>
      </c>
      <c r="AV1291" s="15" t="s">
        <v>144</v>
      </c>
      <c r="AW1291" s="15" t="s">
        <v>35</v>
      </c>
      <c r="AX1291" s="15" t="s">
        <v>83</v>
      </c>
      <c r="AY1291" s="256" t="s">
        <v>136</v>
      </c>
    </row>
    <row r="1292" s="2" customFormat="1" ht="21.75" customHeight="1">
      <c r="A1292" s="40"/>
      <c r="B1292" s="41"/>
      <c r="C1292" s="206" t="s">
        <v>1139</v>
      </c>
      <c r="D1292" s="206" t="s">
        <v>139</v>
      </c>
      <c r="E1292" s="207" t="s">
        <v>1140</v>
      </c>
      <c r="F1292" s="208" t="s">
        <v>1141</v>
      </c>
      <c r="G1292" s="209" t="s">
        <v>142</v>
      </c>
      <c r="H1292" s="210">
        <v>23.960000000000001</v>
      </c>
      <c r="I1292" s="211"/>
      <c r="J1292" s="212">
        <f>ROUND(I1292*H1292,2)</f>
        <v>0</v>
      </c>
      <c r="K1292" s="208" t="s">
        <v>143</v>
      </c>
      <c r="L1292" s="46"/>
      <c r="M1292" s="213" t="s">
        <v>19</v>
      </c>
      <c r="N1292" s="214" t="s">
        <v>46</v>
      </c>
      <c r="O1292" s="86"/>
      <c r="P1292" s="215">
        <f>O1292*H1292</f>
        <v>0</v>
      </c>
      <c r="Q1292" s="215">
        <v>2.0000000000000002E-05</v>
      </c>
      <c r="R1292" s="215">
        <f>Q1292*H1292</f>
        <v>0.00047920000000000005</v>
      </c>
      <c r="S1292" s="215">
        <v>0</v>
      </c>
      <c r="T1292" s="216">
        <f>S1292*H1292</f>
        <v>0</v>
      </c>
      <c r="U1292" s="40"/>
      <c r="V1292" s="40"/>
      <c r="W1292" s="40"/>
      <c r="X1292" s="40"/>
      <c r="Y1292" s="40"/>
      <c r="Z1292" s="40"/>
      <c r="AA1292" s="40"/>
      <c r="AB1292" s="40"/>
      <c r="AC1292" s="40"/>
      <c r="AD1292" s="40"/>
      <c r="AE1292" s="40"/>
      <c r="AR1292" s="217" t="s">
        <v>257</v>
      </c>
      <c r="AT1292" s="217" t="s">
        <v>139</v>
      </c>
      <c r="AU1292" s="217" t="s">
        <v>85</v>
      </c>
      <c r="AY1292" s="19" t="s">
        <v>136</v>
      </c>
      <c r="BE1292" s="218">
        <f>IF(N1292="základní",J1292,0)</f>
        <v>0</v>
      </c>
      <c r="BF1292" s="218">
        <f>IF(N1292="snížená",J1292,0)</f>
        <v>0</v>
      </c>
      <c r="BG1292" s="218">
        <f>IF(N1292="zákl. přenesená",J1292,0)</f>
        <v>0</v>
      </c>
      <c r="BH1292" s="218">
        <f>IF(N1292="sníž. přenesená",J1292,0)</f>
        <v>0</v>
      </c>
      <c r="BI1292" s="218">
        <f>IF(N1292="nulová",J1292,0)</f>
        <v>0</v>
      </c>
      <c r="BJ1292" s="19" t="s">
        <v>83</v>
      </c>
      <c r="BK1292" s="218">
        <f>ROUND(I1292*H1292,2)</f>
        <v>0</v>
      </c>
      <c r="BL1292" s="19" t="s">
        <v>257</v>
      </c>
      <c r="BM1292" s="217" t="s">
        <v>1142</v>
      </c>
    </row>
    <row r="1293" s="2" customFormat="1">
      <c r="A1293" s="40"/>
      <c r="B1293" s="41"/>
      <c r="C1293" s="42"/>
      <c r="D1293" s="219" t="s">
        <v>146</v>
      </c>
      <c r="E1293" s="42"/>
      <c r="F1293" s="220" t="s">
        <v>1143</v>
      </c>
      <c r="G1293" s="42"/>
      <c r="H1293" s="42"/>
      <c r="I1293" s="221"/>
      <c r="J1293" s="42"/>
      <c r="K1293" s="42"/>
      <c r="L1293" s="46"/>
      <c r="M1293" s="222"/>
      <c r="N1293" s="223"/>
      <c r="O1293" s="86"/>
      <c r="P1293" s="86"/>
      <c r="Q1293" s="86"/>
      <c r="R1293" s="86"/>
      <c r="S1293" s="86"/>
      <c r="T1293" s="87"/>
      <c r="U1293" s="40"/>
      <c r="V1293" s="40"/>
      <c r="W1293" s="40"/>
      <c r="X1293" s="40"/>
      <c r="Y1293" s="40"/>
      <c r="Z1293" s="40"/>
      <c r="AA1293" s="40"/>
      <c r="AB1293" s="40"/>
      <c r="AC1293" s="40"/>
      <c r="AD1293" s="40"/>
      <c r="AE1293" s="40"/>
      <c r="AT1293" s="19" t="s">
        <v>146</v>
      </c>
      <c r="AU1293" s="19" t="s">
        <v>85</v>
      </c>
    </row>
    <row r="1294" s="13" customFormat="1">
      <c r="A1294" s="13"/>
      <c r="B1294" s="224"/>
      <c r="C1294" s="225"/>
      <c r="D1294" s="226" t="s">
        <v>148</v>
      </c>
      <c r="E1294" s="227" t="s">
        <v>19</v>
      </c>
      <c r="F1294" s="228" t="s">
        <v>1089</v>
      </c>
      <c r="G1294" s="225"/>
      <c r="H1294" s="227" t="s">
        <v>19</v>
      </c>
      <c r="I1294" s="229"/>
      <c r="J1294" s="225"/>
      <c r="K1294" s="225"/>
      <c r="L1294" s="230"/>
      <c r="M1294" s="231"/>
      <c r="N1294" s="232"/>
      <c r="O1294" s="232"/>
      <c r="P1294" s="232"/>
      <c r="Q1294" s="232"/>
      <c r="R1294" s="232"/>
      <c r="S1294" s="232"/>
      <c r="T1294" s="233"/>
      <c r="U1294" s="13"/>
      <c r="V1294" s="13"/>
      <c r="W1294" s="13"/>
      <c r="X1294" s="13"/>
      <c r="Y1294" s="13"/>
      <c r="Z1294" s="13"/>
      <c r="AA1294" s="13"/>
      <c r="AB1294" s="13"/>
      <c r="AC1294" s="13"/>
      <c r="AD1294" s="13"/>
      <c r="AE1294" s="13"/>
      <c r="AT1294" s="234" t="s">
        <v>148</v>
      </c>
      <c r="AU1294" s="234" t="s">
        <v>85</v>
      </c>
      <c r="AV1294" s="13" t="s">
        <v>83</v>
      </c>
      <c r="AW1294" s="13" t="s">
        <v>35</v>
      </c>
      <c r="AX1294" s="13" t="s">
        <v>75</v>
      </c>
      <c r="AY1294" s="234" t="s">
        <v>136</v>
      </c>
    </row>
    <row r="1295" s="14" customFormat="1">
      <c r="A1295" s="14"/>
      <c r="B1295" s="235"/>
      <c r="C1295" s="236"/>
      <c r="D1295" s="226" t="s">
        <v>148</v>
      </c>
      <c r="E1295" s="237" t="s">
        <v>19</v>
      </c>
      <c r="F1295" s="238" t="s">
        <v>1110</v>
      </c>
      <c r="G1295" s="236"/>
      <c r="H1295" s="239">
        <v>6.2030000000000003</v>
      </c>
      <c r="I1295" s="240"/>
      <c r="J1295" s="236"/>
      <c r="K1295" s="236"/>
      <c r="L1295" s="241"/>
      <c r="M1295" s="242"/>
      <c r="N1295" s="243"/>
      <c r="O1295" s="243"/>
      <c r="P1295" s="243"/>
      <c r="Q1295" s="243"/>
      <c r="R1295" s="243"/>
      <c r="S1295" s="243"/>
      <c r="T1295" s="244"/>
      <c r="U1295" s="14"/>
      <c r="V1295" s="14"/>
      <c r="W1295" s="14"/>
      <c r="X1295" s="14"/>
      <c r="Y1295" s="14"/>
      <c r="Z1295" s="14"/>
      <c r="AA1295" s="14"/>
      <c r="AB1295" s="14"/>
      <c r="AC1295" s="14"/>
      <c r="AD1295" s="14"/>
      <c r="AE1295" s="14"/>
      <c r="AT1295" s="245" t="s">
        <v>148</v>
      </c>
      <c r="AU1295" s="245" t="s">
        <v>85</v>
      </c>
      <c r="AV1295" s="14" t="s">
        <v>85</v>
      </c>
      <c r="AW1295" s="14" t="s">
        <v>35</v>
      </c>
      <c r="AX1295" s="14" t="s">
        <v>75</v>
      </c>
      <c r="AY1295" s="245" t="s">
        <v>136</v>
      </c>
    </row>
    <row r="1296" s="14" customFormat="1">
      <c r="A1296" s="14"/>
      <c r="B1296" s="235"/>
      <c r="C1296" s="236"/>
      <c r="D1296" s="226" t="s">
        <v>148</v>
      </c>
      <c r="E1296" s="237" t="s">
        <v>19</v>
      </c>
      <c r="F1296" s="238" t="s">
        <v>1111</v>
      </c>
      <c r="G1296" s="236"/>
      <c r="H1296" s="239">
        <v>15.471</v>
      </c>
      <c r="I1296" s="240"/>
      <c r="J1296" s="236"/>
      <c r="K1296" s="236"/>
      <c r="L1296" s="241"/>
      <c r="M1296" s="242"/>
      <c r="N1296" s="243"/>
      <c r="O1296" s="243"/>
      <c r="P1296" s="243"/>
      <c r="Q1296" s="243"/>
      <c r="R1296" s="243"/>
      <c r="S1296" s="243"/>
      <c r="T1296" s="244"/>
      <c r="U1296" s="14"/>
      <c r="V1296" s="14"/>
      <c r="W1296" s="14"/>
      <c r="X1296" s="14"/>
      <c r="Y1296" s="14"/>
      <c r="Z1296" s="14"/>
      <c r="AA1296" s="14"/>
      <c r="AB1296" s="14"/>
      <c r="AC1296" s="14"/>
      <c r="AD1296" s="14"/>
      <c r="AE1296" s="14"/>
      <c r="AT1296" s="245" t="s">
        <v>148</v>
      </c>
      <c r="AU1296" s="245" t="s">
        <v>85</v>
      </c>
      <c r="AV1296" s="14" t="s">
        <v>85</v>
      </c>
      <c r="AW1296" s="14" t="s">
        <v>35</v>
      </c>
      <c r="AX1296" s="14" t="s">
        <v>75</v>
      </c>
      <c r="AY1296" s="245" t="s">
        <v>136</v>
      </c>
    </row>
    <row r="1297" s="14" customFormat="1">
      <c r="A1297" s="14"/>
      <c r="B1297" s="235"/>
      <c r="C1297" s="236"/>
      <c r="D1297" s="226" t="s">
        <v>148</v>
      </c>
      <c r="E1297" s="237" t="s">
        <v>19</v>
      </c>
      <c r="F1297" s="238" t="s">
        <v>1112</v>
      </c>
      <c r="G1297" s="236"/>
      <c r="H1297" s="239">
        <v>2.286</v>
      </c>
      <c r="I1297" s="240"/>
      <c r="J1297" s="236"/>
      <c r="K1297" s="236"/>
      <c r="L1297" s="241"/>
      <c r="M1297" s="242"/>
      <c r="N1297" s="243"/>
      <c r="O1297" s="243"/>
      <c r="P1297" s="243"/>
      <c r="Q1297" s="243"/>
      <c r="R1297" s="243"/>
      <c r="S1297" s="243"/>
      <c r="T1297" s="244"/>
      <c r="U1297" s="14"/>
      <c r="V1297" s="14"/>
      <c r="W1297" s="14"/>
      <c r="X1297" s="14"/>
      <c r="Y1297" s="14"/>
      <c r="Z1297" s="14"/>
      <c r="AA1297" s="14"/>
      <c r="AB1297" s="14"/>
      <c r="AC1297" s="14"/>
      <c r="AD1297" s="14"/>
      <c r="AE1297" s="14"/>
      <c r="AT1297" s="245" t="s">
        <v>148</v>
      </c>
      <c r="AU1297" s="245" t="s">
        <v>85</v>
      </c>
      <c r="AV1297" s="14" t="s">
        <v>85</v>
      </c>
      <c r="AW1297" s="14" t="s">
        <v>35</v>
      </c>
      <c r="AX1297" s="14" t="s">
        <v>75</v>
      </c>
      <c r="AY1297" s="245" t="s">
        <v>136</v>
      </c>
    </row>
    <row r="1298" s="15" customFormat="1">
      <c r="A1298" s="15"/>
      <c r="B1298" s="246"/>
      <c r="C1298" s="247"/>
      <c r="D1298" s="226" t="s">
        <v>148</v>
      </c>
      <c r="E1298" s="248" t="s">
        <v>19</v>
      </c>
      <c r="F1298" s="249" t="s">
        <v>155</v>
      </c>
      <c r="G1298" s="247"/>
      <c r="H1298" s="250">
        <v>23.960000000000001</v>
      </c>
      <c r="I1298" s="251"/>
      <c r="J1298" s="247"/>
      <c r="K1298" s="247"/>
      <c r="L1298" s="252"/>
      <c r="M1298" s="253"/>
      <c r="N1298" s="254"/>
      <c r="O1298" s="254"/>
      <c r="P1298" s="254"/>
      <c r="Q1298" s="254"/>
      <c r="R1298" s="254"/>
      <c r="S1298" s="254"/>
      <c r="T1298" s="255"/>
      <c r="U1298" s="15"/>
      <c r="V1298" s="15"/>
      <c r="W1298" s="15"/>
      <c r="X1298" s="15"/>
      <c r="Y1298" s="15"/>
      <c r="Z1298" s="15"/>
      <c r="AA1298" s="15"/>
      <c r="AB1298" s="15"/>
      <c r="AC1298" s="15"/>
      <c r="AD1298" s="15"/>
      <c r="AE1298" s="15"/>
      <c r="AT1298" s="256" t="s">
        <v>148</v>
      </c>
      <c r="AU1298" s="256" t="s">
        <v>85</v>
      </c>
      <c r="AV1298" s="15" t="s">
        <v>144</v>
      </c>
      <c r="AW1298" s="15" t="s">
        <v>35</v>
      </c>
      <c r="AX1298" s="15" t="s">
        <v>83</v>
      </c>
      <c r="AY1298" s="256" t="s">
        <v>136</v>
      </c>
    </row>
    <row r="1299" s="2" customFormat="1" ht="16.5" customHeight="1">
      <c r="A1299" s="40"/>
      <c r="B1299" s="41"/>
      <c r="C1299" s="206" t="s">
        <v>1144</v>
      </c>
      <c r="D1299" s="206" t="s">
        <v>139</v>
      </c>
      <c r="E1299" s="207" t="s">
        <v>1145</v>
      </c>
      <c r="F1299" s="208" t="s">
        <v>1146</v>
      </c>
      <c r="G1299" s="209" t="s">
        <v>142</v>
      </c>
      <c r="H1299" s="210">
        <v>46.740000000000002</v>
      </c>
      <c r="I1299" s="211"/>
      <c r="J1299" s="212">
        <f>ROUND(I1299*H1299,2)</f>
        <v>0</v>
      </c>
      <c r="K1299" s="208" t="s">
        <v>143</v>
      </c>
      <c r="L1299" s="46"/>
      <c r="M1299" s="213" t="s">
        <v>19</v>
      </c>
      <c r="N1299" s="214" t="s">
        <v>46</v>
      </c>
      <c r="O1299" s="86"/>
      <c r="P1299" s="215">
        <f>O1299*H1299</f>
        <v>0</v>
      </c>
      <c r="Q1299" s="215">
        <v>1.0000000000000001E-05</v>
      </c>
      <c r="R1299" s="215">
        <f>Q1299*H1299</f>
        <v>0.00046740000000000003</v>
      </c>
      <c r="S1299" s="215">
        <v>0</v>
      </c>
      <c r="T1299" s="216">
        <f>S1299*H1299</f>
        <v>0</v>
      </c>
      <c r="U1299" s="40"/>
      <c r="V1299" s="40"/>
      <c r="W1299" s="40"/>
      <c r="X1299" s="40"/>
      <c r="Y1299" s="40"/>
      <c r="Z1299" s="40"/>
      <c r="AA1299" s="40"/>
      <c r="AB1299" s="40"/>
      <c r="AC1299" s="40"/>
      <c r="AD1299" s="40"/>
      <c r="AE1299" s="40"/>
      <c r="AR1299" s="217" t="s">
        <v>257</v>
      </c>
      <c r="AT1299" s="217" t="s">
        <v>139</v>
      </c>
      <c r="AU1299" s="217" t="s">
        <v>85</v>
      </c>
      <c r="AY1299" s="19" t="s">
        <v>136</v>
      </c>
      <c r="BE1299" s="218">
        <f>IF(N1299="základní",J1299,0)</f>
        <v>0</v>
      </c>
      <c r="BF1299" s="218">
        <f>IF(N1299="snížená",J1299,0)</f>
        <v>0</v>
      </c>
      <c r="BG1299" s="218">
        <f>IF(N1299="zákl. přenesená",J1299,0)</f>
        <v>0</v>
      </c>
      <c r="BH1299" s="218">
        <f>IF(N1299="sníž. přenesená",J1299,0)</f>
        <v>0</v>
      </c>
      <c r="BI1299" s="218">
        <f>IF(N1299="nulová",J1299,0)</f>
        <v>0</v>
      </c>
      <c r="BJ1299" s="19" t="s">
        <v>83</v>
      </c>
      <c r="BK1299" s="218">
        <f>ROUND(I1299*H1299,2)</f>
        <v>0</v>
      </c>
      <c r="BL1299" s="19" t="s">
        <v>257</v>
      </c>
      <c r="BM1299" s="217" t="s">
        <v>1147</v>
      </c>
    </row>
    <row r="1300" s="2" customFormat="1">
      <c r="A1300" s="40"/>
      <c r="B1300" s="41"/>
      <c r="C1300" s="42"/>
      <c r="D1300" s="219" t="s">
        <v>146</v>
      </c>
      <c r="E1300" s="42"/>
      <c r="F1300" s="220" t="s">
        <v>1148</v>
      </c>
      <c r="G1300" s="42"/>
      <c r="H1300" s="42"/>
      <c r="I1300" s="221"/>
      <c r="J1300" s="42"/>
      <c r="K1300" s="42"/>
      <c r="L1300" s="46"/>
      <c r="M1300" s="222"/>
      <c r="N1300" s="223"/>
      <c r="O1300" s="86"/>
      <c r="P1300" s="86"/>
      <c r="Q1300" s="86"/>
      <c r="R1300" s="86"/>
      <c r="S1300" s="86"/>
      <c r="T1300" s="87"/>
      <c r="U1300" s="40"/>
      <c r="V1300" s="40"/>
      <c r="W1300" s="40"/>
      <c r="X1300" s="40"/>
      <c r="Y1300" s="40"/>
      <c r="Z1300" s="40"/>
      <c r="AA1300" s="40"/>
      <c r="AB1300" s="40"/>
      <c r="AC1300" s="40"/>
      <c r="AD1300" s="40"/>
      <c r="AE1300" s="40"/>
      <c r="AT1300" s="19" t="s">
        <v>146</v>
      </c>
      <c r="AU1300" s="19" t="s">
        <v>85</v>
      </c>
    </row>
    <row r="1301" s="13" customFormat="1">
      <c r="A1301" s="13"/>
      <c r="B1301" s="224"/>
      <c r="C1301" s="225"/>
      <c r="D1301" s="226" t="s">
        <v>148</v>
      </c>
      <c r="E1301" s="227" t="s">
        <v>19</v>
      </c>
      <c r="F1301" s="228" t="s">
        <v>435</v>
      </c>
      <c r="G1301" s="225"/>
      <c r="H1301" s="227" t="s">
        <v>19</v>
      </c>
      <c r="I1301" s="229"/>
      <c r="J1301" s="225"/>
      <c r="K1301" s="225"/>
      <c r="L1301" s="230"/>
      <c r="M1301" s="231"/>
      <c r="N1301" s="232"/>
      <c r="O1301" s="232"/>
      <c r="P1301" s="232"/>
      <c r="Q1301" s="232"/>
      <c r="R1301" s="232"/>
      <c r="S1301" s="232"/>
      <c r="T1301" s="233"/>
      <c r="U1301" s="13"/>
      <c r="V1301" s="13"/>
      <c r="W1301" s="13"/>
      <c r="X1301" s="13"/>
      <c r="Y1301" s="13"/>
      <c r="Z1301" s="13"/>
      <c r="AA1301" s="13"/>
      <c r="AB1301" s="13"/>
      <c r="AC1301" s="13"/>
      <c r="AD1301" s="13"/>
      <c r="AE1301" s="13"/>
      <c r="AT1301" s="234" t="s">
        <v>148</v>
      </c>
      <c r="AU1301" s="234" t="s">
        <v>85</v>
      </c>
      <c r="AV1301" s="13" t="s">
        <v>83</v>
      </c>
      <c r="AW1301" s="13" t="s">
        <v>35</v>
      </c>
      <c r="AX1301" s="13" t="s">
        <v>75</v>
      </c>
      <c r="AY1301" s="234" t="s">
        <v>136</v>
      </c>
    </row>
    <row r="1302" s="14" customFormat="1">
      <c r="A1302" s="14"/>
      <c r="B1302" s="235"/>
      <c r="C1302" s="236"/>
      <c r="D1302" s="226" t="s">
        <v>148</v>
      </c>
      <c r="E1302" s="237" t="s">
        <v>19</v>
      </c>
      <c r="F1302" s="238" t="s">
        <v>1113</v>
      </c>
      <c r="G1302" s="236"/>
      <c r="H1302" s="239">
        <v>29.52</v>
      </c>
      <c r="I1302" s="240"/>
      <c r="J1302" s="236"/>
      <c r="K1302" s="236"/>
      <c r="L1302" s="241"/>
      <c r="M1302" s="242"/>
      <c r="N1302" s="243"/>
      <c r="O1302" s="243"/>
      <c r="P1302" s="243"/>
      <c r="Q1302" s="243"/>
      <c r="R1302" s="243"/>
      <c r="S1302" s="243"/>
      <c r="T1302" s="244"/>
      <c r="U1302" s="14"/>
      <c r="V1302" s="14"/>
      <c r="W1302" s="14"/>
      <c r="X1302" s="14"/>
      <c r="Y1302" s="14"/>
      <c r="Z1302" s="14"/>
      <c r="AA1302" s="14"/>
      <c r="AB1302" s="14"/>
      <c r="AC1302" s="14"/>
      <c r="AD1302" s="14"/>
      <c r="AE1302" s="14"/>
      <c r="AT1302" s="245" t="s">
        <v>148</v>
      </c>
      <c r="AU1302" s="245" t="s">
        <v>85</v>
      </c>
      <c r="AV1302" s="14" t="s">
        <v>85</v>
      </c>
      <c r="AW1302" s="14" t="s">
        <v>35</v>
      </c>
      <c r="AX1302" s="14" t="s">
        <v>75</v>
      </c>
      <c r="AY1302" s="245" t="s">
        <v>136</v>
      </c>
    </row>
    <row r="1303" s="14" customFormat="1">
      <c r="A1303" s="14"/>
      <c r="B1303" s="235"/>
      <c r="C1303" s="236"/>
      <c r="D1303" s="226" t="s">
        <v>148</v>
      </c>
      <c r="E1303" s="237" t="s">
        <v>19</v>
      </c>
      <c r="F1303" s="238" t="s">
        <v>1114</v>
      </c>
      <c r="G1303" s="236"/>
      <c r="H1303" s="239">
        <v>4.0999999999999996</v>
      </c>
      <c r="I1303" s="240"/>
      <c r="J1303" s="236"/>
      <c r="K1303" s="236"/>
      <c r="L1303" s="241"/>
      <c r="M1303" s="242"/>
      <c r="N1303" s="243"/>
      <c r="O1303" s="243"/>
      <c r="P1303" s="243"/>
      <c r="Q1303" s="243"/>
      <c r="R1303" s="243"/>
      <c r="S1303" s="243"/>
      <c r="T1303" s="244"/>
      <c r="U1303" s="14"/>
      <c r="V1303" s="14"/>
      <c r="W1303" s="14"/>
      <c r="X1303" s="14"/>
      <c r="Y1303" s="14"/>
      <c r="Z1303" s="14"/>
      <c r="AA1303" s="14"/>
      <c r="AB1303" s="14"/>
      <c r="AC1303" s="14"/>
      <c r="AD1303" s="14"/>
      <c r="AE1303" s="14"/>
      <c r="AT1303" s="245" t="s">
        <v>148</v>
      </c>
      <c r="AU1303" s="245" t="s">
        <v>85</v>
      </c>
      <c r="AV1303" s="14" t="s">
        <v>85</v>
      </c>
      <c r="AW1303" s="14" t="s">
        <v>35</v>
      </c>
      <c r="AX1303" s="14" t="s">
        <v>75</v>
      </c>
      <c r="AY1303" s="245" t="s">
        <v>136</v>
      </c>
    </row>
    <row r="1304" s="14" customFormat="1">
      <c r="A1304" s="14"/>
      <c r="B1304" s="235"/>
      <c r="C1304" s="236"/>
      <c r="D1304" s="226" t="s">
        <v>148</v>
      </c>
      <c r="E1304" s="237" t="s">
        <v>19</v>
      </c>
      <c r="F1304" s="238" t="s">
        <v>1115</v>
      </c>
      <c r="G1304" s="236"/>
      <c r="H1304" s="239">
        <v>13.119999999999999</v>
      </c>
      <c r="I1304" s="240"/>
      <c r="J1304" s="236"/>
      <c r="K1304" s="236"/>
      <c r="L1304" s="241"/>
      <c r="M1304" s="242"/>
      <c r="N1304" s="243"/>
      <c r="O1304" s="243"/>
      <c r="P1304" s="243"/>
      <c r="Q1304" s="243"/>
      <c r="R1304" s="243"/>
      <c r="S1304" s="243"/>
      <c r="T1304" s="244"/>
      <c r="U1304" s="14"/>
      <c r="V1304" s="14"/>
      <c r="W1304" s="14"/>
      <c r="X1304" s="14"/>
      <c r="Y1304" s="14"/>
      <c r="Z1304" s="14"/>
      <c r="AA1304" s="14"/>
      <c r="AB1304" s="14"/>
      <c r="AC1304" s="14"/>
      <c r="AD1304" s="14"/>
      <c r="AE1304" s="14"/>
      <c r="AT1304" s="245" t="s">
        <v>148</v>
      </c>
      <c r="AU1304" s="245" t="s">
        <v>85</v>
      </c>
      <c r="AV1304" s="14" t="s">
        <v>85</v>
      </c>
      <c r="AW1304" s="14" t="s">
        <v>35</v>
      </c>
      <c r="AX1304" s="14" t="s">
        <v>75</v>
      </c>
      <c r="AY1304" s="245" t="s">
        <v>136</v>
      </c>
    </row>
    <row r="1305" s="15" customFormat="1">
      <c r="A1305" s="15"/>
      <c r="B1305" s="246"/>
      <c r="C1305" s="247"/>
      <c r="D1305" s="226" t="s">
        <v>148</v>
      </c>
      <c r="E1305" s="248" t="s">
        <v>19</v>
      </c>
      <c r="F1305" s="249" t="s">
        <v>155</v>
      </c>
      <c r="G1305" s="247"/>
      <c r="H1305" s="250">
        <v>46.740000000000002</v>
      </c>
      <c r="I1305" s="251"/>
      <c r="J1305" s="247"/>
      <c r="K1305" s="247"/>
      <c r="L1305" s="252"/>
      <c r="M1305" s="253"/>
      <c r="N1305" s="254"/>
      <c r="O1305" s="254"/>
      <c r="P1305" s="254"/>
      <c r="Q1305" s="254"/>
      <c r="R1305" s="254"/>
      <c r="S1305" s="254"/>
      <c r="T1305" s="255"/>
      <c r="U1305" s="15"/>
      <c r="V1305" s="15"/>
      <c r="W1305" s="15"/>
      <c r="X1305" s="15"/>
      <c r="Y1305" s="15"/>
      <c r="Z1305" s="15"/>
      <c r="AA1305" s="15"/>
      <c r="AB1305" s="15"/>
      <c r="AC1305" s="15"/>
      <c r="AD1305" s="15"/>
      <c r="AE1305" s="15"/>
      <c r="AT1305" s="256" t="s">
        <v>148</v>
      </c>
      <c r="AU1305" s="256" t="s">
        <v>85</v>
      </c>
      <c r="AV1305" s="15" t="s">
        <v>144</v>
      </c>
      <c r="AW1305" s="15" t="s">
        <v>35</v>
      </c>
      <c r="AX1305" s="15" t="s">
        <v>83</v>
      </c>
      <c r="AY1305" s="256" t="s">
        <v>136</v>
      </c>
    </row>
    <row r="1306" s="2" customFormat="1" ht="16.5" customHeight="1">
      <c r="A1306" s="40"/>
      <c r="B1306" s="41"/>
      <c r="C1306" s="206" t="s">
        <v>1149</v>
      </c>
      <c r="D1306" s="206" t="s">
        <v>139</v>
      </c>
      <c r="E1306" s="207" t="s">
        <v>1150</v>
      </c>
      <c r="F1306" s="208" t="s">
        <v>1151</v>
      </c>
      <c r="G1306" s="209" t="s">
        <v>142</v>
      </c>
      <c r="H1306" s="210">
        <v>156.596</v>
      </c>
      <c r="I1306" s="211"/>
      <c r="J1306" s="212">
        <f>ROUND(I1306*H1306,2)</f>
        <v>0</v>
      </c>
      <c r="K1306" s="208" t="s">
        <v>143</v>
      </c>
      <c r="L1306" s="46"/>
      <c r="M1306" s="213" t="s">
        <v>19</v>
      </c>
      <c r="N1306" s="214" t="s">
        <v>46</v>
      </c>
      <c r="O1306" s="86"/>
      <c r="P1306" s="215">
        <f>O1306*H1306</f>
        <v>0</v>
      </c>
      <c r="Q1306" s="215">
        <v>1.0000000000000001E-05</v>
      </c>
      <c r="R1306" s="215">
        <f>Q1306*H1306</f>
        <v>0.0015659600000000001</v>
      </c>
      <c r="S1306" s="215">
        <v>0</v>
      </c>
      <c r="T1306" s="216">
        <f>S1306*H1306</f>
        <v>0</v>
      </c>
      <c r="U1306" s="40"/>
      <c r="V1306" s="40"/>
      <c r="W1306" s="40"/>
      <c r="X1306" s="40"/>
      <c r="Y1306" s="40"/>
      <c r="Z1306" s="40"/>
      <c r="AA1306" s="40"/>
      <c r="AB1306" s="40"/>
      <c r="AC1306" s="40"/>
      <c r="AD1306" s="40"/>
      <c r="AE1306" s="40"/>
      <c r="AR1306" s="217" t="s">
        <v>257</v>
      </c>
      <c r="AT1306" s="217" t="s">
        <v>139</v>
      </c>
      <c r="AU1306" s="217" t="s">
        <v>85</v>
      </c>
      <c r="AY1306" s="19" t="s">
        <v>136</v>
      </c>
      <c r="BE1306" s="218">
        <f>IF(N1306="základní",J1306,0)</f>
        <v>0</v>
      </c>
      <c r="BF1306" s="218">
        <f>IF(N1306="snížená",J1306,0)</f>
        <v>0</v>
      </c>
      <c r="BG1306" s="218">
        <f>IF(N1306="zákl. přenesená",J1306,0)</f>
        <v>0</v>
      </c>
      <c r="BH1306" s="218">
        <f>IF(N1306="sníž. přenesená",J1306,0)</f>
        <v>0</v>
      </c>
      <c r="BI1306" s="218">
        <f>IF(N1306="nulová",J1306,0)</f>
        <v>0</v>
      </c>
      <c r="BJ1306" s="19" t="s">
        <v>83</v>
      </c>
      <c r="BK1306" s="218">
        <f>ROUND(I1306*H1306,2)</f>
        <v>0</v>
      </c>
      <c r="BL1306" s="19" t="s">
        <v>257</v>
      </c>
      <c r="BM1306" s="217" t="s">
        <v>1152</v>
      </c>
    </row>
    <row r="1307" s="2" customFormat="1">
      <c r="A1307" s="40"/>
      <c r="B1307" s="41"/>
      <c r="C1307" s="42"/>
      <c r="D1307" s="219" t="s">
        <v>146</v>
      </c>
      <c r="E1307" s="42"/>
      <c r="F1307" s="220" t="s">
        <v>1153</v>
      </c>
      <c r="G1307" s="42"/>
      <c r="H1307" s="42"/>
      <c r="I1307" s="221"/>
      <c r="J1307" s="42"/>
      <c r="K1307" s="42"/>
      <c r="L1307" s="46"/>
      <c r="M1307" s="222"/>
      <c r="N1307" s="223"/>
      <c r="O1307" s="86"/>
      <c r="P1307" s="86"/>
      <c r="Q1307" s="86"/>
      <c r="R1307" s="86"/>
      <c r="S1307" s="86"/>
      <c r="T1307" s="87"/>
      <c r="U1307" s="40"/>
      <c r="V1307" s="40"/>
      <c r="W1307" s="40"/>
      <c r="X1307" s="40"/>
      <c r="Y1307" s="40"/>
      <c r="Z1307" s="40"/>
      <c r="AA1307" s="40"/>
      <c r="AB1307" s="40"/>
      <c r="AC1307" s="40"/>
      <c r="AD1307" s="40"/>
      <c r="AE1307" s="40"/>
      <c r="AT1307" s="19" t="s">
        <v>146</v>
      </c>
      <c r="AU1307" s="19" t="s">
        <v>85</v>
      </c>
    </row>
    <row r="1308" s="13" customFormat="1">
      <c r="A1308" s="13"/>
      <c r="B1308" s="224"/>
      <c r="C1308" s="225"/>
      <c r="D1308" s="226" t="s">
        <v>148</v>
      </c>
      <c r="E1308" s="227" t="s">
        <v>19</v>
      </c>
      <c r="F1308" s="228" t="s">
        <v>1103</v>
      </c>
      <c r="G1308" s="225"/>
      <c r="H1308" s="227" t="s">
        <v>19</v>
      </c>
      <c r="I1308" s="229"/>
      <c r="J1308" s="225"/>
      <c r="K1308" s="225"/>
      <c r="L1308" s="230"/>
      <c r="M1308" s="231"/>
      <c r="N1308" s="232"/>
      <c r="O1308" s="232"/>
      <c r="P1308" s="232"/>
      <c r="Q1308" s="232"/>
      <c r="R1308" s="232"/>
      <c r="S1308" s="232"/>
      <c r="T1308" s="233"/>
      <c r="U1308" s="13"/>
      <c r="V1308" s="13"/>
      <c r="W1308" s="13"/>
      <c r="X1308" s="13"/>
      <c r="Y1308" s="13"/>
      <c r="Z1308" s="13"/>
      <c r="AA1308" s="13"/>
      <c r="AB1308" s="13"/>
      <c r="AC1308" s="13"/>
      <c r="AD1308" s="13"/>
      <c r="AE1308" s="13"/>
      <c r="AT1308" s="234" t="s">
        <v>148</v>
      </c>
      <c r="AU1308" s="234" t="s">
        <v>85</v>
      </c>
      <c r="AV1308" s="13" t="s">
        <v>83</v>
      </c>
      <c r="AW1308" s="13" t="s">
        <v>35</v>
      </c>
      <c r="AX1308" s="13" t="s">
        <v>75</v>
      </c>
      <c r="AY1308" s="234" t="s">
        <v>136</v>
      </c>
    </row>
    <row r="1309" s="14" customFormat="1">
      <c r="A1309" s="14"/>
      <c r="B1309" s="235"/>
      <c r="C1309" s="236"/>
      <c r="D1309" s="226" t="s">
        <v>148</v>
      </c>
      <c r="E1309" s="237" t="s">
        <v>19</v>
      </c>
      <c r="F1309" s="238" t="s">
        <v>1104</v>
      </c>
      <c r="G1309" s="236"/>
      <c r="H1309" s="239">
        <v>156.596</v>
      </c>
      <c r="I1309" s="240"/>
      <c r="J1309" s="236"/>
      <c r="K1309" s="236"/>
      <c r="L1309" s="241"/>
      <c r="M1309" s="242"/>
      <c r="N1309" s="243"/>
      <c r="O1309" s="243"/>
      <c r="P1309" s="243"/>
      <c r="Q1309" s="243"/>
      <c r="R1309" s="243"/>
      <c r="S1309" s="243"/>
      <c r="T1309" s="244"/>
      <c r="U1309" s="14"/>
      <c r="V1309" s="14"/>
      <c r="W1309" s="14"/>
      <c r="X1309" s="14"/>
      <c r="Y1309" s="14"/>
      <c r="Z1309" s="14"/>
      <c r="AA1309" s="14"/>
      <c r="AB1309" s="14"/>
      <c r="AC1309" s="14"/>
      <c r="AD1309" s="14"/>
      <c r="AE1309" s="14"/>
      <c r="AT1309" s="245" t="s">
        <v>148</v>
      </c>
      <c r="AU1309" s="245" t="s">
        <v>85</v>
      </c>
      <c r="AV1309" s="14" t="s">
        <v>85</v>
      </c>
      <c r="AW1309" s="14" t="s">
        <v>35</v>
      </c>
      <c r="AX1309" s="14" t="s">
        <v>75</v>
      </c>
      <c r="AY1309" s="245" t="s">
        <v>136</v>
      </c>
    </row>
    <row r="1310" s="15" customFormat="1">
      <c r="A1310" s="15"/>
      <c r="B1310" s="246"/>
      <c r="C1310" s="247"/>
      <c r="D1310" s="226" t="s">
        <v>148</v>
      </c>
      <c r="E1310" s="248" t="s">
        <v>19</v>
      </c>
      <c r="F1310" s="249" t="s">
        <v>155</v>
      </c>
      <c r="G1310" s="247"/>
      <c r="H1310" s="250">
        <v>156.596</v>
      </c>
      <c r="I1310" s="251"/>
      <c r="J1310" s="247"/>
      <c r="K1310" s="247"/>
      <c r="L1310" s="252"/>
      <c r="M1310" s="253"/>
      <c r="N1310" s="254"/>
      <c r="O1310" s="254"/>
      <c r="P1310" s="254"/>
      <c r="Q1310" s="254"/>
      <c r="R1310" s="254"/>
      <c r="S1310" s="254"/>
      <c r="T1310" s="255"/>
      <c r="U1310" s="15"/>
      <c r="V1310" s="15"/>
      <c r="W1310" s="15"/>
      <c r="X1310" s="15"/>
      <c r="Y1310" s="15"/>
      <c r="Z1310" s="15"/>
      <c r="AA1310" s="15"/>
      <c r="AB1310" s="15"/>
      <c r="AC1310" s="15"/>
      <c r="AD1310" s="15"/>
      <c r="AE1310" s="15"/>
      <c r="AT1310" s="256" t="s">
        <v>148</v>
      </c>
      <c r="AU1310" s="256" t="s">
        <v>85</v>
      </c>
      <c r="AV1310" s="15" t="s">
        <v>144</v>
      </c>
      <c r="AW1310" s="15" t="s">
        <v>35</v>
      </c>
      <c r="AX1310" s="15" t="s">
        <v>83</v>
      </c>
      <c r="AY1310" s="256" t="s">
        <v>136</v>
      </c>
    </row>
    <row r="1311" s="2" customFormat="1" ht="24.15" customHeight="1">
      <c r="A1311" s="40"/>
      <c r="B1311" s="41"/>
      <c r="C1311" s="206" t="s">
        <v>1154</v>
      </c>
      <c r="D1311" s="206" t="s">
        <v>139</v>
      </c>
      <c r="E1311" s="207" t="s">
        <v>1155</v>
      </c>
      <c r="F1311" s="208" t="s">
        <v>1156</v>
      </c>
      <c r="G1311" s="209" t="s">
        <v>142</v>
      </c>
      <c r="H1311" s="210">
        <v>475.51400000000001</v>
      </c>
      <c r="I1311" s="211"/>
      <c r="J1311" s="212">
        <f>ROUND(I1311*H1311,2)</f>
        <v>0</v>
      </c>
      <c r="K1311" s="208" t="s">
        <v>143</v>
      </c>
      <c r="L1311" s="46"/>
      <c r="M1311" s="213" t="s">
        <v>19</v>
      </c>
      <c r="N1311" s="214" t="s">
        <v>46</v>
      </c>
      <c r="O1311" s="86"/>
      <c r="P1311" s="215">
        <f>O1311*H1311</f>
        <v>0</v>
      </c>
      <c r="Q1311" s="215">
        <v>0.00029</v>
      </c>
      <c r="R1311" s="215">
        <f>Q1311*H1311</f>
        <v>0.13789905999999999</v>
      </c>
      <c r="S1311" s="215">
        <v>0</v>
      </c>
      <c r="T1311" s="216">
        <f>S1311*H1311</f>
        <v>0</v>
      </c>
      <c r="U1311" s="40"/>
      <c r="V1311" s="40"/>
      <c r="W1311" s="40"/>
      <c r="X1311" s="40"/>
      <c r="Y1311" s="40"/>
      <c r="Z1311" s="40"/>
      <c r="AA1311" s="40"/>
      <c r="AB1311" s="40"/>
      <c r="AC1311" s="40"/>
      <c r="AD1311" s="40"/>
      <c r="AE1311" s="40"/>
      <c r="AR1311" s="217" t="s">
        <v>257</v>
      </c>
      <c r="AT1311" s="217" t="s">
        <v>139</v>
      </c>
      <c r="AU1311" s="217" t="s">
        <v>85</v>
      </c>
      <c r="AY1311" s="19" t="s">
        <v>136</v>
      </c>
      <c r="BE1311" s="218">
        <f>IF(N1311="základní",J1311,0)</f>
        <v>0</v>
      </c>
      <c r="BF1311" s="218">
        <f>IF(N1311="snížená",J1311,0)</f>
        <v>0</v>
      </c>
      <c r="BG1311" s="218">
        <f>IF(N1311="zákl. přenesená",J1311,0)</f>
        <v>0</v>
      </c>
      <c r="BH1311" s="218">
        <f>IF(N1311="sníž. přenesená",J1311,0)</f>
        <v>0</v>
      </c>
      <c r="BI1311" s="218">
        <f>IF(N1311="nulová",J1311,0)</f>
        <v>0</v>
      </c>
      <c r="BJ1311" s="19" t="s">
        <v>83</v>
      </c>
      <c r="BK1311" s="218">
        <f>ROUND(I1311*H1311,2)</f>
        <v>0</v>
      </c>
      <c r="BL1311" s="19" t="s">
        <v>257</v>
      </c>
      <c r="BM1311" s="217" t="s">
        <v>1157</v>
      </c>
    </row>
    <row r="1312" s="2" customFormat="1">
      <c r="A1312" s="40"/>
      <c r="B1312" s="41"/>
      <c r="C1312" s="42"/>
      <c r="D1312" s="219" t="s">
        <v>146</v>
      </c>
      <c r="E1312" s="42"/>
      <c r="F1312" s="220" t="s">
        <v>1158</v>
      </c>
      <c r="G1312" s="42"/>
      <c r="H1312" s="42"/>
      <c r="I1312" s="221"/>
      <c r="J1312" s="42"/>
      <c r="K1312" s="42"/>
      <c r="L1312" s="46"/>
      <c r="M1312" s="222"/>
      <c r="N1312" s="223"/>
      <c r="O1312" s="86"/>
      <c r="P1312" s="86"/>
      <c r="Q1312" s="86"/>
      <c r="R1312" s="86"/>
      <c r="S1312" s="86"/>
      <c r="T1312" s="87"/>
      <c r="U1312" s="40"/>
      <c r="V1312" s="40"/>
      <c r="W1312" s="40"/>
      <c r="X1312" s="40"/>
      <c r="Y1312" s="40"/>
      <c r="Z1312" s="40"/>
      <c r="AA1312" s="40"/>
      <c r="AB1312" s="40"/>
      <c r="AC1312" s="40"/>
      <c r="AD1312" s="40"/>
      <c r="AE1312" s="40"/>
      <c r="AT1312" s="19" t="s">
        <v>146</v>
      </c>
      <c r="AU1312" s="19" t="s">
        <v>85</v>
      </c>
    </row>
    <row r="1313" s="13" customFormat="1">
      <c r="A1313" s="13"/>
      <c r="B1313" s="224"/>
      <c r="C1313" s="225"/>
      <c r="D1313" s="226" t="s">
        <v>148</v>
      </c>
      <c r="E1313" s="227" t="s">
        <v>19</v>
      </c>
      <c r="F1313" s="228" t="s">
        <v>344</v>
      </c>
      <c r="G1313" s="225"/>
      <c r="H1313" s="227" t="s">
        <v>19</v>
      </c>
      <c r="I1313" s="229"/>
      <c r="J1313" s="225"/>
      <c r="K1313" s="225"/>
      <c r="L1313" s="230"/>
      <c r="M1313" s="231"/>
      <c r="N1313" s="232"/>
      <c r="O1313" s="232"/>
      <c r="P1313" s="232"/>
      <c r="Q1313" s="232"/>
      <c r="R1313" s="232"/>
      <c r="S1313" s="232"/>
      <c r="T1313" s="233"/>
      <c r="U1313" s="13"/>
      <c r="V1313" s="13"/>
      <c r="W1313" s="13"/>
      <c r="X1313" s="13"/>
      <c r="Y1313" s="13"/>
      <c r="Z1313" s="13"/>
      <c r="AA1313" s="13"/>
      <c r="AB1313" s="13"/>
      <c r="AC1313" s="13"/>
      <c r="AD1313" s="13"/>
      <c r="AE1313" s="13"/>
      <c r="AT1313" s="234" t="s">
        <v>148</v>
      </c>
      <c r="AU1313" s="234" t="s">
        <v>85</v>
      </c>
      <c r="AV1313" s="13" t="s">
        <v>83</v>
      </c>
      <c r="AW1313" s="13" t="s">
        <v>35</v>
      </c>
      <c r="AX1313" s="13" t="s">
        <v>75</v>
      </c>
      <c r="AY1313" s="234" t="s">
        <v>136</v>
      </c>
    </row>
    <row r="1314" s="14" customFormat="1">
      <c r="A1314" s="14"/>
      <c r="B1314" s="235"/>
      <c r="C1314" s="236"/>
      <c r="D1314" s="226" t="s">
        <v>148</v>
      </c>
      <c r="E1314" s="237" t="s">
        <v>19</v>
      </c>
      <c r="F1314" s="238" t="s">
        <v>1030</v>
      </c>
      <c r="G1314" s="236"/>
      <c r="H1314" s="239">
        <v>48.829999999999998</v>
      </c>
      <c r="I1314" s="240"/>
      <c r="J1314" s="236"/>
      <c r="K1314" s="236"/>
      <c r="L1314" s="241"/>
      <c r="M1314" s="242"/>
      <c r="N1314" s="243"/>
      <c r="O1314" s="243"/>
      <c r="P1314" s="243"/>
      <c r="Q1314" s="243"/>
      <c r="R1314" s="243"/>
      <c r="S1314" s="243"/>
      <c r="T1314" s="244"/>
      <c r="U1314" s="14"/>
      <c r="V1314" s="14"/>
      <c r="W1314" s="14"/>
      <c r="X1314" s="14"/>
      <c r="Y1314" s="14"/>
      <c r="Z1314" s="14"/>
      <c r="AA1314" s="14"/>
      <c r="AB1314" s="14"/>
      <c r="AC1314" s="14"/>
      <c r="AD1314" s="14"/>
      <c r="AE1314" s="14"/>
      <c r="AT1314" s="245" t="s">
        <v>148</v>
      </c>
      <c r="AU1314" s="245" t="s">
        <v>85</v>
      </c>
      <c r="AV1314" s="14" t="s">
        <v>85</v>
      </c>
      <c r="AW1314" s="14" t="s">
        <v>35</v>
      </c>
      <c r="AX1314" s="14" t="s">
        <v>75</v>
      </c>
      <c r="AY1314" s="245" t="s">
        <v>136</v>
      </c>
    </row>
    <row r="1315" s="14" customFormat="1">
      <c r="A1315" s="14"/>
      <c r="B1315" s="235"/>
      <c r="C1315" s="236"/>
      <c r="D1315" s="226" t="s">
        <v>148</v>
      </c>
      <c r="E1315" s="237" t="s">
        <v>19</v>
      </c>
      <c r="F1315" s="238" t="s">
        <v>1126</v>
      </c>
      <c r="G1315" s="236"/>
      <c r="H1315" s="239">
        <v>-5.7110000000000003</v>
      </c>
      <c r="I1315" s="240"/>
      <c r="J1315" s="236"/>
      <c r="K1315" s="236"/>
      <c r="L1315" s="241"/>
      <c r="M1315" s="242"/>
      <c r="N1315" s="243"/>
      <c r="O1315" s="243"/>
      <c r="P1315" s="243"/>
      <c r="Q1315" s="243"/>
      <c r="R1315" s="243"/>
      <c r="S1315" s="243"/>
      <c r="T1315" s="244"/>
      <c r="U1315" s="14"/>
      <c r="V1315" s="14"/>
      <c r="W1315" s="14"/>
      <c r="X1315" s="14"/>
      <c r="Y1315" s="14"/>
      <c r="Z1315" s="14"/>
      <c r="AA1315" s="14"/>
      <c r="AB1315" s="14"/>
      <c r="AC1315" s="14"/>
      <c r="AD1315" s="14"/>
      <c r="AE1315" s="14"/>
      <c r="AT1315" s="245" t="s">
        <v>148</v>
      </c>
      <c r="AU1315" s="245" t="s">
        <v>85</v>
      </c>
      <c r="AV1315" s="14" t="s">
        <v>85</v>
      </c>
      <c r="AW1315" s="14" t="s">
        <v>35</v>
      </c>
      <c r="AX1315" s="14" t="s">
        <v>75</v>
      </c>
      <c r="AY1315" s="245" t="s">
        <v>136</v>
      </c>
    </row>
    <row r="1316" s="13" customFormat="1">
      <c r="A1316" s="13"/>
      <c r="B1316" s="224"/>
      <c r="C1316" s="225"/>
      <c r="D1316" s="226" t="s">
        <v>148</v>
      </c>
      <c r="E1316" s="227" t="s">
        <v>19</v>
      </c>
      <c r="F1316" s="228" t="s">
        <v>208</v>
      </c>
      <c r="G1316" s="225"/>
      <c r="H1316" s="227" t="s">
        <v>19</v>
      </c>
      <c r="I1316" s="229"/>
      <c r="J1316" s="225"/>
      <c r="K1316" s="225"/>
      <c r="L1316" s="230"/>
      <c r="M1316" s="231"/>
      <c r="N1316" s="232"/>
      <c r="O1316" s="232"/>
      <c r="P1316" s="232"/>
      <c r="Q1316" s="232"/>
      <c r="R1316" s="232"/>
      <c r="S1316" s="232"/>
      <c r="T1316" s="233"/>
      <c r="U1316" s="13"/>
      <c r="V1316" s="13"/>
      <c r="W1316" s="13"/>
      <c r="X1316" s="13"/>
      <c r="Y1316" s="13"/>
      <c r="Z1316" s="13"/>
      <c r="AA1316" s="13"/>
      <c r="AB1316" s="13"/>
      <c r="AC1316" s="13"/>
      <c r="AD1316" s="13"/>
      <c r="AE1316" s="13"/>
      <c r="AT1316" s="234" t="s">
        <v>148</v>
      </c>
      <c r="AU1316" s="234" t="s">
        <v>85</v>
      </c>
      <c r="AV1316" s="13" t="s">
        <v>83</v>
      </c>
      <c r="AW1316" s="13" t="s">
        <v>35</v>
      </c>
      <c r="AX1316" s="13" t="s">
        <v>75</v>
      </c>
      <c r="AY1316" s="234" t="s">
        <v>136</v>
      </c>
    </row>
    <row r="1317" s="14" customFormat="1">
      <c r="A1317" s="14"/>
      <c r="B1317" s="235"/>
      <c r="C1317" s="236"/>
      <c r="D1317" s="226" t="s">
        <v>148</v>
      </c>
      <c r="E1317" s="237" t="s">
        <v>19</v>
      </c>
      <c r="F1317" s="238" t="s">
        <v>1033</v>
      </c>
      <c r="G1317" s="236"/>
      <c r="H1317" s="239">
        <v>49.545999999999999</v>
      </c>
      <c r="I1317" s="240"/>
      <c r="J1317" s="236"/>
      <c r="K1317" s="236"/>
      <c r="L1317" s="241"/>
      <c r="M1317" s="242"/>
      <c r="N1317" s="243"/>
      <c r="O1317" s="243"/>
      <c r="P1317" s="243"/>
      <c r="Q1317" s="243"/>
      <c r="R1317" s="243"/>
      <c r="S1317" s="243"/>
      <c r="T1317" s="244"/>
      <c r="U1317" s="14"/>
      <c r="V1317" s="14"/>
      <c r="W1317" s="14"/>
      <c r="X1317" s="14"/>
      <c r="Y1317" s="14"/>
      <c r="Z1317" s="14"/>
      <c r="AA1317" s="14"/>
      <c r="AB1317" s="14"/>
      <c r="AC1317" s="14"/>
      <c r="AD1317" s="14"/>
      <c r="AE1317" s="14"/>
      <c r="AT1317" s="245" t="s">
        <v>148</v>
      </c>
      <c r="AU1317" s="245" t="s">
        <v>85</v>
      </c>
      <c r="AV1317" s="14" t="s">
        <v>85</v>
      </c>
      <c r="AW1317" s="14" t="s">
        <v>35</v>
      </c>
      <c r="AX1317" s="14" t="s">
        <v>75</v>
      </c>
      <c r="AY1317" s="245" t="s">
        <v>136</v>
      </c>
    </row>
    <row r="1318" s="14" customFormat="1">
      <c r="A1318" s="14"/>
      <c r="B1318" s="235"/>
      <c r="C1318" s="236"/>
      <c r="D1318" s="226" t="s">
        <v>148</v>
      </c>
      <c r="E1318" s="237" t="s">
        <v>19</v>
      </c>
      <c r="F1318" s="238" t="s">
        <v>1127</v>
      </c>
      <c r="G1318" s="236"/>
      <c r="H1318" s="239">
        <v>-6.7380000000000004</v>
      </c>
      <c r="I1318" s="240"/>
      <c r="J1318" s="236"/>
      <c r="K1318" s="236"/>
      <c r="L1318" s="241"/>
      <c r="M1318" s="242"/>
      <c r="N1318" s="243"/>
      <c r="O1318" s="243"/>
      <c r="P1318" s="243"/>
      <c r="Q1318" s="243"/>
      <c r="R1318" s="243"/>
      <c r="S1318" s="243"/>
      <c r="T1318" s="244"/>
      <c r="U1318" s="14"/>
      <c r="V1318" s="14"/>
      <c r="W1318" s="14"/>
      <c r="X1318" s="14"/>
      <c r="Y1318" s="14"/>
      <c r="Z1318" s="14"/>
      <c r="AA1318" s="14"/>
      <c r="AB1318" s="14"/>
      <c r="AC1318" s="14"/>
      <c r="AD1318" s="14"/>
      <c r="AE1318" s="14"/>
      <c r="AT1318" s="245" t="s">
        <v>148</v>
      </c>
      <c r="AU1318" s="245" t="s">
        <v>85</v>
      </c>
      <c r="AV1318" s="14" t="s">
        <v>85</v>
      </c>
      <c r="AW1318" s="14" t="s">
        <v>35</v>
      </c>
      <c r="AX1318" s="14" t="s">
        <v>75</v>
      </c>
      <c r="AY1318" s="245" t="s">
        <v>136</v>
      </c>
    </row>
    <row r="1319" s="13" customFormat="1">
      <c r="A1319" s="13"/>
      <c r="B1319" s="224"/>
      <c r="C1319" s="225"/>
      <c r="D1319" s="226" t="s">
        <v>148</v>
      </c>
      <c r="E1319" s="227" t="s">
        <v>19</v>
      </c>
      <c r="F1319" s="228" t="s">
        <v>206</v>
      </c>
      <c r="G1319" s="225"/>
      <c r="H1319" s="227" t="s">
        <v>19</v>
      </c>
      <c r="I1319" s="229"/>
      <c r="J1319" s="225"/>
      <c r="K1319" s="225"/>
      <c r="L1319" s="230"/>
      <c r="M1319" s="231"/>
      <c r="N1319" s="232"/>
      <c r="O1319" s="232"/>
      <c r="P1319" s="232"/>
      <c r="Q1319" s="232"/>
      <c r="R1319" s="232"/>
      <c r="S1319" s="232"/>
      <c r="T1319" s="233"/>
      <c r="U1319" s="13"/>
      <c r="V1319" s="13"/>
      <c r="W1319" s="13"/>
      <c r="X1319" s="13"/>
      <c r="Y1319" s="13"/>
      <c r="Z1319" s="13"/>
      <c r="AA1319" s="13"/>
      <c r="AB1319" s="13"/>
      <c r="AC1319" s="13"/>
      <c r="AD1319" s="13"/>
      <c r="AE1319" s="13"/>
      <c r="AT1319" s="234" t="s">
        <v>148</v>
      </c>
      <c r="AU1319" s="234" t="s">
        <v>85</v>
      </c>
      <c r="AV1319" s="13" t="s">
        <v>83</v>
      </c>
      <c r="AW1319" s="13" t="s">
        <v>35</v>
      </c>
      <c r="AX1319" s="13" t="s">
        <v>75</v>
      </c>
      <c r="AY1319" s="234" t="s">
        <v>136</v>
      </c>
    </row>
    <row r="1320" s="14" customFormat="1">
      <c r="A1320" s="14"/>
      <c r="B1320" s="235"/>
      <c r="C1320" s="236"/>
      <c r="D1320" s="226" t="s">
        <v>148</v>
      </c>
      <c r="E1320" s="237" t="s">
        <v>19</v>
      </c>
      <c r="F1320" s="238" t="s">
        <v>1128</v>
      </c>
      <c r="G1320" s="236"/>
      <c r="H1320" s="239">
        <v>51.740000000000002</v>
      </c>
      <c r="I1320" s="240"/>
      <c r="J1320" s="236"/>
      <c r="K1320" s="236"/>
      <c r="L1320" s="241"/>
      <c r="M1320" s="242"/>
      <c r="N1320" s="243"/>
      <c r="O1320" s="243"/>
      <c r="P1320" s="243"/>
      <c r="Q1320" s="243"/>
      <c r="R1320" s="243"/>
      <c r="S1320" s="243"/>
      <c r="T1320" s="244"/>
      <c r="U1320" s="14"/>
      <c r="V1320" s="14"/>
      <c r="W1320" s="14"/>
      <c r="X1320" s="14"/>
      <c r="Y1320" s="14"/>
      <c r="Z1320" s="14"/>
      <c r="AA1320" s="14"/>
      <c r="AB1320" s="14"/>
      <c r="AC1320" s="14"/>
      <c r="AD1320" s="14"/>
      <c r="AE1320" s="14"/>
      <c r="AT1320" s="245" t="s">
        <v>148</v>
      </c>
      <c r="AU1320" s="245" t="s">
        <v>85</v>
      </c>
      <c r="AV1320" s="14" t="s">
        <v>85</v>
      </c>
      <c r="AW1320" s="14" t="s">
        <v>35</v>
      </c>
      <c r="AX1320" s="14" t="s">
        <v>75</v>
      </c>
      <c r="AY1320" s="245" t="s">
        <v>136</v>
      </c>
    </row>
    <row r="1321" s="14" customFormat="1">
      <c r="A1321" s="14"/>
      <c r="B1321" s="235"/>
      <c r="C1321" s="236"/>
      <c r="D1321" s="226" t="s">
        <v>148</v>
      </c>
      <c r="E1321" s="237" t="s">
        <v>19</v>
      </c>
      <c r="F1321" s="238" t="s">
        <v>1129</v>
      </c>
      <c r="G1321" s="236"/>
      <c r="H1321" s="239">
        <v>-8.3360000000000003</v>
      </c>
      <c r="I1321" s="240"/>
      <c r="J1321" s="236"/>
      <c r="K1321" s="236"/>
      <c r="L1321" s="241"/>
      <c r="M1321" s="242"/>
      <c r="N1321" s="243"/>
      <c r="O1321" s="243"/>
      <c r="P1321" s="243"/>
      <c r="Q1321" s="243"/>
      <c r="R1321" s="243"/>
      <c r="S1321" s="243"/>
      <c r="T1321" s="244"/>
      <c r="U1321" s="14"/>
      <c r="V1321" s="14"/>
      <c r="W1321" s="14"/>
      <c r="X1321" s="14"/>
      <c r="Y1321" s="14"/>
      <c r="Z1321" s="14"/>
      <c r="AA1321" s="14"/>
      <c r="AB1321" s="14"/>
      <c r="AC1321" s="14"/>
      <c r="AD1321" s="14"/>
      <c r="AE1321" s="14"/>
      <c r="AT1321" s="245" t="s">
        <v>148</v>
      </c>
      <c r="AU1321" s="245" t="s">
        <v>85</v>
      </c>
      <c r="AV1321" s="14" t="s">
        <v>85</v>
      </c>
      <c r="AW1321" s="14" t="s">
        <v>35</v>
      </c>
      <c r="AX1321" s="14" t="s">
        <v>75</v>
      </c>
      <c r="AY1321" s="245" t="s">
        <v>136</v>
      </c>
    </row>
    <row r="1322" s="13" customFormat="1">
      <c r="A1322" s="13"/>
      <c r="B1322" s="224"/>
      <c r="C1322" s="225"/>
      <c r="D1322" s="226" t="s">
        <v>148</v>
      </c>
      <c r="E1322" s="227" t="s">
        <v>19</v>
      </c>
      <c r="F1322" s="228" t="s">
        <v>174</v>
      </c>
      <c r="G1322" s="225"/>
      <c r="H1322" s="227" t="s">
        <v>19</v>
      </c>
      <c r="I1322" s="229"/>
      <c r="J1322" s="225"/>
      <c r="K1322" s="225"/>
      <c r="L1322" s="230"/>
      <c r="M1322" s="231"/>
      <c r="N1322" s="232"/>
      <c r="O1322" s="232"/>
      <c r="P1322" s="232"/>
      <c r="Q1322" s="232"/>
      <c r="R1322" s="232"/>
      <c r="S1322" s="232"/>
      <c r="T1322" s="233"/>
      <c r="U1322" s="13"/>
      <c r="V1322" s="13"/>
      <c r="W1322" s="13"/>
      <c r="X1322" s="13"/>
      <c r="Y1322" s="13"/>
      <c r="Z1322" s="13"/>
      <c r="AA1322" s="13"/>
      <c r="AB1322" s="13"/>
      <c r="AC1322" s="13"/>
      <c r="AD1322" s="13"/>
      <c r="AE1322" s="13"/>
      <c r="AT1322" s="234" t="s">
        <v>148</v>
      </c>
      <c r="AU1322" s="234" t="s">
        <v>85</v>
      </c>
      <c r="AV1322" s="13" t="s">
        <v>83</v>
      </c>
      <c r="AW1322" s="13" t="s">
        <v>35</v>
      </c>
      <c r="AX1322" s="13" t="s">
        <v>75</v>
      </c>
      <c r="AY1322" s="234" t="s">
        <v>136</v>
      </c>
    </row>
    <row r="1323" s="14" customFormat="1">
      <c r="A1323" s="14"/>
      <c r="B1323" s="235"/>
      <c r="C1323" s="236"/>
      <c r="D1323" s="226" t="s">
        <v>148</v>
      </c>
      <c r="E1323" s="237" t="s">
        <v>19</v>
      </c>
      <c r="F1323" s="238" t="s">
        <v>1039</v>
      </c>
      <c r="G1323" s="236"/>
      <c r="H1323" s="239">
        <v>35.920999999999999</v>
      </c>
      <c r="I1323" s="240"/>
      <c r="J1323" s="236"/>
      <c r="K1323" s="236"/>
      <c r="L1323" s="241"/>
      <c r="M1323" s="242"/>
      <c r="N1323" s="243"/>
      <c r="O1323" s="243"/>
      <c r="P1323" s="243"/>
      <c r="Q1323" s="243"/>
      <c r="R1323" s="243"/>
      <c r="S1323" s="243"/>
      <c r="T1323" s="244"/>
      <c r="U1323" s="14"/>
      <c r="V1323" s="14"/>
      <c r="W1323" s="14"/>
      <c r="X1323" s="14"/>
      <c r="Y1323" s="14"/>
      <c r="Z1323" s="14"/>
      <c r="AA1323" s="14"/>
      <c r="AB1323" s="14"/>
      <c r="AC1323" s="14"/>
      <c r="AD1323" s="14"/>
      <c r="AE1323" s="14"/>
      <c r="AT1323" s="245" t="s">
        <v>148</v>
      </c>
      <c r="AU1323" s="245" t="s">
        <v>85</v>
      </c>
      <c r="AV1323" s="14" t="s">
        <v>85</v>
      </c>
      <c r="AW1323" s="14" t="s">
        <v>35</v>
      </c>
      <c r="AX1323" s="14" t="s">
        <v>75</v>
      </c>
      <c r="AY1323" s="245" t="s">
        <v>136</v>
      </c>
    </row>
    <row r="1324" s="14" customFormat="1">
      <c r="A1324" s="14"/>
      <c r="B1324" s="235"/>
      <c r="C1324" s="236"/>
      <c r="D1324" s="226" t="s">
        <v>148</v>
      </c>
      <c r="E1324" s="237" t="s">
        <v>19</v>
      </c>
      <c r="F1324" s="238" t="s">
        <v>1040</v>
      </c>
      <c r="G1324" s="236"/>
      <c r="H1324" s="239">
        <v>-3.8620000000000001</v>
      </c>
      <c r="I1324" s="240"/>
      <c r="J1324" s="236"/>
      <c r="K1324" s="236"/>
      <c r="L1324" s="241"/>
      <c r="M1324" s="242"/>
      <c r="N1324" s="243"/>
      <c r="O1324" s="243"/>
      <c r="P1324" s="243"/>
      <c r="Q1324" s="243"/>
      <c r="R1324" s="243"/>
      <c r="S1324" s="243"/>
      <c r="T1324" s="244"/>
      <c r="U1324" s="14"/>
      <c r="V1324" s="14"/>
      <c r="W1324" s="14"/>
      <c r="X1324" s="14"/>
      <c r="Y1324" s="14"/>
      <c r="Z1324" s="14"/>
      <c r="AA1324" s="14"/>
      <c r="AB1324" s="14"/>
      <c r="AC1324" s="14"/>
      <c r="AD1324" s="14"/>
      <c r="AE1324" s="14"/>
      <c r="AT1324" s="245" t="s">
        <v>148</v>
      </c>
      <c r="AU1324" s="245" t="s">
        <v>85</v>
      </c>
      <c r="AV1324" s="14" t="s">
        <v>85</v>
      </c>
      <c r="AW1324" s="14" t="s">
        <v>35</v>
      </c>
      <c r="AX1324" s="14" t="s">
        <v>75</v>
      </c>
      <c r="AY1324" s="245" t="s">
        <v>136</v>
      </c>
    </row>
    <row r="1325" s="13" customFormat="1">
      <c r="A1325" s="13"/>
      <c r="B1325" s="224"/>
      <c r="C1325" s="225"/>
      <c r="D1325" s="226" t="s">
        <v>148</v>
      </c>
      <c r="E1325" s="227" t="s">
        <v>19</v>
      </c>
      <c r="F1325" s="228" t="s">
        <v>466</v>
      </c>
      <c r="G1325" s="225"/>
      <c r="H1325" s="227" t="s">
        <v>19</v>
      </c>
      <c r="I1325" s="229"/>
      <c r="J1325" s="225"/>
      <c r="K1325" s="225"/>
      <c r="L1325" s="230"/>
      <c r="M1325" s="231"/>
      <c r="N1325" s="232"/>
      <c r="O1325" s="232"/>
      <c r="P1325" s="232"/>
      <c r="Q1325" s="232"/>
      <c r="R1325" s="232"/>
      <c r="S1325" s="232"/>
      <c r="T1325" s="233"/>
      <c r="U1325" s="13"/>
      <c r="V1325" s="13"/>
      <c r="W1325" s="13"/>
      <c r="X1325" s="13"/>
      <c r="Y1325" s="13"/>
      <c r="Z1325" s="13"/>
      <c r="AA1325" s="13"/>
      <c r="AB1325" s="13"/>
      <c r="AC1325" s="13"/>
      <c r="AD1325" s="13"/>
      <c r="AE1325" s="13"/>
      <c r="AT1325" s="234" t="s">
        <v>148</v>
      </c>
      <c r="AU1325" s="234" t="s">
        <v>85</v>
      </c>
      <c r="AV1325" s="13" t="s">
        <v>83</v>
      </c>
      <c r="AW1325" s="13" t="s">
        <v>35</v>
      </c>
      <c r="AX1325" s="13" t="s">
        <v>75</v>
      </c>
      <c r="AY1325" s="234" t="s">
        <v>136</v>
      </c>
    </row>
    <row r="1326" s="14" customFormat="1">
      <c r="A1326" s="14"/>
      <c r="B1326" s="235"/>
      <c r="C1326" s="236"/>
      <c r="D1326" s="226" t="s">
        <v>148</v>
      </c>
      <c r="E1326" s="237" t="s">
        <v>19</v>
      </c>
      <c r="F1326" s="238" t="s">
        <v>1130</v>
      </c>
      <c r="G1326" s="236"/>
      <c r="H1326" s="239">
        <v>43.104999999999997</v>
      </c>
      <c r="I1326" s="240"/>
      <c r="J1326" s="236"/>
      <c r="K1326" s="236"/>
      <c r="L1326" s="241"/>
      <c r="M1326" s="242"/>
      <c r="N1326" s="243"/>
      <c r="O1326" s="243"/>
      <c r="P1326" s="243"/>
      <c r="Q1326" s="243"/>
      <c r="R1326" s="243"/>
      <c r="S1326" s="243"/>
      <c r="T1326" s="244"/>
      <c r="U1326" s="14"/>
      <c r="V1326" s="14"/>
      <c r="W1326" s="14"/>
      <c r="X1326" s="14"/>
      <c r="Y1326" s="14"/>
      <c r="Z1326" s="14"/>
      <c r="AA1326" s="14"/>
      <c r="AB1326" s="14"/>
      <c r="AC1326" s="14"/>
      <c r="AD1326" s="14"/>
      <c r="AE1326" s="14"/>
      <c r="AT1326" s="245" t="s">
        <v>148</v>
      </c>
      <c r="AU1326" s="245" t="s">
        <v>85</v>
      </c>
      <c r="AV1326" s="14" t="s">
        <v>85</v>
      </c>
      <c r="AW1326" s="14" t="s">
        <v>35</v>
      </c>
      <c r="AX1326" s="14" t="s">
        <v>75</v>
      </c>
      <c r="AY1326" s="245" t="s">
        <v>136</v>
      </c>
    </row>
    <row r="1327" s="14" customFormat="1">
      <c r="A1327" s="14"/>
      <c r="B1327" s="235"/>
      <c r="C1327" s="236"/>
      <c r="D1327" s="226" t="s">
        <v>148</v>
      </c>
      <c r="E1327" s="237" t="s">
        <v>19</v>
      </c>
      <c r="F1327" s="238" t="s">
        <v>1131</v>
      </c>
      <c r="G1327" s="236"/>
      <c r="H1327" s="239">
        <v>-4.6699999999999999</v>
      </c>
      <c r="I1327" s="240"/>
      <c r="J1327" s="236"/>
      <c r="K1327" s="236"/>
      <c r="L1327" s="241"/>
      <c r="M1327" s="242"/>
      <c r="N1327" s="243"/>
      <c r="O1327" s="243"/>
      <c r="P1327" s="243"/>
      <c r="Q1327" s="243"/>
      <c r="R1327" s="243"/>
      <c r="S1327" s="243"/>
      <c r="T1327" s="244"/>
      <c r="U1327" s="14"/>
      <c r="V1327" s="14"/>
      <c r="W1327" s="14"/>
      <c r="X1327" s="14"/>
      <c r="Y1327" s="14"/>
      <c r="Z1327" s="14"/>
      <c r="AA1327" s="14"/>
      <c r="AB1327" s="14"/>
      <c r="AC1327" s="14"/>
      <c r="AD1327" s="14"/>
      <c r="AE1327" s="14"/>
      <c r="AT1327" s="245" t="s">
        <v>148</v>
      </c>
      <c r="AU1327" s="245" t="s">
        <v>85</v>
      </c>
      <c r="AV1327" s="14" t="s">
        <v>85</v>
      </c>
      <c r="AW1327" s="14" t="s">
        <v>35</v>
      </c>
      <c r="AX1327" s="14" t="s">
        <v>75</v>
      </c>
      <c r="AY1327" s="245" t="s">
        <v>136</v>
      </c>
    </row>
    <row r="1328" s="13" customFormat="1">
      <c r="A1328" s="13"/>
      <c r="B1328" s="224"/>
      <c r="C1328" s="225"/>
      <c r="D1328" s="226" t="s">
        <v>148</v>
      </c>
      <c r="E1328" s="227" t="s">
        <v>19</v>
      </c>
      <c r="F1328" s="228" t="s">
        <v>176</v>
      </c>
      <c r="G1328" s="225"/>
      <c r="H1328" s="227" t="s">
        <v>19</v>
      </c>
      <c r="I1328" s="229"/>
      <c r="J1328" s="225"/>
      <c r="K1328" s="225"/>
      <c r="L1328" s="230"/>
      <c r="M1328" s="231"/>
      <c r="N1328" s="232"/>
      <c r="O1328" s="232"/>
      <c r="P1328" s="232"/>
      <c r="Q1328" s="232"/>
      <c r="R1328" s="232"/>
      <c r="S1328" s="232"/>
      <c r="T1328" s="233"/>
      <c r="U1328" s="13"/>
      <c r="V1328" s="13"/>
      <c r="W1328" s="13"/>
      <c r="X1328" s="13"/>
      <c r="Y1328" s="13"/>
      <c r="Z1328" s="13"/>
      <c r="AA1328" s="13"/>
      <c r="AB1328" s="13"/>
      <c r="AC1328" s="13"/>
      <c r="AD1328" s="13"/>
      <c r="AE1328" s="13"/>
      <c r="AT1328" s="234" t="s">
        <v>148</v>
      </c>
      <c r="AU1328" s="234" t="s">
        <v>85</v>
      </c>
      <c r="AV1328" s="13" t="s">
        <v>83</v>
      </c>
      <c r="AW1328" s="13" t="s">
        <v>35</v>
      </c>
      <c r="AX1328" s="13" t="s">
        <v>75</v>
      </c>
      <c r="AY1328" s="234" t="s">
        <v>136</v>
      </c>
    </row>
    <row r="1329" s="14" customFormat="1">
      <c r="A1329" s="14"/>
      <c r="B1329" s="235"/>
      <c r="C1329" s="236"/>
      <c r="D1329" s="226" t="s">
        <v>148</v>
      </c>
      <c r="E1329" s="237" t="s">
        <v>19</v>
      </c>
      <c r="F1329" s="238" t="s">
        <v>1132</v>
      </c>
      <c r="G1329" s="236"/>
      <c r="H1329" s="239">
        <v>44.857999999999997</v>
      </c>
      <c r="I1329" s="240"/>
      <c r="J1329" s="236"/>
      <c r="K1329" s="236"/>
      <c r="L1329" s="241"/>
      <c r="M1329" s="242"/>
      <c r="N1329" s="243"/>
      <c r="O1329" s="243"/>
      <c r="P1329" s="243"/>
      <c r="Q1329" s="243"/>
      <c r="R1329" s="243"/>
      <c r="S1329" s="243"/>
      <c r="T1329" s="244"/>
      <c r="U1329" s="14"/>
      <c r="V1329" s="14"/>
      <c r="W1329" s="14"/>
      <c r="X1329" s="14"/>
      <c r="Y1329" s="14"/>
      <c r="Z1329" s="14"/>
      <c r="AA1329" s="14"/>
      <c r="AB1329" s="14"/>
      <c r="AC1329" s="14"/>
      <c r="AD1329" s="14"/>
      <c r="AE1329" s="14"/>
      <c r="AT1329" s="245" t="s">
        <v>148</v>
      </c>
      <c r="AU1329" s="245" t="s">
        <v>85</v>
      </c>
      <c r="AV1329" s="14" t="s">
        <v>85</v>
      </c>
      <c r="AW1329" s="14" t="s">
        <v>35</v>
      </c>
      <c r="AX1329" s="14" t="s">
        <v>75</v>
      </c>
      <c r="AY1329" s="245" t="s">
        <v>136</v>
      </c>
    </row>
    <row r="1330" s="14" customFormat="1">
      <c r="A1330" s="14"/>
      <c r="B1330" s="235"/>
      <c r="C1330" s="236"/>
      <c r="D1330" s="226" t="s">
        <v>148</v>
      </c>
      <c r="E1330" s="237" t="s">
        <v>19</v>
      </c>
      <c r="F1330" s="238" t="s">
        <v>1131</v>
      </c>
      <c r="G1330" s="236"/>
      <c r="H1330" s="239">
        <v>-4.6699999999999999</v>
      </c>
      <c r="I1330" s="240"/>
      <c r="J1330" s="236"/>
      <c r="K1330" s="236"/>
      <c r="L1330" s="241"/>
      <c r="M1330" s="242"/>
      <c r="N1330" s="243"/>
      <c r="O1330" s="243"/>
      <c r="P1330" s="243"/>
      <c r="Q1330" s="243"/>
      <c r="R1330" s="243"/>
      <c r="S1330" s="243"/>
      <c r="T1330" s="244"/>
      <c r="U1330" s="14"/>
      <c r="V1330" s="14"/>
      <c r="W1330" s="14"/>
      <c r="X1330" s="14"/>
      <c r="Y1330" s="14"/>
      <c r="Z1330" s="14"/>
      <c r="AA1330" s="14"/>
      <c r="AB1330" s="14"/>
      <c r="AC1330" s="14"/>
      <c r="AD1330" s="14"/>
      <c r="AE1330" s="14"/>
      <c r="AT1330" s="245" t="s">
        <v>148</v>
      </c>
      <c r="AU1330" s="245" t="s">
        <v>85</v>
      </c>
      <c r="AV1330" s="14" t="s">
        <v>85</v>
      </c>
      <c r="AW1330" s="14" t="s">
        <v>35</v>
      </c>
      <c r="AX1330" s="14" t="s">
        <v>75</v>
      </c>
      <c r="AY1330" s="245" t="s">
        <v>136</v>
      </c>
    </row>
    <row r="1331" s="13" customFormat="1">
      <c r="A1331" s="13"/>
      <c r="B1331" s="224"/>
      <c r="C1331" s="225"/>
      <c r="D1331" s="226" t="s">
        <v>148</v>
      </c>
      <c r="E1331" s="227" t="s">
        <v>19</v>
      </c>
      <c r="F1331" s="228" t="s">
        <v>338</v>
      </c>
      <c r="G1331" s="225"/>
      <c r="H1331" s="227" t="s">
        <v>19</v>
      </c>
      <c r="I1331" s="229"/>
      <c r="J1331" s="225"/>
      <c r="K1331" s="225"/>
      <c r="L1331" s="230"/>
      <c r="M1331" s="231"/>
      <c r="N1331" s="232"/>
      <c r="O1331" s="232"/>
      <c r="P1331" s="232"/>
      <c r="Q1331" s="232"/>
      <c r="R1331" s="232"/>
      <c r="S1331" s="232"/>
      <c r="T1331" s="233"/>
      <c r="U1331" s="13"/>
      <c r="V1331" s="13"/>
      <c r="W1331" s="13"/>
      <c r="X1331" s="13"/>
      <c r="Y1331" s="13"/>
      <c r="Z1331" s="13"/>
      <c r="AA1331" s="13"/>
      <c r="AB1331" s="13"/>
      <c r="AC1331" s="13"/>
      <c r="AD1331" s="13"/>
      <c r="AE1331" s="13"/>
      <c r="AT1331" s="234" t="s">
        <v>148</v>
      </c>
      <c r="AU1331" s="234" t="s">
        <v>85</v>
      </c>
      <c r="AV1331" s="13" t="s">
        <v>83</v>
      </c>
      <c r="AW1331" s="13" t="s">
        <v>35</v>
      </c>
      <c r="AX1331" s="13" t="s">
        <v>75</v>
      </c>
      <c r="AY1331" s="234" t="s">
        <v>136</v>
      </c>
    </row>
    <row r="1332" s="14" customFormat="1">
      <c r="A1332" s="14"/>
      <c r="B1332" s="235"/>
      <c r="C1332" s="236"/>
      <c r="D1332" s="226" t="s">
        <v>148</v>
      </c>
      <c r="E1332" s="237" t="s">
        <v>19</v>
      </c>
      <c r="F1332" s="238" t="s">
        <v>1133</v>
      </c>
      <c r="G1332" s="236"/>
      <c r="H1332" s="239">
        <v>41.969999999999999</v>
      </c>
      <c r="I1332" s="240"/>
      <c r="J1332" s="236"/>
      <c r="K1332" s="236"/>
      <c r="L1332" s="241"/>
      <c r="M1332" s="242"/>
      <c r="N1332" s="243"/>
      <c r="O1332" s="243"/>
      <c r="P1332" s="243"/>
      <c r="Q1332" s="243"/>
      <c r="R1332" s="243"/>
      <c r="S1332" s="243"/>
      <c r="T1332" s="244"/>
      <c r="U1332" s="14"/>
      <c r="V1332" s="14"/>
      <c r="W1332" s="14"/>
      <c r="X1332" s="14"/>
      <c r="Y1332" s="14"/>
      <c r="Z1332" s="14"/>
      <c r="AA1332" s="14"/>
      <c r="AB1332" s="14"/>
      <c r="AC1332" s="14"/>
      <c r="AD1332" s="14"/>
      <c r="AE1332" s="14"/>
      <c r="AT1332" s="245" t="s">
        <v>148</v>
      </c>
      <c r="AU1332" s="245" t="s">
        <v>85</v>
      </c>
      <c r="AV1332" s="14" t="s">
        <v>85</v>
      </c>
      <c r="AW1332" s="14" t="s">
        <v>35</v>
      </c>
      <c r="AX1332" s="14" t="s">
        <v>75</v>
      </c>
      <c r="AY1332" s="245" t="s">
        <v>136</v>
      </c>
    </row>
    <row r="1333" s="14" customFormat="1">
      <c r="A1333" s="14"/>
      <c r="B1333" s="235"/>
      <c r="C1333" s="236"/>
      <c r="D1333" s="226" t="s">
        <v>148</v>
      </c>
      <c r="E1333" s="237" t="s">
        <v>19</v>
      </c>
      <c r="F1333" s="238" t="s">
        <v>1131</v>
      </c>
      <c r="G1333" s="236"/>
      <c r="H1333" s="239">
        <v>-4.6699999999999999</v>
      </c>
      <c r="I1333" s="240"/>
      <c r="J1333" s="236"/>
      <c r="K1333" s="236"/>
      <c r="L1333" s="241"/>
      <c r="M1333" s="242"/>
      <c r="N1333" s="243"/>
      <c r="O1333" s="243"/>
      <c r="P1333" s="243"/>
      <c r="Q1333" s="243"/>
      <c r="R1333" s="243"/>
      <c r="S1333" s="243"/>
      <c r="T1333" s="244"/>
      <c r="U1333" s="14"/>
      <c r="V1333" s="14"/>
      <c r="W1333" s="14"/>
      <c r="X1333" s="14"/>
      <c r="Y1333" s="14"/>
      <c r="Z1333" s="14"/>
      <c r="AA1333" s="14"/>
      <c r="AB1333" s="14"/>
      <c r="AC1333" s="14"/>
      <c r="AD1333" s="14"/>
      <c r="AE1333" s="14"/>
      <c r="AT1333" s="245" t="s">
        <v>148</v>
      </c>
      <c r="AU1333" s="245" t="s">
        <v>85</v>
      </c>
      <c r="AV1333" s="14" t="s">
        <v>85</v>
      </c>
      <c r="AW1333" s="14" t="s">
        <v>35</v>
      </c>
      <c r="AX1333" s="14" t="s">
        <v>75</v>
      </c>
      <c r="AY1333" s="245" t="s">
        <v>136</v>
      </c>
    </row>
    <row r="1334" s="13" customFormat="1">
      <c r="A1334" s="13"/>
      <c r="B1334" s="224"/>
      <c r="C1334" s="225"/>
      <c r="D1334" s="226" t="s">
        <v>148</v>
      </c>
      <c r="E1334" s="227" t="s">
        <v>19</v>
      </c>
      <c r="F1334" s="228" t="s">
        <v>315</v>
      </c>
      <c r="G1334" s="225"/>
      <c r="H1334" s="227" t="s">
        <v>19</v>
      </c>
      <c r="I1334" s="229"/>
      <c r="J1334" s="225"/>
      <c r="K1334" s="225"/>
      <c r="L1334" s="230"/>
      <c r="M1334" s="231"/>
      <c r="N1334" s="232"/>
      <c r="O1334" s="232"/>
      <c r="P1334" s="232"/>
      <c r="Q1334" s="232"/>
      <c r="R1334" s="232"/>
      <c r="S1334" s="232"/>
      <c r="T1334" s="233"/>
      <c r="U1334" s="13"/>
      <c r="V1334" s="13"/>
      <c r="W1334" s="13"/>
      <c r="X1334" s="13"/>
      <c r="Y1334" s="13"/>
      <c r="Z1334" s="13"/>
      <c r="AA1334" s="13"/>
      <c r="AB1334" s="13"/>
      <c r="AC1334" s="13"/>
      <c r="AD1334" s="13"/>
      <c r="AE1334" s="13"/>
      <c r="AT1334" s="234" t="s">
        <v>148</v>
      </c>
      <c r="AU1334" s="234" t="s">
        <v>85</v>
      </c>
      <c r="AV1334" s="13" t="s">
        <v>83</v>
      </c>
      <c r="AW1334" s="13" t="s">
        <v>35</v>
      </c>
      <c r="AX1334" s="13" t="s">
        <v>75</v>
      </c>
      <c r="AY1334" s="234" t="s">
        <v>136</v>
      </c>
    </row>
    <row r="1335" s="14" customFormat="1">
      <c r="A1335" s="14"/>
      <c r="B1335" s="235"/>
      <c r="C1335" s="236"/>
      <c r="D1335" s="226" t="s">
        <v>148</v>
      </c>
      <c r="E1335" s="237" t="s">
        <v>19</v>
      </c>
      <c r="F1335" s="238" t="s">
        <v>1134</v>
      </c>
      <c r="G1335" s="236"/>
      <c r="H1335" s="239">
        <v>44.438000000000002</v>
      </c>
      <c r="I1335" s="240"/>
      <c r="J1335" s="236"/>
      <c r="K1335" s="236"/>
      <c r="L1335" s="241"/>
      <c r="M1335" s="242"/>
      <c r="N1335" s="243"/>
      <c r="O1335" s="243"/>
      <c r="P1335" s="243"/>
      <c r="Q1335" s="243"/>
      <c r="R1335" s="243"/>
      <c r="S1335" s="243"/>
      <c r="T1335" s="244"/>
      <c r="U1335" s="14"/>
      <c r="V1335" s="14"/>
      <c r="W1335" s="14"/>
      <c r="X1335" s="14"/>
      <c r="Y1335" s="14"/>
      <c r="Z1335" s="14"/>
      <c r="AA1335" s="14"/>
      <c r="AB1335" s="14"/>
      <c r="AC1335" s="14"/>
      <c r="AD1335" s="14"/>
      <c r="AE1335" s="14"/>
      <c r="AT1335" s="245" t="s">
        <v>148</v>
      </c>
      <c r="AU1335" s="245" t="s">
        <v>85</v>
      </c>
      <c r="AV1335" s="14" t="s">
        <v>85</v>
      </c>
      <c r="AW1335" s="14" t="s">
        <v>35</v>
      </c>
      <c r="AX1335" s="14" t="s">
        <v>75</v>
      </c>
      <c r="AY1335" s="245" t="s">
        <v>136</v>
      </c>
    </row>
    <row r="1336" s="14" customFormat="1">
      <c r="A1336" s="14"/>
      <c r="B1336" s="235"/>
      <c r="C1336" s="236"/>
      <c r="D1336" s="226" t="s">
        <v>148</v>
      </c>
      <c r="E1336" s="237" t="s">
        <v>19</v>
      </c>
      <c r="F1336" s="238" t="s">
        <v>1135</v>
      </c>
      <c r="G1336" s="236"/>
      <c r="H1336" s="239">
        <v>-5.9100000000000001</v>
      </c>
      <c r="I1336" s="240"/>
      <c r="J1336" s="236"/>
      <c r="K1336" s="236"/>
      <c r="L1336" s="241"/>
      <c r="M1336" s="242"/>
      <c r="N1336" s="243"/>
      <c r="O1336" s="243"/>
      <c r="P1336" s="243"/>
      <c r="Q1336" s="243"/>
      <c r="R1336" s="243"/>
      <c r="S1336" s="243"/>
      <c r="T1336" s="244"/>
      <c r="U1336" s="14"/>
      <c r="V1336" s="14"/>
      <c r="W1336" s="14"/>
      <c r="X1336" s="14"/>
      <c r="Y1336" s="14"/>
      <c r="Z1336" s="14"/>
      <c r="AA1336" s="14"/>
      <c r="AB1336" s="14"/>
      <c r="AC1336" s="14"/>
      <c r="AD1336" s="14"/>
      <c r="AE1336" s="14"/>
      <c r="AT1336" s="245" t="s">
        <v>148</v>
      </c>
      <c r="AU1336" s="245" t="s">
        <v>85</v>
      </c>
      <c r="AV1336" s="14" t="s">
        <v>85</v>
      </c>
      <c r="AW1336" s="14" t="s">
        <v>35</v>
      </c>
      <c r="AX1336" s="14" t="s">
        <v>75</v>
      </c>
      <c r="AY1336" s="245" t="s">
        <v>136</v>
      </c>
    </row>
    <row r="1337" s="13" customFormat="1">
      <c r="A1337" s="13"/>
      <c r="B1337" s="224"/>
      <c r="C1337" s="225"/>
      <c r="D1337" s="226" t="s">
        <v>148</v>
      </c>
      <c r="E1337" s="227" t="s">
        <v>19</v>
      </c>
      <c r="F1337" s="228" t="s">
        <v>1048</v>
      </c>
      <c r="G1337" s="225"/>
      <c r="H1337" s="227" t="s">
        <v>19</v>
      </c>
      <c r="I1337" s="229"/>
      <c r="J1337" s="225"/>
      <c r="K1337" s="225"/>
      <c r="L1337" s="230"/>
      <c r="M1337" s="231"/>
      <c r="N1337" s="232"/>
      <c r="O1337" s="232"/>
      <c r="P1337" s="232"/>
      <c r="Q1337" s="232"/>
      <c r="R1337" s="232"/>
      <c r="S1337" s="232"/>
      <c r="T1337" s="233"/>
      <c r="U1337" s="13"/>
      <c r="V1337" s="13"/>
      <c r="W1337" s="13"/>
      <c r="X1337" s="13"/>
      <c r="Y1337" s="13"/>
      <c r="Z1337" s="13"/>
      <c r="AA1337" s="13"/>
      <c r="AB1337" s="13"/>
      <c r="AC1337" s="13"/>
      <c r="AD1337" s="13"/>
      <c r="AE1337" s="13"/>
      <c r="AT1337" s="234" t="s">
        <v>148</v>
      </c>
      <c r="AU1337" s="234" t="s">
        <v>85</v>
      </c>
      <c r="AV1337" s="13" t="s">
        <v>83</v>
      </c>
      <c r="AW1337" s="13" t="s">
        <v>35</v>
      </c>
      <c r="AX1337" s="13" t="s">
        <v>75</v>
      </c>
      <c r="AY1337" s="234" t="s">
        <v>136</v>
      </c>
    </row>
    <row r="1338" s="14" customFormat="1">
      <c r="A1338" s="14"/>
      <c r="B1338" s="235"/>
      <c r="C1338" s="236"/>
      <c r="D1338" s="226" t="s">
        <v>148</v>
      </c>
      <c r="E1338" s="237" t="s">
        <v>19</v>
      </c>
      <c r="F1338" s="238" t="s">
        <v>1049</v>
      </c>
      <c r="G1338" s="236"/>
      <c r="H1338" s="239">
        <v>44.673000000000002</v>
      </c>
      <c r="I1338" s="240"/>
      <c r="J1338" s="236"/>
      <c r="K1338" s="236"/>
      <c r="L1338" s="241"/>
      <c r="M1338" s="242"/>
      <c r="N1338" s="243"/>
      <c r="O1338" s="243"/>
      <c r="P1338" s="243"/>
      <c r="Q1338" s="243"/>
      <c r="R1338" s="243"/>
      <c r="S1338" s="243"/>
      <c r="T1338" s="244"/>
      <c r="U1338" s="14"/>
      <c r="V1338" s="14"/>
      <c r="W1338" s="14"/>
      <c r="X1338" s="14"/>
      <c r="Y1338" s="14"/>
      <c r="Z1338" s="14"/>
      <c r="AA1338" s="14"/>
      <c r="AB1338" s="14"/>
      <c r="AC1338" s="14"/>
      <c r="AD1338" s="14"/>
      <c r="AE1338" s="14"/>
      <c r="AT1338" s="245" t="s">
        <v>148</v>
      </c>
      <c r="AU1338" s="245" t="s">
        <v>85</v>
      </c>
      <c r="AV1338" s="14" t="s">
        <v>85</v>
      </c>
      <c r="AW1338" s="14" t="s">
        <v>35</v>
      </c>
      <c r="AX1338" s="14" t="s">
        <v>75</v>
      </c>
      <c r="AY1338" s="245" t="s">
        <v>136</v>
      </c>
    </row>
    <row r="1339" s="14" customFormat="1">
      <c r="A1339" s="14"/>
      <c r="B1339" s="235"/>
      <c r="C1339" s="236"/>
      <c r="D1339" s="226" t="s">
        <v>148</v>
      </c>
      <c r="E1339" s="237" t="s">
        <v>19</v>
      </c>
      <c r="F1339" s="238" t="s">
        <v>1050</v>
      </c>
      <c r="G1339" s="236"/>
      <c r="H1339" s="239">
        <v>-4.5800000000000001</v>
      </c>
      <c r="I1339" s="240"/>
      <c r="J1339" s="236"/>
      <c r="K1339" s="236"/>
      <c r="L1339" s="241"/>
      <c r="M1339" s="242"/>
      <c r="N1339" s="243"/>
      <c r="O1339" s="243"/>
      <c r="P1339" s="243"/>
      <c r="Q1339" s="243"/>
      <c r="R1339" s="243"/>
      <c r="S1339" s="243"/>
      <c r="T1339" s="244"/>
      <c r="U1339" s="14"/>
      <c r="V1339" s="14"/>
      <c r="W1339" s="14"/>
      <c r="X1339" s="14"/>
      <c r="Y1339" s="14"/>
      <c r="Z1339" s="14"/>
      <c r="AA1339" s="14"/>
      <c r="AB1339" s="14"/>
      <c r="AC1339" s="14"/>
      <c r="AD1339" s="14"/>
      <c r="AE1339" s="14"/>
      <c r="AT1339" s="245" t="s">
        <v>148</v>
      </c>
      <c r="AU1339" s="245" t="s">
        <v>85</v>
      </c>
      <c r="AV1339" s="14" t="s">
        <v>85</v>
      </c>
      <c r="AW1339" s="14" t="s">
        <v>35</v>
      </c>
      <c r="AX1339" s="14" t="s">
        <v>75</v>
      </c>
      <c r="AY1339" s="245" t="s">
        <v>136</v>
      </c>
    </row>
    <row r="1340" s="13" customFormat="1">
      <c r="A1340" s="13"/>
      <c r="B1340" s="224"/>
      <c r="C1340" s="225"/>
      <c r="D1340" s="226" t="s">
        <v>148</v>
      </c>
      <c r="E1340" s="227" t="s">
        <v>19</v>
      </c>
      <c r="F1340" s="228" t="s">
        <v>1159</v>
      </c>
      <c r="G1340" s="225"/>
      <c r="H1340" s="227" t="s">
        <v>19</v>
      </c>
      <c r="I1340" s="229"/>
      <c r="J1340" s="225"/>
      <c r="K1340" s="225"/>
      <c r="L1340" s="230"/>
      <c r="M1340" s="231"/>
      <c r="N1340" s="232"/>
      <c r="O1340" s="232"/>
      <c r="P1340" s="232"/>
      <c r="Q1340" s="232"/>
      <c r="R1340" s="232"/>
      <c r="S1340" s="232"/>
      <c r="T1340" s="233"/>
      <c r="U1340" s="13"/>
      <c r="V1340" s="13"/>
      <c r="W1340" s="13"/>
      <c r="X1340" s="13"/>
      <c r="Y1340" s="13"/>
      <c r="Z1340" s="13"/>
      <c r="AA1340" s="13"/>
      <c r="AB1340" s="13"/>
      <c r="AC1340" s="13"/>
      <c r="AD1340" s="13"/>
      <c r="AE1340" s="13"/>
      <c r="AT1340" s="234" t="s">
        <v>148</v>
      </c>
      <c r="AU1340" s="234" t="s">
        <v>85</v>
      </c>
      <c r="AV1340" s="13" t="s">
        <v>83</v>
      </c>
      <c r="AW1340" s="13" t="s">
        <v>35</v>
      </c>
      <c r="AX1340" s="13" t="s">
        <v>75</v>
      </c>
      <c r="AY1340" s="234" t="s">
        <v>136</v>
      </c>
    </row>
    <row r="1341" s="14" customFormat="1">
      <c r="A1341" s="14"/>
      <c r="B1341" s="235"/>
      <c r="C1341" s="236"/>
      <c r="D1341" s="226" t="s">
        <v>148</v>
      </c>
      <c r="E1341" s="237" t="s">
        <v>19</v>
      </c>
      <c r="F1341" s="238" t="s">
        <v>1160</v>
      </c>
      <c r="G1341" s="236"/>
      <c r="H1341" s="239">
        <v>62.159999999999997</v>
      </c>
      <c r="I1341" s="240"/>
      <c r="J1341" s="236"/>
      <c r="K1341" s="236"/>
      <c r="L1341" s="241"/>
      <c r="M1341" s="242"/>
      <c r="N1341" s="243"/>
      <c r="O1341" s="243"/>
      <c r="P1341" s="243"/>
      <c r="Q1341" s="243"/>
      <c r="R1341" s="243"/>
      <c r="S1341" s="243"/>
      <c r="T1341" s="244"/>
      <c r="U1341" s="14"/>
      <c r="V1341" s="14"/>
      <c r="W1341" s="14"/>
      <c r="X1341" s="14"/>
      <c r="Y1341" s="14"/>
      <c r="Z1341" s="14"/>
      <c r="AA1341" s="14"/>
      <c r="AB1341" s="14"/>
      <c r="AC1341" s="14"/>
      <c r="AD1341" s="14"/>
      <c r="AE1341" s="14"/>
      <c r="AT1341" s="245" t="s">
        <v>148</v>
      </c>
      <c r="AU1341" s="245" t="s">
        <v>85</v>
      </c>
      <c r="AV1341" s="14" t="s">
        <v>85</v>
      </c>
      <c r="AW1341" s="14" t="s">
        <v>35</v>
      </c>
      <c r="AX1341" s="14" t="s">
        <v>75</v>
      </c>
      <c r="AY1341" s="245" t="s">
        <v>136</v>
      </c>
    </row>
    <row r="1342" s="13" customFormat="1">
      <c r="A1342" s="13"/>
      <c r="B1342" s="224"/>
      <c r="C1342" s="225"/>
      <c r="D1342" s="226" t="s">
        <v>148</v>
      </c>
      <c r="E1342" s="227" t="s">
        <v>19</v>
      </c>
      <c r="F1342" s="228" t="s">
        <v>583</v>
      </c>
      <c r="G1342" s="225"/>
      <c r="H1342" s="227" t="s">
        <v>19</v>
      </c>
      <c r="I1342" s="229"/>
      <c r="J1342" s="225"/>
      <c r="K1342" s="225"/>
      <c r="L1342" s="230"/>
      <c r="M1342" s="231"/>
      <c r="N1342" s="232"/>
      <c r="O1342" s="232"/>
      <c r="P1342" s="232"/>
      <c r="Q1342" s="232"/>
      <c r="R1342" s="232"/>
      <c r="S1342" s="232"/>
      <c r="T1342" s="233"/>
      <c r="U1342" s="13"/>
      <c r="V1342" s="13"/>
      <c r="W1342" s="13"/>
      <c r="X1342" s="13"/>
      <c r="Y1342" s="13"/>
      <c r="Z1342" s="13"/>
      <c r="AA1342" s="13"/>
      <c r="AB1342" s="13"/>
      <c r="AC1342" s="13"/>
      <c r="AD1342" s="13"/>
      <c r="AE1342" s="13"/>
      <c r="AT1342" s="234" t="s">
        <v>148</v>
      </c>
      <c r="AU1342" s="234" t="s">
        <v>85</v>
      </c>
      <c r="AV1342" s="13" t="s">
        <v>83</v>
      </c>
      <c r="AW1342" s="13" t="s">
        <v>35</v>
      </c>
      <c r="AX1342" s="13" t="s">
        <v>75</v>
      </c>
      <c r="AY1342" s="234" t="s">
        <v>136</v>
      </c>
    </row>
    <row r="1343" s="14" customFormat="1">
      <c r="A1343" s="14"/>
      <c r="B1343" s="235"/>
      <c r="C1343" s="236"/>
      <c r="D1343" s="226" t="s">
        <v>148</v>
      </c>
      <c r="E1343" s="237" t="s">
        <v>19</v>
      </c>
      <c r="F1343" s="238" t="s">
        <v>464</v>
      </c>
      <c r="G1343" s="236"/>
      <c r="H1343" s="239">
        <v>13.73</v>
      </c>
      <c r="I1343" s="240"/>
      <c r="J1343" s="236"/>
      <c r="K1343" s="236"/>
      <c r="L1343" s="241"/>
      <c r="M1343" s="242"/>
      <c r="N1343" s="243"/>
      <c r="O1343" s="243"/>
      <c r="P1343" s="243"/>
      <c r="Q1343" s="243"/>
      <c r="R1343" s="243"/>
      <c r="S1343" s="243"/>
      <c r="T1343" s="244"/>
      <c r="U1343" s="14"/>
      <c r="V1343" s="14"/>
      <c r="W1343" s="14"/>
      <c r="X1343" s="14"/>
      <c r="Y1343" s="14"/>
      <c r="Z1343" s="14"/>
      <c r="AA1343" s="14"/>
      <c r="AB1343" s="14"/>
      <c r="AC1343" s="14"/>
      <c r="AD1343" s="14"/>
      <c r="AE1343" s="14"/>
      <c r="AT1343" s="245" t="s">
        <v>148</v>
      </c>
      <c r="AU1343" s="245" t="s">
        <v>85</v>
      </c>
      <c r="AV1343" s="14" t="s">
        <v>85</v>
      </c>
      <c r="AW1343" s="14" t="s">
        <v>35</v>
      </c>
      <c r="AX1343" s="14" t="s">
        <v>75</v>
      </c>
      <c r="AY1343" s="245" t="s">
        <v>136</v>
      </c>
    </row>
    <row r="1344" s="13" customFormat="1">
      <c r="A1344" s="13"/>
      <c r="B1344" s="224"/>
      <c r="C1344" s="225"/>
      <c r="D1344" s="226" t="s">
        <v>148</v>
      </c>
      <c r="E1344" s="227" t="s">
        <v>19</v>
      </c>
      <c r="F1344" s="228" t="s">
        <v>584</v>
      </c>
      <c r="G1344" s="225"/>
      <c r="H1344" s="227" t="s">
        <v>19</v>
      </c>
      <c r="I1344" s="229"/>
      <c r="J1344" s="225"/>
      <c r="K1344" s="225"/>
      <c r="L1344" s="230"/>
      <c r="M1344" s="231"/>
      <c r="N1344" s="232"/>
      <c r="O1344" s="232"/>
      <c r="P1344" s="232"/>
      <c r="Q1344" s="232"/>
      <c r="R1344" s="232"/>
      <c r="S1344" s="232"/>
      <c r="T1344" s="233"/>
      <c r="U1344" s="13"/>
      <c r="V1344" s="13"/>
      <c r="W1344" s="13"/>
      <c r="X1344" s="13"/>
      <c r="Y1344" s="13"/>
      <c r="Z1344" s="13"/>
      <c r="AA1344" s="13"/>
      <c r="AB1344" s="13"/>
      <c r="AC1344" s="13"/>
      <c r="AD1344" s="13"/>
      <c r="AE1344" s="13"/>
      <c r="AT1344" s="234" t="s">
        <v>148</v>
      </c>
      <c r="AU1344" s="234" t="s">
        <v>85</v>
      </c>
      <c r="AV1344" s="13" t="s">
        <v>83</v>
      </c>
      <c r="AW1344" s="13" t="s">
        <v>35</v>
      </c>
      <c r="AX1344" s="13" t="s">
        <v>75</v>
      </c>
      <c r="AY1344" s="234" t="s">
        <v>136</v>
      </c>
    </row>
    <row r="1345" s="14" customFormat="1">
      <c r="A1345" s="14"/>
      <c r="B1345" s="235"/>
      <c r="C1345" s="236"/>
      <c r="D1345" s="226" t="s">
        <v>148</v>
      </c>
      <c r="E1345" s="237" t="s">
        <v>19</v>
      </c>
      <c r="F1345" s="238" t="s">
        <v>465</v>
      </c>
      <c r="G1345" s="236"/>
      <c r="H1345" s="239">
        <v>12.460000000000001</v>
      </c>
      <c r="I1345" s="240"/>
      <c r="J1345" s="236"/>
      <c r="K1345" s="236"/>
      <c r="L1345" s="241"/>
      <c r="M1345" s="242"/>
      <c r="N1345" s="243"/>
      <c r="O1345" s="243"/>
      <c r="P1345" s="243"/>
      <c r="Q1345" s="243"/>
      <c r="R1345" s="243"/>
      <c r="S1345" s="243"/>
      <c r="T1345" s="244"/>
      <c r="U1345" s="14"/>
      <c r="V1345" s="14"/>
      <c r="W1345" s="14"/>
      <c r="X1345" s="14"/>
      <c r="Y1345" s="14"/>
      <c r="Z1345" s="14"/>
      <c r="AA1345" s="14"/>
      <c r="AB1345" s="14"/>
      <c r="AC1345" s="14"/>
      <c r="AD1345" s="14"/>
      <c r="AE1345" s="14"/>
      <c r="AT1345" s="245" t="s">
        <v>148</v>
      </c>
      <c r="AU1345" s="245" t="s">
        <v>85</v>
      </c>
      <c r="AV1345" s="14" t="s">
        <v>85</v>
      </c>
      <c r="AW1345" s="14" t="s">
        <v>35</v>
      </c>
      <c r="AX1345" s="14" t="s">
        <v>75</v>
      </c>
      <c r="AY1345" s="245" t="s">
        <v>136</v>
      </c>
    </row>
    <row r="1346" s="13" customFormat="1">
      <c r="A1346" s="13"/>
      <c r="B1346" s="224"/>
      <c r="C1346" s="225"/>
      <c r="D1346" s="226" t="s">
        <v>148</v>
      </c>
      <c r="E1346" s="227" t="s">
        <v>19</v>
      </c>
      <c r="F1346" s="228" t="s">
        <v>585</v>
      </c>
      <c r="G1346" s="225"/>
      <c r="H1346" s="227" t="s">
        <v>19</v>
      </c>
      <c r="I1346" s="229"/>
      <c r="J1346" s="225"/>
      <c r="K1346" s="225"/>
      <c r="L1346" s="230"/>
      <c r="M1346" s="231"/>
      <c r="N1346" s="232"/>
      <c r="O1346" s="232"/>
      <c r="P1346" s="232"/>
      <c r="Q1346" s="232"/>
      <c r="R1346" s="232"/>
      <c r="S1346" s="232"/>
      <c r="T1346" s="233"/>
      <c r="U1346" s="13"/>
      <c r="V1346" s="13"/>
      <c r="W1346" s="13"/>
      <c r="X1346" s="13"/>
      <c r="Y1346" s="13"/>
      <c r="Z1346" s="13"/>
      <c r="AA1346" s="13"/>
      <c r="AB1346" s="13"/>
      <c r="AC1346" s="13"/>
      <c r="AD1346" s="13"/>
      <c r="AE1346" s="13"/>
      <c r="AT1346" s="234" t="s">
        <v>148</v>
      </c>
      <c r="AU1346" s="234" t="s">
        <v>85</v>
      </c>
      <c r="AV1346" s="13" t="s">
        <v>83</v>
      </c>
      <c r="AW1346" s="13" t="s">
        <v>35</v>
      </c>
      <c r="AX1346" s="13" t="s">
        <v>75</v>
      </c>
      <c r="AY1346" s="234" t="s">
        <v>136</v>
      </c>
    </row>
    <row r="1347" s="14" customFormat="1">
      <c r="A1347" s="14"/>
      <c r="B1347" s="235"/>
      <c r="C1347" s="236"/>
      <c r="D1347" s="226" t="s">
        <v>148</v>
      </c>
      <c r="E1347" s="237" t="s">
        <v>19</v>
      </c>
      <c r="F1347" s="238" t="s">
        <v>467</v>
      </c>
      <c r="G1347" s="236"/>
      <c r="H1347" s="239">
        <v>11.67</v>
      </c>
      <c r="I1347" s="240"/>
      <c r="J1347" s="236"/>
      <c r="K1347" s="236"/>
      <c r="L1347" s="241"/>
      <c r="M1347" s="242"/>
      <c r="N1347" s="243"/>
      <c r="O1347" s="243"/>
      <c r="P1347" s="243"/>
      <c r="Q1347" s="243"/>
      <c r="R1347" s="243"/>
      <c r="S1347" s="243"/>
      <c r="T1347" s="244"/>
      <c r="U1347" s="14"/>
      <c r="V1347" s="14"/>
      <c r="W1347" s="14"/>
      <c r="X1347" s="14"/>
      <c r="Y1347" s="14"/>
      <c r="Z1347" s="14"/>
      <c r="AA1347" s="14"/>
      <c r="AB1347" s="14"/>
      <c r="AC1347" s="14"/>
      <c r="AD1347" s="14"/>
      <c r="AE1347" s="14"/>
      <c r="AT1347" s="245" t="s">
        <v>148</v>
      </c>
      <c r="AU1347" s="245" t="s">
        <v>85</v>
      </c>
      <c r="AV1347" s="14" t="s">
        <v>85</v>
      </c>
      <c r="AW1347" s="14" t="s">
        <v>35</v>
      </c>
      <c r="AX1347" s="14" t="s">
        <v>75</v>
      </c>
      <c r="AY1347" s="245" t="s">
        <v>136</v>
      </c>
    </row>
    <row r="1348" s="13" customFormat="1">
      <c r="A1348" s="13"/>
      <c r="B1348" s="224"/>
      <c r="C1348" s="225"/>
      <c r="D1348" s="226" t="s">
        <v>148</v>
      </c>
      <c r="E1348" s="227" t="s">
        <v>19</v>
      </c>
      <c r="F1348" s="228" t="s">
        <v>586</v>
      </c>
      <c r="G1348" s="225"/>
      <c r="H1348" s="227" t="s">
        <v>19</v>
      </c>
      <c r="I1348" s="229"/>
      <c r="J1348" s="225"/>
      <c r="K1348" s="225"/>
      <c r="L1348" s="230"/>
      <c r="M1348" s="231"/>
      <c r="N1348" s="232"/>
      <c r="O1348" s="232"/>
      <c r="P1348" s="232"/>
      <c r="Q1348" s="232"/>
      <c r="R1348" s="232"/>
      <c r="S1348" s="232"/>
      <c r="T1348" s="233"/>
      <c r="U1348" s="13"/>
      <c r="V1348" s="13"/>
      <c r="W1348" s="13"/>
      <c r="X1348" s="13"/>
      <c r="Y1348" s="13"/>
      <c r="Z1348" s="13"/>
      <c r="AA1348" s="13"/>
      <c r="AB1348" s="13"/>
      <c r="AC1348" s="13"/>
      <c r="AD1348" s="13"/>
      <c r="AE1348" s="13"/>
      <c r="AT1348" s="234" t="s">
        <v>148</v>
      </c>
      <c r="AU1348" s="234" t="s">
        <v>85</v>
      </c>
      <c r="AV1348" s="13" t="s">
        <v>83</v>
      </c>
      <c r="AW1348" s="13" t="s">
        <v>35</v>
      </c>
      <c r="AX1348" s="13" t="s">
        <v>75</v>
      </c>
      <c r="AY1348" s="234" t="s">
        <v>136</v>
      </c>
    </row>
    <row r="1349" s="14" customFormat="1">
      <c r="A1349" s="14"/>
      <c r="B1349" s="235"/>
      <c r="C1349" s="236"/>
      <c r="D1349" s="226" t="s">
        <v>148</v>
      </c>
      <c r="E1349" s="237" t="s">
        <v>19</v>
      </c>
      <c r="F1349" s="238" t="s">
        <v>469</v>
      </c>
      <c r="G1349" s="236"/>
      <c r="H1349" s="239">
        <v>10.449999999999999</v>
      </c>
      <c r="I1349" s="240"/>
      <c r="J1349" s="236"/>
      <c r="K1349" s="236"/>
      <c r="L1349" s="241"/>
      <c r="M1349" s="242"/>
      <c r="N1349" s="243"/>
      <c r="O1349" s="243"/>
      <c r="P1349" s="243"/>
      <c r="Q1349" s="243"/>
      <c r="R1349" s="243"/>
      <c r="S1349" s="243"/>
      <c r="T1349" s="244"/>
      <c r="U1349" s="14"/>
      <c r="V1349" s="14"/>
      <c r="W1349" s="14"/>
      <c r="X1349" s="14"/>
      <c r="Y1349" s="14"/>
      <c r="Z1349" s="14"/>
      <c r="AA1349" s="14"/>
      <c r="AB1349" s="14"/>
      <c r="AC1349" s="14"/>
      <c r="AD1349" s="14"/>
      <c r="AE1349" s="14"/>
      <c r="AT1349" s="245" t="s">
        <v>148</v>
      </c>
      <c r="AU1349" s="245" t="s">
        <v>85</v>
      </c>
      <c r="AV1349" s="14" t="s">
        <v>85</v>
      </c>
      <c r="AW1349" s="14" t="s">
        <v>35</v>
      </c>
      <c r="AX1349" s="14" t="s">
        <v>75</v>
      </c>
      <c r="AY1349" s="245" t="s">
        <v>136</v>
      </c>
    </row>
    <row r="1350" s="13" customFormat="1">
      <c r="A1350" s="13"/>
      <c r="B1350" s="224"/>
      <c r="C1350" s="225"/>
      <c r="D1350" s="226" t="s">
        <v>148</v>
      </c>
      <c r="E1350" s="227" t="s">
        <v>19</v>
      </c>
      <c r="F1350" s="228" t="s">
        <v>592</v>
      </c>
      <c r="G1350" s="225"/>
      <c r="H1350" s="227" t="s">
        <v>19</v>
      </c>
      <c r="I1350" s="229"/>
      <c r="J1350" s="225"/>
      <c r="K1350" s="225"/>
      <c r="L1350" s="230"/>
      <c r="M1350" s="231"/>
      <c r="N1350" s="232"/>
      <c r="O1350" s="232"/>
      <c r="P1350" s="232"/>
      <c r="Q1350" s="232"/>
      <c r="R1350" s="232"/>
      <c r="S1350" s="232"/>
      <c r="T1350" s="233"/>
      <c r="U1350" s="13"/>
      <c r="V1350" s="13"/>
      <c r="W1350" s="13"/>
      <c r="X1350" s="13"/>
      <c r="Y1350" s="13"/>
      <c r="Z1350" s="13"/>
      <c r="AA1350" s="13"/>
      <c r="AB1350" s="13"/>
      <c r="AC1350" s="13"/>
      <c r="AD1350" s="13"/>
      <c r="AE1350" s="13"/>
      <c r="AT1350" s="234" t="s">
        <v>148</v>
      </c>
      <c r="AU1350" s="234" t="s">
        <v>85</v>
      </c>
      <c r="AV1350" s="13" t="s">
        <v>83</v>
      </c>
      <c r="AW1350" s="13" t="s">
        <v>35</v>
      </c>
      <c r="AX1350" s="13" t="s">
        <v>75</v>
      </c>
      <c r="AY1350" s="234" t="s">
        <v>136</v>
      </c>
    </row>
    <row r="1351" s="14" customFormat="1">
      <c r="A1351" s="14"/>
      <c r="B1351" s="235"/>
      <c r="C1351" s="236"/>
      <c r="D1351" s="226" t="s">
        <v>148</v>
      </c>
      <c r="E1351" s="237" t="s">
        <v>19</v>
      </c>
      <c r="F1351" s="238" t="s">
        <v>471</v>
      </c>
      <c r="G1351" s="236"/>
      <c r="H1351" s="239">
        <v>1</v>
      </c>
      <c r="I1351" s="240"/>
      <c r="J1351" s="236"/>
      <c r="K1351" s="236"/>
      <c r="L1351" s="241"/>
      <c r="M1351" s="242"/>
      <c r="N1351" s="243"/>
      <c r="O1351" s="243"/>
      <c r="P1351" s="243"/>
      <c r="Q1351" s="243"/>
      <c r="R1351" s="243"/>
      <c r="S1351" s="243"/>
      <c r="T1351" s="244"/>
      <c r="U1351" s="14"/>
      <c r="V1351" s="14"/>
      <c r="W1351" s="14"/>
      <c r="X1351" s="14"/>
      <c r="Y1351" s="14"/>
      <c r="Z1351" s="14"/>
      <c r="AA1351" s="14"/>
      <c r="AB1351" s="14"/>
      <c r="AC1351" s="14"/>
      <c r="AD1351" s="14"/>
      <c r="AE1351" s="14"/>
      <c r="AT1351" s="245" t="s">
        <v>148</v>
      </c>
      <c r="AU1351" s="245" t="s">
        <v>85</v>
      </c>
      <c r="AV1351" s="14" t="s">
        <v>85</v>
      </c>
      <c r="AW1351" s="14" t="s">
        <v>35</v>
      </c>
      <c r="AX1351" s="14" t="s">
        <v>75</v>
      </c>
      <c r="AY1351" s="245" t="s">
        <v>136</v>
      </c>
    </row>
    <row r="1352" s="13" customFormat="1">
      <c r="A1352" s="13"/>
      <c r="B1352" s="224"/>
      <c r="C1352" s="225"/>
      <c r="D1352" s="226" t="s">
        <v>148</v>
      </c>
      <c r="E1352" s="227" t="s">
        <v>19</v>
      </c>
      <c r="F1352" s="228" t="s">
        <v>593</v>
      </c>
      <c r="G1352" s="225"/>
      <c r="H1352" s="227" t="s">
        <v>19</v>
      </c>
      <c r="I1352" s="229"/>
      <c r="J1352" s="225"/>
      <c r="K1352" s="225"/>
      <c r="L1352" s="230"/>
      <c r="M1352" s="231"/>
      <c r="N1352" s="232"/>
      <c r="O1352" s="232"/>
      <c r="P1352" s="232"/>
      <c r="Q1352" s="232"/>
      <c r="R1352" s="232"/>
      <c r="S1352" s="232"/>
      <c r="T1352" s="233"/>
      <c r="U1352" s="13"/>
      <c r="V1352" s="13"/>
      <c r="W1352" s="13"/>
      <c r="X1352" s="13"/>
      <c r="Y1352" s="13"/>
      <c r="Z1352" s="13"/>
      <c r="AA1352" s="13"/>
      <c r="AB1352" s="13"/>
      <c r="AC1352" s="13"/>
      <c r="AD1352" s="13"/>
      <c r="AE1352" s="13"/>
      <c r="AT1352" s="234" t="s">
        <v>148</v>
      </c>
      <c r="AU1352" s="234" t="s">
        <v>85</v>
      </c>
      <c r="AV1352" s="13" t="s">
        <v>83</v>
      </c>
      <c r="AW1352" s="13" t="s">
        <v>35</v>
      </c>
      <c r="AX1352" s="13" t="s">
        <v>75</v>
      </c>
      <c r="AY1352" s="234" t="s">
        <v>136</v>
      </c>
    </row>
    <row r="1353" s="14" customFormat="1">
      <c r="A1353" s="14"/>
      <c r="B1353" s="235"/>
      <c r="C1353" s="236"/>
      <c r="D1353" s="226" t="s">
        <v>148</v>
      </c>
      <c r="E1353" s="237" t="s">
        <v>19</v>
      </c>
      <c r="F1353" s="238" t="s">
        <v>473</v>
      </c>
      <c r="G1353" s="236"/>
      <c r="H1353" s="239">
        <v>1.78</v>
      </c>
      <c r="I1353" s="240"/>
      <c r="J1353" s="236"/>
      <c r="K1353" s="236"/>
      <c r="L1353" s="241"/>
      <c r="M1353" s="242"/>
      <c r="N1353" s="243"/>
      <c r="O1353" s="243"/>
      <c r="P1353" s="243"/>
      <c r="Q1353" s="243"/>
      <c r="R1353" s="243"/>
      <c r="S1353" s="243"/>
      <c r="T1353" s="244"/>
      <c r="U1353" s="14"/>
      <c r="V1353" s="14"/>
      <c r="W1353" s="14"/>
      <c r="X1353" s="14"/>
      <c r="Y1353" s="14"/>
      <c r="Z1353" s="14"/>
      <c r="AA1353" s="14"/>
      <c r="AB1353" s="14"/>
      <c r="AC1353" s="14"/>
      <c r="AD1353" s="14"/>
      <c r="AE1353" s="14"/>
      <c r="AT1353" s="245" t="s">
        <v>148</v>
      </c>
      <c r="AU1353" s="245" t="s">
        <v>85</v>
      </c>
      <c r="AV1353" s="14" t="s">
        <v>85</v>
      </c>
      <c r="AW1353" s="14" t="s">
        <v>35</v>
      </c>
      <c r="AX1353" s="14" t="s">
        <v>75</v>
      </c>
      <c r="AY1353" s="245" t="s">
        <v>136</v>
      </c>
    </row>
    <row r="1354" s="13" customFormat="1">
      <c r="A1354" s="13"/>
      <c r="B1354" s="224"/>
      <c r="C1354" s="225"/>
      <c r="D1354" s="226" t="s">
        <v>148</v>
      </c>
      <c r="E1354" s="227" t="s">
        <v>19</v>
      </c>
      <c r="F1354" s="228" t="s">
        <v>594</v>
      </c>
      <c r="G1354" s="225"/>
      <c r="H1354" s="227" t="s">
        <v>19</v>
      </c>
      <c r="I1354" s="229"/>
      <c r="J1354" s="225"/>
      <c r="K1354" s="225"/>
      <c r="L1354" s="230"/>
      <c r="M1354" s="231"/>
      <c r="N1354" s="232"/>
      <c r="O1354" s="232"/>
      <c r="P1354" s="232"/>
      <c r="Q1354" s="232"/>
      <c r="R1354" s="232"/>
      <c r="S1354" s="232"/>
      <c r="T1354" s="233"/>
      <c r="U1354" s="13"/>
      <c r="V1354" s="13"/>
      <c r="W1354" s="13"/>
      <c r="X1354" s="13"/>
      <c r="Y1354" s="13"/>
      <c r="Z1354" s="13"/>
      <c r="AA1354" s="13"/>
      <c r="AB1354" s="13"/>
      <c r="AC1354" s="13"/>
      <c r="AD1354" s="13"/>
      <c r="AE1354" s="13"/>
      <c r="AT1354" s="234" t="s">
        <v>148</v>
      </c>
      <c r="AU1354" s="234" t="s">
        <v>85</v>
      </c>
      <c r="AV1354" s="13" t="s">
        <v>83</v>
      </c>
      <c r="AW1354" s="13" t="s">
        <v>35</v>
      </c>
      <c r="AX1354" s="13" t="s">
        <v>75</v>
      </c>
      <c r="AY1354" s="234" t="s">
        <v>136</v>
      </c>
    </row>
    <row r="1355" s="14" customFormat="1">
      <c r="A1355" s="14"/>
      <c r="B1355" s="235"/>
      <c r="C1355" s="236"/>
      <c r="D1355" s="226" t="s">
        <v>148</v>
      </c>
      <c r="E1355" s="237" t="s">
        <v>19</v>
      </c>
      <c r="F1355" s="238" t="s">
        <v>474</v>
      </c>
      <c r="G1355" s="236"/>
      <c r="H1355" s="239">
        <v>4.4500000000000002</v>
      </c>
      <c r="I1355" s="240"/>
      <c r="J1355" s="236"/>
      <c r="K1355" s="236"/>
      <c r="L1355" s="241"/>
      <c r="M1355" s="242"/>
      <c r="N1355" s="243"/>
      <c r="O1355" s="243"/>
      <c r="P1355" s="243"/>
      <c r="Q1355" s="243"/>
      <c r="R1355" s="243"/>
      <c r="S1355" s="243"/>
      <c r="T1355" s="244"/>
      <c r="U1355" s="14"/>
      <c r="V1355" s="14"/>
      <c r="W1355" s="14"/>
      <c r="X1355" s="14"/>
      <c r="Y1355" s="14"/>
      <c r="Z1355" s="14"/>
      <c r="AA1355" s="14"/>
      <c r="AB1355" s="14"/>
      <c r="AC1355" s="14"/>
      <c r="AD1355" s="14"/>
      <c r="AE1355" s="14"/>
      <c r="AT1355" s="245" t="s">
        <v>148</v>
      </c>
      <c r="AU1355" s="245" t="s">
        <v>85</v>
      </c>
      <c r="AV1355" s="14" t="s">
        <v>85</v>
      </c>
      <c r="AW1355" s="14" t="s">
        <v>35</v>
      </c>
      <c r="AX1355" s="14" t="s">
        <v>75</v>
      </c>
      <c r="AY1355" s="245" t="s">
        <v>136</v>
      </c>
    </row>
    <row r="1356" s="13" customFormat="1">
      <c r="A1356" s="13"/>
      <c r="B1356" s="224"/>
      <c r="C1356" s="225"/>
      <c r="D1356" s="226" t="s">
        <v>148</v>
      </c>
      <c r="E1356" s="227" t="s">
        <v>19</v>
      </c>
      <c r="F1356" s="228" t="s">
        <v>595</v>
      </c>
      <c r="G1356" s="225"/>
      <c r="H1356" s="227" t="s">
        <v>19</v>
      </c>
      <c r="I1356" s="229"/>
      <c r="J1356" s="225"/>
      <c r="K1356" s="225"/>
      <c r="L1356" s="230"/>
      <c r="M1356" s="231"/>
      <c r="N1356" s="232"/>
      <c r="O1356" s="232"/>
      <c r="P1356" s="232"/>
      <c r="Q1356" s="232"/>
      <c r="R1356" s="232"/>
      <c r="S1356" s="232"/>
      <c r="T1356" s="233"/>
      <c r="U1356" s="13"/>
      <c r="V1356" s="13"/>
      <c r="W1356" s="13"/>
      <c r="X1356" s="13"/>
      <c r="Y1356" s="13"/>
      <c r="Z1356" s="13"/>
      <c r="AA1356" s="13"/>
      <c r="AB1356" s="13"/>
      <c r="AC1356" s="13"/>
      <c r="AD1356" s="13"/>
      <c r="AE1356" s="13"/>
      <c r="AT1356" s="234" t="s">
        <v>148</v>
      </c>
      <c r="AU1356" s="234" t="s">
        <v>85</v>
      </c>
      <c r="AV1356" s="13" t="s">
        <v>83</v>
      </c>
      <c r="AW1356" s="13" t="s">
        <v>35</v>
      </c>
      <c r="AX1356" s="13" t="s">
        <v>75</v>
      </c>
      <c r="AY1356" s="234" t="s">
        <v>136</v>
      </c>
    </row>
    <row r="1357" s="14" customFormat="1">
      <c r="A1357" s="14"/>
      <c r="B1357" s="235"/>
      <c r="C1357" s="236"/>
      <c r="D1357" s="226" t="s">
        <v>148</v>
      </c>
      <c r="E1357" s="237" t="s">
        <v>19</v>
      </c>
      <c r="F1357" s="238" t="s">
        <v>330</v>
      </c>
      <c r="G1357" s="236"/>
      <c r="H1357" s="239">
        <v>1.8799999999999999</v>
      </c>
      <c r="I1357" s="240"/>
      <c r="J1357" s="236"/>
      <c r="K1357" s="236"/>
      <c r="L1357" s="241"/>
      <c r="M1357" s="242"/>
      <c r="N1357" s="243"/>
      <c r="O1357" s="243"/>
      <c r="P1357" s="243"/>
      <c r="Q1357" s="243"/>
      <c r="R1357" s="243"/>
      <c r="S1357" s="243"/>
      <c r="T1357" s="244"/>
      <c r="U1357" s="14"/>
      <c r="V1357" s="14"/>
      <c r="W1357" s="14"/>
      <c r="X1357" s="14"/>
      <c r="Y1357" s="14"/>
      <c r="Z1357" s="14"/>
      <c r="AA1357" s="14"/>
      <c r="AB1357" s="14"/>
      <c r="AC1357" s="14"/>
      <c r="AD1357" s="14"/>
      <c r="AE1357" s="14"/>
      <c r="AT1357" s="245" t="s">
        <v>148</v>
      </c>
      <c r="AU1357" s="245" t="s">
        <v>85</v>
      </c>
      <c r="AV1357" s="14" t="s">
        <v>85</v>
      </c>
      <c r="AW1357" s="14" t="s">
        <v>35</v>
      </c>
      <c r="AX1357" s="14" t="s">
        <v>75</v>
      </c>
      <c r="AY1357" s="245" t="s">
        <v>136</v>
      </c>
    </row>
    <row r="1358" s="15" customFormat="1">
      <c r="A1358" s="15"/>
      <c r="B1358" s="246"/>
      <c r="C1358" s="247"/>
      <c r="D1358" s="226" t="s">
        <v>148</v>
      </c>
      <c r="E1358" s="248" t="s">
        <v>19</v>
      </c>
      <c r="F1358" s="249" t="s">
        <v>155</v>
      </c>
      <c r="G1358" s="247"/>
      <c r="H1358" s="250">
        <v>475.51400000000001</v>
      </c>
      <c r="I1358" s="251"/>
      <c r="J1358" s="247"/>
      <c r="K1358" s="247"/>
      <c r="L1358" s="252"/>
      <c r="M1358" s="253"/>
      <c r="N1358" s="254"/>
      <c r="O1358" s="254"/>
      <c r="P1358" s="254"/>
      <c r="Q1358" s="254"/>
      <c r="R1358" s="254"/>
      <c r="S1358" s="254"/>
      <c r="T1358" s="255"/>
      <c r="U1358" s="15"/>
      <c r="V1358" s="15"/>
      <c r="W1358" s="15"/>
      <c r="X1358" s="15"/>
      <c r="Y1358" s="15"/>
      <c r="Z1358" s="15"/>
      <c r="AA1358" s="15"/>
      <c r="AB1358" s="15"/>
      <c r="AC1358" s="15"/>
      <c r="AD1358" s="15"/>
      <c r="AE1358" s="15"/>
      <c r="AT1358" s="256" t="s">
        <v>148</v>
      </c>
      <c r="AU1358" s="256" t="s">
        <v>85</v>
      </c>
      <c r="AV1358" s="15" t="s">
        <v>144</v>
      </c>
      <c r="AW1358" s="15" t="s">
        <v>35</v>
      </c>
      <c r="AX1358" s="15" t="s">
        <v>83</v>
      </c>
      <c r="AY1358" s="256" t="s">
        <v>136</v>
      </c>
    </row>
    <row r="1359" s="2" customFormat="1" ht="24.15" customHeight="1">
      <c r="A1359" s="40"/>
      <c r="B1359" s="41"/>
      <c r="C1359" s="206" t="s">
        <v>1161</v>
      </c>
      <c r="D1359" s="206" t="s">
        <v>139</v>
      </c>
      <c r="E1359" s="207" t="s">
        <v>1162</v>
      </c>
      <c r="F1359" s="208" t="s">
        <v>1163</v>
      </c>
      <c r="G1359" s="209" t="s">
        <v>142</v>
      </c>
      <c r="H1359" s="210">
        <v>63.741</v>
      </c>
      <c r="I1359" s="211"/>
      <c r="J1359" s="212">
        <f>ROUND(I1359*H1359,2)</f>
        <v>0</v>
      </c>
      <c r="K1359" s="208" t="s">
        <v>143</v>
      </c>
      <c r="L1359" s="46"/>
      <c r="M1359" s="213" t="s">
        <v>19</v>
      </c>
      <c r="N1359" s="214" t="s">
        <v>46</v>
      </c>
      <c r="O1359" s="86"/>
      <c r="P1359" s="215">
        <f>O1359*H1359</f>
        <v>0</v>
      </c>
      <c r="Q1359" s="215">
        <v>0.00029</v>
      </c>
      <c r="R1359" s="215">
        <f>Q1359*H1359</f>
        <v>0.01848489</v>
      </c>
      <c r="S1359" s="215">
        <v>0</v>
      </c>
      <c r="T1359" s="216">
        <f>S1359*H1359</f>
        <v>0</v>
      </c>
      <c r="U1359" s="40"/>
      <c r="V1359" s="40"/>
      <c r="W1359" s="40"/>
      <c r="X1359" s="40"/>
      <c r="Y1359" s="40"/>
      <c r="Z1359" s="40"/>
      <c r="AA1359" s="40"/>
      <c r="AB1359" s="40"/>
      <c r="AC1359" s="40"/>
      <c r="AD1359" s="40"/>
      <c r="AE1359" s="40"/>
      <c r="AR1359" s="217" t="s">
        <v>257</v>
      </c>
      <c r="AT1359" s="217" t="s">
        <v>139</v>
      </c>
      <c r="AU1359" s="217" t="s">
        <v>85</v>
      </c>
      <c r="AY1359" s="19" t="s">
        <v>136</v>
      </c>
      <c r="BE1359" s="218">
        <f>IF(N1359="základní",J1359,0)</f>
        <v>0</v>
      </c>
      <c r="BF1359" s="218">
        <f>IF(N1359="snížená",J1359,0)</f>
        <v>0</v>
      </c>
      <c r="BG1359" s="218">
        <f>IF(N1359="zákl. přenesená",J1359,0)</f>
        <v>0</v>
      </c>
      <c r="BH1359" s="218">
        <f>IF(N1359="sníž. přenesená",J1359,0)</f>
        <v>0</v>
      </c>
      <c r="BI1359" s="218">
        <f>IF(N1359="nulová",J1359,0)</f>
        <v>0</v>
      </c>
      <c r="BJ1359" s="19" t="s">
        <v>83</v>
      </c>
      <c r="BK1359" s="218">
        <f>ROUND(I1359*H1359,2)</f>
        <v>0</v>
      </c>
      <c r="BL1359" s="19" t="s">
        <v>257</v>
      </c>
      <c r="BM1359" s="217" t="s">
        <v>1164</v>
      </c>
    </row>
    <row r="1360" s="2" customFormat="1">
      <c r="A1360" s="40"/>
      <c r="B1360" s="41"/>
      <c r="C1360" s="42"/>
      <c r="D1360" s="219" t="s">
        <v>146</v>
      </c>
      <c r="E1360" s="42"/>
      <c r="F1360" s="220" t="s">
        <v>1165</v>
      </c>
      <c r="G1360" s="42"/>
      <c r="H1360" s="42"/>
      <c r="I1360" s="221"/>
      <c r="J1360" s="42"/>
      <c r="K1360" s="42"/>
      <c r="L1360" s="46"/>
      <c r="M1360" s="222"/>
      <c r="N1360" s="223"/>
      <c r="O1360" s="86"/>
      <c r="P1360" s="86"/>
      <c r="Q1360" s="86"/>
      <c r="R1360" s="86"/>
      <c r="S1360" s="86"/>
      <c r="T1360" s="87"/>
      <c r="U1360" s="40"/>
      <c r="V1360" s="40"/>
      <c r="W1360" s="40"/>
      <c r="X1360" s="40"/>
      <c r="Y1360" s="40"/>
      <c r="Z1360" s="40"/>
      <c r="AA1360" s="40"/>
      <c r="AB1360" s="40"/>
      <c r="AC1360" s="40"/>
      <c r="AD1360" s="40"/>
      <c r="AE1360" s="40"/>
      <c r="AT1360" s="19" t="s">
        <v>146</v>
      </c>
      <c r="AU1360" s="19" t="s">
        <v>85</v>
      </c>
    </row>
    <row r="1361" s="13" customFormat="1">
      <c r="A1361" s="13"/>
      <c r="B1361" s="224"/>
      <c r="C1361" s="225"/>
      <c r="D1361" s="226" t="s">
        <v>148</v>
      </c>
      <c r="E1361" s="227" t="s">
        <v>19</v>
      </c>
      <c r="F1361" s="228" t="s">
        <v>1058</v>
      </c>
      <c r="G1361" s="225"/>
      <c r="H1361" s="227" t="s">
        <v>19</v>
      </c>
      <c r="I1361" s="229"/>
      <c r="J1361" s="225"/>
      <c r="K1361" s="225"/>
      <c r="L1361" s="230"/>
      <c r="M1361" s="231"/>
      <c r="N1361" s="232"/>
      <c r="O1361" s="232"/>
      <c r="P1361" s="232"/>
      <c r="Q1361" s="232"/>
      <c r="R1361" s="232"/>
      <c r="S1361" s="232"/>
      <c r="T1361" s="233"/>
      <c r="U1361" s="13"/>
      <c r="V1361" s="13"/>
      <c r="W1361" s="13"/>
      <c r="X1361" s="13"/>
      <c r="Y1361" s="13"/>
      <c r="Z1361" s="13"/>
      <c r="AA1361" s="13"/>
      <c r="AB1361" s="13"/>
      <c r="AC1361" s="13"/>
      <c r="AD1361" s="13"/>
      <c r="AE1361" s="13"/>
      <c r="AT1361" s="234" t="s">
        <v>148</v>
      </c>
      <c r="AU1361" s="234" t="s">
        <v>85</v>
      </c>
      <c r="AV1361" s="13" t="s">
        <v>83</v>
      </c>
      <c r="AW1361" s="13" t="s">
        <v>35</v>
      </c>
      <c r="AX1361" s="13" t="s">
        <v>75</v>
      </c>
      <c r="AY1361" s="234" t="s">
        <v>136</v>
      </c>
    </row>
    <row r="1362" s="14" customFormat="1">
      <c r="A1362" s="14"/>
      <c r="B1362" s="235"/>
      <c r="C1362" s="236"/>
      <c r="D1362" s="226" t="s">
        <v>148</v>
      </c>
      <c r="E1362" s="237" t="s">
        <v>19</v>
      </c>
      <c r="F1362" s="238" t="s">
        <v>1059</v>
      </c>
      <c r="G1362" s="236"/>
      <c r="H1362" s="239">
        <v>26.469000000000001</v>
      </c>
      <c r="I1362" s="240"/>
      <c r="J1362" s="236"/>
      <c r="K1362" s="236"/>
      <c r="L1362" s="241"/>
      <c r="M1362" s="242"/>
      <c r="N1362" s="243"/>
      <c r="O1362" s="243"/>
      <c r="P1362" s="243"/>
      <c r="Q1362" s="243"/>
      <c r="R1362" s="243"/>
      <c r="S1362" s="243"/>
      <c r="T1362" s="244"/>
      <c r="U1362" s="14"/>
      <c r="V1362" s="14"/>
      <c r="W1362" s="14"/>
      <c r="X1362" s="14"/>
      <c r="Y1362" s="14"/>
      <c r="Z1362" s="14"/>
      <c r="AA1362" s="14"/>
      <c r="AB1362" s="14"/>
      <c r="AC1362" s="14"/>
      <c r="AD1362" s="14"/>
      <c r="AE1362" s="14"/>
      <c r="AT1362" s="245" t="s">
        <v>148</v>
      </c>
      <c r="AU1362" s="245" t="s">
        <v>85</v>
      </c>
      <c r="AV1362" s="14" t="s">
        <v>85</v>
      </c>
      <c r="AW1362" s="14" t="s">
        <v>35</v>
      </c>
      <c r="AX1362" s="14" t="s">
        <v>75</v>
      </c>
      <c r="AY1362" s="245" t="s">
        <v>136</v>
      </c>
    </row>
    <row r="1363" s="14" customFormat="1">
      <c r="A1363" s="14"/>
      <c r="B1363" s="235"/>
      <c r="C1363" s="236"/>
      <c r="D1363" s="226" t="s">
        <v>148</v>
      </c>
      <c r="E1363" s="237" t="s">
        <v>19</v>
      </c>
      <c r="F1363" s="238" t="s">
        <v>1060</v>
      </c>
      <c r="G1363" s="236"/>
      <c r="H1363" s="239">
        <v>28.762</v>
      </c>
      <c r="I1363" s="240"/>
      <c r="J1363" s="236"/>
      <c r="K1363" s="236"/>
      <c r="L1363" s="241"/>
      <c r="M1363" s="242"/>
      <c r="N1363" s="243"/>
      <c r="O1363" s="243"/>
      <c r="P1363" s="243"/>
      <c r="Q1363" s="243"/>
      <c r="R1363" s="243"/>
      <c r="S1363" s="243"/>
      <c r="T1363" s="244"/>
      <c r="U1363" s="14"/>
      <c r="V1363" s="14"/>
      <c r="W1363" s="14"/>
      <c r="X1363" s="14"/>
      <c r="Y1363" s="14"/>
      <c r="Z1363" s="14"/>
      <c r="AA1363" s="14"/>
      <c r="AB1363" s="14"/>
      <c r="AC1363" s="14"/>
      <c r="AD1363" s="14"/>
      <c r="AE1363" s="14"/>
      <c r="AT1363" s="245" t="s">
        <v>148</v>
      </c>
      <c r="AU1363" s="245" t="s">
        <v>85</v>
      </c>
      <c r="AV1363" s="14" t="s">
        <v>85</v>
      </c>
      <c r="AW1363" s="14" t="s">
        <v>35</v>
      </c>
      <c r="AX1363" s="14" t="s">
        <v>75</v>
      </c>
      <c r="AY1363" s="245" t="s">
        <v>136</v>
      </c>
    </row>
    <row r="1364" s="14" customFormat="1">
      <c r="A1364" s="14"/>
      <c r="B1364" s="235"/>
      <c r="C1364" s="236"/>
      <c r="D1364" s="226" t="s">
        <v>148</v>
      </c>
      <c r="E1364" s="237" t="s">
        <v>19</v>
      </c>
      <c r="F1364" s="238" t="s">
        <v>1061</v>
      </c>
      <c r="G1364" s="236"/>
      <c r="H1364" s="239">
        <v>12.106999999999999</v>
      </c>
      <c r="I1364" s="240"/>
      <c r="J1364" s="236"/>
      <c r="K1364" s="236"/>
      <c r="L1364" s="241"/>
      <c r="M1364" s="242"/>
      <c r="N1364" s="243"/>
      <c r="O1364" s="243"/>
      <c r="P1364" s="243"/>
      <c r="Q1364" s="243"/>
      <c r="R1364" s="243"/>
      <c r="S1364" s="243"/>
      <c r="T1364" s="244"/>
      <c r="U1364" s="14"/>
      <c r="V1364" s="14"/>
      <c r="W1364" s="14"/>
      <c r="X1364" s="14"/>
      <c r="Y1364" s="14"/>
      <c r="Z1364" s="14"/>
      <c r="AA1364" s="14"/>
      <c r="AB1364" s="14"/>
      <c r="AC1364" s="14"/>
      <c r="AD1364" s="14"/>
      <c r="AE1364" s="14"/>
      <c r="AT1364" s="245" t="s">
        <v>148</v>
      </c>
      <c r="AU1364" s="245" t="s">
        <v>85</v>
      </c>
      <c r="AV1364" s="14" t="s">
        <v>85</v>
      </c>
      <c r="AW1364" s="14" t="s">
        <v>35</v>
      </c>
      <c r="AX1364" s="14" t="s">
        <v>75</v>
      </c>
      <c r="AY1364" s="245" t="s">
        <v>136</v>
      </c>
    </row>
    <row r="1365" s="14" customFormat="1">
      <c r="A1365" s="14"/>
      <c r="B1365" s="235"/>
      <c r="C1365" s="236"/>
      <c r="D1365" s="226" t="s">
        <v>148</v>
      </c>
      <c r="E1365" s="237" t="s">
        <v>19</v>
      </c>
      <c r="F1365" s="238" t="s">
        <v>1062</v>
      </c>
      <c r="G1365" s="236"/>
      <c r="H1365" s="239">
        <v>2.9039999999999999</v>
      </c>
      <c r="I1365" s="240"/>
      <c r="J1365" s="236"/>
      <c r="K1365" s="236"/>
      <c r="L1365" s="241"/>
      <c r="M1365" s="242"/>
      <c r="N1365" s="243"/>
      <c r="O1365" s="243"/>
      <c r="P1365" s="243"/>
      <c r="Q1365" s="243"/>
      <c r="R1365" s="243"/>
      <c r="S1365" s="243"/>
      <c r="T1365" s="244"/>
      <c r="U1365" s="14"/>
      <c r="V1365" s="14"/>
      <c r="W1365" s="14"/>
      <c r="X1365" s="14"/>
      <c r="Y1365" s="14"/>
      <c r="Z1365" s="14"/>
      <c r="AA1365" s="14"/>
      <c r="AB1365" s="14"/>
      <c r="AC1365" s="14"/>
      <c r="AD1365" s="14"/>
      <c r="AE1365" s="14"/>
      <c r="AT1365" s="245" t="s">
        <v>148</v>
      </c>
      <c r="AU1365" s="245" t="s">
        <v>85</v>
      </c>
      <c r="AV1365" s="14" t="s">
        <v>85</v>
      </c>
      <c r="AW1365" s="14" t="s">
        <v>35</v>
      </c>
      <c r="AX1365" s="14" t="s">
        <v>75</v>
      </c>
      <c r="AY1365" s="245" t="s">
        <v>136</v>
      </c>
    </row>
    <row r="1366" s="14" customFormat="1">
      <c r="A1366" s="14"/>
      <c r="B1366" s="235"/>
      <c r="C1366" s="236"/>
      <c r="D1366" s="226" t="s">
        <v>148</v>
      </c>
      <c r="E1366" s="237" t="s">
        <v>19</v>
      </c>
      <c r="F1366" s="238" t="s">
        <v>1063</v>
      </c>
      <c r="G1366" s="236"/>
      <c r="H1366" s="239">
        <v>-6.5010000000000003</v>
      </c>
      <c r="I1366" s="240"/>
      <c r="J1366" s="236"/>
      <c r="K1366" s="236"/>
      <c r="L1366" s="241"/>
      <c r="M1366" s="242"/>
      <c r="N1366" s="243"/>
      <c r="O1366" s="243"/>
      <c r="P1366" s="243"/>
      <c r="Q1366" s="243"/>
      <c r="R1366" s="243"/>
      <c r="S1366" s="243"/>
      <c r="T1366" s="244"/>
      <c r="U1366" s="14"/>
      <c r="V1366" s="14"/>
      <c r="W1366" s="14"/>
      <c r="X1366" s="14"/>
      <c r="Y1366" s="14"/>
      <c r="Z1366" s="14"/>
      <c r="AA1366" s="14"/>
      <c r="AB1366" s="14"/>
      <c r="AC1366" s="14"/>
      <c r="AD1366" s="14"/>
      <c r="AE1366" s="14"/>
      <c r="AT1366" s="245" t="s">
        <v>148</v>
      </c>
      <c r="AU1366" s="245" t="s">
        <v>85</v>
      </c>
      <c r="AV1366" s="14" t="s">
        <v>85</v>
      </c>
      <c r="AW1366" s="14" t="s">
        <v>35</v>
      </c>
      <c r="AX1366" s="14" t="s">
        <v>75</v>
      </c>
      <c r="AY1366" s="245" t="s">
        <v>136</v>
      </c>
    </row>
    <row r="1367" s="15" customFormat="1">
      <c r="A1367" s="15"/>
      <c r="B1367" s="246"/>
      <c r="C1367" s="247"/>
      <c r="D1367" s="226" t="s">
        <v>148</v>
      </c>
      <c r="E1367" s="248" t="s">
        <v>19</v>
      </c>
      <c r="F1367" s="249" t="s">
        <v>155</v>
      </c>
      <c r="G1367" s="247"/>
      <c r="H1367" s="250">
        <v>63.741</v>
      </c>
      <c r="I1367" s="251"/>
      <c r="J1367" s="247"/>
      <c r="K1367" s="247"/>
      <c r="L1367" s="252"/>
      <c r="M1367" s="257"/>
      <c r="N1367" s="258"/>
      <c r="O1367" s="258"/>
      <c r="P1367" s="258"/>
      <c r="Q1367" s="258"/>
      <c r="R1367" s="258"/>
      <c r="S1367" s="258"/>
      <c r="T1367" s="259"/>
      <c r="U1367" s="15"/>
      <c r="V1367" s="15"/>
      <c r="W1367" s="15"/>
      <c r="X1367" s="15"/>
      <c r="Y1367" s="15"/>
      <c r="Z1367" s="15"/>
      <c r="AA1367" s="15"/>
      <c r="AB1367" s="15"/>
      <c r="AC1367" s="15"/>
      <c r="AD1367" s="15"/>
      <c r="AE1367" s="15"/>
      <c r="AT1367" s="256" t="s">
        <v>148</v>
      </c>
      <c r="AU1367" s="256" t="s">
        <v>85</v>
      </c>
      <c r="AV1367" s="15" t="s">
        <v>144</v>
      </c>
      <c r="AW1367" s="15" t="s">
        <v>35</v>
      </c>
      <c r="AX1367" s="15" t="s">
        <v>83</v>
      </c>
      <c r="AY1367" s="256" t="s">
        <v>136</v>
      </c>
    </row>
    <row r="1368" s="2" customFormat="1" ht="6.96" customHeight="1">
      <c r="A1368" s="40"/>
      <c r="B1368" s="61"/>
      <c r="C1368" s="62"/>
      <c r="D1368" s="62"/>
      <c r="E1368" s="62"/>
      <c r="F1368" s="62"/>
      <c r="G1368" s="62"/>
      <c r="H1368" s="62"/>
      <c r="I1368" s="62"/>
      <c r="J1368" s="62"/>
      <c r="K1368" s="62"/>
      <c r="L1368" s="46"/>
      <c r="M1368" s="40"/>
      <c r="O1368" s="40"/>
      <c r="P1368" s="40"/>
      <c r="Q1368" s="40"/>
      <c r="R1368" s="40"/>
      <c r="S1368" s="40"/>
      <c r="T1368" s="40"/>
      <c r="U1368" s="40"/>
      <c r="V1368" s="40"/>
      <c r="W1368" s="40"/>
      <c r="X1368" s="40"/>
      <c r="Y1368" s="40"/>
      <c r="Z1368" s="40"/>
      <c r="AA1368" s="40"/>
      <c r="AB1368" s="40"/>
      <c r="AC1368" s="40"/>
      <c r="AD1368" s="40"/>
      <c r="AE1368" s="40"/>
    </row>
  </sheetData>
  <sheetProtection sheet="1" autoFilter="0" formatColumns="0" formatRows="0" objects="1" scenarios="1" spinCount="100000" saltValue="x7Lq9tgKy9LOWBdtyKOkOxbgBglMJ5yrq2mdnOg1yF9cggsrFZxBKKhVE08pGR0Uw4HzGrhutqNlUEIF5ny/8A==" hashValue="IW8HDxEeMSCzI4qcrM9LC8cRaF5HiBP/pEx9/3k5fx6VXfyb+gGQ+PuBrtkzCk+kQNLhTFvnDimGT+G32bCJLA==" algorithmName="SHA-512" password="CC35"/>
  <autoFilter ref="C95:K1367"/>
  <mergeCells count="9">
    <mergeCell ref="E7:H7"/>
    <mergeCell ref="E9:H9"/>
    <mergeCell ref="E18:H18"/>
    <mergeCell ref="E27:H27"/>
    <mergeCell ref="E48:H48"/>
    <mergeCell ref="E50:H50"/>
    <mergeCell ref="E86:H86"/>
    <mergeCell ref="E88:H88"/>
    <mergeCell ref="L2:V2"/>
  </mergeCells>
  <hyperlinks>
    <hyperlink ref="F100" r:id="rId1" display="https://podminky.urs.cz/item/CS_URS_2024_02/340271025"/>
    <hyperlink ref="F115" r:id="rId2" display="https://podminky.urs.cz/item/CS_URS_2024_02/342272225"/>
    <hyperlink ref="F122" r:id="rId3" display="https://podminky.urs.cz/item/CS_URS_2024_02/342291121"/>
    <hyperlink ref="F139" r:id="rId4" display="https://podminky.urs.cz/item/CS_URS_2024_02/346244352"/>
    <hyperlink ref="F149" r:id="rId5" display="https://podminky.urs.cz/item/CS_URS_2024_02/611335421"/>
    <hyperlink ref="F166" r:id="rId6" display="https://podminky.urs.cz/item/CS_URS_2024_02/612142001"/>
    <hyperlink ref="F191" r:id="rId7" display="https://podminky.urs.cz/item/CS_URS_2024_02/612321131"/>
    <hyperlink ref="F216" r:id="rId8" display="https://podminky.urs.cz/item/CS_URS_2024_02/619995001"/>
    <hyperlink ref="F223" r:id="rId9" display="https://podminky.urs.cz/item/CS_URS_2024_02/642942111"/>
    <hyperlink ref="F228" r:id="rId10" display="https://podminky.urs.cz/item/CS_URS_2024_02/644941111"/>
    <hyperlink ref="F238" r:id="rId11" display="https://podminky.urs.cz/item/CS_URS_2024_02/949101112"/>
    <hyperlink ref="F271" r:id="rId12" display="https://podminky.urs.cz/item/CS_URS_2024_02/952901111"/>
    <hyperlink ref="F305" r:id="rId13" display="https://podminky.urs.cz/item/CS_URS_2024_02/998011009"/>
    <hyperlink ref="F309" r:id="rId14" display="https://podminky.urs.cz/item/CS_URS_2024_02/711131111"/>
    <hyperlink ref="F314" r:id="rId15" display="https://podminky.urs.cz/item/CS_URS_2024_02/711132111"/>
    <hyperlink ref="F325" r:id="rId16" display="https://podminky.urs.cz/item/CS_URS_2024_02/998711112"/>
    <hyperlink ref="F328" r:id="rId17" display="https://podminky.urs.cz/item/CS_URS_2024_02/713121121"/>
    <hyperlink ref="F338" r:id="rId18" display="https://podminky.urs.cz/item/CS_URS_2024_02/998713112"/>
    <hyperlink ref="F341" r:id="rId19" display="https://podminky.urs.cz/item/CS_URS_2024_02/763111314"/>
    <hyperlink ref="F350" r:id="rId20" display="https://podminky.urs.cz/item/CS_URS_2024_02/763111333"/>
    <hyperlink ref="F359" r:id="rId21" display="https://podminky.urs.cz/item/CS_URS_2024_02/763111741"/>
    <hyperlink ref="F369" r:id="rId22" display="https://podminky.urs.cz/item/CS_URS_2024_02/763111742"/>
    <hyperlink ref="F379" r:id="rId23" display="https://podminky.urs.cz/item/CS_URS_2024_02/763111771"/>
    <hyperlink ref="F394" r:id="rId24" display="https://podminky.urs.cz/item/CS_URS_2024_02/763121450"/>
    <hyperlink ref="F399" r:id="rId25" display="https://podminky.urs.cz/item/CS_URS_2024_02/763121761"/>
    <hyperlink ref="F404" r:id="rId26" display="https://podminky.urs.cz/item/CS_URS_2024_02/763131412"/>
    <hyperlink ref="F415" r:id="rId27" display="https://podminky.urs.cz/item/CS_URS_2024_02/763131452"/>
    <hyperlink ref="F426" r:id="rId28" display="https://podminky.urs.cz/item/CS_URS_2024_02/763131771"/>
    <hyperlink ref="F445" r:id="rId29" display="https://podminky.urs.cz/item/CS_URS_2024_02/763164511"/>
    <hyperlink ref="F450" r:id="rId30" display="https://podminky.urs.cz/item/CS_URS_2024_02/763172321"/>
    <hyperlink ref="F463" r:id="rId31" display="https://podminky.urs.cz/item/CS_URS_2024_02/763181311"/>
    <hyperlink ref="F467" r:id="rId32" display="https://podminky.urs.cz/item/CS_URS_2024_02/998763322"/>
    <hyperlink ref="F470" r:id="rId33" display="https://podminky.urs.cz/item/CS_URS_2024_02/765191001"/>
    <hyperlink ref="F480" r:id="rId34" display="https://podminky.urs.cz/item/CS_URS_2024_02/998765112"/>
    <hyperlink ref="F483" r:id="rId35" display="https://podminky.urs.cz/item/CS_URS_2024_02/766660001"/>
    <hyperlink ref="F487" r:id="rId36" display="https://podminky.urs.cz/item/CS_URS_2024_02/766660002"/>
    <hyperlink ref="F490" r:id="rId37" display="https://podminky.urs.cz/item/CS_URS_2024_02/766660720"/>
    <hyperlink ref="F499" r:id="rId38" display="https://podminky.urs.cz/item/CS_URS_2024_02/766660728"/>
    <hyperlink ref="F502" r:id="rId39" display="https://podminky.urs.cz/item/CS_URS_2024_02/766660729"/>
    <hyperlink ref="F505" r:id="rId40" display="https://podminky.urs.cz/item/CS_URS_2024_02/766660730"/>
    <hyperlink ref="F508" r:id="rId41" display="https://podminky.urs.cz/item/CS_URS_2024_02/766695212"/>
    <hyperlink ref="F512" r:id="rId42" display="https://podminky.urs.cz/item/CS_URS_2024_02/766A2001"/>
    <hyperlink ref="F514" r:id="rId43" display="https://podminky.urs.cz/item/CS_URS_2024_02/998766112"/>
    <hyperlink ref="F517" r:id="rId44" display="https://podminky.urs.cz/item/CS_URS_2024_02/767163121"/>
    <hyperlink ref="F524" r:id="rId45" display="https://podminky.urs.cz/item/CS_URS_2024_02/998767112"/>
    <hyperlink ref="F527" r:id="rId46" display="https://podminky.urs.cz/item/CS_URS_2024_02/771111011"/>
    <hyperlink ref="F546" r:id="rId47" display="https://podminky.urs.cz/item/CS_URS_2024_02/771121011"/>
    <hyperlink ref="F565" r:id="rId48" display="https://podminky.urs.cz/item/CS_URS_2024_02/771121026"/>
    <hyperlink ref="F584" r:id="rId49" display="https://podminky.urs.cz/item/CS_URS_2024_02/771151022"/>
    <hyperlink ref="F603" r:id="rId50" display="https://podminky.urs.cz/item/CS_URS_2024_02/771161021"/>
    <hyperlink ref="F611" r:id="rId51" display="https://podminky.urs.cz/item/CS_URS_2024_02/771474213"/>
    <hyperlink ref="F633" r:id="rId52" display="https://podminky.urs.cz/item/CS_URS_2024_02/771574416"/>
    <hyperlink ref="F671" r:id="rId53" display="https://podminky.urs.cz/item/CS_URS_2024_02/771591112"/>
    <hyperlink ref="F682" r:id="rId54" display="https://podminky.urs.cz/item/CS_URS_2024_02/771591241"/>
    <hyperlink ref="F684" r:id="rId55" display="https://podminky.urs.cz/item/CS_URS_2024_02/771591242"/>
    <hyperlink ref="F686" r:id="rId56" display="https://podminky.urs.cz/item/CS_URS_2024_02/771591264"/>
    <hyperlink ref="F697" r:id="rId57" display="https://podminky.urs.cz/item/CS_URS_2024_02/771592011"/>
    <hyperlink ref="F716" r:id="rId58" display="https://podminky.urs.cz/item/CS_URS_2024_02/998771112"/>
    <hyperlink ref="F719" r:id="rId59" display="https://podminky.urs.cz/item/CS_URS_2024_02/776111116"/>
    <hyperlink ref="F734" r:id="rId60" display="https://podminky.urs.cz/item/CS_URS_2024_02/776111311"/>
    <hyperlink ref="F749" r:id="rId61" display="https://podminky.urs.cz/item/CS_URS_2024_02/776121321"/>
    <hyperlink ref="F764" r:id="rId62" display="https://podminky.urs.cz/item/CS_URS_2024_02/776141122"/>
    <hyperlink ref="F779" r:id="rId63" display="https://podminky.urs.cz/item/CS_URS_2024_02/776211111"/>
    <hyperlink ref="F822" r:id="rId64" display="https://podminky.urs.cz/item/CS_URS_2024_02/776411112"/>
    <hyperlink ref="F839" r:id="rId65" display="https://podminky.urs.cz/item/CS_URS_2024_02/776421711"/>
    <hyperlink ref="F854" r:id="rId66" display="https://podminky.urs.cz/item/CS_URS_2024_02/776991121"/>
    <hyperlink ref="F869" r:id="rId67" display="https://podminky.urs.cz/item/CS_URS_2024_02/998776112"/>
    <hyperlink ref="F872" r:id="rId68" display="https://podminky.urs.cz/item/CS_URS_2024_02/781111011"/>
    <hyperlink ref="F887" r:id="rId69" display="https://podminky.urs.cz/item/CS_URS_2024_02/781121011"/>
    <hyperlink ref="F902" r:id="rId70" display="https://podminky.urs.cz/item/CS_URS_2024_02/781131112"/>
    <hyperlink ref="F913" r:id="rId71" display="https://podminky.urs.cz/item/CS_URS_2024_02/781472216"/>
    <hyperlink ref="F943" r:id="rId72" display="https://podminky.urs.cz/item/CS_URS_2024_02/781492251"/>
    <hyperlink ref="F995" r:id="rId73" display="https://podminky.urs.cz/item/CS_URS_2024_02/781495211"/>
    <hyperlink ref="F1010" r:id="rId74" display="https://podminky.urs.cz/item/CS_URS_2024_02/998781112"/>
    <hyperlink ref="F1013" r:id="rId75" display="https://podminky.urs.cz/item/CS_URS_2024_02/783101403"/>
    <hyperlink ref="F1019" r:id="rId76" display="https://podminky.urs.cz/item/CS_URS_2024_02/783118101"/>
    <hyperlink ref="F1025" r:id="rId77" display="https://podminky.urs.cz/item/CS_URS_2024_02/783301311"/>
    <hyperlink ref="F1032" r:id="rId78" display="https://podminky.urs.cz/item/CS_URS_2024_02/783314203"/>
    <hyperlink ref="F1039" r:id="rId79" display="https://podminky.urs.cz/item/CS_URS_2024_02/783317101"/>
    <hyperlink ref="F1047" r:id="rId80" display="https://podminky.urs.cz/item/CS_URS_2024_02/784111001"/>
    <hyperlink ref="F1087" r:id="rId81" display="https://podminky.urs.cz/item/CS_URS_2024_02/784111007"/>
    <hyperlink ref="F1096" r:id="rId82" display="https://podminky.urs.cz/item/CS_URS_2024_02/784121001"/>
    <hyperlink ref="F1136" r:id="rId83" display="https://podminky.urs.cz/item/CS_URS_2024_02/784121009"/>
    <hyperlink ref="F1145" r:id="rId84" display="https://podminky.urs.cz/item/CS_URS_2024_02/784121011"/>
    <hyperlink ref="F1185" r:id="rId85" display="https://podminky.urs.cz/item/CS_URS_2024_02/784121017"/>
    <hyperlink ref="F1194" r:id="rId86" display="https://podminky.urs.cz/item/CS_URS_2024_02/784171001"/>
    <hyperlink ref="F1208" r:id="rId87" display="https://podminky.urs.cz/item/CS_URS_2024_02/784171101"/>
    <hyperlink ref="F1213" r:id="rId88" display="https://podminky.urs.cz/item/CS_URS_2024_02/784171111"/>
    <hyperlink ref="F1237" r:id="rId89" display="https://podminky.urs.cz/item/CS_URS_2024_02/784181101"/>
    <hyperlink ref="F1293" r:id="rId90" display="https://podminky.urs.cz/item/CS_URS_2024_02/784191003"/>
    <hyperlink ref="F1300" r:id="rId91" display="https://podminky.urs.cz/item/CS_URS_2024_02/784191005"/>
    <hyperlink ref="F1307" r:id="rId92" display="https://podminky.urs.cz/item/CS_URS_2024_02/784191007"/>
    <hyperlink ref="F1312" r:id="rId93" display="https://podminky.urs.cz/item/CS_URS_2024_02/784211101"/>
    <hyperlink ref="F1360" r:id="rId94" display="https://podminky.urs.cz/item/CS_URS_2024_02/784211109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95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91</v>
      </c>
    </row>
    <row r="3" s="1" customFormat="1" ht="6.96" customHeight="1">
      <c r="B3" s="130"/>
      <c r="C3" s="131"/>
      <c r="D3" s="131"/>
      <c r="E3" s="131"/>
      <c r="F3" s="131"/>
      <c r="G3" s="131"/>
      <c r="H3" s="131"/>
      <c r="I3" s="131"/>
      <c r="J3" s="131"/>
      <c r="K3" s="131"/>
      <c r="L3" s="22"/>
      <c r="AT3" s="19" t="s">
        <v>85</v>
      </c>
    </row>
    <row r="4" s="1" customFormat="1" ht="24.96" customHeight="1">
      <c r="B4" s="22"/>
      <c r="D4" s="132" t="s">
        <v>104</v>
      </c>
      <c r="L4" s="22"/>
      <c r="M4" s="13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34" t="s">
        <v>16</v>
      </c>
      <c r="L6" s="22"/>
    </row>
    <row r="7" s="1" customFormat="1" ht="16.5" customHeight="1">
      <c r="B7" s="22"/>
      <c r="E7" s="135" t="str">
        <f>'Rekapitulace stavby'!K6</f>
        <v>Stavební úpravy dispozice 2.NP č.p. 68 na p.č. 561 v k.ú. Rychnov u Jablonce nad Nisou</v>
      </c>
      <c r="F7" s="134"/>
      <c r="G7" s="134"/>
      <c r="H7" s="134"/>
      <c r="L7" s="22"/>
    </row>
    <row r="8" s="2" customFormat="1" ht="12" customHeight="1">
      <c r="A8" s="40"/>
      <c r="B8" s="46"/>
      <c r="C8" s="40"/>
      <c r="D8" s="134" t="s">
        <v>105</v>
      </c>
      <c r="E8" s="40"/>
      <c r="F8" s="40"/>
      <c r="G8" s="40"/>
      <c r="H8" s="40"/>
      <c r="I8" s="40"/>
      <c r="J8" s="40"/>
      <c r="K8" s="40"/>
      <c r="L8" s="13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37" t="s">
        <v>1166</v>
      </c>
      <c r="F9" s="40"/>
      <c r="G9" s="40"/>
      <c r="H9" s="40"/>
      <c r="I9" s="40"/>
      <c r="J9" s="40"/>
      <c r="K9" s="40"/>
      <c r="L9" s="13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3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34" t="s">
        <v>18</v>
      </c>
      <c r="E11" s="40"/>
      <c r="F11" s="138" t="s">
        <v>19</v>
      </c>
      <c r="G11" s="40"/>
      <c r="H11" s="40"/>
      <c r="I11" s="134" t="s">
        <v>20</v>
      </c>
      <c r="J11" s="138" t="s">
        <v>19</v>
      </c>
      <c r="K11" s="40"/>
      <c r="L11" s="13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34" t="s">
        <v>21</v>
      </c>
      <c r="E12" s="40"/>
      <c r="F12" s="138" t="s">
        <v>22</v>
      </c>
      <c r="G12" s="40"/>
      <c r="H12" s="40"/>
      <c r="I12" s="134" t="s">
        <v>23</v>
      </c>
      <c r="J12" s="139" t="str">
        <f>'Rekapitulace stavby'!AN8</f>
        <v>26. 9. 2024</v>
      </c>
      <c r="K12" s="40"/>
      <c r="L12" s="13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3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34" t="s">
        <v>25</v>
      </c>
      <c r="E14" s="40"/>
      <c r="F14" s="40"/>
      <c r="G14" s="40"/>
      <c r="H14" s="40"/>
      <c r="I14" s="134" t="s">
        <v>26</v>
      </c>
      <c r="J14" s="138" t="s">
        <v>27</v>
      </c>
      <c r="K14" s="40"/>
      <c r="L14" s="13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28</v>
      </c>
      <c r="F15" s="40"/>
      <c r="G15" s="40"/>
      <c r="H15" s="40"/>
      <c r="I15" s="134" t="s">
        <v>29</v>
      </c>
      <c r="J15" s="138" t="s">
        <v>19</v>
      </c>
      <c r="K15" s="40"/>
      <c r="L15" s="13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3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34" t="s">
        <v>30</v>
      </c>
      <c r="E17" s="40"/>
      <c r="F17" s="40"/>
      <c r="G17" s="40"/>
      <c r="H17" s="40"/>
      <c r="I17" s="134" t="s">
        <v>26</v>
      </c>
      <c r="J17" s="35" t="str">
        <f>'Rekapitulace stavby'!AN13</f>
        <v>Vyplň údaj</v>
      </c>
      <c r="K17" s="40"/>
      <c r="L17" s="13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34" t="s">
        <v>29</v>
      </c>
      <c r="J18" s="35" t="str">
        <f>'Rekapitulace stavby'!AN14</f>
        <v>Vyplň údaj</v>
      </c>
      <c r="K18" s="40"/>
      <c r="L18" s="13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3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4" t="s">
        <v>32</v>
      </c>
      <c r="E20" s="40"/>
      <c r="F20" s="40"/>
      <c r="G20" s="40"/>
      <c r="H20" s="40"/>
      <c r="I20" s="134" t="s">
        <v>26</v>
      </c>
      <c r="J20" s="138" t="s">
        <v>19</v>
      </c>
      <c r="K20" s="40"/>
      <c r="L20" s="13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1167</v>
      </c>
      <c r="F21" s="40"/>
      <c r="G21" s="40"/>
      <c r="H21" s="40"/>
      <c r="I21" s="134" t="s">
        <v>29</v>
      </c>
      <c r="J21" s="138" t="s">
        <v>19</v>
      </c>
      <c r="K21" s="40"/>
      <c r="L21" s="13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3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4" t="s">
        <v>36</v>
      </c>
      <c r="E23" s="40"/>
      <c r="F23" s="40"/>
      <c r="G23" s="40"/>
      <c r="H23" s="40"/>
      <c r="I23" s="134" t="s">
        <v>26</v>
      </c>
      <c r="J23" s="138" t="s">
        <v>19</v>
      </c>
      <c r="K23" s="40"/>
      <c r="L23" s="13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1167</v>
      </c>
      <c r="F24" s="40"/>
      <c r="G24" s="40"/>
      <c r="H24" s="40"/>
      <c r="I24" s="134" t="s">
        <v>29</v>
      </c>
      <c r="J24" s="138" t="s">
        <v>19</v>
      </c>
      <c r="K24" s="40"/>
      <c r="L24" s="13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3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4" t="s">
        <v>39</v>
      </c>
      <c r="E26" s="40"/>
      <c r="F26" s="40"/>
      <c r="G26" s="40"/>
      <c r="H26" s="40"/>
      <c r="I26" s="40"/>
      <c r="J26" s="40"/>
      <c r="K26" s="40"/>
      <c r="L26" s="13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40"/>
      <c r="B27" s="141"/>
      <c r="C27" s="140"/>
      <c r="D27" s="140"/>
      <c r="E27" s="142" t="s">
        <v>19</v>
      </c>
      <c r="F27" s="142"/>
      <c r="G27" s="142"/>
      <c r="H27" s="142"/>
      <c r="I27" s="140"/>
      <c r="J27" s="140"/>
      <c r="K27" s="140"/>
      <c r="L27" s="143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3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44"/>
      <c r="E29" s="144"/>
      <c r="F29" s="144"/>
      <c r="G29" s="144"/>
      <c r="H29" s="144"/>
      <c r="I29" s="144"/>
      <c r="J29" s="144"/>
      <c r="K29" s="144"/>
      <c r="L29" s="13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45" t="s">
        <v>41</v>
      </c>
      <c r="E30" s="40"/>
      <c r="F30" s="40"/>
      <c r="G30" s="40"/>
      <c r="H30" s="40"/>
      <c r="I30" s="40"/>
      <c r="J30" s="146">
        <f>ROUND(J83, 2)</f>
        <v>0</v>
      </c>
      <c r="K30" s="40"/>
      <c r="L30" s="13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44"/>
      <c r="E31" s="144"/>
      <c r="F31" s="144"/>
      <c r="G31" s="144"/>
      <c r="H31" s="144"/>
      <c r="I31" s="144"/>
      <c r="J31" s="144"/>
      <c r="K31" s="144"/>
      <c r="L31" s="13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47" t="s">
        <v>43</v>
      </c>
      <c r="G32" s="40"/>
      <c r="H32" s="40"/>
      <c r="I32" s="147" t="s">
        <v>42</v>
      </c>
      <c r="J32" s="147" t="s">
        <v>44</v>
      </c>
      <c r="K32" s="40"/>
      <c r="L32" s="13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48" t="s">
        <v>45</v>
      </c>
      <c r="E33" s="134" t="s">
        <v>46</v>
      </c>
      <c r="F33" s="149">
        <f>ROUND((SUM(BE83:BE120)),  2)</f>
        <v>0</v>
      </c>
      <c r="G33" s="40"/>
      <c r="H33" s="40"/>
      <c r="I33" s="150">
        <v>0.20999999999999999</v>
      </c>
      <c r="J33" s="149">
        <f>ROUND(((SUM(BE83:BE120))*I33),  2)</f>
        <v>0</v>
      </c>
      <c r="K33" s="40"/>
      <c r="L33" s="13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4" t="s">
        <v>47</v>
      </c>
      <c r="F34" s="149">
        <f>ROUND((SUM(BF83:BF120)),  2)</f>
        <v>0</v>
      </c>
      <c r="G34" s="40"/>
      <c r="H34" s="40"/>
      <c r="I34" s="150">
        <v>0.12</v>
      </c>
      <c r="J34" s="149">
        <f>ROUND(((SUM(BF83:BF120))*I34),  2)</f>
        <v>0</v>
      </c>
      <c r="K34" s="40"/>
      <c r="L34" s="13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4" t="s">
        <v>48</v>
      </c>
      <c r="F35" s="149">
        <f>ROUND((SUM(BG83:BG120)),  2)</f>
        <v>0</v>
      </c>
      <c r="G35" s="40"/>
      <c r="H35" s="40"/>
      <c r="I35" s="150">
        <v>0.20999999999999999</v>
      </c>
      <c r="J35" s="149">
        <f>0</f>
        <v>0</v>
      </c>
      <c r="K35" s="40"/>
      <c r="L35" s="13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4" t="s">
        <v>49</v>
      </c>
      <c r="F36" s="149">
        <f>ROUND((SUM(BH83:BH120)),  2)</f>
        <v>0</v>
      </c>
      <c r="G36" s="40"/>
      <c r="H36" s="40"/>
      <c r="I36" s="150">
        <v>0.12</v>
      </c>
      <c r="J36" s="149">
        <f>0</f>
        <v>0</v>
      </c>
      <c r="K36" s="40"/>
      <c r="L36" s="13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4" t="s">
        <v>50</v>
      </c>
      <c r="F37" s="149">
        <f>ROUND((SUM(BI83:BI120)),  2)</f>
        <v>0</v>
      </c>
      <c r="G37" s="40"/>
      <c r="H37" s="40"/>
      <c r="I37" s="150">
        <v>0</v>
      </c>
      <c r="J37" s="149">
        <f>0</f>
        <v>0</v>
      </c>
      <c r="K37" s="40"/>
      <c r="L37" s="13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3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51"/>
      <c r="D39" s="152" t="s">
        <v>51</v>
      </c>
      <c r="E39" s="153"/>
      <c r="F39" s="153"/>
      <c r="G39" s="154" t="s">
        <v>52</v>
      </c>
      <c r="H39" s="155" t="s">
        <v>53</v>
      </c>
      <c r="I39" s="153"/>
      <c r="J39" s="156">
        <f>SUM(J30:J37)</f>
        <v>0</v>
      </c>
      <c r="K39" s="157"/>
      <c r="L39" s="13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3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3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107</v>
      </c>
      <c r="D45" s="42"/>
      <c r="E45" s="42"/>
      <c r="F45" s="42"/>
      <c r="G45" s="42"/>
      <c r="H45" s="42"/>
      <c r="I45" s="42"/>
      <c r="J45" s="42"/>
      <c r="K45" s="42"/>
      <c r="L45" s="13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3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3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62" t="str">
        <f>E7</f>
        <v>Stavební úpravy dispozice 2.NP č.p. 68 na p.č. 561 v k.ú. Rychnov u Jablonce nad Nisou</v>
      </c>
      <c r="F48" s="34"/>
      <c r="G48" s="34"/>
      <c r="H48" s="34"/>
      <c r="I48" s="42"/>
      <c r="J48" s="42"/>
      <c r="K48" s="42"/>
      <c r="L48" s="13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105</v>
      </c>
      <c r="D49" s="42"/>
      <c r="E49" s="42"/>
      <c r="F49" s="42"/>
      <c r="G49" s="42"/>
      <c r="H49" s="42"/>
      <c r="I49" s="42"/>
      <c r="J49" s="42"/>
      <c r="K49" s="42"/>
      <c r="L49" s="13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03 - Slaboproud</v>
      </c>
      <c r="F50" s="42"/>
      <c r="G50" s="42"/>
      <c r="H50" s="42"/>
      <c r="I50" s="42"/>
      <c r="J50" s="42"/>
      <c r="K50" s="42"/>
      <c r="L50" s="13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3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 xml:space="preserve">č.p. 68 na p.č. 561 v k.ú. Rychnov u Jablonce nad </v>
      </c>
      <c r="G52" s="42"/>
      <c r="H52" s="42"/>
      <c r="I52" s="34" t="s">
        <v>23</v>
      </c>
      <c r="J52" s="74" t="str">
        <f>IF(J12="","",J12)</f>
        <v>26. 9. 2024</v>
      </c>
      <c r="K52" s="42"/>
      <c r="L52" s="13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3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5.15" customHeight="1">
      <c r="A54" s="40"/>
      <c r="B54" s="41"/>
      <c r="C54" s="34" t="s">
        <v>25</v>
      </c>
      <c r="D54" s="42"/>
      <c r="E54" s="42"/>
      <c r="F54" s="29" t="str">
        <f>E15</f>
        <v>Město Rychnov u Jablonce nad Nisou</v>
      </c>
      <c r="G54" s="42"/>
      <c r="H54" s="42"/>
      <c r="I54" s="34" t="s">
        <v>32</v>
      </c>
      <c r="J54" s="38" t="str">
        <f>E21</f>
        <v>David Šámal</v>
      </c>
      <c r="K54" s="42"/>
      <c r="L54" s="13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30</v>
      </c>
      <c r="D55" s="42"/>
      <c r="E55" s="42"/>
      <c r="F55" s="29" t="str">
        <f>IF(E18="","",E18)</f>
        <v>Vyplň údaj</v>
      </c>
      <c r="G55" s="42"/>
      <c r="H55" s="42"/>
      <c r="I55" s="34" t="s">
        <v>36</v>
      </c>
      <c r="J55" s="38" t="str">
        <f>E24</f>
        <v>David Šámal</v>
      </c>
      <c r="K55" s="42"/>
      <c r="L55" s="13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3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63" t="s">
        <v>108</v>
      </c>
      <c r="D57" s="164"/>
      <c r="E57" s="164"/>
      <c r="F57" s="164"/>
      <c r="G57" s="164"/>
      <c r="H57" s="164"/>
      <c r="I57" s="164"/>
      <c r="J57" s="165" t="s">
        <v>109</v>
      </c>
      <c r="K57" s="164"/>
      <c r="L57" s="13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3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66" t="s">
        <v>73</v>
      </c>
      <c r="D59" s="42"/>
      <c r="E59" s="42"/>
      <c r="F59" s="42"/>
      <c r="G59" s="42"/>
      <c r="H59" s="42"/>
      <c r="I59" s="42"/>
      <c r="J59" s="104">
        <f>J83</f>
        <v>0</v>
      </c>
      <c r="K59" s="42"/>
      <c r="L59" s="13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110</v>
      </c>
    </row>
    <row r="60" s="9" customFormat="1" ht="24.96" customHeight="1">
      <c r="A60" s="9"/>
      <c r="B60" s="167"/>
      <c r="C60" s="168"/>
      <c r="D60" s="169" t="s">
        <v>1168</v>
      </c>
      <c r="E60" s="170"/>
      <c r="F60" s="170"/>
      <c r="G60" s="170"/>
      <c r="H60" s="170"/>
      <c r="I60" s="170"/>
      <c r="J60" s="171">
        <f>J84</f>
        <v>0</v>
      </c>
      <c r="K60" s="168"/>
      <c r="L60" s="17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3"/>
      <c r="C61" s="174"/>
      <c r="D61" s="175" t="s">
        <v>1169</v>
      </c>
      <c r="E61" s="176"/>
      <c r="F61" s="176"/>
      <c r="G61" s="176"/>
      <c r="H61" s="176"/>
      <c r="I61" s="176"/>
      <c r="J61" s="177">
        <f>J85</f>
        <v>0</v>
      </c>
      <c r="K61" s="174"/>
      <c r="L61" s="17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3"/>
      <c r="C62" s="174"/>
      <c r="D62" s="175" t="s">
        <v>1170</v>
      </c>
      <c r="E62" s="176"/>
      <c r="F62" s="176"/>
      <c r="G62" s="176"/>
      <c r="H62" s="176"/>
      <c r="I62" s="176"/>
      <c r="J62" s="177">
        <f>J111</f>
        <v>0</v>
      </c>
      <c r="K62" s="174"/>
      <c r="L62" s="178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3"/>
      <c r="C63" s="174"/>
      <c r="D63" s="175" t="s">
        <v>1171</v>
      </c>
      <c r="E63" s="176"/>
      <c r="F63" s="176"/>
      <c r="G63" s="176"/>
      <c r="H63" s="176"/>
      <c r="I63" s="176"/>
      <c r="J63" s="177">
        <f>J114</f>
        <v>0</v>
      </c>
      <c r="K63" s="174"/>
      <c r="L63" s="178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2" customFormat="1" ht="21.84" customHeight="1">
      <c r="A64" s="40"/>
      <c r="B64" s="41"/>
      <c r="C64" s="42"/>
      <c r="D64" s="42"/>
      <c r="E64" s="42"/>
      <c r="F64" s="42"/>
      <c r="G64" s="42"/>
      <c r="H64" s="42"/>
      <c r="I64" s="42"/>
      <c r="J64" s="42"/>
      <c r="K64" s="42"/>
      <c r="L64" s="136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</row>
    <row r="65" s="2" customFormat="1" ht="6.96" customHeight="1">
      <c r="A65" s="40"/>
      <c r="B65" s="61"/>
      <c r="C65" s="62"/>
      <c r="D65" s="62"/>
      <c r="E65" s="62"/>
      <c r="F65" s="62"/>
      <c r="G65" s="62"/>
      <c r="H65" s="62"/>
      <c r="I65" s="62"/>
      <c r="J65" s="62"/>
      <c r="K65" s="62"/>
      <c r="L65" s="136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9" s="2" customFormat="1" ht="6.96" customHeight="1">
      <c r="A69" s="40"/>
      <c r="B69" s="63"/>
      <c r="C69" s="64"/>
      <c r="D69" s="64"/>
      <c r="E69" s="64"/>
      <c r="F69" s="64"/>
      <c r="G69" s="64"/>
      <c r="H69" s="64"/>
      <c r="I69" s="64"/>
      <c r="J69" s="64"/>
      <c r="K69" s="64"/>
      <c r="L69" s="136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</row>
    <row r="70" s="2" customFormat="1" ht="24.96" customHeight="1">
      <c r="A70" s="40"/>
      <c r="B70" s="41"/>
      <c r="C70" s="25" t="s">
        <v>121</v>
      </c>
      <c r="D70" s="42"/>
      <c r="E70" s="42"/>
      <c r="F70" s="42"/>
      <c r="G70" s="42"/>
      <c r="H70" s="42"/>
      <c r="I70" s="42"/>
      <c r="J70" s="42"/>
      <c r="K70" s="42"/>
      <c r="L70" s="136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</row>
    <row r="71" s="2" customFormat="1" ht="6.96" customHeight="1">
      <c r="A71" s="40"/>
      <c r="B71" s="41"/>
      <c r="C71" s="42"/>
      <c r="D71" s="42"/>
      <c r="E71" s="42"/>
      <c r="F71" s="42"/>
      <c r="G71" s="42"/>
      <c r="H71" s="42"/>
      <c r="I71" s="42"/>
      <c r="J71" s="42"/>
      <c r="K71" s="42"/>
      <c r="L71" s="136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s="2" customFormat="1" ht="12" customHeight="1">
      <c r="A72" s="40"/>
      <c r="B72" s="41"/>
      <c r="C72" s="34" t="s">
        <v>16</v>
      </c>
      <c r="D72" s="42"/>
      <c r="E72" s="42"/>
      <c r="F72" s="42"/>
      <c r="G72" s="42"/>
      <c r="H72" s="42"/>
      <c r="I72" s="42"/>
      <c r="J72" s="42"/>
      <c r="K72" s="42"/>
      <c r="L72" s="136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16.5" customHeight="1">
      <c r="A73" s="40"/>
      <c r="B73" s="41"/>
      <c r="C73" s="42"/>
      <c r="D73" s="42"/>
      <c r="E73" s="162" t="str">
        <f>E7</f>
        <v>Stavební úpravy dispozice 2.NP č.p. 68 na p.č. 561 v k.ú. Rychnov u Jablonce nad Nisou</v>
      </c>
      <c r="F73" s="34"/>
      <c r="G73" s="34"/>
      <c r="H73" s="34"/>
      <c r="I73" s="42"/>
      <c r="J73" s="42"/>
      <c r="K73" s="42"/>
      <c r="L73" s="136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12" customHeight="1">
      <c r="A74" s="40"/>
      <c r="B74" s="41"/>
      <c r="C74" s="34" t="s">
        <v>105</v>
      </c>
      <c r="D74" s="42"/>
      <c r="E74" s="42"/>
      <c r="F74" s="42"/>
      <c r="G74" s="42"/>
      <c r="H74" s="42"/>
      <c r="I74" s="42"/>
      <c r="J74" s="42"/>
      <c r="K74" s="42"/>
      <c r="L74" s="136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16.5" customHeight="1">
      <c r="A75" s="40"/>
      <c r="B75" s="41"/>
      <c r="C75" s="42"/>
      <c r="D75" s="42"/>
      <c r="E75" s="71" t="str">
        <f>E9</f>
        <v>03 - Slaboproud</v>
      </c>
      <c r="F75" s="42"/>
      <c r="G75" s="42"/>
      <c r="H75" s="42"/>
      <c r="I75" s="42"/>
      <c r="J75" s="42"/>
      <c r="K75" s="42"/>
      <c r="L75" s="136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6.96" customHeight="1">
      <c r="A76" s="40"/>
      <c r="B76" s="41"/>
      <c r="C76" s="42"/>
      <c r="D76" s="42"/>
      <c r="E76" s="42"/>
      <c r="F76" s="42"/>
      <c r="G76" s="42"/>
      <c r="H76" s="42"/>
      <c r="I76" s="42"/>
      <c r="J76" s="42"/>
      <c r="K76" s="42"/>
      <c r="L76" s="13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2" customHeight="1">
      <c r="A77" s="40"/>
      <c r="B77" s="41"/>
      <c r="C77" s="34" t="s">
        <v>21</v>
      </c>
      <c r="D77" s="42"/>
      <c r="E77" s="42"/>
      <c r="F77" s="29" t="str">
        <f>F12</f>
        <v xml:space="preserve">č.p. 68 na p.č. 561 v k.ú. Rychnov u Jablonce nad </v>
      </c>
      <c r="G77" s="42"/>
      <c r="H77" s="42"/>
      <c r="I77" s="34" t="s">
        <v>23</v>
      </c>
      <c r="J77" s="74" t="str">
        <f>IF(J12="","",J12)</f>
        <v>26. 9. 2024</v>
      </c>
      <c r="K77" s="42"/>
      <c r="L77" s="13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6.96" customHeight="1">
      <c r="A78" s="40"/>
      <c r="B78" s="41"/>
      <c r="C78" s="42"/>
      <c r="D78" s="42"/>
      <c r="E78" s="42"/>
      <c r="F78" s="42"/>
      <c r="G78" s="42"/>
      <c r="H78" s="42"/>
      <c r="I78" s="42"/>
      <c r="J78" s="42"/>
      <c r="K78" s="42"/>
      <c r="L78" s="13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5.15" customHeight="1">
      <c r="A79" s="40"/>
      <c r="B79" s="41"/>
      <c r="C79" s="34" t="s">
        <v>25</v>
      </c>
      <c r="D79" s="42"/>
      <c r="E79" s="42"/>
      <c r="F79" s="29" t="str">
        <f>E15</f>
        <v>Město Rychnov u Jablonce nad Nisou</v>
      </c>
      <c r="G79" s="42"/>
      <c r="H79" s="42"/>
      <c r="I79" s="34" t="s">
        <v>32</v>
      </c>
      <c r="J79" s="38" t="str">
        <f>E21</f>
        <v>David Šámal</v>
      </c>
      <c r="K79" s="42"/>
      <c r="L79" s="13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5.15" customHeight="1">
      <c r="A80" s="40"/>
      <c r="B80" s="41"/>
      <c r="C80" s="34" t="s">
        <v>30</v>
      </c>
      <c r="D80" s="42"/>
      <c r="E80" s="42"/>
      <c r="F80" s="29" t="str">
        <f>IF(E18="","",E18)</f>
        <v>Vyplň údaj</v>
      </c>
      <c r="G80" s="42"/>
      <c r="H80" s="42"/>
      <c r="I80" s="34" t="s">
        <v>36</v>
      </c>
      <c r="J80" s="38" t="str">
        <f>E24</f>
        <v>David Šámal</v>
      </c>
      <c r="K80" s="42"/>
      <c r="L80" s="13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0.32" customHeight="1">
      <c r="A81" s="40"/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13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11" customFormat="1" ht="29.28" customHeight="1">
      <c r="A82" s="179"/>
      <c r="B82" s="180"/>
      <c r="C82" s="181" t="s">
        <v>122</v>
      </c>
      <c r="D82" s="182" t="s">
        <v>60</v>
      </c>
      <c r="E82" s="182" t="s">
        <v>56</v>
      </c>
      <c r="F82" s="182" t="s">
        <v>57</v>
      </c>
      <c r="G82" s="182" t="s">
        <v>123</v>
      </c>
      <c r="H82" s="182" t="s">
        <v>124</v>
      </c>
      <c r="I82" s="182" t="s">
        <v>125</v>
      </c>
      <c r="J82" s="182" t="s">
        <v>109</v>
      </c>
      <c r="K82" s="183" t="s">
        <v>126</v>
      </c>
      <c r="L82" s="184"/>
      <c r="M82" s="94" t="s">
        <v>19</v>
      </c>
      <c r="N82" s="95" t="s">
        <v>45</v>
      </c>
      <c r="O82" s="95" t="s">
        <v>127</v>
      </c>
      <c r="P82" s="95" t="s">
        <v>128</v>
      </c>
      <c r="Q82" s="95" t="s">
        <v>129</v>
      </c>
      <c r="R82" s="95" t="s">
        <v>130</v>
      </c>
      <c r="S82" s="95" t="s">
        <v>131</v>
      </c>
      <c r="T82" s="96" t="s">
        <v>132</v>
      </c>
      <c r="U82" s="179"/>
      <c r="V82" s="179"/>
      <c r="W82" s="179"/>
      <c r="X82" s="179"/>
      <c r="Y82" s="179"/>
      <c r="Z82" s="179"/>
      <c r="AA82" s="179"/>
      <c r="AB82" s="179"/>
      <c r="AC82" s="179"/>
      <c r="AD82" s="179"/>
      <c r="AE82" s="179"/>
    </row>
    <row r="83" s="2" customFormat="1" ht="22.8" customHeight="1">
      <c r="A83" s="40"/>
      <c r="B83" s="41"/>
      <c r="C83" s="101" t="s">
        <v>133</v>
      </c>
      <c r="D83" s="42"/>
      <c r="E83" s="42"/>
      <c r="F83" s="42"/>
      <c r="G83" s="42"/>
      <c r="H83" s="42"/>
      <c r="I83" s="42"/>
      <c r="J83" s="185">
        <f>BK83</f>
        <v>0</v>
      </c>
      <c r="K83" s="42"/>
      <c r="L83" s="46"/>
      <c r="M83" s="97"/>
      <c r="N83" s="186"/>
      <c r="O83" s="98"/>
      <c r="P83" s="187">
        <f>P84</f>
        <v>0</v>
      </c>
      <c r="Q83" s="98"/>
      <c r="R83" s="187">
        <f>R84</f>
        <v>0</v>
      </c>
      <c r="S83" s="98"/>
      <c r="T83" s="188">
        <f>T84</f>
        <v>0</v>
      </c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T83" s="19" t="s">
        <v>74</v>
      </c>
      <c r="AU83" s="19" t="s">
        <v>110</v>
      </c>
      <c r="BK83" s="189">
        <f>BK84</f>
        <v>0</v>
      </c>
    </row>
    <row r="84" s="12" customFormat="1" ht="25.92" customHeight="1">
      <c r="A84" s="12"/>
      <c r="B84" s="190"/>
      <c r="C84" s="191"/>
      <c r="D84" s="192" t="s">
        <v>74</v>
      </c>
      <c r="E84" s="193" t="s">
        <v>249</v>
      </c>
      <c r="F84" s="193" t="s">
        <v>249</v>
      </c>
      <c r="G84" s="191"/>
      <c r="H84" s="191"/>
      <c r="I84" s="194"/>
      <c r="J84" s="195">
        <f>BK84</f>
        <v>0</v>
      </c>
      <c r="K84" s="191"/>
      <c r="L84" s="196"/>
      <c r="M84" s="197"/>
      <c r="N84" s="198"/>
      <c r="O84" s="198"/>
      <c r="P84" s="199">
        <f>P85+P111+P114</f>
        <v>0</v>
      </c>
      <c r="Q84" s="198"/>
      <c r="R84" s="199">
        <f>R85+R111+R114</f>
        <v>0</v>
      </c>
      <c r="S84" s="198"/>
      <c r="T84" s="200">
        <f>T85+T111+T114</f>
        <v>0</v>
      </c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R84" s="201" t="s">
        <v>85</v>
      </c>
      <c r="AT84" s="202" t="s">
        <v>74</v>
      </c>
      <c r="AU84" s="202" t="s">
        <v>75</v>
      </c>
      <c r="AY84" s="201" t="s">
        <v>136</v>
      </c>
      <c r="BK84" s="203">
        <f>BK85+BK111+BK114</f>
        <v>0</v>
      </c>
    </row>
    <row r="85" s="12" customFormat="1" ht="22.8" customHeight="1">
      <c r="A85" s="12"/>
      <c r="B85" s="190"/>
      <c r="C85" s="191"/>
      <c r="D85" s="192" t="s">
        <v>74</v>
      </c>
      <c r="E85" s="204" t="s">
        <v>1172</v>
      </c>
      <c r="F85" s="204" t="s">
        <v>1173</v>
      </c>
      <c r="G85" s="191"/>
      <c r="H85" s="191"/>
      <c r="I85" s="194"/>
      <c r="J85" s="205">
        <f>BK85</f>
        <v>0</v>
      </c>
      <c r="K85" s="191"/>
      <c r="L85" s="196"/>
      <c r="M85" s="197"/>
      <c r="N85" s="198"/>
      <c r="O85" s="198"/>
      <c r="P85" s="199">
        <f>SUM(P86:P110)</f>
        <v>0</v>
      </c>
      <c r="Q85" s="198"/>
      <c r="R85" s="199">
        <f>SUM(R86:R110)</f>
        <v>0</v>
      </c>
      <c r="S85" s="198"/>
      <c r="T85" s="200">
        <f>SUM(T86:T110)</f>
        <v>0</v>
      </c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R85" s="201" t="s">
        <v>83</v>
      </c>
      <c r="AT85" s="202" t="s">
        <v>74</v>
      </c>
      <c r="AU85" s="202" t="s">
        <v>83</v>
      </c>
      <c r="AY85" s="201" t="s">
        <v>136</v>
      </c>
      <c r="BK85" s="203">
        <f>SUM(BK86:BK110)</f>
        <v>0</v>
      </c>
    </row>
    <row r="86" s="2" customFormat="1" ht="16.5" customHeight="1">
      <c r="A86" s="40"/>
      <c r="B86" s="41"/>
      <c r="C86" s="206" t="s">
        <v>83</v>
      </c>
      <c r="D86" s="206" t="s">
        <v>139</v>
      </c>
      <c r="E86" s="207" t="s">
        <v>1174</v>
      </c>
      <c r="F86" s="208" t="s">
        <v>1175</v>
      </c>
      <c r="G86" s="209" t="s">
        <v>1176</v>
      </c>
      <c r="H86" s="210">
        <v>1</v>
      </c>
      <c r="I86" s="211"/>
      <c r="J86" s="212">
        <f>ROUND(I86*H86,2)</f>
        <v>0</v>
      </c>
      <c r="K86" s="208" t="s">
        <v>19</v>
      </c>
      <c r="L86" s="46"/>
      <c r="M86" s="213" t="s">
        <v>19</v>
      </c>
      <c r="N86" s="214" t="s">
        <v>46</v>
      </c>
      <c r="O86" s="86"/>
      <c r="P86" s="215">
        <f>O86*H86</f>
        <v>0</v>
      </c>
      <c r="Q86" s="215">
        <v>0</v>
      </c>
      <c r="R86" s="215">
        <f>Q86*H86</f>
        <v>0</v>
      </c>
      <c r="S86" s="215">
        <v>0</v>
      </c>
      <c r="T86" s="216">
        <f>S86*H86</f>
        <v>0</v>
      </c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R86" s="217" t="s">
        <v>144</v>
      </c>
      <c r="AT86" s="217" t="s">
        <v>139</v>
      </c>
      <c r="AU86" s="217" t="s">
        <v>85</v>
      </c>
      <c r="AY86" s="19" t="s">
        <v>136</v>
      </c>
      <c r="BE86" s="218">
        <f>IF(N86="základní",J86,0)</f>
        <v>0</v>
      </c>
      <c r="BF86" s="218">
        <f>IF(N86="snížená",J86,0)</f>
        <v>0</v>
      </c>
      <c r="BG86" s="218">
        <f>IF(N86="zákl. přenesená",J86,0)</f>
        <v>0</v>
      </c>
      <c r="BH86" s="218">
        <f>IF(N86="sníž. přenesená",J86,0)</f>
        <v>0</v>
      </c>
      <c r="BI86" s="218">
        <f>IF(N86="nulová",J86,0)</f>
        <v>0</v>
      </c>
      <c r="BJ86" s="19" t="s">
        <v>83</v>
      </c>
      <c r="BK86" s="218">
        <f>ROUND(I86*H86,2)</f>
        <v>0</v>
      </c>
      <c r="BL86" s="19" t="s">
        <v>144</v>
      </c>
      <c r="BM86" s="217" t="s">
        <v>85</v>
      </c>
    </row>
    <row r="87" s="2" customFormat="1" ht="16.5" customHeight="1">
      <c r="A87" s="40"/>
      <c r="B87" s="41"/>
      <c r="C87" s="206" t="s">
        <v>85</v>
      </c>
      <c r="D87" s="206" t="s">
        <v>139</v>
      </c>
      <c r="E87" s="207" t="s">
        <v>1177</v>
      </c>
      <c r="F87" s="208" t="s">
        <v>1178</v>
      </c>
      <c r="G87" s="209" t="s">
        <v>1176</v>
      </c>
      <c r="H87" s="210">
        <v>1</v>
      </c>
      <c r="I87" s="211"/>
      <c r="J87" s="212">
        <f>ROUND(I87*H87,2)</f>
        <v>0</v>
      </c>
      <c r="K87" s="208" t="s">
        <v>19</v>
      </c>
      <c r="L87" s="46"/>
      <c r="M87" s="213" t="s">
        <v>19</v>
      </c>
      <c r="N87" s="214" t="s">
        <v>46</v>
      </c>
      <c r="O87" s="86"/>
      <c r="P87" s="215">
        <f>O87*H87</f>
        <v>0</v>
      </c>
      <c r="Q87" s="215">
        <v>0</v>
      </c>
      <c r="R87" s="215">
        <f>Q87*H87</f>
        <v>0</v>
      </c>
      <c r="S87" s="215">
        <v>0</v>
      </c>
      <c r="T87" s="216">
        <f>S87*H87</f>
        <v>0</v>
      </c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R87" s="217" t="s">
        <v>144</v>
      </c>
      <c r="AT87" s="217" t="s">
        <v>139</v>
      </c>
      <c r="AU87" s="217" t="s">
        <v>85</v>
      </c>
      <c r="AY87" s="19" t="s">
        <v>136</v>
      </c>
      <c r="BE87" s="218">
        <f>IF(N87="základní",J87,0)</f>
        <v>0</v>
      </c>
      <c r="BF87" s="218">
        <f>IF(N87="snížená",J87,0)</f>
        <v>0</v>
      </c>
      <c r="BG87" s="218">
        <f>IF(N87="zákl. přenesená",J87,0)</f>
        <v>0</v>
      </c>
      <c r="BH87" s="218">
        <f>IF(N87="sníž. přenesená",J87,0)</f>
        <v>0</v>
      </c>
      <c r="BI87" s="218">
        <f>IF(N87="nulová",J87,0)</f>
        <v>0</v>
      </c>
      <c r="BJ87" s="19" t="s">
        <v>83</v>
      </c>
      <c r="BK87" s="218">
        <f>ROUND(I87*H87,2)</f>
        <v>0</v>
      </c>
      <c r="BL87" s="19" t="s">
        <v>144</v>
      </c>
      <c r="BM87" s="217" t="s">
        <v>144</v>
      </c>
    </row>
    <row r="88" s="2" customFormat="1" ht="16.5" customHeight="1">
      <c r="A88" s="40"/>
      <c r="B88" s="41"/>
      <c r="C88" s="206" t="s">
        <v>162</v>
      </c>
      <c r="D88" s="206" t="s">
        <v>139</v>
      </c>
      <c r="E88" s="207" t="s">
        <v>1179</v>
      </c>
      <c r="F88" s="208" t="s">
        <v>1180</v>
      </c>
      <c r="G88" s="209" t="s">
        <v>1176</v>
      </c>
      <c r="H88" s="210">
        <v>1</v>
      </c>
      <c r="I88" s="211"/>
      <c r="J88" s="212">
        <f>ROUND(I88*H88,2)</f>
        <v>0</v>
      </c>
      <c r="K88" s="208" t="s">
        <v>19</v>
      </c>
      <c r="L88" s="46"/>
      <c r="M88" s="213" t="s">
        <v>19</v>
      </c>
      <c r="N88" s="214" t="s">
        <v>46</v>
      </c>
      <c r="O88" s="86"/>
      <c r="P88" s="215">
        <f>O88*H88</f>
        <v>0</v>
      </c>
      <c r="Q88" s="215">
        <v>0</v>
      </c>
      <c r="R88" s="215">
        <f>Q88*H88</f>
        <v>0</v>
      </c>
      <c r="S88" s="215">
        <v>0</v>
      </c>
      <c r="T88" s="216">
        <f>S88*H88</f>
        <v>0</v>
      </c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R88" s="217" t="s">
        <v>144</v>
      </c>
      <c r="AT88" s="217" t="s">
        <v>139</v>
      </c>
      <c r="AU88" s="217" t="s">
        <v>85</v>
      </c>
      <c r="AY88" s="19" t="s">
        <v>136</v>
      </c>
      <c r="BE88" s="218">
        <f>IF(N88="základní",J88,0)</f>
        <v>0</v>
      </c>
      <c r="BF88" s="218">
        <f>IF(N88="snížená",J88,0)</f>
        <v>0</v>
      </c>
      <c r="BG88" s="218">
        <f>IF(N88="zákl. přenesená",J88,0)</f>
        <v>0</v>
      </c>
      <c r="BH88" s="218">
        <f>IF(N88="sníž. přenesená",J88,0)</f>
        <v>0</v>
      </c>
      <c r="BI88" s="218">
        <f>IF(N88="nulová",J88,0)</f>
        <v>0</v>
      </c>
      <c r="BJ88" s="19" t="s">
        <v>83</v>
      </c>
      <c r="BK88" s="218">
        <f>ROUND(I88*H88,2)</f>
        <v>0</v>
      </c>
      <c r="BL88" s="19" t="s">
        <v>144</v>
      </c>
      <c r="BM88" s="217" t="s">
        <v>193</v>
      </c>
    </row>
    <row r="89" s="2" customFormat="1" ht="16.5" customHeight="1">
      <c r="A89" s="40"/>
      <c r="B89" s="41"/>
      <c r="C89" s="206" t="s">
        <v>144</v>
      </c>
      <c r="D89" s="206" t="s">
        <v>139</v>
      </c>
      <c r="E89" s="207" t="s">
        <v>1181</v>
      </c>
      <c r="F89" s="208" t="s">
        <v>1182</v>
      </c>
      <c r="G89" s="209" t="s">
        <v>1176</v>
      </c>
      <c r="H89" s="210">
        <v>1</v>
      </c>
      <c r="I89" s="211"/>
      <c r="J89" s="212">
        <f>ROUND(I89*H89,2)</f>
        <v>0</v>
      </c>
      <c r="K89" s="208" t="s">
        <v>19</v>
      </c>
      <c r="L89" s="46"/>
      <c r="M89" s="213" t="s">
        <v>19</v>
      </c>
      <c r="N89" s="214" t="s">
        <v>46</v>
      </c>
      <c r="O89" s="86"/>
      <c r="P89" s="215">
        <f>O89*H89</f>
        <v>0</v>
      </c>
      <c r="Q89" s="215">
        <v>0</v>
      </c>
      <c r="R89" s="215">
        <f>Q89*H89</f>
        <v>0</v>
      </c>
      <c r="S89" s="215">
        <v>0</v>
      </c>
      <c r="T89" s="216">
        <f>S89*H89</f>
        <v>0</v>
      </c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R89" s="217" t="s">
        <v>144</v>
      </c>
      <c r="AT89" s="217" t="s">
        <v>139</v>
      </c>
      <c r="AU89" s="217" t="s">
        <v>85</v>
      </c>
      <c r="AY89" s="19" t="s">
        <v>136</v>
      </c>
      <c r="BE89" s="218">
        <f>IF(N89="základní",J89,0)</f>
        <v>0</v>
      </c>
      <c r="BF89" s="218">
        <f>IF(N89="snížená",J89,0)</f>
        <v>0</v>
      </c>
      <c r="BG89" s="218">
        <f>IF(N89="zákl. přenesená",J89,0)</f>
        <v>0</v>
      </c>
      <c r="BH89" s="218">
        <f>IF(N89="sníž. přenesená",J89,0)</f>
        <v>0</v>
      </c>
      <c r="BI89" s="218">
        <f>IF(N89="nulová",J89,0)</f>
        <v>0</v>
      </c>
      <c r="BJ89" s="19" t="s">
        <v>83</v>
      </c>
      <c r="BK89" s="218">
        <f>ROUND(I89*H89,2)</f>
        <v>0</v>
      </c>
      <c r="BL89" s="19" t="s">
        <v>144</v>
      </c>
      <c r="BM89" s="217" t="s">
        <v>218</v>
      </c>
    </row>
    <row r="90" s="2" customFormat="1" ht="16.5" customHeight="1">
      <c r="A90" s="40"/>
      <c r="B90" s="41"/>
      <c r="C90" s="206" t="s">
        <v>186</v>
      </c>
      <c r="D90" s="206" t="s">
        <v>139</v>
      </c>
      <c r="E90" s="207" t="s">
        <v>1183</v>
      </c>
      <c r="F90" s="208" t="s">
        <v>1184</v>
      </c>
      <c r="G90" s="209" t="s">
        <v>1176</v>
      </c>
      <c r="H90" s="210">
        <v>1</v>
      </c>
      <c r="I90" s="211"/>
      <c r="J90" s="212">
        <f>ROUND(I90*H90,2)</f>
        <v>0</v>
      </c>
      <c r="K90" s="208" t="s">
        <v>19</v>
      </c>
      <c r="L90" s="46"/>
      <c r="M90" s="213" t="s">
        <v>19</v>
      </c>
      <c r="N90" s="214" t="s">
        <v>46</v>
      </c>
      <c r="O90" s="86"/>
      <c r="P90" s="215">
        <f>O90*H90</f>
        <v>0</v>
      </c>
      <c r="Q90" s="215">
        <v>0</v>
      </c>
      <c r="R90" s="215">
        <f>Q90*H90</f>
        <v>0</v>
      </c>
      <c r="S90" s="215">
        <v>0</v>
      </c>
      <c r="T90" s="216">
        <f>S90*H90</f>
        <v>0</v>
      </c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R90" s="217" t="s">
        <v>144</v>
      </c>
      <c r="AT90" s="217" t="s">
        <v>139</v>
      </c>
      <c r="AU90" s="217" t="s">
        <v>85</v>
      </c>
      <c r="AY90" s="19" t="s">
        <v>136</v>
      </c>
      <c r="BE90" s="218">
        <f>IF(N90="základní",J90,0)</f>
        <v>0</v>
      </c>
      <c r="BF90" s="218">
        <f>IF(N90="snížená",J90,0)</f>
        <v>0</v>
      </c>
      <c r="BG90" s="218">
        <f>IF(N90="zákl. přenesená",J90,0)</f>
        <v>0</v>
      </c>
      <c r="BH90" s="218">
        <f>IF(N90="sníž. přenesená",J90,0)</f>
        <v>0</v>
      </c>
      <c r="BI90" s="218">
        <f>IF(N90="nulová",J90,0)</f>
        <v>0</v>
      </c>
      <c r="BJ90" s="19" t="s">
        <v>83</v>
      </c>
      <c r="BK90" s="218">
        <f>ROUND(I90*H90,2)</f>
        <v>0</v>
      </c>
      <c r="BL90" s="19" t="s">
        <v>144</v>
      </c>
      <c r="BM90" s="217" t="s">
        <v>228</v>
      </c>
    </row>
    <row r="91" s="2" customFormat="1" ht="16.5" customHeight="1">
      <c r="A91" s="40"/>
      <c r="B91" s="41"/>
      <c r="C91" s="206" t="s">
        <v>193</v>
      </c>
      <c r="D91" s="206" t="s">
        <v>139</v>
      </c>
      <c r="E91" s="207" t="s">
        <v>1185</v>
      </c>
      <c r="F91" s="208" t="s">
        <v>1186</v>
      </c>
      <c r="G91" s="209" t="s">
        <v>1176</v>
      </c>
      <c r="H91" s="210">
        <v>1</v>
      </c>
      <c r="I91" s="211"/>
      <c r="J91" s="212">
        <f>ROUND(I91*H91,2)</f>
        <v>0</v>
      </c>
      <c r="K91" s="208" t="s">
        <v>19</v>
      </c>
      <c r="L91" s="46"/>
      <c r="M91" s="213" t="s">
        <v>19</v>
      </c>
      <c r="N91" s="214" t="s">
        <v>46</v>
      </c>
      <c r="O91" s="86"/>
      <c r="P91" s="215">
        <f>O91*H91</f>
        <v>0</v>
      </c>
      <c r="Q91" s="215">
        <v>0</v>
      </c>
      <c r="R91" s="215">
        <f>Q91*H91</f>
        <v>0</v>
      </c>
      <c r="S91" s="215">
        <v>0</v>
      </c>
      <c r="T91" s="216">
        <f>S91*H91</f>
        <v>0</v>
      </c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R91" s="217" t="s">
        <v>144</v>
      </c>
      <c r="AT91" s="217" t="s">
        <v>139</v>
      </c>
      <c r="AU91" s="217" t="s">
        <v>85</v>
      </c>
      <c r="AY91" s="19" t="s">
        <v>136</v>
      </c>
      <c r="BE91" s="218">
        <f>IF(N91="základní",J91,0)</f>
        <v>0</v>
      </c>
      <c r="BF91" s="218">
        <f>IF(N91="snížená",J91,0)</f>
        <v>0</v>
      </c>
      <c r="BG91" s="218">
        <f>IF(N91="zákl. přenesená",J91,0)</f>
        <v>0</v>
      </c>
      <c r="BH91" s="218">
        <f>IF(N91="sníž. přenesená",J91,0)</f>
        <v>0</v>
      </c>
      <c r="BI91" s="218">
        <f>IF(N91="nulová",J91,0)</f>
        <v>0</v>
      </c>
      <c r="BJ91" s="19" t="s">
        <v>83</v>
      </c>
      <c r="BK91" s="218">
        <f>ROUND(I91*H91,2)</f>
        <v>0</v>
      </c>
      <c r="BL91" s="19" t="s">
        <v>144</v>
      </c>
      <c r="BM91" s="217" t="s">
        <v>8</v>
      </c>
    </row>
    <row r="92" s="2" customFormat="1" ht="16.5" customHeight="1">
      <c r="A92" s="40"/>
      <c r="B92" s="41"/>
      <c r="C92" s="206" t="s">
        <v>212</v>
      </c>
      <c r="D92" s="206" t="s">
        <v>139</v>
      </c>
      <c r="E92" s="207" t="s">
        <v>1187</v>
      </c>
      <c r="F92" s="208" t="s">
        <v>1188</v>
      </c>
      <c r="G92" s="209" t="s">
        <v>1176</v>
      </c>
      <c r="H92" s="210">
        <v>1</v>
      </c>
      <c r="I92" s="211"/>
      <c r="J92" s="212">
        <f>ROUND(I92*H92,2)</f>
        <v>0</v>
      </c>
      <c r="K92" s="208" t="s">
        <v>19</v>
      </c>
      <c r="L92" s="46"/>
      <c r="M92" s="213" t="s">
        <v>19</v>
      </c>
      <c r="N92" s="214" t="s">
        <v>46</v>
      </c>
      <c r="O92" s="86"/>
      <c r="P92" s="215">
        <f>O92*H92</f>
        <v>0</v>
      </c>
      <c r="Q92" s="215">
        <v>0</v>
      </c>
      <c r="R92" s="215">
        <f>Q92*H92</f>
        <v>0</v>
      </c>
      <c r="S92" s="215">
        <v>0</v>
      </c>
      <c r="T92" s="216">
        <f>S92*H92</f>
        <v>0</v>
      </c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R92" s="217" t="s">
        <v>144</v>
      </c>
      <c r="AT92" s="217" t="s">
        <v>139</v>
      </c>
      <c r="AU92" s="217" t="s">
        <v>85</v>
      </c>
      <c r="AY92" s="19" t="s">
        <v>136</v>
      </c>
      <c r="BE92" s="218">
        <f>IF(N92="základní",J92,0)</f>
        <v>0</v>
      </c>
      <c r="BF92" s="218">
        <f>IF(N92="snížená",J92,0)</f>
        <v>0</v>
      </c>
      <c r="BG92" s="218">
        <f>IF(N92="zákl. přenesená",J92,0)</f>
        <v>0</v>
      </c>
      <c r="BH92" s="218">
        <f>IF(N92="sníž. přenesená",J92,0)</f>
        <v>0</v>
      </c>
      <c r="BI92" s="218">
        <f>IF(N92="nulová",J92,0)</f>
        <v>0</v>
      </c>
      <c r="BJ92" s="19" t="s">
        <v>83</v>
      </c>
      <c r="BK92" s="218">
        <f>ROUND(I92*H92,2)</f>
        <v>0</v>
      </c>
      <c r="BL92" s="19" t="s">
        <v>144</v>
      </c>
      <c r="BM92" s="217" t="s">
        <v>253</v>
      </c>
    </row>
    <row r="93" s="2" customFormat="1" ht="16.5" customHeight="1">
      <c r="A93" s="40"/>
      <c r="B93" s="41"/>
      <c r="C93" s="206" t="s">
        <v>218</v>
      </c>
      <c r="D93" s="206" t="s">
        <v>139</v>
      </c>
      <c r="E93" s="207" t="s">
        <v>1189</v>
      </c>
      <c r="F93" s="208" t="s">
        <v>1190</v>
      </c>
      <c r="G93" s="209" t="s">
        <v>1176</v>
      </c>
      <c r="H93" s="210">
        <v>1</v>
      </c>
      <c r="I93" s="211"/>
      <c r="J93" s="212">
        <f>ROUND(I93*H93,2)</f>
        <v>0</v>
      </c>
      <c r="K93" s="208" t="s">
        <v>19</v>
      </c>
      <c r="L93" s="46"/>
      <c r="M93" s="213" t="s">
        <v>19</v>
      </c>
      <c r="N93" s="214" t="s">
        <v>46</v>
      </c>
      <c r="O93" s="86"/>
      <c r="P93" s="215">
        <f>O93*H93</f>
        <v>0</v>
      </c>
      <c r="Q93" s="215">
        <v>0</v>
      </c>
      <c r="R93" s="215">
        <f>Q93*H93</f>
        <v>0</v>
      </c>
      <c r="S93" s="215">
        <v>0</v>
      </c>
      <c r="T93" s="216">
        <f>S93*H93</f>
        <v>0</v>
      </c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R93" s="217" t="s">
        <v>144</v>
      </c>
      <c r="AT93" s="217" t="s">
        <v>139</v>
      </c>
      <c r="AU93" s="217" t="s">
        <v>85</v>
      </c>
      <c r="AY93" s="19" t="s">
        <v>136</v>
      </c>
      <c r="BE93" s="218">
        <f>IF(N93="základní",J93,0)</f>
        <v>0</v>
      </c>
      <c r="BF93" s="218">
        <f>IF(N93="snížená",J93,0)</f>
        <v>0</v>
      </c>
      <c r="BG93" s="218">
        <f>IF(N93="zákl. přenesená",J93,0)</f>
        <v>0</v>
      </c>
      <c r="BH93" s="218">
        <f>IF(N93="sníž. přenesená",J93,0)</f>
        <v>0</v>
      </c>
      <c r="BI93" s="218">
        <f>IF(N93="nulová",J93,0)</f>
        <v>0</v>
      </c>
      <c r="BJ93" s="19" t="s">
        <v>83</v>
      </c>
      <c r="BK93" s="218">
        <f>ROUND(I93*H93,2)</f>
        <v>0</v>
      </c>
      <c r="BL93" s="19" t="s">
        <v>144</v>
      </c>
      <c r="BM93" s="217" t="s">
        <v>257</v>
      </c>
    </row>
    <row r="94" s="2" customFormat="1" ht="16.5" customHeight="1">
      <c r="A94" s="40"/>
      <c r="B94" s="41"/>
      <c r="C94" s="206" t="s">
        <v>137</v>
      </c>
      <c r="D94" s="206" t="s">
        <v>139</v>
      </c>
      <c r="E94" s="207" t="s">
        <v>1191</v>
      </c>
      <c r="F94" s="208" t="s">
        <v>1192</v>
      </c>
      <c r="G94" s="209" t="s">
        <v>1176</v>
      </c>
      <c r="H94" s="210">
        <v>1</v>
      </c>
      <c r="I94" s="211"/>
      <c r="J94" s="212">
        <f>ROUND(I94*H94,2)</f>
        <v>0</v>
      </c>
      <c r="K94" s="208" t="s">
        <v>19</v>
      </c>
      <c r="L94" s="46"/>
      <c r="M94" s="213" t="s">
        <v>19</v>
      </c>
      <c r="N94" s="214" t="s">
        <v>46</v>
      </c>
      <c r="O94" s="86"/>
      <c r="P94" s="215">
        <f>O94*H94</f>
        <v>0</v>
      </c>
      <c r="Q94" s="215">
        <v>0</v>
      </c>
      <c r="R94" s="215">
        <f>Q94*H94</f>
        <v>0</v>
      </c>
      <c r="S94" s="215">
        <v>0</v>
      </c>
      <c r="T94" s="216">
        <f>S94*H94</f>
        <v>0</v>
      </c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R94" s="217" t="s">
        <v>144</v>
      </c>
      <c r="AT94" s="217" t="s">
        <v>139</v>
      </c>
      <c r="AU94" s="217" t="s">
        <v>85</v>
      </c>
      <c r="AY94" s="19" t="s">
        <v>136</v>
      </c>
      <c r="BE94" s="218">
        <f>IF(N94="základní",J94,0)</f>
        <v>0</v>
      </c>
      <c r="BF94" s="218">
        <f>IF(N94="snížená",J94,0)</f>
        <v>0</v>
      </c>
      <c r="BG94" s="218">
        <f>IF(N94="zákl. přenesená",J94,0)</f>
        <v>0</v>
      </c>
      <c r="BH94" s="218">
        <f>IF(N94="sníž. přenesená",J94,0)</f>
        <v>0</v>
      </c>
      <c r="BI94" s="218">
        <f>IF(N94="nulová",J94,0)</f>
        <v>0</v>
      </c>
      <c r="BJ94" s="19" t="s">
        <v>83</v>
      </c>
      <c r="BK94" s="218">
        <f>ROUND(I94*H94,2)</f>
        <v>0</v>
      </c>
      <c r="BL94" s="19" t="s">
        <v>144</v>
      </c>
      <c r="BM94" s="217" t="s">
        <v>274</v>
      </c>
    </row>
    <row r="95" s="2" customFormat="1" ht="16.5" customHeight="1">
      <c r="A95" s="40"/>
      <c r="B95" s="41"/>
      <c r="C95" s="206" t="s">
        <v>228</v>
      </c>
      <c r="D95" s="206" t="s">
        <v>139</v>
      </c>
      <c r="E95" s="207" t="s">
        <v>1193</v>
      </c>
      <c r="F95" s="208" t="s">
        <v>1194</v>
      </c>
      <c r="G95" s="209" t="s">
        <v>1176</v>
      </c>
      <c r="H95" s="210">
        <v>1</v>
      </c>
      <c r="I95" s="211"/>
      <c r="J95" s="212">
        <f>ROUND(I95*H95,2)</f>
        <v>0</v>
      </c>
      <c r="K95" s="208" t="s">
        <v>19</v>
      </c>
      <c r="L95" s="46"/>
      <c r="M95" s="213" t="s">
        <v>19</v>
      </c>
      <c r="N95" s="214" t="s">
        <v>46</v>
      </c>
      <c r="O95" s="86"/>
      <c r="P95" s="215">
        <f>O95*H95</f>
        <v>0</v>
      </c>
      <c r="Q95" s="215">
        <v>0</v>
      </c>
      <c r="R95" s="215">
        <f>Q95*H95</f>
        <v>0</v>
      </c>
      <c r="S95" s="215">
        <v>0</v>
      </c>
      <c r="T95" s="216">
        <f>S95*H95</f>
        <v>0</v>
      </c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R95" s="217" t="s">
        <v>144</v>
      </c>
      <c r="AT95" s="217" t="s">
        <v>139</v>
      </c>
      <c r="AU95" s="217" t="s">
        <v>85</v>
      </c>
      <c r="AY95" s="19" t="s">
        <v>136</v>
      </c>
      <c r="BE95" s="218">
        <f>IF(N95="základní",J95,0)</f>
        <v>0</v>
      </c>
      <c r="BF95" s="218">
        <f>IF(N95="snížená",J95,0)</f>
        <v>0</v>
      </c>
      <c r="BG95" s="218">
        <f>IF(N95="zákl. přenesená",J95,0)</f>
        <v>0</v>
      </c>
      <c r="BH95" s="218">
        <f>IF(N95="sníž. přenesená",J95,0)</f>
        <v>0</v>
      </c>
      <c r="BI95" s="218">
        <f>IF(N95="nulová",J95,0)</f>
        <v>0</v>
      </c>
      <c r="BJ95" s="19" t="s">
        <v>83</v>
      </c>
      <c r="BK95" s="218">
        <f>ROUND(I95*H95,2)</f>
        <v>0</v>
      </c>
      <c r="BL95" s="19" t="s">
        <v>144</v>
      </c>
      <c r="BM95" s="217" t="s">
        <v>287</v>
      </c>
    </row>
    <row r="96" s="2" customFormat="1" ht="16.5" customHeight="1">
      <c r="A96" s="40"/>
      <c r="B96" s="41"/>
      <c r="C96" s="206" t="s">
        <v>233</v>
      </c>
      <c r="D96" s="206" t="s">
        <v>139</v>
      </c>
      <c r="E96" s="207" t="s">
        <v>1195</v>
      </c>
      <c r="F96" s="208" t="s">
        <v>1196</v>
      </c>
      <c r="G96" s="209" t="s">
        <v>1176</v>
      </c>
      <c r="H96" s="210">
        <v>13</v>
      </c>
      <c r="I96" s="211"/>
      <c r="J96" s="212">
        <f>ROUND(I96*H96,2)</f>
        <v>0</v>
      </c>
      <c r="K96" s="208" t="s">
        <v>19</v>
      </c>
      <c r="L96" s="46"/>
      <c r="M96" s="213" t="s">
        <v>19</v>
      </c>
      <c r="N96" s="214" t="s">
        <v>46</v>
      </c>
      <c r="O96" s="86"/>
      <c r="P96" s="215">
        <f>O96*H96</f>
        <v>0</v>
      </c>
      <c r="Q96" s="215">
        <v>0</v>
      </c>
      <c r="R96" s="215">
        <f>Q96*H96</f>
        <v>0</v>
      </c>
      <c r="S96" s="215">
        <v>0</v>
      </c>
      <c r="T96" s="216">
        <f>S96*H96</f>
        <v>0</v>
      </c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R96" s="217" t="s">
        <v>144</v>
      </c>
      <c r="AT96" s="217" t="s">
        <v>139</v>
      </c>
      <c r="AU96" s="217" t="s">
        <v>85</v>
      </c>
      <c r="AY96" s="19" t="s">
        <v>136</v>
      </c>
      <c r="BE96" s="218">
        <f>IF(N96="základní",J96,0)</f>
        <v>0</v>
      </c>
      <c r="BF96" s="218">
        <f>IF(N96="snížená",J96,0)</f>
        <v>0</v>
      </c>
      <c r="BG96" s="218">
        <f>IF(N96="zákl. přenesená",J96,0)</f>
        <v>0</v>
      </c>
      <c r="BH96" s="218">
        <f>IF(N96="sníž. přenesená",J96,0)</f>
        <v>0</v>
      </c>
      <c r="BI96" s="218">
        <f>IF(N96="nulová",J96,0)</f>
        <v>0</v>
      </c>
      <c r="BJ96" s="19" t="s">
        <v>83</v>
      </c>
      <c r="BK96" s="218">
        <f>ROUND(I96*H96,2)</f>
        <v>0</v>
      </c>
      <c r="BL96" s="19" t="s">
        <v>144</v>
      </c>
      <c r="BM96" s="217" t="s">
        <v>302</v>
      </c>
    </row>
    <row r="97" s="2" customFormat="1" ht="16.5" customHeight="1">
      <c r="A97" s="40"/>
      <c r="B97" s="41"/>
      <c r="C97" s="206" t="s">
        <v>8</v>
      </c>
      <c r="D97" s="206" t="s">
        <v>139</v>
      </c>
      <c r="E97" s="207" t="s">
        <v>1197</v>
      </c>
      <c r="F97" s="208" t="s">
        <v>1198</v>
      </c>
      <c r="G97" s="209" t="s">
        <v>1176</v>
      </c>
      <c r="H97" s="210">
        <v>13</v>
      </c>
      <c r="I97" s="211"/>
      <c r="J97" s="212">
        <f>ROUND(I97*H97,2)</f>
        <v>0</v>
      </c>
      <c r="K97" s="208" t="s">
        <v>19</v>
      </c>
      <c r="L97" s="46"/>
      <c r="M97" s="213" t="s">
        <v>19</v>
      </c>
      <c r="N97" s="214" t="s">
        <v>46</v>
      </c>
      <c r="O97" s="86"/>
      <c r="P97" s="215">
        <f>O97*H97</f>
        <v>0</v>
      </c>
      <c r="Q97" s="215">
        <v>0</v>
      </c>
      <c r="R97" s="215">
        <f>Q97*H97</f>
        <v>0</v>
      </c>
      <c r="S97" s="215">
        <v>0</v>
      </c>
      <c r="T97" s="216">
        <f>S97*H97</f>
        <v>0</v>
      </c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R97" s="217" t="s">
        <v>144</v>
      </c>
      <c r="AT97" s="217" t="s">
        <v>139</v>
      </c>
      <c r="AU97" s="217" t="s">
        <v>85</v>
      </c>
      <c r="AY97" s="19" t="s">
        <v>136</v>
      </c>
      <c r="BE97" s="218">
        <f>IF(N97="základní",J97,0)</f>
        <v>0</v>
      </c>
      <c r="BF97" s="218">
        <f>IF(N97="snížená",J97,0)</f>
        <v>0</v>
      </c>
      <c r="BG97" s="218">
        <f>IF(N97="zákl. přenesená",J97,0)</f>
        <v>0</v>
      </c>
      <c r="BH97" s="218">
        <f>IF(N97="sníž. přenesená",J97,0)</f>
        <v>0</v>
      </c>
      <c r="BI97" s="218">
        <f>IF(N97="nulová",J97,0)</f>
        <v>0</v>
      </c>
      <c r="BJ97" s="19" t="s">
        <v>83</v>
      </c>
      <c r="BK97" s="218">
        <f>ROUND(I97*H97,2)</f>
        <v>0</v>
      </c>
      <c r="BL97" s="19" t="s">
        <v>144</v>
      </c>
      <c r="BM97" s="217" t="s">
        <v>321</v>
      </c>
    </row>
    <row r="98" s="2" customFormat="1" ht="16.5" customHeight="1">
      <c r="A98" s="40"/>
      <c r="B98" s="41"/>
      <c r="C98" s="206" t="s">
        <v>244</v>
      </c>
      <c r="D98" s="206" t="s">
        <v>139</v>
      </c>
      <c r="E98" s="207" t="s">
        <v>1199</v>
      </c>
      <c r="F98" s="208" t="s">
        <v>1200</v>
      </c>
      <c r="G98" s="209" t="s">
        <v>189</v>
      </c>
      <c r="H98" s="210">
        <v>160</v>
      </c>
      <c r="I98" s="211"/>
      <c r="J98" s="212">
        <f>ROUND(I98*H98,2)</f>
        <v>0</v>
      </c>
      <c r="K98" s="208" t="s">
        <v>19</v>
      </c>
      <c r="L98" s="46"/>
      <c r="M98" s="213" t="s">
        <v>19</v>
      </c>
      <c r="N98" s="214" t="s">
        <v>46</v>
      </c>
      <c r="O98" s="86"/>
      <c r="P98" s="215">
        <f>O98*H98</f>
        <v>0</v>
      </c>
      <c r="Q98" s="215">
        <v>0</v>
      </c>
      <c r="R98" s="215">
        <f>Q98*H98</f>
        <v>0</v>
      </c>
      <c r="S98" s="215">
        <v>0</v>
      </c>
      <c r="T98" s="216">
        <f>S98*H98</f>
        <v>0</v>
      </c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R98" s="217" t="s">
        <v>144</v>
      </c>
      <c r="AT98" s="217" t="s">
        <v>139</v>
      </c>
      <c r="AU98" s="217" t="s">
        <v>85</v>
      </c>
      <c r="AY98" s="19" t="s">
        <v>136</v>
      </c>
      <c r="BE98" s="218">
        <f>IF(N98="základní",J98,0)</f>
        <v>0</v>
      </c>
      <c r="BF98" s="218">
        <f>IF(N98="snížená",J98,0)</f>
        <v>0</v>
      </c>
      <c r="BG98" s="218">
        <f>IF(N98="zákl. přenesená",J98,0)</f>
        <v>0</v>
      </c>
      <c r="BH98" s="218">
        <f>IF(N98="sníž. přenesená",J98,0)</f>
        <v>0</v>
      </c>
      <c r="BI98" s="218">
        <f>IF(N98="nulová",J98,0)</f>
        <v>0</v>
      </c>
      <c r="BJ98" s="19" t="s">
        <v>83</v>
      </c>
      <c r="BK98" s="218">
        <f>ROUND(I98*H98,2)</f>
        <v>0</v>
      </c>
      <c r="BL98" s="19" t="s">
        <v>144</v>
      </c>
      <c r="BM98" s="217" t="s">
        <v>531</v>
      </c>
    </row>
    <row r="99" s="2" customFormat="1" ht="16.5" customHeight="1">
      <c r="A99" s="40"/>
      <c r="B99" s="41"/>
      <c r="C99" s="206" t="s">
        <v>253</v>
      </c>
      <c r="D99" s="206" t="s">
        <v>139</v>
      </c>
      <c r="E99" s="207" t="s">
        <v>1201</v>
      </c>
      <c r="F99" s="208" t="s">
        <v>1202</v>
      </c>
      <c r="G99" s="209" t="s">
        <v>189</v>
      </c>
      <c r="H99" s="210">
        <v>160</v>
      </c>
      <c r="I99" s="211"/>
      <c r="J99" s="212">
        <f>ROUND(I99*H99,2)</f>
        <v>0</v>
      </c>
      <c r="K99" s="208" t="s">
        <v>19</v>
      </c>
      <c r="L99" s="46"/>
      <c r="M99" s="213" t="s">
        <v>19</v>
      </c>
      <c r="N99" s="214" t="s">
        <v>46</v>
      </c>
      <c r="O99" s="86"/>
      <c r="P99" s="215">
        <f>O99*H99</f>
        <v>0</v>
      </c>
      <c r="Q99" s="215">
        <v>0</v>
      </c>
      <c r="R99" s="215">
        <f>Q99*H99</f>
        <v>0</v>
      </c>
      <c r="S99" s="215">
        <v>0</v>
      </c>
      <c r="T99" s="216">
        <f>S99*H99</f>
        <v>0</v>
      </c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R99" s="217" t="s">
        <v>144</v>
      </c>
      <c r="AT99" s="217" t="s">
        <v>139</v>
      </c>
      <c r="AU99" s="217" t="s">
        <v>85</v>
      </c>
      <c r="AY99" s="19" t="s">
        <v>136</v>
      </c>
      <c r="BE99" s="218">
        <f>IF(N99="základní",J99,0)</f>
        <v>0</v>
      </c>
      <c r="BF99" s="218">
        <f>IF(N99="snížená",J99,0)</f>
        <v>0</v>
      </c>
      <c r="BG99" s="218">
        <f>IF(N99="zákl. přenesená",J99,0)</f>
        <v>0</v>
      </c>
      <c r="BH99" s="218">
        <f>IF(N99="sníž. přenesená",J99,0)</f>
        <v>0</v>
      </c>
      <c r="BI99" s="218">
        <f>IF(N99="nulová",J99,0)</f>
        <v>0</v>
      </c>
      <c r="BJ99" s="19" t="s">
        <v>83</v>
      </c>
      <c r="BK99" s="218">
        <f>ROUND(I99*H99,2)</f>
        <v>0</v>
      </c>
      <c r="BL99" s="19" t="s">
        <v>144</v>
      </c>
      <c r="BM99" s="217" t="s">
        <v>549</v>
      </c>
    </row>
    <row r="100" s="2" customFormat="1" ht="16.5" customHeight="1">
      <c r="A100" s="40"/>
      <c r="B100" s="41"/>
      <c r="C100" s="206" t="s">
        <v>260</v>
      </c>
      <c r="D100" s="206" t="s">
        <v>139</v>
      </c>
      <c r="E100" s="207" t="s">
        <v>1203</v>
      </c>
      <c r="F100" s="208" t="s">
        <v>1204</v>
      </c>
      <c r="G100" s="209" t="s">
        <v>1176</v>
      </c>
      <c r="H100" s="210">
        <v>6</v>
      </c>
      <c r="I100" s="211"/>
      <c r="J100" s="212">
        <f>ROUND(I100*H100,2)</f>
        <v>0</v>
      </c>
      <c r="K100" s="208" t="s">
        <v>19</v>
      </c>
      <c r="L100" s="46"/>
      <c r="M100" s="213" t="s">
        <v>19</v>
      </c>
      <c r="N100" s="214" t="s">
        <v>46</v>
      </c>
      <c r="O100" s="86"/>
      <c r="P100" s="215">
        <f>O100*H100</f>
        <v>0</v>
      </c>
      <c r="Q100" s="215">
        <v>0</v>
      </c>
      <c r="R100" s="215">
        <f>Q100*H100</f>
        <v>0</v>
      </c>
      <c r="S100" s="215">
        <v>0</v>
      </c>
      <c r="T100" s="216">
        <f>S100*H100</f>
        <v>0</v>
      </c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R100" s="217" t="s">
        <v>144</v>
      </c>
      <c r="AT100" s="217" t="s">
        <v>139</v>
      </c>
      <c r="AU100" s="217" t="s">
        <v>85</v>
      </c>
      <c r="AY100" s="19" t="s">
        <v>136</v>
      </c>
      <c r="BE100" s="218">
        <f>IF(N100="základní",J100,0)</f>
        <v>0</v>
      </c>
      <c r="BF100" s="218">
        <f>IF(N100="snížená",J100,0)</f>
        <v>0</v>
      </c>
      <c r="BG100" s="218">
        <f>IF(N100="zákl. přenesená",J100,0)</f>
        <v>0</v>
      </c>
      <c r="BH100" s="218">
        <f>IF(N100="sníž. přenesená",J100,0)</f>
        <v>0</v>
      </c>
      <c r="BI100" s="218">
        <f>IF(N100="nulová",J100,0)</f>
        <v>0</v>
      </c>
      <c r="BJ100" s="19" t="s">
        <v>83</v>
      </c>
      <c r="BK100" s="218">
        <f>ROUND(I100*H100,2)</f>
        <v>0</v>
      </c>
      <c r="BL100" s="19" t="s">
        <v>144</v>
      </c>
      <c r="BM100" s="217" t="s">
        <v>559</v>
      </c>
    </row>
    <row r="101" s="2" customFormat="1" ht="16.5" customHeight="1">
      <c r="A101" s="40"/>
      <c r="B101" s="41"/>
      <c r="C101" s="206" t="s">
        <v>257</v>
      </c>
      <c r="D101" s="206" t="s">
        <v>139</v>
      </c>
      <c r="E101" s="207" t="s">
        <v>1205</v>
      </c>
      <c r="F101" s="208" t="s">
        <v>1206</v>
      </c>
      <c r="G101" s="209" t="s">
        <v>1176</v>
      </c>
      <c r="H101" s="210">
        <v>6</v>
      </c>
      <c r="I101" s="211"/>
      <c r="J101" s="212">
        <f>ROUND(I101*H101,2)</f>
        <v>0</v>
      </c>
      <c r="K101" s="208" t="s">
        <v>19</v>
      </c>
      <c r="L101" s="46"/>
      <c r="M101" s="213" t="s">
        <v>19</v>
      </c>
      <c r="N101" s="214" t="s">
        <v>46</v>
      </c>
      <c r="O101" s="86"/>
      <c r="P101" s="215">
        <f>O101*H101</f>
        <v>0</v>
      </c>
      <c r="Q101" s="215">
        <v>0</v>
      </c>
      <c r="R101" s="215">
        <f>Q101*H101</f>
        <v>0</v>
      </c>
      <c r="S101" s="215">
        <v>0</v>
      </c>
      <c r="T101" s="216">
        <f>S101*H101</f>
        <v>0</v>
      </c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R101" s="217" t="s">
        <v>144</v>
      </c>
      <c r="AT101" s="217" t="s">
        <v>139</v>
      </c>
      <c r="AU101" s="217" t="s">
        <v>85</v>
      </c>
      <c r="AY101" s="19" t="s">
        <v>136</v>
      </c>
      <c r="BE101" s="218">
        <f>IF(N101="základní",J101,0)</f>
        <v>0</v>
      </c>
      <c r="BF101" s="218">
        <f>IF(N101="snížená",J101,0)</f>
        <v>0</v>
      </c>
      <c r="BG101" s="218">
        <f>IF(N101="zákl. přenesená",J101,0)</f>
        <v>0</v>
      </c>
      <c r="BH101" s="218">
        <f>IF(N101="sníž. přenesená",J101,0)</f>
        <v>0</v>
      </c>
      <c r="BI101" s="218">
        <f>IF(N101="nulová",J101,0)</f>
        <v>0</v>
      </c>
      <c r="BJ101" s="19" t="s">
        <v>83</v>
      </c>
      <c r="BK101" s="218">
        <f>ROUND(I101*H101,2)</f>
        <v>0</v>
      </c>
      <c r="BL101" s="19" t="s">
        <v>144</v>
      </c>
      <c r="BM101" s="217" t="s">
        <v>500</v>
      </c>
    </row>
    <row r="102" s="2" customFormat="1" ht="16.5" customHeight="1">
      <c r="A102" s="40"/>
      <c r="B102" s="41"/>
      <c r="C102" s="206" t="s">
        <v>269</v>
      </c>
      <c r="D102" s="206" t="s">
        <v>139</v>
      </c>
      <c r="E102" s="207" t="s">
        <v>1207</v>
      </c>
      <c r="F102" s="208" t="s">
        <v>1208</v>
      </c>
      <c r="G102" s="209" t="s">
        <v>1176</v>
      </c>
      <c r="H102" s="210">
        <v>6</v>
      </c>
      <c r="I102" s="211"/>
      <c r="J102" s="212">
        <f>ROUND(I102*H102,2)</f>
        <v>0</v>
      </c>
      <c r="K102" s="208" t="s">
        <v>19</v>
      </c>
      <c r="L102" s="46"/>
      <c r="M102" s="213" t="s">
        <v>19</v>
      </c>
      <c r="N102" s="214" t="s">
        <v>46</v>
      </c>
      <c r="O102" s="86"/>
      <c r="P102" s="215">
        <f>O102*H102</f>
        <v>0</v>
      </c>
      <c r="Q102" s="215">
        <v>0</v>
      </c>
      <c r="R102" s="215">
        <f>Q102*H102</f>
        <v>0</v>
      </c>
      <c r="S102" s="215">
        <v>0</v>
      </c>
      <c r="T102" s="216">
        <f>S102*H102</f>
        <v>0</v>
      </c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R102" s="217" t="s">
        <v>144</v>
      </c>
      <c r="AT102" s="217" t="s">
        <v>139</v>
      </c>
      <c r="AU102" s="217" t="s">
        <v>85</v>
      </c>
      <c r="AY102" s="19" t="s">
        <v>136</v>
      </c>
      <c r="BE102" s="218">
        <f>IF(N102="základní",J102,0)</f>
        <v>0</v>
      </c>
      <c r="BF102" s="218">
        <f>IF(N102="snížená",J102,0)</f>
        <v>0</v>
      </c>
      <c r="BG102" s="218">
        <f>IF(N102="zákl. přenesená",J102,0)</f>
        <v>0</v>
      </c>
      <c r="BH102" s="218">
        <f>IF(N102="sníž. přenesená",J102,0)</f>
        <v>0</v>
      </c>
      <c r="BI102" s="218">
        <f>IF(N102="nulová",J102,0)</f>
        <v>0</v>
      </c>
      <c r="BJ102" s="19" t="s">
        <v>83</v>
      </c>
      <c r="BK102" s="218">
        <f>ROUND(I102*H102,2)</f>
        <v>0</v>
      </c>
      <c r="BL102" s="19" t="s">
        <v>144</v>
      </c>
      <c r="BM102" s="217" t="s">
        <v>578</v>
      </c>
    </row>
    <row r="103" s="2" customFormat="1" ht="16.5" customHeight="1">
      <c r="A103" s="40"/>
      <c r="B103" s="41"/>
      <c r="C103" s="206" t="s">
        <v>274</v>
      </c>
      <c r="D103" s="206" t="s">
        <v>139</v>
      </c>
      <c r="E103" s="207" t="s">
        <v>1209</v>
      </c>
      <c r="F103" s="208" t="s">
        <v>1210</v>
      </c>
      <c r="G103" s="209" t="s">
        <v>1176</v>
      </c>
      <c r="H103" s="210">
        <v>6</v>
      </c>
      <c r="I103" s="211"/>
      <c r="J103" s="212">
        <f>ROUND(I103*H103,2)</f>
        <v>0</v>
      </c>
      <c r="K103" s="208" t="s">
        <v>19</v>
      </c>
      <c r="L103" s="46"/>
      <c r="M103" s="213" t="s">
        <v>19</v>
      </c>
      <c r="N103" s="214" t="s">
        <v>46</v>
      </c>
      <c r="O103" s="86"/>
      <c r="P103" s="215">
        <f>O103*H103</f>
        <v>0</v>
      </c>
      <c r="Q103" s="215">
        <v>0</v>
      </c>
      <c r="R103" s="215">
        <f>Q103*H103</f>
        <v>0</v>
      </c>
      <c r="S103" s="215">
        <v>0</v>
      </c>
      <c r="T103" s="216">
        <f>S103*H103</f>
        <v>0</v>
      </c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R103" s="217" t="s">
        <v>144</v>
      </c>
      <c r="AT103" s="217" t="s">
        <v>139</v>
      </c>
      <c r="AU103" s="217" t="s">
        <v>85</v>
      </c>
      <c r="AY103" s="19" t="s">
        <v>136</v>
      </c>
      <c r="BE103" s="218">
        <f>IF(N103="základní",J103,0)</f>
        <v>0</v>
      </c>
      <c r="BF103" s="218">
        <f>IF(N103="snížená",J103,0)</f>
        <v>0</v>
      </c>
      <c r="BG103" s="218">
        <f>IF(N103="zákl. přenesená",J103,0)</f>
        <v>0</v>
      </c>
      <c r="BH103" s="218">
        <f>IF(N103="sníž. přenesená",J103,0)</f>
        <v>0</v>
      </c>
      <c r="BI103" s="218">
        <f>IF(N103="nulová",J103,0)</f>
        <v>0</v>
      </c>
      <c r="BJ103" s="19" t="s">
        <v>83</v>
      </c>
      <c r="BK103" s="218">
        <f>ROUND(I103*H103,2)</f>
        <v>0</v>
      </c>
      <c r="BL103" s="19" t="s">
        <v>144</v>
      </c>
      <c r="BM103" s="217" t="s">
        <v>596</v>
      </c>
    </row>
    <row r="104" s="2" customFormat="1" ht="16.5" customHeight="1">
      <c r="A104" s="40"/>
      <c r="B104" s="41"/>
      <c r="C104" s="206" t="s">
        <v>279</v>
      </c>
      <c r="D104" s="206" t="s">
        <v>139</v>
      </c>
      <c r="E104" s="207" t="s">
        <v>1211</v>
      </c>
      <c r="F104" s="208" t="s">
        <v>1212</v>
      </c>
      <c r="G104" s="209" t="s">
        <v>189</v>
      </c>
      <c r="H104" s="210">
        <v>40</v>
      </c>
      <c r="I104" s="211"/>
      <c r="J104" s="212">
        <f>ROUND(I104*H104,2)</f>
        <v>0</v>
      </c>
      <c r="K104" s="208" t="s">
        <v>19</v>
      </c>
      <c r="L104" s="46"/>
      <c r="M104" s="213" t="s">
        <v>19</v>
      </c>
      <c r="N104" s="214" t="s">
        <v>46</v>
      </c>
      <c r="O104" s="86"/>
      <c r="P104" s="215">
        <f>O104*H104</f>
        <v>0</v>
      </c>
      <c r="Q104" s="215">
        <v>0</v>
      </c>
      <c r="R104" s="215">
        <f>Q104*H104</f>
        <v>0</v>
      </c>
      <c r="S104" s="215">
        <v>0</v>
      </c>
      <c r="T104" s="216">
        <f>S104*H104</f>
        <v>0</v>
      </c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R104" s="217" t="s">
        <v>144</v>
      </c>
      <c r="AT104" s="217" t="s">
        <v>139</v>
      </c>
      <c r="AU104" s="217" t="s">
        <v>85</v>
      </c>
      <c r="AY104" s="19" t="s">
        <v>136</v>
      </c>
      <c r="BE104" s="218">
        <f>IF(N104="základní",J104,0)</f>
        <v>0</v>
      </c>
      <c r="BF104" s="218">
        <f>IF(N104="snížená",J104,0)</f>
        <v>0</v>
      </c>
      <c r="BG104" s="218">
        <f>IF(N104="zákl. přenesená",J104,0)</f>
        <v>0</v>
      </c>
      <c r="BH104" s="218">
        <f>IF(N104="sníž. přenesená",J104,0)</f>
        <v>0</v>
      </c>
      <c r="BI104" s="218">
        <f>IF(N104="nulová",J104,0)</f>
        <v>0</v>
      </c>
      <c r="BJ104" s="19" t="s">
        <v>83</v>
      </c>
      <c r="BK104" s="218">
        <f>ROUND(I104*H104,2)</f>
        <v>0</v>
      </c>
      <c r="BL104" s="19" t="s">
        <v>144</v>
      </c>
      <c r="BM104" s="217" t="s">
        <v>607</v>
      </c>
    </row>
    <row r="105" s="2" customFormat="1" ht="16.5" customHeight="1">
      <c r="A105" s="40"/>
      <c r="B105" s="41"/>
      <c r="C105" s="206" t="s">
        <v>287</v>
      </c>
      <c r="D105" s="206" t="s">
        <v>139</v>
      </c>
      <c r="E105" s="207" t="s">
        <v>1213</v>
      </c>
      <c r="F105" s="208" t="s">
        <v>1214</v>
      </c>
      <c r="G105" s="209" t="s">
        <v>189</v>
      </c>
      <c r="H105" s="210">
        <v>40</v>
      </c>
      <c r="I105" s="211"/>
      <c r="J105" s="212">
        <f>ROUND(I105*H105,2)</f>
        <v>0</v>
      </c>
      <c r="K105" s="208" t="s">
        <v>19</v>
      </c>
      <c r="L105" s="46"/>
      <c r="M105" s="213" t="s">
        <v>19</v>
      </c>
      <c r="N105" s="214" t="s">
        <v>46</v>
      </c>
      <c r="O105" s="86"/>
      <c r="P105" s="215">
        <f>O105*H105</f>
        <v>0</v>
      </c>
      <c r="Q105" s="215">
        <v>0</v>
      </c>
      <c r="R105" s="215">
        <f>Q105*H105</f>
        <v>0</v>
      </c>
      <c r="S105" s="215">
        <v>0</v>
      </c>
      <c r="T105" s="216">
        <f>S105*H105</f>
        <v>0</v>
      </c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R105" s="217" t="s">
        <v>144</v>
      </c>
      <c r="AT105" s="217" t="s">
        <v>139</v>
      </c>
      <c r="AU105" s="217" t="s">
        <v>85</v>
      </c>
      <c r="AY105" s="19" t="s">
        <v>136</v>
      </c>
      <c r="BE105" s="218">
        <f>IF(N105="základní",J105,0)</f>
        <v>0</v>
      </c>
      <c r="BF105" s="218">
        <f>IF(N105="snížená",J105,0)</f>
        <v>0</v>
      </c>
      <c r="BG105" s="218">
        <f>IF(N105="zákl. přenesená",J105,0)</f>
        <v>0</v>
      </c>
      <c r="BH105" s="218">
        <f>IF(N105="sníž. přenesená",J105,0)</f>
        <v>0</v>
      </c>
      <c r="BI105" s="218">
        <f>IF(N105="nulová",J105,0)</f>
        <v>0</v>
      </c>
      <c r="BJ105" s="19" t="s">
        <v>83</v>
      </c>
      <c r="BK105" s="218">
        <f>ROUND(I105*H105,2)</f>
        <v>0</v>
      </c>
      <c r="BL105" s="19" t="s">
        <v>144</v>
      </c>
      <c r="BM105" s="217" t="s">
        <v>616</v>
      </c>
    </row>
    <row r="106" s="2" customFormat="1" ht="16.5" customHeight="1">
      <c r="A106" s="40"/>
      <c r="B106" s="41"/>
      <c r="C106" s="206" t="s">
        <v>7</v>
      </c>
      <c r="D106" s="206" t="s">
        <v>139</v>
      </c>
      <c r="E106" s="207" t="s">
        <v>1215</v>
      </c>
      <c r="F106" s="208" t="s">
        <v>1216</v>
      </c>
      <c r="G106" s="209" t="s">
        <v>189</v>
      </c>
      <c r="H106" s="210">
        <v>282</v>
      </c>
      <c r="I106" s="211"/>
      <c r="J106" s="212">
        <f>ROUND(I106*H106,2)</f>
        <v>0</v>
      </c>
      <c r="K106" s="208" t="s">
        <v>19</v>
      </c>
      <c r="L106" s="46"/>
      <c r="M106" s="213" t="s">
        <v>19</v>
      </c>
      <c r="N106" s="214" t="s">
        <v>46</v>
      </c>
      <c r="O106" s="86"/>
      <c r="P106" s="215">
        <f>O106*H106</f>
        <v>0</v>
      </c>
      <c r="Q106" s="215">
        <v>0</v>
      </c>
      <c r="R106" s="215">
        <f>Q106*H106</f>
        <v>0</v>
      </c>
      <c r="S106" s="215">
        <v>0</v>
      </c>
      <c r="T106" s="216">
        <f>S106*H106</f>
        <v>0</v>
      </c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R106" s="217" t="s">
        <v>144</v>
      </c>
      <c r="AT106" s="217" t="s">
        <v>139</v>
      </c>
      <c r="AU106" s="217" t="s">
        <v>85</v>
      </c>
      <c r="AY106" s="19" t="s">
        <v>136</v>
      </c>
      <c r="BE106" s="218">
        <f>IF(N106="základní",J106,0)</f>
        <v>0</v>
      </c>
      <c r="BF106" s="218">
        <f>IF(N106="snížená",J106,0)</f>
        <v>0</v>
      </c>
      <c r="BG106" s="218">
        <f>IF(N106="zákl. přenesená",J106,0)</f>
        <v>0</v>
      </c>
      <c r="BH106" s="218">
        <f>IF(N106="sníž. přenesená",J106,0)</f>
        <v>0</v>
      </c>
      <c r="BI106" s="218">
        <f>IF(N106="nulová",J106,0)</f>
        <v>0</v>
      </c>
      <c r="BJ106" s="19" t="s">
        <v>83</v>
      </c>
      <c r="BK106" s="218">
        <f>ROUND(I106*H106,2)</f>
        <v>0</v>
      </c>
      <c r="BL106" s="19" t="s">
        <v>144</v>
      </c>
      <c r="BM106" s="217" t="s">
        <v>625</v>
      </c>
    </row>
    <row r="107" s="2" customFormat="1" ht="16.5" customHeight="1">
      <c r="A107" s="40"/>
      <c r="B107" s="41"/>
      <c r="C107" s="206" t="s">
        <v>302</v>
      </c>
      <c r="D107" s="206" t="s">
        <v>139</v>
      </c>
      <c r="E107" s="207" t="s">
        <v>1213</v>
      </c>
      <c r="F107" s="208" t="s">
        <v>1214</v>
      </c>
      <c r="G107" s="209" t="s">
        <v>189</v>
      </c>
      <c r="H107" s="210">
        <v>282</v>
      </c>
      <c r="I107" s="211"/>
      <c r="J107" s="212">
        <f>ROUND(I107*H107,2)</f>
        <v>0</v>
      </c>
      <c r="K107" s="208" t="s">
        <v>19</v>
      </c>
      <c r="L107" s="46"/>
      <c r="M107" s="213" t="s">
        <v>19</v>
      </c>
      <c r="N107" s="214" t="s">
        <v>46</v>
      </c>
      <c r="O107" s="86"/>
      <c r="P107" s="215">
        <f>O107*H107</f>
        <v>0</v>
      </c>
      <c r="Q107" s="215">
        <v>0</v>
      </c>
      <c r="R107" s="215">
        <f>Q107*H107</f>
        <v>0</v>
      </c>
      <c r="S107" s="215">
        <v>0</v>
      </c>
      <c r="T107" s="216">
        <f>S107*H107</f>
        <v>0</v>
      </c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R107" s="217" t="s">
        <v>144</v>
      </c>
      <c r="AT107" s="217" t="s">
        <v>139</v>
      </c>
      <c r="AU107" s="217" t="s">
        <v>85</v>
      </c>
      <c r="AY107" s="19" t="s">
        <v>136</v>
      </c>
      <c r="BE107" s="218">
        <f>IF(N107="základní",J107,0)</f>
        <v>0</v>
      </c>
      <c r="BF107" s="218">
        <f>IF(N107="snížená",J107,0)</f>
        <v>0</v>
      </c>
      <c r="BG107" s="218">
        <f>IF(N107="zákl. přenesená",J107,0)</f>
        <v>0</v>
      </c>
      <c r="BH107" s="218">
        <f>IF(N107="sníž. přenesená",J107,0)</f>
        <v>0</v>
      </c>
      <c r="BI107" s="218">
        <f>IF(N107="nulová",J107,0)</f>
        <v>0</v>
      </c>
      <c r="BJ107" s="19" t="s">
        <v>83</v>
      </c>
      <c r="BK107" s="218">
        <f>ROUND(I107*H107,2)</f>
        <v>0</v>
      </c>
      <c r="BL107" s="19" t="s">
        <v>144</v>
      </c>
      <c r="BM107" s="217" t="s">
        <v>636</v>
      </c>
    </row>
    <row r="108" s="2" customFormat="1" ht="16.5" customHeight="1">
      <c r="A108" s="40"/>
      <c r="B108" s="41"/>
      <c r="C108" s="206" t="s">
        <v>310</v>
      </c>
      <c r="D108" s="206" t="s">
        <v>139</v>
      </c>
      <c r="E108" s="207" t="s">
        <v>1217</v>
      </c>
      <c r="F108" s="208" t="s">
        <v>1218</v>
      </c>
      <c r="G108" s="209" t="s">
        <v>1219</v>
      </c>
      <c r="H108" s="210">
        <v>1</v>
      </c>
      <c r="I108" s="211"/>
      <c r="J108" s="212">
        <f>ROUND(I108*H108,2)</f>
        <v>0</v>
      </c>
      <c r="K108" s="208" t="s">
        <v>19</v>
      </c>
      <c r="L108" s="46"/>
      <c r="M108" s="213" t="s">
        <v>19</v>
      </c>
      <c r="N108" s="214" t="s">
        <v>46</v>
      </c>
      <c r="O108" s="86"/>
      <c r="P108" s="215">
        <f>O108*H108</f>
        <v>0</v>
      </c>
      <c r="Q108" s="215">
        <v>0</v>
      </c>
      <c r="R108" s="215">
        <f>Q108*H108</f>
        <v>0</v>
      </c>
      <c r="S108" s="215">
        <v>0</v>
      </c>
      <c r="T108" s="216">
        <f>S108*H108</f>
        <v>0</v>
      </c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R108" s="217" t="s">
        <v>144</v>
      </c>
      <c r="AT108" s="217" t="s">
        <v>139</v>
      </c>
      <c r="AU108" s="217" t="s">
        <v>85</v>
      </c>
      <c r="AY108" s="19" t="s">
        <v>136</v>
      </c>
      <c r="BE108" s="218">
        <f>IF(N108="základní",J108,0)</f>
        <v>0</v>
      </c>
      <c r="BF108" s="218">
        <f>IF(N108="snížená",J108,0)</f>
        <v>0</v>
      </c>
      <c r="BG108" s="218">
        <f>IF(N108="zákl. přenesená",J108,0)</f>
        <v>0</v>
      </c>
      <c r="BH108" s="218">
        <f>IF(N108="sníž. přenesená",J108,0)</f>
        <v>0</v>
      </c>
      <c r="BI108" s="218">
        <f>IF(N108="nulová",J108,0)</f>
        <v>0</v>
      </c>
      <c r="BJ108" s="19" t="s">
        <v>83</v>
      </c>
      <c r="BK108" s="218">
        <f>ROUND(I108*H108,2)</f>
        <v>0</v>
      </c>
      <c r="BL108" s="19" t="s">
        <v>144</v>
      </c>
      <c r="BM108" s="217" t="s">
        <v>646</v>
      </c>
    </row>
    <row r="109" s="2" customFormat="1" ht="16.5" customHeight="1">
      <c r="A109" s="40"/>
      <c r="B109" s="41"/>
      <c r="C109" s="206" t="s">
        <v>321</v>
      </c>
      <c r="D109" s="206" t="s">
        <v>139</v>
      </c>
      <c r="E109" s="207" t="s">
        <v>1220</v>
      </c>
      <c r="F109" s="208" t="s">
        <v>1221</v>
      </c>
      <c r="G109" s="209" t="s">
        <v>1219</v>
      </c>
      <c r="H109" s="210">
        <v>1</v>
      </c>
      <c r="I109" s="211"/>
      <c r="J109" s="212">
        <f>ROUND(I109*H109,2)</f>
        <v>0</v>
      </c>
      <c r="K109" s="208" t="s">
        <v>19</v>
      </c>
      <c r="L109" s="46"/>
      <c r="M109" s="213" t="s">
        <v>19</v>
      </c>
      <c r="N109" s="214" t="s">
        <v>46</v>
      </c>
      <c r="O109" s="86"/>
      <c r="P109" s="215">
        <f>O109*H109</f>
        <v>0</v>
      </c>
      <c r="Q109" s="215">
        <v>0</v>
      </c>
      <c r="R109" s="215">
        <f>Q109*H109</f>
        <v>0</v>
      </c>
      <c r="S109" s="215">
        <v>0</v>
      </c>
      <c r="T109" s="216">
        <f>S109*H109</f>
        <v>0</v>
      </c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R109" s="217" t="s">
        <v>144</v>
      </c>
      <c r="AT109" s="217" t="s">
        <v>139</v>
      </c>
      <c r="AU109" s="217" t="s">
        <v>85</v>
      </c>
      <c r="AY109" s="19" t="s">
        <v>136</v>
      </c>
      <c r="BE109" s="218">
        <f>IF(N109="základní",J109,0)</f>
        <v>0</v>
      </c>
      <c r="BF109" s="218">
        <f>IF(N109="snížená",J109,0)</f>
        <v>0</v>
      </c>
      <c r="BG109" s="218">
        <f>IF(N109="zákl. přenesená",J109,0)</f>
        <v>0</v>
      </c>
      <c r="BH109" s="218">
        <f>IF(N109="sníž. přenesená",J109,0)</f>
        <v>0</v>
      </c>
      <c r="BI109" s="218">
        <f>IF(N109="nulová",J109,0)</f>
        <v>0</v>
      </c>
      <c r="BJ109" s="19" t="s">
        <v>83</v>
      </c>
      <c r="BK109" s="218">
        <f>ROUND(I109*H109,2)</f>
        <v>0</v>
      </c>
      <c r="BL109" s="19" t="s">
        <v>144</v>
      </c>
      <c r="BM109" s="217" t="s">
        <v>656</v>
      </c>
    </row>
    <row r="110" s="2" customFormat="1" ht="16.5" customHeight="1">
      <c r="A110" s="40"/>
      <c r="B110" s="41"/>
      <c r="C110" s="206" t="s">
        <v>333</v>
      </c>
      <c r="D110" s="206" t="s">
        <v>139</v>
      </c>
      <c r="E110" s="207" t="s">
        <v>1222</v>
      </c>
      <c r="F110" s="208" t="s">
        <v>1223</v>
      </c>
      <c r="G110" s="209" t="s">
        <v>1219</v>
      </c>
      <c r="H110" s="210">
        <v>1</v>
      </c>
      <c r="I110" s="211"/>
      <c r="J110" s="212">
        <f>ROUND(I110*H110,2)</f>
        <v>0</v>
      </c>
      <c r="K110" s="208" t="s">
        <v>19</v>
      </c>
      <c r="L110" s="46"/>
      <c r="M110" s="213" t="s">
        <v>19</v>
      </c>
      <c r="N110" s="214" t="s">
        <v>46</v>
      </c>
      <c r="O110" s="86"/>
      <c r="P110" s="215">
        <f>O110*H110</f>
        <v>0</v>
      </c>
      <c r="Q110" s="215">
        <v>0</v>
      </c>
      <c r="R110" s="215">
        <f>Q110*H110</f>
        <v>0</v>
      </c>
      <c r="S110" s="215">
        <v>0</v>
      </c>
      <c r="T110" s="216">
        <f>S110*H110</f>
        <v>0</v>
      </c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R110" s="217" t="s">
        <v>144</v>
      </c>
      <c r="AT110" s="217" t="s">
        <v>139</v>
      </c>
      <c r="AU110" s="217" t="s">
        <v>85</v>
      </c>
      <c r="AY110" s="19" t="s">
        <v>136</v>
      </c>
      <c r="BE110" s="218">
        <f>IF(N110="základní",J110,0)</f>
        <v>0</v>
      </c>
      <c r="BF110" s="218">
        <f>IF(N110="snížená",J110,0)</f>
        <v>0</v>
      </c>
      <c r="BG110" s="218">
        <f>IF(N110="zákl. přenesená",J110,0)</f>
        <v>0</v>
      </c>
      <c r="BH110" s="218">
        <f>IF(N110="sníž. přenesená",J110,0)</f>
        <v>0</v>
      </c>
      <c r="BI110" s="218">
        <f>IF(N110="nulová",J110,0)</f>
        <v>0</v>
      </c>
      <c r="BJ110" s="19" t="s">
        <v>83</v>
      </c>
      <c r="BK110" s="218">
        <f>ROUND(I110*H110,2)</f>
        <v>0</v>
      </c>
      <c r="BL110" s="19" t="s">
        <v>144</v>
      </c>
      <c r="BM110" s="217" t="s">
        <v>664</v>
      </c>
    </row>
    <row r="111" s="12" customFormat="1" ht="22.8" customHeight="1">
      <c r="A111" s="12"/>
      <c r="B111" s="190"/>
      <c r="C111" s="191"/>
      <c r="D111" s="192" t="s">
        <v>74</v>
      </c>
      <c r="E111" s="204" t="s">
        <v>1224</v>
      </c>
      <c r="F111" s="204" t="s">
        <v>1225</v>
      </c>
      <c r="G111" s="191"/>
      <c r="H111" s="191"/>
      <c r="I111" s="194"/>
      <c r="J111" s="205">
        <f>BK111</f>
        <v>0</v>
      </c>
      <c r="K111" s="191"/>
      <c r="L111" s="196"/>
      <c r="M111" s="197"/>
      <c r="N111" s="198"/>
      <c r="O111" s="198"/>
      <c r="P111" s="199">
        <f>SUM(P112:P113)</f>
        <v>0</v>
      </c>
      <c r="Q111" s="198"/>
      <c r="R111" s="199">
        <f>SUM(R112:R113)</f>
        <v>0</v>
      </c>
      <c r="S111" s="198"/>
      <c r="T111" s="200">
        <f>SUM(T112:T113)</f>
        <v>0</v>
      </c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R111" s="201" t="s">
        <v>85</v>
      </c>
      <c r="AT111" s="202" t="s">
        <v>74</v>
      </c>
      <c r="AU111" s="202" t="s">
        <v>83</v>
      </c>
      <c r="AY111" s="201" t="s">
        <v>136</v>
      </c>
      <c r="BK111" s="203">
        <f>SUM(BK112:BK113)</f>
        <v>0</v>
      </c>
    </row>
    <row r="112" s="2" customFormat="1" ht="16.5" customHeight="1">
      <c r="A112" s="40"/>
      <c r="B112" s="41"/>
      <c r="C112" s="206" t="s">
        <v>531</v>
      </c>
      <c r="D112" s="206" t="s">
        <v>139</v>
      </c>
      <c r="E112" s="207" t="s">
        <v>1226</v>
      </c>
      <c r="F112" s="208" t="s">
        <v>1227</v>
      </c>
      <c r="G112" s="209" t="s">
        <v>1176</v>
      </c>
      <c r="H112" s="210">
        <v>2</v>
      </c>
      <c r="I112" s="211"/>
      <c r="J112" s="212">
        <f>ROUND(I112*H112,2)</f>
        <v>0</v>
      </c>
      <c r="K112" s="208" t="s">
        <v>19</v>
      </c>
      <c r="L112" s="46"/>
      <c r="M112" s="213" t="s">
        <v>19</v>
      </c>
      <c r="N112" s="214" t="s">
        <v>46</v>
      </c>
      <c r="O112" s="86"/>
      <c r="P112" s="215">
        <f>O112*H112</f>
        <v>0</v>
      </c>
      <c r="Q112" s="215">
        <v>0</v>
      </c>
      <c r="R112" s="215">
        <f>Q112*H112</f>
        <v>0</v>
      </c>
      <c r="S112" s="215">
        <v>0</v>
      </c>
      <c r="T112" s="216">
        <f>S112*H112</f>
        <v>0</v>
      </c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R112" s="217" t="s">
        <v>144</v>
      </c>
      <c r="AT112" s="217" t="s">
        <v>139</v>
      </c>
      <c r="AU112" s="217" t="s">
        <v>85</v>
      </c>
      <c r="AY112" s="19" t="s">
        <v>136</v>
      </c>
      <c r="BE112" s="218">
        <f>IF(N112="základní",J112,0)</f>
        <v>0</v>
      </c>
      <c r="BF112" s="218">
        <f>IF(N112="snížená",J112,0)</f>
        <v>0</v>
      </c>
      <c r="BG112" s="218">
        <f>IF(N112="zákl. přenesená",J112,0)</f>
        <v>0</v>
      </c>
      <c r="BH112" s="218">
        <f>IF(N112="sníž. přenesená",J112,0)</f>
        <v>0</v>
      </c>
      <c r="BI112" s="218">
        <f>IF(N112="nulová",J112,0)</f>
        <v>0</v>
      </c>
      <c r="BJ112" s="19" t="s">
        <v>83</v>
      </c>
      <c r="BK112" s="218">
        <f>ROUND(I112*H112,2)</f>
        <v>0</v>
      </c>
      <c r="BL112" s="19" t="s">
        <v>144</v>
      </c>
      <c r="BM112" s="217" t="s">
        <v>673</v>
      </c>
    </row>
    <row r="113" s="2" customFormat="1" ht="16.5" customHeight="1">
      <c r="A113" s="40"/>
      <c r="B113" s="41"/>
      <c r="C113" s="206" t="s">
        <v>542</v>
      </c>
      <c r="D113" s="206" t="s">
        <v>139</v>
      </c>
      <c r="E113" s="207" t="s">
        <v>1228</v>
      </c>
      <c r="F113" s="208" t="s">
        <v>1229</v>
      </c>
      <c r="G113" s="209" t="s">
        <v>1176</v>
      </c>
      <c r="H113" s="210">
        <v>2</v>
      </c>
      <c r="I113" s="211"/>
      <c r="J113" s="212">
        <f>ROUND(I113*H113,2)</f>
        <v>0</v>
      </c>
      <c r="K113" s="208" t="s">
        <v>19</v>
      </c>
      <c r="L113" s="46"/>
      <c r="M113" s="213" t="s">
        <v>19</v>
      </c>
      <c r="N113" s="214" t="s">
        <v>46</v>
      </c>
      <c r="O113" s="86"/>
      <c r="P113" s="215">
        <f>O113*H113</f>
        <v>0</v>
      </c>
      <c r="Q113" s="215">
        <v>0</v>
      </c>
      <c r="R113" s="215">
        <f>Q113*H113</f>
        <v>0</v>
      </c>
      <c r="S113" s="215">
        <v>0</v>
      </c>
      <c r="T113" s="216">
        <f>S113*H113</f>
        <v>0</v>
      </c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R113" s="217" t="s">
        <v>144</v>
      </c>
      <c r="AT113" s="217" t="s">
        <v>139</v>
      </c>
      <c r="AU113" s="217" t="s">
        <v>85</v>
      </c>
      <c r="AY113" s="19" t="s">
        <v>136</v>
      </c>
      <c r="BE113" s="218">
        <f>IF(N113="základní",J113,0)</f>
        <v>0</v>
      </c>
      <c r="BF113" s="218">
        <f>IF(N113="snížená",J113,0)</f>
        <v>0</v>
      </c>
      <c r="BG113" s="218">
        <f>IF(N113="zákl. přenesená",J113,0)</f>
        <v>0</v>
      </c>
      <c r="BH113" s="218">
        <f>IF(N113="sníž. přenesená",J113,0)</f>
        <v>0</v>
      </c>
      <c r="BI113" s="218">
        <f>IF(N113="nulová",J113,0)</f>
        <v>0</v>
      </c>
      <c r="BJ113" s="19" t="s">
        <v>83</v>
      </c>
      <c r="BK113" s="218">
        <f>ROUND(I113*H113,2)</f>
        <v>0</v>
      </c>
      <c r="BL113" s="19" t="s">
        <v>144</v>
      </c>
      <c r="BM113" s="217" t="s">
        <v>684</v>
      </c>
    </row>
    <row r="114" s="12" customFormat="1" ht="22.8" customHeight="1">
      <c r="A114" s="12"/>
      <c r="B114" s="190"/>
      <c r="C114" s="191"/>
      <c r="D114" s="192" t="s">
        <v>74</v>
      </c>
      <c r="E114" s="204" t="s">
        <v>1230</v>
      </c>
      <c r="F114" s="204" t="s">
        <v>1231</v>
      </c>
      <c r="G114" s="191"/>
      <c r="H114" s="191"/>
      <c r="I114" s="194"/>
      <c r="J114" s="205">
        <f>BK114</f>
        <v>0</v>
      </c>
      <c r="K114" s="191"/>
      <c r="L114" s="196"/>
      <c r="M114" s="197"/>
      <c r="N114" s="198"/>
      <c r="O114" s="198"/>
      <c r="P114" s="199">
        <f>SUM(P115:P120)</f>
        <v>0</v>
      </c>
      <c r="Q114" s="198"/>
      <c r="R114" s="199">
        <f>SUM(R115:R120)</f>
        <v>0</v>
      </c>
      <c r="S114" s="198"/>
      <c r="T114" s="200">
        <f>SUM(T115:T120)</f>
        <v>0</v>
      </c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R114" s="201" t="s">
        <v>83</v>
      </c>
      <c r="AT114" s="202" t="s">
        <v>74</v>
      </c>
      <c r="AU114" s="202" t="s">
        <v>83</v>
      </c>
      <c r="AY114" s="201" t="s">
        <v>136</v>
      </c>
      <c r="BK114" s="203">
        <f>SUM(BK115:BK120)</f>
        <v>0</v>
      </c>
    </row>
    <row r="115" s="2" customFormat="1" ht="16.5" customHeight="1">
      <c r="A115" s="40"/>
      <c r="B115" s="41"/>
      <c r="C115" s="206" t="s">
        <v>549</v>
      </c>
      <c r="D115" s="206" t="s">
        <v>139</v>
      </c>
      <c r="E115" s="207" t="s">
        <v>1232</v>
      </c>
      <c r="F115" s="208" t="s">
        <v>1233</v>
      </c>
      <c r="G115" s="209" t="s">
        <v>1234</v>
      </c>
      <c r="H115" s="210">
        <v>5</v>
      </c>
      <c r="I115" s="211"/>
      <c r="J115" s="212">
        <f>ROUND(I115*H115,2)</f>
        <v>0</v>
      </c>
      <c r="K115" s="208" t="s">
        <v>19</v>
      </c>
      <c r="L115" s="46"/>
      <c r="M115" s="213" t="s">
        <v>19</v>
      </c>
      <c r="N115" s="214" t="s">
        <v>46</v>
      </c>
      <c r="O115" s="86"/>
      <c r="P115" s="215">
        <f>O115*H115</f>
        <v>0</v>
      </c>
      <c r="Q115" s="215">
        <v>0</v>
      </c>
      <c r="R115" s="215">
        <f>Q115*H115</f>
        <v>0</v>
      </c>
      <c r="S115" s="215">
        <v>0</v>
      </c>
      <c r="T115" s="216">
        <f>S115*H115</f>
        <v>0</v>
      </c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R115" s="217" t="s">
        <v>144</v>
      </c>
      <c r="AT115" s="217" t="s">
        <v>139</v>
      </c>
      <c r="AU115" s="217" t="s">
        <v>85</v>
      </c>
      <c r="AY115" s="19" t="s">
        <v>136</v>
      </c>
      <c r="BE115" s="218">
        <f>IF(N115="základní",J115,0)</f>
        <v>0</v>
      </c>
      <c r="BF115" s="218">
        <f>IF(N115="snížená",J115,0)</f>
        <v>0</v>
      </c>
      <c r="BG115" s="218">
        <f>IF(N115="zákl. přenesená",J115,0)</f>
        <v>0</v>
      </c>
      <c r="BH115" s="218">
        <f>IF(N115="sníž. přenesená",J115,0)</f>
        <v>0</v>
      </c>
      <c r="BI115" s="218">
        <f>IF(N115="nulová",J115,0)</f>
        <v>0</v>
      </c>
      <c r="BJ115" s="19" t="s">
        <v>83</v>
      </c>
      <c r="BK115" s="218">
        <f>ROUND(I115*H115,2)</f>
        <v>0</v>
      </c>
      <c r="BL115" s="19" t="s">
        <v>144</v>
      </c>
      <c r="BM115" s="217" t="s">
        <v>693</v>
      </c>
    </row>
    <row r="116" s="2" customFormat="1" ht="16.5" customHeight="1">
      <c r="A116" s="40"/>
      <c r="B116" s="41"/>
      <c r="C116" s="206" t="s">
        <v>554</v>
      </c>
      <c r="D116" s="206" t="s">
        <v>139</v>
      </c>
      <c r="E116" s="207" t="s">
        <v>1235</v>
      </c>
      <c r="F116" s="208" t="s">
        <v>1236</v>
      </c>
      <c r="G116" s="209" t="s">
        <v>1219</v>
      </c>
      <c r="H116" s="210">
        <v>1</v>
      </c>
      <c r="I116" s="211"/>
      <c r="J116" s="212">
        <f>ROUND(I116*H116,2)</f>
        <v>0</v>
      </c>
      <c r="K116" s="208" t="s">
        <v>19</v>
      </c>
      <c r="L116" s="46"/>
      <c r="M116" s="213" t="s">
        <v>19</v>
      </c>
      <c r="N116" s="214" t="s">
        <v>46</v>
      </c>
      <c r="O116" s="86"/>
      <c r="P116" s="215">
        <f>O116*H116</f>
        <v>0</v>
      </c>
      <c r="Q116" s="215">
        <v>0</v>
      </c>
      <c r="R116" s="215">
        <f>Q116*H116</f>
        <v>0</v>
      </c>
      <c r="S116" s="215">
        <v>0</v>
      </c>
      <c r="T116" s="216">
        <f>S116*H116</f>
        <v>0</v>
      </c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R116" s="217" t="s">
        <v>144</v>
      </c>
      <c r="AT116" s="217" t="s">
        <v>139</v>
      </c>
      <c r="AU116" s="217" t="s">
        <v>85</v>
      </c>
      <c r="AY116" s="19" t="s">
        <v>136</v>
      </c>
      <c r="BE116" s="218">
        <f>IF(N116="základní",J116,0)</f>
        <v>0</v>
      </c>
      <c r="BF116" s="218">
        <f>IF(N116="snížená",J116,0)</f>
        <v>0</v>
      </c>
      <c r="BG116" s="218">
        <f>IF(N116="zákl. přenesená",J116,0)</f>
        <v>0</v>
      </c>
      <c r="BH116" s="218">
        <f>IF(N116="sníž. přenesená",J116,0)</f>
        <v>0</v>
      </c>
      <c r="BI116" s="218">
        <f>IF(N116="nulová",J116,0)</f>
        <v>0</v>
      </c>
      <c r="BJ116" s="19" t="s">
        <v>83</v>
      </c>
      <c r="BK116" s="218">
        <f>ROUND(I116*H116,2)</f>
        <v>0</v>
      </c>
      <c r="BL116" s="19" t="s">
        <v>144</v>
      </c>
      <c r="BM116" s="217" t="s">
        <v>702</v>
      </c>
    </row>
    <row r="117" s="2" customFormat="1" ht="16.5" customHeight="1">
      <c r="A117" s="40"/>
      <c r="B117" s="41"/>
      <c r="C117" s="206" t="s">
        <v>559</v>
      </c>
      <c r="D117" s="206" t="s">
        <v>139</v>
      </c>
      <c r="E117" s="207" t="s">
        <v>1237</v>
      </c>
      <c r="F117" s="208" t="s">
        <v>1238</v>
      </c>
      <c r="G117" s="209" t="s">
        <v>1219</v>
      </c>
      <c r="H117" s="210">
        <v>1</v>
      </c>
      <c r="I117" s="211"/>
      <c r="J117" s="212">
        <f>ROUND(I117*H117,2)</f>
        <v>0</v>
      </c>
      <c r="K117" s="208" t="s">
        <v>19</v>
      </c>
      <c r="L117" s="46"/>
      <c r="M117" s="213" t="s">
        <v>19</v>
      </c>
      <c r="N117" s="214" t="s">
        <v>46</v>
      </c>
      <c r="O117" s="86"/>
      <c r="P117" s="215">
        <f>O117*H117</f>
        <v>0</v>
      </c>
      <c r="Q117" s="215">
        <v>0</v>
      </c>
      <c r="R117" s="215">
        <f>Q117*H117</f>
        <v>0</v>
      </c>
      <c r="S117" s="215">
        <v>0</v>
      </c>
      <c r="T117" s="216">
        <f>S117*H117</f>
        <v>0</v>
      </c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R117" s="217" t="s">
        <v>144</v>
      </c>
      <c r="AT117" s="217" t="s">
        <v>139</v>
      </c>
      <c r="AU117" s="217" t="s">
        <v>85</v>
      </c>
      <c r="AY117" s="19" t="s">
        <v>136</v>
      </c>
      <c r="BE117" s="218">
        <f>IF(N117="základní",J117,0)</f>
        <v>0</v>
      </c>
      <c r="BF117" s="218">
        <f>IF(N117="snížená",J117,0)</f>
        <v>0</v>
      </c>
      <c r="BG117" s="218">
        <f>IF(N117="zákl. přenesená",J117,0)</f>
        <v>0</v>
      </c>
      <c r="BH117" s="218">
        <f>IF(N117="sníž. přenesená",J117,0)</f>
        <v>0</v>
      </c>
      <c r="BI117" s="218">
        <f>IF(N117="nulová",J117,0)</f>
        <v>0</v>
      </c>
      <c r="BJ117" s="19" t="s">
        <v>83</v>
      </c>
      <c r="BK117" s="218">
        <f>ROUND(I117*H117,2)</f>
        <v>0</v>
      </c>
      <c r="BL117" s="19" t="s">
        <v>144</v>
      </c>
      <c r="BM117" s="217" t="s">
        <v>711</v>
      </c>
    </row>
    <row r="118" s="2" customFormat="1" ht="16.5" customHeight="1">
      <c r="A118" s="40"/>
      <c r="B118" s="41"/>
      <c r="C118" s="206" t="s">
        <v>564</v>
      </c>
      <c r="D118" s="206" t="s">
        <v>139</v>
      </c>
      <c r="E118" s="207" t="s">
        <v>1239</v>
      </c>
      <c r="F118" s="208" t="s">
        <v>1240</v>
      </c>
      <c r="G118" s="209" t="s">
        <v>1219</v>
      </c>
      <c r="H118" s="210">
        <v>1</v>
      </c>
      <c r="I118" s="211"/>
      <c r="J118" s="212">
        <f>ROUND(I118*H118,2)</f>
        <v>0</v>
      </c>
      <c r="K118" s="208" t="s">
        <v>19</v>
      </c>
      <c r="L118" s="46"/>
      <c r="M118" s="213" t="s">
        <v>19</v>
      </c>
      <c r="N118" s="214" t="s">
        <v>46</v>
      </c>
      <c r="O118" s="86"/>
      <c r="P118" s="215">
        <f>O118*H118</f>
        <v>0</v>
      </c>
      <c r="Q118" s="215">
        <v>0</v>
      </c>
      <c r="R118" s="215">
        <f>Q118*H118</f>
        <v>0</v>
      </c>
      <c r="S118" s="215">
        <v>0</v>
      </c>
      <c r="T118" s="216">
        <f>S118*H118</f>
        <v>0</v>
      </c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R118" s="217" t="s">
        <v>144</v>
      </c>
      <c r="AT118" s="217" t="s">
        <v>139</v>
      </c>
      <c r="AU118" s="217" t="s">
        <v>85</v>
      </c>
      <c r="AY118" s="19" t="s">
        <v>136</v>
      </c>
      <c r="BE118" s="218">
        <f>IF(N118="základní",J118,0)</f>
        <v>0</v>
      </c>
      <c r="BF118" s="218">
        <f>IF(N118="snížená",J118,0)</f>
        <v>0</v>
      </c>
      <c r="BG118" s="218">
        <f>IF(N118="zákl. přenesená",J118,0)</f>
        <v>0</v>
      </c>
      <c r="BH118" s="218">
        <f>IF(N118="sníž. přenesená",J118,0)</f>
        <v>0</v>
      </c>
      <c r="BI118" s="218">
        <f>IF(N118="nulová",J118,0)</f>
        <v>0</v>
      </c>
      <c r="BJ118" s="19" t="s">
        <v>83</v>
      </c>
      <c r="BK118" s="218">
        <f>ROUND(I118*H118,2)</f>
        <v>0</v>
      </c>
      <c r="BL118" s="19" t="s">
        <v>144</v>
      </c>
      <c r="BM118" s="217" t="s">
        <v>720</v>
      </c>
    </row>
    <row r="119" s="2" customFormat="1" ht="16.5" customHeight="1">
      <c r="A119" s="40"/>
      <c r="B119" s="41"/>
      <c r="C119" s="206" t="s">
        <v>500</v>
      </c>
      <c r="D119" s="206" t="s">
        <v>139</v>
      </c>
      <c r="E119" s="207" t="s">
        <v>1241</v>
      </c>
      <c r="F119" s="208" t="s">
        <v>1242</v>
      </c>
      <c r="G119" s="209" t="s">
        <v>1219</v>
      </c>
      <c r="H119" s="210">
        <v>1</v>
      </c>
      <c r="I119" s="211"/>
      <c r="J119" s="212">
        <f>ROUND(I119*H119,2)</f>
        <v>0</v>
      </c>
      <c r="K119" s="208" t="s">
        <v>19</v>
      </c>
      <c r="L119" s="46"/>
      <c r="M119" s="213" t="s">
        <v>19</v>
      </c>
      <c r="N119" s="214" t="s">
        <v>46</v>
      </c>
      <c r="O119" s="86"/>
      <c r="P119" s="215">
        <f>O119*H119</f>
        <v>0</v>
      </c>
      <c r="Q119" s="215">
        <v>0</v>
      </c>
      <c r="R119" s="215">
        <f>Q119*H119</f>
        <v>0</v>
      </c>
      <c r="S119" s="215">
        <v>0</v>
      </c>
      <c r="T119" s="216">
        <f>S119*H119</f>
        <v>0</v>
      </c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R119" s="217" t="s">
        <v>144</v>
      </c>
      <c r="AT119" s="217" t="s">
        <v>139</v>
      </c>
      <c r="AU119" s="217" t="s">
        <v>85</v>
      </c>
      <c r="AY119" s="19" t="s">
        <v>136</v>
      </c>
      <c r="BE119" s="218">
        <f>IF(N119="základní",J119,0)</f>
        <v>0</v>
      </c>
      <c r="BF119" s="218">
        <f>IF(N119="snížená",J119,0)</f>
        <v>0</v>
      </c>
      <c r="BG119" s="218">
        <f>IF(N119="zákl. přenesená",J119,0)</f>
        <v>0</v>
      </c>
      <c r="BH119" s="218">
        <f>IF(N119="sníž. přenesená",J119,0)</f>
        <v>0</v>
      </c>
      <c r="BI119" s="218">
        <f>IF(N119="nulová",J119,0)</f>
        <v>0</v>
      </c>
      <c r="BJ119" s="19" t="s">
        <v>83</v>
      </c>
      <c r="BK119" s="218">
        <f>ROUND(I119*H119,2)</f>
        <v>0</v>
      </c>
      <c r="BL119" s="19" t="s">
        <v>144</v>
      </c>
      <c r="BM119" s="217" t="s">
        <v>731</v>
      </c>
    </row>
    <row r="120" s="2" customFormat="1" ht="16.5" customHeight="1">
      <c r="A120" s="40"/>
      <c r="B120" s="41"/>
      <c r="C120" s="206" t="s">
        <v>573</v>
      </c>
      <c r="D120" s="206" t="s">
        <v>139</v>
      </c>
      <c r="E120" s="207" t="s">
        <v>1243</v>
      </c>
      <c r="F120" s="208" t="s">
        <v>1244</v>
      </c>
      <c r="G120" s="209" t="s">
        <v>1219</v>
      </c>
      <c r="H120" s="210">
        <v>1</v>
      </c>
      <c r="I120" s="211"/>
      <c r="J120" s="212">
        <f>ROUND(I120*H120,2)</f>
        <v>0</v>
      </c>
      <c r="K120" s="208" t="s">
        <v>19</v>
      </c>
      <c r="L120" s="46"/>
      <c r="M120" s="270" t="s">
        <v>19</v>
      </c>
      <c r="N120" s="271" t="s">
        <v>46</v>
      </c>
      <c r="O120" s="272"/>
      <c r="P120" s="273">
        <f>O120*H120</f>
        <v>0</v>
      </c>
      <c r="Q120" s="273">
        <v>0</v>
      </c>
      <c r="R120" s="273">
        <f>Q120*H120</f>
        <v>0</v>
      </c>
      <c r="S120" s="273">
        <v>0</v>
      </c>
      <c r="T120" s="274">
        <f>S120*H120</f>
        <v>0</v>
      </c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R120" s="217" t="s">
        <v>144</v>
      </c>
      <c r="AT120" s="217" t="s">
        <v>139</v>
      </c>
      <c r="AU120" s="217" t="s">
        <v>85</v>
      </c>
      <c r="AY120" s="19" t="s">
        <v>136</v>
      </c>
      <c r="BE120" s="218">
        <f>IF(N120="základní",J120,0)</f>
        <v>0</v>
      </c>
      <c r="BF120" s="218">
        <f>IF(N120="snížená",J120,0)</f>
        <v>0</v>
      </c>
      <c r="BG120" s="218">
        <f>IF(N120="zákl. přenesená",J120,0)</f>
        <v>0</v>
      </c>
      <c r="BH120" s="218">
        <f>IF(N120="sníž. přenesená",J120,0)</f>
        <v>0</v>
      </c>
      <c r="BI120" s="218">
        <f>IF(N120="nulová",J120,0)</f>
        <v>0</v>
      </c>
      <c r="BJ120" s="19" t="s">
        <v>83</v>
      </c>
      <c r="BK120" s="218">
        <f>ROUND(I120*H120,2)</f>
        <v>0</v>
      </c>
      <c r="BL120" s="19" t="s">
        <v>144</v>
      </c>
      <c r="BM120" s="217" t="s">
        <v>744</v>
      </c>
    </row>
    <row r="121" s="2" customFormat="1" ht="6.96" customHeight="1">
      <c r="A121" s="40"/>
      <c r="B121" s="61"/>
      <c r="C121" s="62"/>
      <c r="D121" s="62"/>
      <c r="E121" s="62"/>
      <c r="F121" s="62"/>
      <c r="G121" s="62"/>
      <c r="H121" s="62"/>
      <c r="I121" s="62"/>
      <c r="J121" s="62"/>
      <c r="K121" s="62"/>
      <c r="L121" s="46"/>
      <c r="M121" s="40"/>
      <c r="O121" s="40"/>
      <c r="P121" s="40"/>
      <c r="Q121" s="40"/>
      <c r="R121" s="40"/>
      <c r="S121" s="40"/>
      <c r="T121" s="40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</row>
  </sheetData>
  <sheetProtection sheet="1" autoFilter="0" formatColumns="0" formatRows="0" objects="1" scenarios="1" spinCount="100000" saltValue="75SRfFYuY+1JtGjL28BpkiGqrXHH9g3e4GMK4faRS4ho/WyxS3XSo5jLn/JJfRyAmgNlSEi1Ci1gG3yWQgfiew==" hashValue="LBXNgIb/EzBDgw2F5szHYTlXsExC3xgnmUT4krbspu32HHnQrFTD/UHMzGRsSntCm5yHpFfN9iC8BTxAo2LP3g==" algorithmName="SHA-512" password="CC35"/>
  <autoFilter ref="C82:K120"/>
  <mergeCells count="9">
    <mergeCell ref="E7:H7"/>
    <mergeCell ref="E9:H9"/>
    <mergeCell ref="E18:H18"/>
    <mergeCell ref="E27:H27"/>
    <mergeCell ref="E48:H48"/>
    <mergeCell ref="E50:H50"/>
    <mergeCell ref="E73:H73"/>
    <mergeCell ref="E75:H75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94</v>
      </c>
    </row>
    <row r="3" s="1" customFormat="1" ht="6.96" customHeight="1">
      <c r="B3" s="130"/>
      <c r="C3" s="131"/>
      <c r="D3" s="131"/>
      <c r="E3" s="131"/>
      <c r="F3" s="131"/>
      <c r="G3" s="131"/>
      <c r="H3" s="131"/>
      <c r="I3" s="131"/>
      <c r="J3" s="131"/>
      <c r="K3" s="131"/>
      <c r="L3" s="22"/>
      <c r="AT3" s="19" t="s">
        <v>85</v>
      </c>
    </row>
    <row r="4" s="1" customFormat="1" ht="24.96" customHeight="1">
      <c r="B4" s="22"/>
      <c r="D4" s="132" t="s">
        <v>104</v>
      </c>
      <c r="L4" s="22"/>
      <c r="M4" s="13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34" t="s">
        <v>16</v>
      </c>
      <c r="L6" s="22"/>
    </row>
    <row r="7" s="1" customFormat="1" ht="16.5" customHeight="1">
      <c r="B7" s="22"/>
      <c r="E7" s="135" t="str">
        <f>'Rekapitulace stavby'!K6</f>
        <v>Stavební úpravy dispozice 2.NP č.p. 68 na p.č. 561 v k.ú. Rychnov u Jablonce nad Nisou</v>
      </c>
      <c r="F7" s="134"/>
      <c r="G7" s="134"/>
      <c r="H7" s="134"/>
      <c r="L7" s="22"/>
    </row>
    <row r="8" s="2" customFormat="1" ht="12" customHeight="1">
      <c r="A8" s="40"/>
      <c r="B8" s="46"/>
      <c r="C8" s="40"/>
      <c r="D8" s="134" t="s">
        <v>105</v>
      </c>
      <c r="E8" s="40"/>
      <c r="F8" s="40"/>
      <c r="G8" s="40"/>
      <c r="H8" s="40"/>
      <c r="I8" s="40"/>
      <c r="J8" s="40"/>
      <c r="K8" s="40"/>
      <c r="L8" s="13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37" t="s">
        <v>1245</v>
      </c>
      <c r="F9" s="40"/>
      <c r="G9" s="40"/>
      <c r="H9" s="40"/>
      <c r="I9" s="40"/>
      <c r="J9" s="40"/>
      <c r="K9" s="40"/>
      <c r="L9" s="13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3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34" t="s">
        <v>18</v>
      </c>
      <c r="E11" s="40"/>
      <c r="F11" s="138" t="s">
        <v>19</v>
      </c>
      <c r="G11" s="40"/>
      <c r="H11" s="40"/>
      <c r="I11" s="134" t="s">
        <v>20</v>
      </c>
      <c r="J11" s="138" t="s">
        <v>19</v>
      </c>
      <c r="K11" s="40"/>
      <c r="L11" s="13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34" t="s">
        <v>21</v>
      </c>
      <c r="E12" s="40"/>
      <c r="F12" s="138" t="s">
        <v>22</v>
      </c>
      <c r="G12" s="40"/>
      <c r="H12" s="40"/>
      <c r="I12" s="134" t="s">
        <v>23</v>
      </c>
      <c r="J12" s="139" t="str">
        <f>'Rekapitulace stavby'!AN8</f>
        <v>26. 9. 2024</v>
      </c>
      <c r="K12" s="40"/>
      <c r="L12" s="13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3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34" t="s">
        <v>25</v>
      </c>
      <c r="E14" s="40"/>
      <c r="F14" s="40"/>
      <c r="G14" s="40"/>
      <c r="H14" s="40"/>
      <c r="I14" s="134" t="s">
        <v>26</v>
      </c>
      <c r="J14" s="138" t="s">
        <v>27</v>
      </c>
      <c r="K14" s="40"/>
      <c r="L14" s="13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28</v>
      </c>
      <c r="F15" s="40"/>
      <c r="G15" s="40"/>
      <c r="H15" s="40"/>
      <c r="I15" s="134" t="s">
        <v>29</v>
      </c>
      <c r="J15" s="138" t="s">
        <v>19</v>
      </c>
      <c r="K15" s="40"/>
      <c r="L15" s="13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3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34" t="s">
        <v>30</v>
      </c>
      <c r="E17" s="40"/>
      <c r="F17" s="40"/>
      <c r="G17" s="40"/>
      <c r="H17" s="40"/>
      <c r="I17" s="134" t="s">
        <v>26</v>
      </c>
      <c r="J17" s="35" t="str">
        <f>'Rekapitulace stavby'!AN13</f>
        <v>Vyplň údaj</v>
      </c>
      <c r="K17" s="40"/>
      <c r="L17" s="13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34" t="s">
        <v>29</v>
      </c>
      <c r="J18" s="35" t="str">
        <f>'Rekapitulace stavby'!AN14</f>
        <v>Vyplň údaj</v>
      </c>
      <c r="K18" s="40"/>
      <c r="L18" s="13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3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4" t="s">
        <v>32</v>
      </c>
      <c r="E20" s="40"/>
      <c r="F20" s="40"/>
      <c r="G20" s="40"/>
      <c r="H20" s="40"/>
      <c r="I20" s="134" t="s">
        <v>26</v>
      </c>
      <c r="J20" s="138" t="s">
        <v>19</v>
      </c>
      <c r="K20" s="40"/>
      <c r="L20" s="13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1167</v>
      </c>
      <c r="F21" s="40"/>
      <c r="G21" s="40"/>
      <c r="H21" s="40"/>
      <c r="I21" s="134" t="s">
        <v>29</v>
      </c>
      <c r="J21" s="138" t="s">
        <v>19</v>
      </c>
      <c r="K21" s="40"/>
      <c r="L21" s="13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3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4" t="s">
        <v>36</v>
      </c>
      <c r="E23" s="40"/>
      <c r="F23" s="40"/>
      <c r="G23" s="40"/>
      <c r="H23" s="40"/>
      <c r="I23" s="134" t="s">
        <v>26</v>
      </c>
      <c r="J23" s="138" t="s">
        <v>19</v>
      </c>
      <c r="K23" s="40"/>
      <c r="L23" s="13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1167</v>
      </c>
      <c r="F24" s="40"/>
      <c r="G24" s="40"/>
      <c r="H24" s="40"/>
      <c r="I24" s="134" t="s">
        <v>29</v>
      </c>
      <c r="J24" s="138" t="s">
        <v>19</v>
      </c>
      <c r="K24" s="40"/>
      <c r="L24" s="13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3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4" t="s">
        <v>39</v>
      </c>
      <c r="E26" s="40"/>
      <c r="F26" s="40"/>
      <c r="G26" s="40"/>
      <c r="H26" s="40"/>
      <c r="I26" s="40"/>
      <c r="J26" s="40"/>
      <c r="K26" s="40"/>
      <c r="L26" s="13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40"/>
      <c r="B27" s="141"/>
      <c r="C27" s="140"/>
      <c r="D27" s="140"/>
      <c r="E27" s="142" t="s">
        <v>19</v>
      </c>
      <c r="F27" s="142"/>
      <c r="G27" s="142"/>
      <c r="H27" s="142"/>
      <c r="I27" s="140"/>
      <c r="J27" s="140"/>
      <c r="K27" s="140"/>
      <c r="L27" s="143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3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44"/>
      <c r="E29" s="144"/>
      <c r="F29" s="144"/>
      <c r="G29" s="144"/>
      <c r="H29" s="144"/>
      <c r="I29" s="144"/>
      <c r="J29" s="144"/>
      <c r="K29" s="144"/>
      <c r="L29" s="13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45" t="s">
        <v>41</v>
      </c>
      <c r="E30" s="40"/>
      <c r="F30" s="40"/>
      <c r="G30" s="40"/>
      <c r="H30" s="40"/>
      <c r="I30" s="40"/>
      <c r="J30" s="146">
        <f>ROUND(J85, 2)</f>
        <v>0</v>
      </c>
      <c r="K30" s="40"/>
      <c r="L30" s="13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44"/>
      <c r="E31" s="144"/>
      <c r="F31" s="144"/>
      <c r="G31" s="144"/>
      <c r="H31" s="144"/>
      <c r="I31" s="144"/>
      <c r="J31" s="144"/>
      <c r="K31" s="144"/>
      <c r="L31" s="13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47" t="s">
        <v>43</v>
      </c>
      <c r="G32" s="40"/>
      <c r="H32" s="40"/>
      <c r="I32" s="147" t="s">
        <v>42</v>
      </c>
      <c r="J32" s="147" t="s">
        <v>44</v>
      </c>
      <c r="K32" s="40"/>
      <c r="L32" s="13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48" t="s">
        <v>45</v>
      </c>
      <c r="E33" s="134" t="s">
        <v>46</v>
      </c>
      <c r="F33" s="149">
        <f>ROUND((SUM(BE85:BE156)),  2)</f>
        <v>0</v>
      </c>
      <c r="G33" s="40"/>
      <c r="H33" s="40"/>
      <c r="I33" s="150">
        <v>0.20999999999999999</v>
      </c>
      <c r="J33" s="149">
        <f>ROUND(((SUM(BE85:BE156))*I33),  2)</f>
        <v>0</v>
      </c>
      <c r="K33" s="40"/>
      <c r="L33" s="13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4" t="s">
        <v>47</v>
      </c>
      <c r="F34" s="149">
        <f>ROUND((SUM(BF85:BF156)),  2)</f>
        <v>0</v>
      </c>
      <c r="G34" s="40"/>
      <c r="H34" s="40"/>
      <c r="I34" s="150">
        <v>0.12</v>
      </c>
      <c r="J34" s="149">
        <f>ROUND(((SUM(BF85:BF156))*I34),  2)</f>
        <v>0</v>
      </c>
      <c r="K34" s="40"/>
      <c r="L34" s="13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4" t="s">
        <v>48</v>
      </c>
      <c r="F35" s="149">
        <f>ROUND((SUM(BG85:BG156)),  2)</f>
        <v>0</v>
      </c>
      <c r="G35" s="40"/>
      <c r="H35" s="40"/>
      <c r="I35" s="150">
        <v>0.20999999999999999</v>
      </c>
      <c r="J35" s="149">
        <f>0</f>
        <v>0</v>
      </c>
      <c r="K35" s="40"/>
      <c r="L35" s="13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4" t="s">
        <v>49</v>
      </c>
      <c r="F36" s="149">
        <f>ROUND((SUM(BH85:BH156)),  2)</f>
        <v>0</v>
      </c>
      <c r="G36" s="40"/>
      <c r="H36" s="40"/>
      <c r="I36" s="150">
        <v>0.12</v>
      </c>
      <c r="J36" s="149">
        <f>0</f>
        <v>0</v>
      </c>
      <c r="K36" s="40"/>
      <c r="L36" s="13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4" t="s">
        <v>50</v>
      </c>
      <c r="F37" s="149">
        <f>ROUND((SUM(BI85:BI156)),  2)</f>
        <v>0</v>
      </c>
      <c r="G37" s="40"/>
      <c r="H37" s="40"/>
      <c r="I37" s="150">
        <v>0</v>
      </c>
      <c r="J37" s="149">
        <f>0</f>
        <v>0</v>
      </c>
      <c r="K37" s="40"/>
      <c r="L37" s="13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3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51"/>
      <c r="D39" s="152" t="s">
        <v>51</v>
      </c>
      <c r="E39" s="153"/>
      <c r="F39" s="153"/>
      <c r="G39" s="154" t="s">
        <v>52</v>
      </c>
      <c r="H39" s="155" t="s">
        <v>53</v>
      </c>
      <c r="I39" s="153"/>
      <c r="J39" s="156">
        <f>SUM(J30:J37)</f>
        <v>0</v>
      </c>
      <c r="K39" s="157"/>
      <c r="L39" s="13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3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3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107</v>
      </c>
      <c r="D45" s="42"/>
      <c r="E45" s="42"/>
      <c r="F45" s="42"/>
      <c r="G45" s="42"/>
      <c r="H45" s="42"/>
      <c r="I45" s="42"/>
      <c r="J45" s="42"/>
      <c r="K45" s="42"/>
      <c r="L45" s="13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3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3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62" t="str">
        <f>E7</f>
        <v>Stavební úpravy dispozice 2.NP č.p. 68 na p.č. 561 v k.ú. Rychnov u Jablonce nad Nisou</v>
      </c>
      <c r="F48" s="34"/>
      <c r="G48" s="34"/>
      <c r="H48" s="34"/>
      <c r="I48" s="42"/>
      <c r="J48" s="42"/>
      <c r="K48" s="42"/>
      <c r="L48" s="13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105</v>
      </c>
      <c r="D49" s="42"/>
      <c r="E49" s="42"/>
      <c r="F49" s="42"/>
      <c r="G49" s="42"/>
      <c r="H49" s="42"/>
      <c r="I49" s="42"/>
      <c r="J49" s="42"/>
      <c r="K49" s="42"/>
      <c r="L49" s="13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04 - Silnoproud</v>
      </c>
      <c r="F50" s="42"/>
      <c r="G50" s="42"/>
      <c r="H50" s="42"/>
      <c r="I50" s="42"/>
      <c r="J50" s="42"/>
      <c r="K50" s="42"/>
      <c r="L50" s="13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3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 xml:space="preserve">č.p. 68 na p.č. 561 v k.ú. Rychnov u Jablonce nad </v>
      </c>
      <c r="G52" s="42"/>
      <c r="H52" s="42"/>
      <c r="I52" s="34" t="s">
        <v>23</v>
      </c>
      <c r="J52" s="74" t="str">
        <f>IF(J12="","",J12)</f>
        <v>26. 9. 2024</v>
      </c>
      <c r="K52" s="42"/>
      <c r="L52" s="13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3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5.15" customHeight="1">
      <c r="A54" s="40"/>
      <c r="B54" s="41"/>
      <c r="C54" s="34" t="s">
        <v>25</v>
      </c>
      <c r="D54" s="42"/>
      <c r="E54" s="42"/>
      <c r="F54" s="29" t="str">
        <f>E15</f>
        <v>Město Rychnov u Jablonce nad Nisou</v>
      </c>
      <c r="G54" s="42"/>
      <c r="H54" s="42"/>
      <c r="I54" s="34" t="s">
        <v>32</v>
      </c>
      <c r="J54" s="38" t="str">
        <f>E21</f>
        <v>David Šámal</v>
      </c>
      <c r="K54" s="42"/>
      <c r="L54" s="13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30</v>
      </c>
      <c r="D55" s="42"/>
      <c r="E55" s="42"/>
      <c r="F55" s="29" t="str">
        <f>IF(E18="","",E18)</f>
        <v>Vyplň údaj</v>
      </c>
      <c r="G55" s="42"/>
      <c r="H55" s="42"/>
      <c r="I55" s="34" t="s">
        <v>36</v>
      </c>
      <c r="J55" s="38" t="str">
        <f>E24</f>
        <v>David Šámal</v>
      </c>
      <c r="K55" s="42"/>
      <c r="L55" s="13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3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63" t="s">
        <v>108</v>
      </c>
      <c r="D57" s="164"/>
      <c r="E57" s="164"/>
      <c r="F57" s="164"/>
      <c r="G57" s="164"/>
      <c r="H57" s="164"/>
      <c r="I57" s="164"/>
      <c r="J57" s="165" t="s">
        <v>109</v>
      </c>
      <c r="K57" s="164"/>
      <c r="L57" s="13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3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66" t="s">
        <v>73</v>
      </c>
      <c r="D59" s="42"/>
      <c r="E59" s="42"/>
      <c r="F59" s="42"/>
      <c r="G59" s="42"/>
      <c r="H59" s="42"/>
      <c r="I59" s="42"/>
      <c r="J59" s="104">
        <f>J85</f>
        <v>0</v>
      </c>
      <c r="K59" s="42"/>
      <c r="L59" s="13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110</v>
      </c>
    </row>
    <row r="60" s="9" customFormat="1" ht="24.96" customHeight="1">
      <c r="A60" s="9"/>
      <c r="B60" s="167"/>
      <c r="C60" s="168"/>
      <c r="D60" s="169" t="s">
        <v>1168</v>
      </c>
      <c r="E60" s="170"/>
      <c r="F60" s="170"/>
      <c r="G60" s="170"/>
      <c r="H60" s="170"/>
      <c r="I60" s="170"/>
      <c r="J60" s="171">
        <f>J86</f>
        <v>0</v>
      </c>
      <c r="K60" s="168"/>
      <c r="L60" s="17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3"/>
      <c r="C61" s="174"/>
      <c r="D61" s="175" t="s">
        <v>1246</v>
      </c>
      <c r="E61" s="176"/>
      <c r="F61" s="176"/>
      <c r="G61" s="176"/>
      <c r="H61" s="176"/>
      <c r="I61" s="176"/>
      <c r="J61" s="177">
        <f>J87</f>
        <v>0</v>
      </c>
      <c r="K61" s="174"/>
      <c r="L61" s="17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3"/>
      <c r="C62" s="174"/>
      <c r="D62" s="175" t="s">
        <v>1247</v>
      </c>
      <c r="E62" s="176"/>
      <c r="F62" s="176"/>
      <c r="G62" s="176"/>
      <c r="H62" s="176"/>
      <c r="I62" s="176"/>
      <c r="J62" s="177">
        <f>J92</f>
        <v>0</v>
      </c>
      <c r="K62" s="174"/>
      <c r="L62" s="178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3"/>
      <c r="C63" s="174"/>
      <c r="D63" s="175" t="s">
        <v>1248</v>
      </c>
      <c r="E63" s="176"/>
      <c r="F63" s="176"/>
      <c r="G63" s="176"/>
      <c r="H63" s="176"/>
      <c r="I63" s="176"/>
      <c r="J63" s="177">
        <f>J98</f>
        <v>0</v>
      </c>
      <c r="K63" s="174"/>
      <c r="L63" s="178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3"/>
      <c r="C64" s="174"/>
      <c r="D64" s="175" t="s">
        <v>1249</v>
      </c>
      <c r="E64" s="176"/>
      <c r="F64" s="176"/>
      <c r="G64" s="176"/>
      <c r="H64" s="176"/>
      <c r="I64" s="176"/>
      <c r="J64" s="177">
        <f>J124</f>
        <v>0</v>
      </c>
      <c r="K64" s="174"/>
      <c r="L64" s="178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3"/>
      <c r="C65" s="174"/>
      <c r="D65" s="175" t="s">
        <v>1250</v>
      </c>
      <c r="E65" s="176"/>
      <c r="F65" s="176"/>
      <c r="G65" s="176"/>
      <c r="H65" s="176"/>
      <c r="I65" s="176"/>
      <c r="J65" s="177">
        <f>J147</f>
        <v>0</v>
      </c>
      <c r="K65" s="174"/>
      <c r="L65" s="17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2" customFormat="1" ht="21.84" customHeight="1">
      <c r="A66" s="40"/>
      <c r="B66" s="41"/>
      <c r="C66" s="42"/>
      <c r="D66" s="42"/>
      <c r="E66" s="42"/>
      <c r="F66" s="42"/>
      <c r="G66" s="42"/>
      <c r="H66" s="42"/>
      <c r="I66" s="42"/>
      <c r="J66" s="42"/>
      <c r="K66" s="42"/>
      <c r="L66" s="136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</row>
    <row r="67" s="2" customFormat="1" ht="6.96" customHeight="1">
      <c r="A67" s="40"/>
      <c r="B67" s="61"/>
      <c r="C67" s="62"/>
      <c r="D67" s="62"/>
      <c r="E67" s="62"/>
      <c r="F67" s="62"/>
      <c r="G67" s="62"/>
      <c r="H67" s="62"/>
      <c r="I67" s="62"/>
      <c r="J67" s="62"/>
      <c r="K67" s="62"/>
      <c r="L67" s="136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</row>
    <row r="71" s="2" customFormat="1" ht="6.96" customHeight="1">
      <c r="A71" s="40"/>
      <c r="B71" s="63"/>
      <c r="C71" s="64"/>
      <c r="D71" s="64"/>
      <c r="E71" s="64"/>
      <c r="F71" s="64"/>
      <c r="G71" s="64"/>
      <c r="H71" s="64"/>
      <c r="I71" s="64"/>
      <c r="J71" s="64"/>
      <c r="K71" s="64"/>
      <c r="L71" s="136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s="2" customFormat="1" ht="24.96" customHeight="1">
      <c r="A72" s="40"/>
      <c r="B72" s="41"/>
      <c r="C72" s="25" t="s">
        <v>121</v>
      </c>
      <c r="D72" s="42"/>
      <c r="E72" s="42"/>
      <c r="F72" s="42"/>
      <c r="G72" s="42"/>
      <c r="H72" s="42"/>
      <c r="I72" s="42"/>
      <c r="J72" s="42"/>
      <c r="K72" s="42"/>
      <c r="L72" s="136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6.96" customHeight="1">
      <c r="A73" s="40"/>
      <c r="B73" s="41"/>
      <c r="C73" s="42"/>
      <c r="D73" s="42"/>
      <c r="E73" s="42"/>
      <c r="F73" s="42"/>
      <c r="G73" s="42"/>
      <c r="H73" s="42"/>
      <c r="I73" s="42"/>
      <c r="J73" s="42"/>
      <c r="K73" s="42"/>
      <c r="L73" s="136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12" customHeight="1">
      <c r="A74" s="40"/>
      <c r="B74" s="41"/>
      <c r="C74" s="34" t="s">
        <v>16</v>
      </c>
      <c r="D74" s="42"/>
      <c r="E74" s="42"/>
      <c r="F74" s="42"/>
      <c r="G74" s="42"/>
      <c r="H74" s="42"/>
      <c r="I74" s="42"/>
      <c r="J74" s="42"/>
      <c r="K74" s="42"/>
      <c r="L74" s="136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16.5" customHeight="1">
      <c r="A75" s="40"/>
      <c r="B75" s="41"/>
      <c r="C75" s="42"/>
      <c r="D75" s="42"/>
      <c r="E75" s="162" t="str">
        <f>E7</f>
        <v>Stavební úpravy dispozice 2.NP č.p. 68 na p.č. 561 v k.ú. Rychnov u Jablonce nad Nisou</v>
      </c>
      <c r="F75" s="34"/>
      <c r="G75" s="34"/>
      <c r="H75" s="34"/>
      <c r="I75" s="42"/>
      <c r="J75" s="42"/>
      <c r="K75" s="42"/>
      <c r="L75" s="136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12" customHeight="1">
      <c r="A76" s="40"/>
      <c r="B76" s="41"/>
      <c r="C76" s="34" t="s">
        <v>105</v>
      </c>
      <c r="D76" s="42"/>
      <c r="E76" s="42"/>
      <c r="F76" s="42"/>
      <c r="G76" s="42"/>
      <c r="H76" s="42"/>
      <c r="I76" s="42"/>
      <c r="J76" s="42"/>
      <c r="K76" s="42"/>
      <c r="L76" s="13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6.5" customHeight="1">
      <c r="A77" s="40"/>
      <c r="B77" s="41"/>
      <c r="C77" s="42"/>
      <c r="D77" s="42"/>
      <c r="E77" s="71" t="str">
        <f>E9</f>
        <v>04 - Silnoproud</v>
      </c>
      <c r="F77" s="42"/>
      <c r="G77" s="42"/>
      <c r="H77" s="42"/>
      <c r="I77" s="42"/>
      <c r="J77" s="42"/>
      <c r="K77" s="42"/>
      <c r="L77" s="13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6.96" customHeight="1">
      <c r="A78" s="40"/>
      <c r="B78" s="41"/>
      <c r="C78" s="42"/>
      <c r="D78" s="42"/>
      <c r="E78" s="42"/>
      <c r="F78" s="42"/>
      <c r="G78" s="42"/>
      <c r="H78" s="42"/>
      <c r="I78" s="42"/>
      <c r="J78" s="42"/>
      <c r="K78" s="42"/>
      <c r="L78" s="13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2" customHeight="1">
      <c r="A79" s="40"/>
      <c r="B79" s="41"/>
      <c r="C79" s="34" t="s">
        <v>21</v>
      </c>
      <c r="D79" s="42"/>
      <c r="E79" s="42"/>
      <c r="F79" s="29" t="str">
        <f>F12</f>
        <v xml:space="preserve">č.p. 68 na p.č. 561 v k.ú. Rychnov u Jablonce nad </v>
      </c>
      <c r="G79" s="42"/>
      <c r="H79" s="42"/>
      <c r="I79" s="34" t="s">
        <v>23</v>
      </c>
      <c r="J79" s="74" t="str">
        <f>IF(J12="","",J12)</f>
        <v>26. 9. 2024</v>
      </c>
      <c r="K79" s="42"/>
      <c r="L79" s="13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6.96" customHeight="1">
      <c r="A80" s="40"/>
      <c r="B80" s="41"/>
      <c r="C80" s="42"/>
      <c r="D80" s="42"/>
      <c r="E80" s="42"/>
      <c r="F80" s="42"/>
      <c r="G80" s="42"/>
      <c r="H80" s="42"/>
      <c r="I80" s="42"/>
      <c r="J80" s="42"/>
      <c r="K80" s="42"/>
      <c r="L80" s="13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5.15" customHeight="1">
      <c r="A81" s="40"/>
      <c r="B81" s="41"/>
      <c r="C81" s="34" t="s">
        <v>25</v>
      </c>
      <c r="D81" s="42"/>
      <c r="E81" s="42"/>
      <c r="F81" s="29" t="str">
        <f>E15</f>
        <v>Město Rychnov u Jablonce nad Nisou</v>
      </c>
      <c r="G81" s="42"/>
      <c r="H81" s="42"/>
      <c r="I81" s="34" t="s">
        <v>32</v>
      </c>
      <c r="J81" s="38" t="str">
        <f>E21</f>
        <v>David Šámal</v>
      </c>
      <c r="K81" s="42"/>
      <c r="L81" s="13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15.15" customHeight="1">
      <c r="A82" s="40"/>
      <c r="B82" s="41"/>
      <c r="C82" s="34" t="s">
        <v>30</v>
      </c>
      <c r="D82" s="42"/>
      <c r="E82" s="42"/>
      <c r="F82" s="29" t="str">
        <f>IF(E18="","",E18)</f>
        <v>Vyplň údaj</v>
      </c>
      <c r="G82" s="42"/>
      <c r="H82" s="42"/>
      <c r="I82" s="34" t="s">
        <v>36</v>
      </c>
      <c r="J82" s="38" t="str">
        <f>E24</f>
        <v>David Šámal</v>
      </c>
      <c r="K82" s="42"/>
      <c r="L82" s="136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10.32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136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11" customFormat="1" ht="29.28" customHeight="1">
      <c r="A84" s="179"/>
      <c r="B84" s="180"/>
      <c r="C84" s="181" t="s">
        <v>122</v>
      </c>
      <c r="D84" s="182" t="s">
        <v>60</v>
      </c>
      <c r="E84" s="182" t="s">
        <v>56</v>
      </c>
      <c r="F84" s="182" t="s">
        <v>57</v>
      </c>
      <c r="G84" s="182" t="s">
        <v>123</v>
      </c>
      <c r="H84" s="182" t="s">
        <v>124</v>
      </c>
      <c r="I84" s="182" t="s">
        <v>125</v>
      </c>
      <c r="J84" s="182" t="s">
        <v>109</v>
      </c>
      <c r="K84" s="183" t="s">
        <v>126</v>
      </c>
      <c r="L84" s="184"/>
      <c r="M84" s="94" t="s">
        <v>19</v>
      </c>
      <c r="N84" s="95" t="s">
        <v>45</v>
      </c>
      <c r="O84" s="95" t="s">
        <v>127</v>
      </c>
      <c r="P84" s="95" t="s">
        <v>128</v>
      </c>
      <c r="Q84" s="95" t="s">
        <v>129</v>
      </c>
      <c r="R84" s="95" t="s">
        <v>130</v>
      </c>
      <c r="S84" s="95" t="s">
        <v>131</v>
      </c>
      <c r="T84" s="96" t="s">
        <v>132</v>
      </c>
      <c r="U84" s="179"/>
      <c r="V84" s="179"/>
      <c r="W84" s="179"/>
      <c r="X84" s="179"/>
      <c r="Y84" s="179"/>
      <c r="Z84" s="179"/>
      <c r="AA84" s="179"/>
      <c r="AB84" s="179"/>
      <c r="AC84" s="179"/>
      <c r="AD84" s="179"/>
      <c r="AE84" s="179"/>
    </row>
    <row r="85" s="2" customFormat="1" ht="22.8" customHeight="1">
      <c r="A85" s="40"/>
      <c r="B85" s="41"/>
      <c r="C85" s="101" t="s">
        <v>133</v>
      </c>
      <c r="D85" s="42"/>
      <c r="E85" s="42"/>
      <c r="F85" s="42"/>
      <c r="G85" s="42"/>
      <c r="H85" s="42"/>
      <c r="I85" s="42"/>
      <c r="J85" s="185">
        <f>BK85</f>
        <v>0</v>
      </c>
      <c r="K85" s="42"/>
      <c r="L85" s="46"/>
      <c r="M85" s="97"/>
      <c r="N85" s="186"/>
      <c r="O85" s="98"/>
      <c r="P85" s="187">
        <f>P86</f>
        <v>0</v>
      </c>
      <c r="Q85" s="98"/>
      <c r="R85" s="187">
        <f>R86</f>
        <v>0</v>
      </c>
      <c r="S85" s="98"/>
      <c r="T85" s="188">
        <f>T86</f>
        <v>0</v>
      </c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  <c r="AT85" s="19" t="s">
        <v>74</v>
      </c>
      <c r="AU85" s="19" t="s">
        <v>110</v>
      </c>
      <c r="BK85" s="189">
        <f>BK86</f>
        <v>0</v>
      </c>
    </row>
    <row r="86" s="12" customFormat="1" ht="25.92" customHeight="1">
      <c r="A86" s="12"/>
      <c r="B86" s="190"/>
      <c r="C86" s="191"/>
      <c r="D86" s="192" t="s">
        <v>74</v>
      </c>
      <c r="E86" s="193" t="s">
        <v>249</v>
      </c>
      <c r="F86" s="193" t="s">
        <v>249</v>
      </c>
      <c r="G86" s="191"/>
      <c r="H86" s="191"/>
      <c r="I86" s="194"/>
      <c r="J86" s="195">
        <f>BK86</f>
        <v>0</v>
      </c>
      <c r="K86" s="191"/>
      <c r="L86" s="196"/>
      <c r="M86" s="197"/>
      <c r="N86" s="198"/>
      <c r="O86" s="198"/>
      <c r="P86" s="199">
        <f>P87+P92+P98+P124+P147</f>
        <v>0</v>
      </c>
      <c r="Q86" s="198"/>
      <c r="R86" s="199">
        <f>R87+R92+R98+R124+R147</f>
        <v>0</v>
      </c>
      <c r="S86" s="198"/>
      <c r="T86" s="200">
        <f>T87+T92+T98+T124+T147</f>
        <v>0</v>
      </c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R86" s="201" t="s">
        <v>85</v>
      </c>
      <c r="AT86" s="202" t="s">
        <v>74</v>
      </c>
      <c r="AU86" s="202" t="s">
        <v>75</v>
      </c>
      <c r="AY86" s="201" t="s">
        <v>136</v>
      </c>
      <c r="BK86" s="203">
        <f>BK87+BK92+BK98+BK124+BK147</f>
        <v>0</v>
      </c>
    </row>
    <row r="87" s="12" customFormat="1" ht="22.8" customHeight="1">
      <c r="A87" s="12"/>
      <c r="B87" s="190"/>
      <c r="C87" s="191"/>
      <c r="D87" s="192" t="s">
        <v>74</v>
      </c>
      <c r="E87" s="204" t="s">
        <v>1172</v>
      </c>
      <c r="F87" s="204" t="s">
        <v>1251</v>
      </c>
      <c r="G87" s="191"/>
      <c r="H87" s="191"/>
      <c r="I87" s="194"/>
      <c r="J87" s="205">
        <f>BK87</f>
        <v>0</v>
      </c>
      <c r="K87" s="191"/>
      <c r="L87" s="196"/>
      <c r="M87" s="197"/>
      <c r="N87" s="198"/>
      <c r="O87" s="198"/>
      <c r="P87" s="199">
        <f>SUM(P88:P91)</f>
        <v>0</v>
      </c>
      <c r="Q87" s="198"/>
      <c r="R87" s="199">
        <f>SUM(R88:R91)</f>
        <v>0</v>
      </c>
      <c r="S87" s="198"/>
      <c r="T87" s="200">
        <f>SUM(T88:T91)</f>
        <v>0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201" t="s">
        <v>85</v>
      </c>
      <c r="AT87" s="202" t="s">
        <v>74</v>
      </c>
      <c r="AU87" s="202" t="s">
        <v>83</v>
      </c>
      <c r="AY87" s="201" t="s">
        <v>136</v>
      </c>
      <c r="BK87" s="203">
        <f>SUM(BK88:BK91)</f>
        <v>0</v>
      </c>
    </row>
    <row r="88" s="2" customFormat="1" ht="16.5" customHeight="1">
      <c r="A88" s="40"/>
      <c r="B88" s="41"/>
      <c r="C88" s="206" t="s">
        <v>83</v>
      </c>
      <c r="D88" s="206" t="s">
        <v>139</v>
      </c>
      <c r="E88" s="207" t="s">
        <v>1252</v>
      </c>
      <c r="F88" s="208" t="s">
        <v>1253</v>
      </c>
      <c r="G88" s="209" t="s">
        <v>1176</v>
      </c>
      <c r="H88" s="210">
        <v>1</v>
      </c>
      <c r="I88" s="211"/>
      <c r="J88" s="212">
        <f>ROUND(I88*H88,2)</f>
        <v>0</v>
      </c>
      <c r="K88" s="208" t="s">
        <v>19</v>
      </c>
      <c r="L88" s="46"/>
      <c r="M88" s="213" t="s">
        <v>19</v>
      </c>
      <c r="N88" s="214" t="s">
        <v>46</v>
      </c>
      <c r="O88" s="86"/>
      <c r="P88" s="215">
        <f>O88*H88</f>
        <v>0</v>
      </c>
      <c r="Q88" s="215">
        <v>0</v>
      </c>
      <c r="R88" s="215">
        <f>Q88*H88</f>
        <v>0</v>
      </c>
      <c r="S88" s="215">
        <v>0</v>
      </c>
      <c r="T88" s="216">
        <f>S88*H88</f>
        <v>0</v>
      </c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R88" s="217" t="s">
        <v>144</v>
      </c>
      <c r="AT88" s="217" t="s">
        <v>139</v>
      </c>
      <c r="AU88" s="217" t="s">
        <v>85</v>
      </c>
      <c r="AY88" s="19" t="s">
        <v>136</v>
      </c>
      <c r="BE88" s="218">
        <f>IF(N88="základní",J88,0)</f>
        <v>0</v>
      </c>
      <c r="BF88" s="218">
        <f>IF(N88="snížená",J88,0)</f>
        <v>0</v>
      </c>
      <c r="BG88" s="218">
        <f>IF(N88="zákl. přenesená",J88,0)</f>
        <v>0</v>
      </c>
      <c r="BH88" s="218">
        <f>IF(N88="sníž. přenesená",J88,0)</f>
        <v>0</v>
      </c>
      <c r="BI88" s="218">
        <f>IF(N88="nulová",J88,0)</f>
        <v>0</v>
      </c>
      <c r="BJ88" s="19" t="s">
        <v>83</v>
      </c>
      <c r="BK88" s="218">
        <f>ROUND(I88*H88,2)</f>
        <v>0</v>
      </c>
      <c r="BL88" s="19" t="s">
        <v>144</v>
      </c>
      <c r="BM88" s="217" t="s">
        <v>85</v>
      </c>
    </row>
    <row r="89" s="2" customFormat="1" ht="16.5" customHeight="1">
      <c r="A89" s="40"/>
      <c r="B89" s="41"/>
      <c r="C89" s="206" t="s">
        <v>85</v>
      </c>
      <c r="D89" s="206" t="s">
        <v>139</v>
      </c>
      <c r="E89" s="207" t="s">
        <v>1254</v>
      </c>
      <c r="F89" s="208" t="s">
        <v>1255</v>
      </c>
      <c r="G89" s="209" t="s">
        <v>1176</v>
      </c>
      <c r="H89" s="210">
        <v>1</v>
      </c>
      <c r="I89" s="211"/>
      <c r="J89" s="212">
        <f>ROUND(I89*H89,2)</f>
        <v>0</v>
      </c>
      <c r="K89" s="208" t="s">
        <v>19</v>
      </c>
      <c r="L89" s="46"/>
      <c r="M89" s="213" t="s">
        <v>19</v>
      </c>
      <c r="N89" s="214" t="s">
        <v>46</v>
      </c>
      <c r="O89" s="86"/>
      <c r="P89" s="215">
        <f>O89*H89</f>
        <v>0</v>
      </c>
      <c r="Q89" s="215">
        <v>0</v>
      </c>
      <c r="R89" s="215">
        <f>Q89*H89</f>
        <v>0</v>
      </c>
      <c r="S89" s="215">
        <v>0</v>
      </c>
      <c r="T89" s="216">
        <f>S89*H89</f>
        <v>0</v>
      </c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R89" s="217" t="s">
        <v>144</v>
      </c>
      <c r="AT89" s="217" t="s">
        <v>139</v>
      </c>
      <c r="AU89" s="217" t="s">
        <v>85</v>
      </c>
      <c r="AY89" s="19" t="s">
        <v>136</v>
      </c>
      <c r="BE89" s="218">
        <f>IF(N89="základní",J89,0)</f>
        <v>0</v>
      </c>
      <c r="BF89" s="218">
        <f>IF(N89="snížená",J89,0)</f>
        <v>0</v>
      </c>
      <c r="BG89" s="218">
        <f>IF(N89="zákl. přenesená",J89,0)</f>
        <v>0</v>
      </c>
      <c r="BH89" s="218">
        <f>IF(N89="sníž. přenesená",J89,0)</f>
        <v>0</v>
      </c>
      <c r="BI89" s="218">
        <f>IF(N89="nulová",J89,0)</f>
        <v>0</v>
      </c>
      <c r="BJ89" s="19" t="s">
        <v>83</v>
      </c>
      <c r="BK89" s="218">
        <f>ROUND(I89*H89,2)</f>
        <v>0</v>
      </c>
      <c r="BL89" s="19" t="s">
        <v>144</v>
      </c>
      <c r="BM89" s="217" t="s">
        <v>144</v>
      </c>
    </row>
    <row r="90" s="2" customFormat="1" ht="16.5" customHeight="1">
      <c r="A90" s="40"/>
      <c r="B90" s="41"/>
      <c r="C90" s="206" t="s">
        <v>162</v>
      </c>
      <c r="D90" s="206" t="s">
        <v>139</v>
      </c>
      <c r="E90" s="207" t="s">
        <v>1256</v>
      </c>
      <c r="F90" s="208" t="s">
        <v>1257</v>
      </c>
      <c r="G90" s="209" t="s">
        <v>1176</v>
      </c>
      <c r="H90" s="210">
        <v>1</v>
      </c>
      <c r="I90" s="211"/>
      <c r="J90" s="212">
        <f>ROUND(I90*H90,2)</f>
        <v>0</v>
      </c>
      <c r="K90" s="208" t="s">
        <v>19</v>
      </c>
      <c r="L90" s="46"/>
      <c r="M90" s="213" t="s">
        <v>19</v>
      </c>
      <c r="N90" s="214" t="s">
        <v>46</v>
      </c>
      <c r="O90" s="86"/>
      <c r="P90" s="215">
        <f>O90*H90</f>
        <v>0</v>
      </c>
      <c r="Q90" s="215">
        <v>0</v>
      </c>
      <c r="R90" s="215">
        <f>Q90*H90</f>
        <v>0</v>
      </c>
      <c r="S90" s="215">
        <v>0</v>
      </c>
      <c r="T90" s="216">
        <f>S90*H90</f>
        <v>0</v>
      </c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R90" s="217" t="s">
        <v>144</v>
      </c>
      <c r="AT90" s="217" t="s">
        <v>139</v>
      </c>
      <c r="AU90" s="217" t="s">
        <v>85</v>
      </c>
      <c r="AY90" s="19" t="s">
        <v>136</v>
      </c>
      <c r="BE90" s="218">
        <f>IF(N90="základní",J90,0)</f>
        <v>0</v>
      </c>
      <c r="BF90" s="218">
        <f>IF(N90="snížená",J90,0)</f>
        <v>0</v>
      </c>
      <c r="BG90" s="218">
        <f>IF(N90="zákl. přenesená",J90,0)</f>
        <v>0</v>
      </c>
      <c r="BH90" s="218">
        <f>IF(N90="sníž. přenesená",J90,0)</f>
        <v>0</v>
      </c>
      <c r="BI90" s="218">
        <f>IF(N90="nulová",J90,0)</f>
        <v>0</v>
      </c>
      <c r="BJ90" s="19" t="s">
        <v>83</v>
      </c>
      <c r="BK90" s="218">
        <f>ROUND(I90*H90,2)</f>
        <v>0</v>
      </c>
      <c r="BL90" s="19" t="s">
        <v>144</v>
      </c>
      <c r="BM90" s="217" t="s">
        <v>193</v>
      </c>
    </row>
    <row r="91" s="2" customFormat="1" ht="16.5" customHeight="1">
      <c r="A91" s="40"/>
      <c r="B91" s="41"/>
      <c r="C91" s="206" t="s">
        <v>144</v>
      </c>
      <c r="D91" s="206" t="s">
        <v>139</v>
      </c>
      <c r="E91" s="207" t="s">
        <v>1258</v>
      </c>
      <c r="F91" s="208" t="s">
        <v>1259</v>
      </c>
      <c r="G91" s="209" t="s">
        <v>1176</v>
      </c>
      <c r="H91" s="210">
        <v>1</v>
      </c>
      <c r="I91" s="211"/>
      <c r="J91" s="212">
        <f>ROUND(I91*H91,2)</f>
        <v>0</v>
      </c>
      <c r="K91" s="208" t="s">
        <v>19</v>
      </c>
      <c r="L91" s="46"/>
      <c r="M91" s="213" t="s">
        <v>19</v>
      </c>
      <c r="N91" s="214" t="s">
        <v>46</v>
      </c>
      <c r="O91" s="86"/>
      <c r="P91" s="215">
        <f>O91*H91</f>
        <v>0</v>
      </c>
      <c r="Q91" s="215">
        <v>0</v>
      </c>
      <c r="R91" s="215">
        <f>Q91*H91</f>
        <v>0</v>
      </c>
      <c r="S91" s="215">
        <v>0</v>
      </c>
      <c r="T91" s="216">
        <f>S91*H91</f>
        <v>0</v>
      </c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R91" s="217" t="s">
        <v>144</v>
      </c>
      <c r="AT91" s="217" t="s">
        <v>139</v>
      </c>
      <c r="AU91" s="217" t="s">
        <v>85</v>
      </c>
      <c r="AY91" s="19" t="s">
        <v>136</v>
      </c>
      <c r="BE91" s="218">
        <f>IF(N91="základní",J91,0)</f>
        <v>0</v>
      </c>
      <c r="BF91" s="218">
        <f>IF(N91="snížená",J91,0)</f>
        <v>0</v>
      </c>
      <c r="BG91" s="218">
        <f>IF(N91="zákl. přenesená",J91,0)</f>
        <v>0</v>
      </c>
      <c r="BH91" s="218">
        <f>IF(N91="sníž. přenesená",J91,0)</f>
        <v>0</v>
      </c>
      <c r="BI91" s="218">
        <f>IF(N91="nulová",J91,0)</f>
        <v>0</v>
      </c>
      <c r="BJ91" s="19" t="s">
        <v>83</v>
      </c>
      <c r="BK91" s="218">
        <f>ROUND(I91*H91,2)</f>
        <v>0</v>
      </c>
      <c r="BL91" s="19" t="s">
        <v>144</v>
      </c>
      <c r="BM91" s="217" t="s">
        <v>218</v>
      </c>
    </row>
    <row r="92" s="12" customFormat="1" ht="22.8" customHeight="1">
      <c r="A92" s="12"/>
      <c r="B92" s="190"/>
      <c r="C92" s="191"/>
      <c r="D92" s="192" t="s">
        <v>74</v>
      </c>
      <c r="E92" s="204" t="s">
        <v>1224</v>
      </c>
      <c r="F92" s="204" t="s">
        <v>1260</v>
      </c>
      <c r="G92" s="191"/>
      <c r="H92" s="191"/>
      <c r="I92" s="194"/>
      <c r="J92" s="205">
        <f>BK92</f>
        <v>0</v>
      </c>
      <c r="K92" s="191"/>
      <c r="L92" s="196"/>
      <c r="M92" s="197"/>
      <c r="N92" s="198"/>
      <c r="O92" s="198"/>
      <c r="P92" s="199">
        <f>SUM(P93:P97)</f>
        <v>0</v>
      </c>
      <c r="Q92" s="198"/>
      <c r="R92" s="199">
        <f>SUM(R93:R97)</f>
        <v>0</v>
      </c>
      <c r="S92" s="198"/>
      <c r="T92" s="200">
        <f>SUM(T93:T97)</f>
        <v>0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201" t="s">
        <v>85</v>
      </c>
      <c r="AT92" s="202" t="s">
        <v>74</v>
      </c>
      <c r="AU92" s="202" t="s">
        <v>83</v>
      </c>
      <c r="AY92" s="201" t="s">
        <v>136</v>
      </c>
      <c r="BK92" s="203">
        <f>SUM(BK93:BK97)</f>
        <v>0</v>
      </c>
    </row>
    <row r="93" s="2" customFormat="1" ht="16.5" customHeight="1">
      <c r="A93" s="40"/>
      <c r="B93" s="41"/>
      <c r="C93" s="206" t="s">
        <v>186</v>
      </c>
      <c r="D93" s="206" t="s">
        <v>139</v>
      </c>
      <c r="E93" s="207" t="s">
        <v>1261</v>
      </c>
      <c r="F93" s="208" t="s">
        <v>1262</v>
      </c>
      <c r="G93" s="209" t="s">
        <v>1176</v>
      </c>
      <c r="H93" s="210">
        <v>5</v>
      </c>
      <c r="I93" s="211"/>
      <c r="J93" s="212">
        <f>ROUND(I93*H93,2)</f>
        <v>0</v>
      </c>
      <c r="K93" s="208" t="s">
        <v>19</v>
      </c>
      <c r="L93" s="46"/>
      <c r="M93" s="213" t="s">
        <v>19</v>
      </c>
      <c r="N93" s="214" t="s">
        <v>46</v>
      </c>
      <c r="O93" s="86"/>
      <c r="P93" s="215">
        <f>O93*H93</f>
        <v>0</v>
      </c>
      <c r="Q93" s="215">
        <v>0</v>
      </c>
      <c r="R93" s="215">
        <f>Q93*H93</f>
        <v>0</v>
      </c>
      <c r="S93" s="215">
        <v>0</v>
      </c>
      <c r="T93" s="216">
        <f>S93*H93</f>
        <v>0</v>
      </c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R93" s="217" t="s">
        <v>144</v>
      </c>
      <c r="AT93" s="217" t="s">
        <v>139</v>
      </c>
      <c r="AU93" s="217" t="s">
        <v>85</v>
      </c>
      <c r="AY93" s="19" t="s">
        <v>136</v>
      </c>
      <c r="BE93" s="218">
        <f>IF(N93="základní",J93,0)</f>
        <v>0</v>
      </c>
      <c r="BF93" s="218">
        <f>IF(N93="snížená",J93,0)</f>
        <v>0</v>
      </c>
      <c r="BG93" s="218">
        <f>IF(N93="zákl. přenesená",J93,0)</f>
        <v>0</v>
      </c>
      <c r="BH93" s="218">
        <f>IF(N93="sníž. přenesená",J93,0)</f>
        <v>0</v>
      </c>
      <c r="BI93" s="218">
        <f>IF(N93="nulová",J93,0)</f>
        <v>0</v>
      </c>
      <c r="BJ93" s="19" t="s">
        <v>83</v>
      </c>
      <c r="BK93" s="218">
        <f>ROUND(I93*H93,2)</f>
        <v>0</v>
      </c>
      <c r="BL93" s="19" t="s">
        <v>144</v>
      </c>
      <c r="BM93" s="217" t="s">
        <v>228</v>
      </c>
    </row>
    <row r="94" s="2" customFormat="1" ht="16.5" customHeight="1">
      <c r="A94" s="40"/>
      <c r="B94" s="41"/>
      <c r="C94" s="206" t="s">
        <v>193</v>
      </c>
      <c r="D94" s="206" t="s">
        <v>139</v>
      </c>
      <c r="E94" s="207" t="s">
        <v>1263</v>
      </c>
      <c r="F94" s="208" t="s">
        <v>1264</v>
      </c>
      <c r="G94" s="209" t="s">
        <v>1176</v>
      </c>
      <c r="H94" s="210">
        <v>5</v>
      </c>
      <c r="I94" s="211"/>
      <c r="J94" s="212">
        <f>ROUND(I94*H94,2)</f>
        <v>0</v>
      </c>
      <c r="K94" s="208" t="s">
        <v>19</v>
      </c>
      <c r="L94" s="46"/>
      <c r="M94" s="213" t="s">
        <v>19</v>
      </c>
      <c r="N94" s="214" t="s">
        <v>46</v>
      </c>
      <c r="O94" s="86"/>
      <c r="P94" s="215">
        <f>O94*H94</f>
        <v>0</v>
      </c>
      <c r="Q94" s="215">
        <v>0</v>
      </c>
      <c r="R94" s="215">
        <f>Q94*H94</f>
        <v>0</v>
      </c>
      <c r="S94" s="215">
        <v>0</v>
      </c>
      <c r="T94" s="216">
        <f>S94*H94</f>
        <v>0</v>
      </c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R94" s="217" t="s">
        <v>144</v>
      </c>
      <c r="AT94" s="217" t="s">
        <v>139</v>
      </c>
      <c r="AU94" s="217" t="s">
        <v>85</v>
      </c>
      <c r="AY94" s="19" t="s">
        <v>136</v>
      </c>
      <c r="BE94" s="218">
        <f>IF(N94="základní",J94,0)</f>
        <v>0</v>
      </c>
      <c r="BF94" s="218">
        <f>IF(N94="snížená",J94,0)</f>
        <v>0</v>
      </c>
      <c r="BG94" s="218">
        <f>IF(N94="zákl. přenesená",J94,0)</f>
        <v>0</v>
      </c>
      <c r="BH94" s="218">
        <f>IF(N94="sníž. přenesená",J94,0)</f>
        <v>0</v>
      </c>
      <c r="BI94" s="218">
        <f>IF(N94="nulová",J94,0)</f>
        <v>0</v>
      </c>
      <c r="BJ94" s="19" t="s">
        <v>83</v>
      </c>
      <c r="BK94" s="218">
        <f>ROUND(I94*H94,2)</f>
        <v>0</v>
      </c>
      <c r="BL94" s="19" t="s">
        <v>144</v>
      </c>
      <c r="BM94" s="217" t="s">
        <v>8</v>
      </c>
    </row>
    <row r="95" s="2" customFormat="1" ht="16.5" customHeight="1">
      <c r="A95" s="40"/>
      <c r="B95" s="41"/>
      <c r="C95" s="206" t="s">
        <v>212</v>
      </c>
      <c r="D95" s="206" t="s">
        <v>139</v>
      </c>
      <c r="E95" s="207" t="s">
        <v>1265</v>
      </c>
      <c r="F95" s="208" t="s">
        <v>1266</v>
      </c>
      <c r="G95" s="209" t="s">
        <v>1176</v>
      </c>
      <c r="H95" s="210">
        <v>2</v>
      </c>
      <c r="I95" s="211"/>
      <c r="J95" s="212">
        <f>ROUND(I95*H95,2)</f>
        <v>0</v>
      </c>
      <c r="K95" s="208" t="s">
        <v>19</v>
      </c>
      <c r="L95" s="46"/>
      <c r="M95" s="213" t="s">
        <v>19</v>
      </c>
      <c r="N95" s="214" t="s">
        <v>46</v>
      </c>
      <c r="O95" s="86"/>
      <c r="P95" s="215">
        <f>O95*H95</f>
        <v>0</v>
      </c>
      <c r="Q95" s="215">
        <v>0</v>
      </c>
      <c r="R95" s="215">
        <f>Q95*H95</f>
        <v>0</v>
      </c>
      <c r="S95" s="215">
        <v>0</v>
      </c>
      <c r="T95" s="216">
        <f>S95*H95</f>
        <v>0</v>
      </c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R95" s="217" t="s">
        <v>144</v>
      </c>
      <c r="AT95" s="217" t="s">
        <v>139</v>
      </c>
      <c r="AU95" s="217" t="s">
        <v>85</v>
      </c>
      <c r="AY95" s="19" t="s">
        <v>136</v>
      </c>
      <c r="BE95" s="218">
        <f>IF(N95="základní",J95,0)</f>
        <v>0</v>
      </c>
      <c r="BF95" s="218">
        <f>IF(N95="snížená",J95,0)</f>
        <v>0</v>
      </c>
      <c r="BG95" s="218">
        <f>IF(N95="zákl. přenesená",J95,0)</f>
        <v>0</v>
      </c>
      <c r="BH95" s="218">
        <f>IF(N95="sníž. přenesená",J95,0)</f>
        <v>0</v>
      </c>
      <c r="BI95" s="218">
        <f>IF(N95="nulová",J95,0)</f>
        <v>0</v>
      </c>
      <c r="BJ95" s="19" t="s">
        <v>83</v>
      </c>
      <c r="BK95" s="218">
        <f>ROUND(I95*H95,2)</f>
        <v>0</v>
      </c>
      <c r="BL95" s="19" t="s">
        <v>144</v>
      </c>
      <c r="BM95" s="217" t="s">
        <v>253</v>
      </c>
    </row>
    <row r="96" s="2" customFormat="1" ht="16.5" customHeight="1">
      <c r="A96" s="40"/>
      <c r="B96" s="41"/>
      <c r="C96" s="206" t="s">
        <v>218</v>
      </c>
      <c r="D96" s="206" t="s">
        <v>139</v>
      </c>
      <c r="E96" s="207" t="s">
        <v>1267</v>
      </c>
      <c r="F96" s="208" t="s">
        <v>1268</v>
      </c>
      <c r="G96" s="209" t="s">
        <v>1176</v>
      </c>
      <c r="H96" s="210">
        <v>2</v>
      </c>
      <c r="I96" s="211"/>
      <c r="J96" s="212">
        <f>ROUND(I96*H96,2)</f>
        <v>0</v>
      </c>
      <c r="K96" s="208" t="s">
        <v>19</v>
      </c>
      <c r="L96" s="46"/>
      <c r="M96" s="213" t="s">
        <v>19</v>
      </c>
      <c r="N96" s="214" t="s">
        <v>46</v>
      </c>
      <c r="O96" s="86"/>
      <c r="P96" s="215">
        <f>O96*H96</f>
        <v>0</v>
      </c>
      <c r="Q96" s="215">
        <v>0</v>
      </c>
      <c r="R96" s="215">
        <f>Q96*H96</f>
        <v>0</v>
      </c>
      <c r="S96" s="215">
        <v>0</v>
      </c>
      <c r="T96" s="216">
        <f>S96*H96</f>
        <v>0</v>
      </c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R96" s="217" t="s">
        <v>144</v>
      </c>
      <c r="AT96" s="217" t="s">
        <v>139</v>
      </c>
      <c r="AU96" s="217" t="s">
        <v>85</v>
      </c>
      <c r="AY96" s="19" t="s">
        <v>136</v>
      </c>
      <c r="BE96" s="218">
        <f>IF(N96="základní",J96,0)</f>
        <v>0</v>
      </c>
      <c r="BF96" s="218">
        <f>IF(N96="snížená",J96,0)</f>
        <v>0</v>
      </c>
      <c r="BG96" s="218">
        <f>IF(N96="zákl. přenesená",J96,0)</f>
        <v>0</v>
      </c>
      <c r="BH96" s="218">
        <f>IF(N96="sníž. přenesená",J96,0)</f>
        <v>0</v>
      </c>
      <c r="BI96" s="218">
        <f>IF(N96="nulová",J96,0)</f>
        <v>0</v>
      </c>
      <c r="BJ96" s="19" t="s">
        <v>83</v>
      </c>
      <c r="BK96" s="218">
        <f>ROUND(I96*H96,2)</f>
        <v>0</v>
      </c>
      <c r="BL96" s="19" t="s">
        <v>144</v>
      </c>
      <c r="BM96" s="217" t="s">
        <v>257</v>
      </c>
    </row>
    <row r="97" s="2" customFormat="1" ht="16.5" customHeight="1">
      <c r="A97" s="40"/>
      <c r="B97" s="41"/>
      <c r="C97" s="206" t="s">
        <v>137</v>
      </c>
      <c r="D97" s="206" t="s">
        <v>139</v>
      </c>
      <c r="E97" s="207" t="s">
        <v>1269</v>
      </c>
      <c r="F97" s="208" t="s">
        <v>1270</v>
      </c>
      <c r="G97" s="209" t="s">
        <v>1176</v>
      </c>
      <c r="H97" s="210">
        <v>7</v>
      </c>
      <c r="I97" s="211"/>
      <c r="J97" s="212">
        <f>ROUND(I97*H97,2)</f>
        <v>0</v>
      </c>
      <c r="K97" s="208" t="s">
        <v>19</v>
      </c>
      <c r="L97" s="46"/>
      <c r="M97" s="213" t="s">
        <v>19</v>
      </c>
      <c r="N97" s="214" t="s">
        <v>46</v>
      </c>
      <c r="O97" s="86"/>
      <c r="P97" s="215">
        <f>O97*H97</f>
        <v>0</v>
      </c>
      <c r="Q97" s="215">
        <v>0</v>
      </c>
      <c r="R97" s="215">
        <f>Q97*H97</f>
        <v>0</v>
      </c>
      <c r="S97" s="215">
        <v>0</v>
      </c>
      <c r="T97" s="216">
        <f>S97*H97</f>
        <v>0</v>
      </c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R97" s="217" t="s">
        <v>144</v>
      </c>
      <c r="AT97" s="217" t="s">
        <v>139</v>
      </c>
      <c r="AU97" s="217" t="s">
        <v>85</v>
      </c>
      <c r="AY97" s="19" t="s">
        <v>136</v>
      </c>
      <c r="BE97" s="218">
        <f>IF(N97="základní",J97,0)</f>
        <v>0</v>
      </c>
      <c r="BF97" s="218">
        <f>IF(N97="snížená",J97,0)</f>
        <v>0</v>
      </c>
      <c r="BG97" s="218">
        <f>IF(N97="zákl. přenesená",J97,0)</f>
        <v>0</v>
      </c>
      <c r="BH97" s="218">
        <f>IF(N97="sníž. přenesená",J97,0)</f>
        <v>0</v>
      </c>
      <c r="BI97" s="218">
        <f>IF(N97="nulová",J97,0)</f>
        <v>0</v>
      </c>
      <c r="BJ97" s="19" t="s">
        <v>83</v>
      </c>
      <c r="BK97" s="218">
        <f>ROUND(I97*H97,2)</f>
        <v>0</v>
      </c>
      <c r="BL97" s="19" t="s">
        <v>144</v>
      </c>
      <c r="BM97" s="217" t="s">
        <v>274</v>
      </c>
    </row>
    <row r="98" s="12" customFormat="1" ht="22.8" customHeight="1">
      <c r="A98" s="12"/>
      <c r="B98" s="190"/>
      <c r="C98" s="191"/>
      <c r="D98" s="192" t="s">
        <v>74</v>
      </c>
      <c r="E98" s="204" t="s">
        <v>1230</v>
      </c>
      <c r="F98" s="204" t="s">
        <v>1271</v>
      </c>
      <c r="G98" s="191"/>
      <c r="H98" s="191"/>
      <c r="I98" s="194"/>
      <c r="J98" s="205">
        <f>BK98</f>
        <v>0</v>
      </c>
      <c r="K98" s="191"/>
      <c r="L98" s="196"/>
      <c r="M98" s="197"/>
      <c r="N98" s="198"/>
      <c r="O98" s="198"/>
      <c r="P98" s="199">
        <f>SUM(P99:P123)</f>
        <v>0</v>
      </c>
      <c r="Q98" s="198"/>
      <c r="R98" s="199">
        <f>SUM(R99:R123)</f>
        <v>0</v>
      </c>
      <c r="S98" s="198"/>
      <c r="T98" s="200">
        <f>SUM(T99:T123)</f>
        <v>0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01" t="s">
        <v>85</v>
      </c>
      <c r="AT98" s="202" t="s">
        <v>74</v>
      </c>
      <c r="AU98" s="202" t="s">
        <v>83</v>
      </c>
      <c r="AY98" s="201" t="s">
        <v>136</v>
      </c>
      <c r="BK98" s="203">
        <f>SUM(BK99:BK123)</f>
        <v>0</v>
      </c>
    </row>
    <row r="99" s="2" customFormat="1" ht="16.5" customHeight="1">
      <c r="A99" s="40"/>
      <c r="B99" s="41"/>
      <c r="C99" s="206" t="s">
        <v>228</v>
      </c>
      <c r="D99" s="206" t="s">
        <v>139</v>
      </c>
      <c r="E99" s="207" t="s">
        <v>1272</v>
      </c>
      <c r="F99" s="208" t="s">
        <v>1273</v>
      </c>
      <c r="G99" s="209" t="s">
        <v>1176</v>
      </c>
      <c r="H99" s="210">
        <v>13</v>
      </c>
      <c r="I99" s="211"/>
      <c r="J99" s="212">
        <f>ROUND(I99*H99,2)</f>
        <v>0</v>
      </c>
      <c r="K99" s="208" t="s">
        <v>19</v>
      </c>
      <c r="L99" s="46"/>
      <c r="M99" s="213" t="s">
        <v>19</v>
      </c>
      <c r="N99" s="214" t="s">
        <v>46</v>
      </c>
      <c r="O99" s="86"/>
      <c r="P99" s="215">
        <f>O99*H99</f>
        <v>0</v>
      </c>
      <c r="Q99" s="215">
        <v>0</v>
      </c>
      <c r="R99" s="215">
        <f>Q99*H99</f>
        <v>0</v>
      </c>
      <c r="S99" s="215">
        <v>0</v>
      </c>
      <c r="T99" s="216">
        <f>S99*H99</f>
        <v>0</v>
      </c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R99" s="217" t="s">
        <v>144</v>
      </c>
      <c r="AT99" s="217" t="s">
        <v>139</v>
      </c>
      <c r="AU99" s="217" t="s">
        <v>85</v>
      </c>
      <c r="AY99" s="19" t="s">
        <v>136</v>
      </c>
      <c r="BE99" s="218">
        <f>IF(N99="základní",J99,0)</f>
        <v>0</v>
      </c>
      <c r="BF99" s="218">
        <f>IF(N99="snížená",J99,0)</f>
        <v>0</v>
      </c>
      <c r="BG99" s="218">
        <f>IF(N99="zákl. přenesená",J99,0)</f>
        <v>0</v>
      </c>
      <c r="BH99" s="218">
        <f>IF(N99="sníž. přenesená",J99,0)</f>
        <v>0</v>
      </c>
      <c r="BI99" s="218">
        <f>IF(N99="nulová",J99,0)</f>
        <v>0</v>
      </c>
      <c r="BJ99" s="19" t="s">
        <v>83</v>
      </c>
      <c r="BK99" s="218">
        <f>ROUND(I99*H99,2)</f>
        <v>0</v>
      </c>
      <c r="BL99" s="19" t="s">
        <v>144</v>
      </c>
      <c r="BM99" s="217" t="s">
        <v>287</v>
      </c>
    </row>
    <row r="100" s="2" customFormat="1" ht="16.5" customHeight="1">
      <c r="A100" s="40"/>
      <c r="B100" s="41"/>
      <c r="C100" s="206" t="s">
        <v>233</v>
      </c>
      <c r="D100" s="206" t="s">
        <v>139</v>
      </c>
      <c r="E100" s="207" t="s">
        <v>1274</v>
      </c>
      <c r="F100" s="208" t="s">
        <v>1275</v>
      </c>
      <c r="G100" s="209" t="s">
        <v>1176</v>
      </c>
      <c r="H100" s="210">
        <v>13</v>
      </c>
      <c r="I100" s="211"/>
      <c r="J100" s="212">
        <f>ROUND(I100*H100,2)</f>
        <v>0</v>
      </c>
      <c r="K100" s="208" t="s">
        <v>19</v>
      </c>
      <c r="L100" s="46"/>
      <c r="M100" s="213" t="s">
        <v>19</v>
      </c>
      <c r="N100" s="214" t="s">
        <v>46</v>
      </c>
      <c r="O100" s="86"/>
      <c r="P100" s="215">
        <f>O100*H100</f>
        <v>0</v>
      </c>
      <c r="Q100" s="215">
        <v>0</v>
      </c>
      <c r="R100" s="215">
        <f>Q100*H100</f>
        <v>0</v>
      </c>
      <c r="S100" s="215">
        <v>0</v>
      </c>
      <c r="T100" s="216">
        <f>S100*H100</f>
        <v>0</v>
      </c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R100" s="217" t="s">
        <v>144</v>
      </c>
      <c r="AT100" s="217" t="s">
        <v>139</v>
      </c>
      <c r="AU100" s="217" t="s">
        <v>85</v>
      </c>
      <c r="AY100" s="19" t="s">
        <v>136</v>
      </c>
      <c r="BE100" s="218">
        <f>IF(N100="základní",J100,0)</f>
        <v>0</v>
      </c>
      <c r="BF100" s="218">
        <f>IF(N100="snížená",J100,0)</f>
        <v>0</v>
      </c>
      <c r="BG100" s="218">
        <f>IF(N100="zákl. přenesená",J100,0)</f>
        <v>0</v>
      </c>
      <c r="BH100" s="218">
        <f>IF(N100="sníž. přenesená",J100,0)</f>
        <v>0</v>
      </c>
      <c r="BI100" s="218">
        <f>IF(N100="nulová",J100,0)</f>
        <v>0</v>
      </c>
      <c r="BJ100" s="19" t="s">
        <v>83</v>
      </c>
      <c r="BK100" s="218">
        <f>ROUND(I100*H100,2)</f>
        <v>0</v>
      </c>
      <c r="BL100" s="19" t="s">
        <v>144</v>
      </c>
      <c r="BM100" s="217" t="s">
        <v>302</v>
      </c>
    </row>
    <row r="101" s="2" customFormat="1" ht="16.5" customHeight="1">
      <c r="A101" s="40"/>
      <c r="B101" s="41"/>
      <c r="C101" s="206" t="s">
        <v>8</v>
      </c>
      <c r="D101" s="206" t="s">
        <v>139</v>
      </c>
      <c r="E101" s="207" t="s">
        <v>1276</v>
      </c>
      <c r="F101" s="208" t="s">
        <v>1277</v>
      </c>
      <c r="G101" s="209" t="s">
        <v>1176</v>
      </c>
      <c r="H101" s="210">
        <v>1</v>
      </c>
      <c r="I101" s="211"/>
      <c r="J101" s="212">
        <f>ROUND(I101*H101,2)</f>
        <v>0</v>
      </c>
      <c r="K101" s="208" t="s">
        <v>19</v>
      </c>
      <c r="L101" s="46"/>
      <c r="M101" s="213" t="s">
        <v>19</v>
      </c>
      <c r="N101" s="214" t="s">
        <v>46</v>
      </c>
      <c r="O101" s="86"/>
      <c r="P101" s="215">
        <f>O101*H101</f>
        <v>0</v>
      </c>
      <c r="Q101" s="215">
        <v>0</v>
      </c>
      <c r="R101" s="215">
        <f>Q101*H101</f>
        <v>0</v>
      </c>
      <c r="S101" s="215">
        <v>0</v>
      </c>
      <c r="T101" s="216">
        <f>S101*H101</f>
        <v>0</v>
      </c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R101" s="217" t="s">
        <v>144</v>
      </c>
      <c r="AT101" s="217" t="s">
        <v>139</v>
      </c>
      <c r="AU101" s="217" t="s">
        <v>85</v>
      </c>
      <c r="AY101" s="19" t="s">
        <v>136</v>
      </c>
      <c r="BE101" s="218">
        <f>IF(N101="základní",J101,0)</f>
        <v>0</v>
      </c>
      <c r="BF101" s="218">
        <f>IF(N101="snížená",J101,0)</f>
        <v>0</v>
      </c>
      <c r="BG101" s="218">
        <f>IF(N101="zákl. přenesená",J101,0)</f>
        <v>0</v>
      </c>
      <c r="BH101" s="218">
        <f>IF(N101="sníž. přenesená",J101,0)</f>
        <v>0</v>
      </c>
      <c r="BI101" s="218">
        <f>IF(N101="nulová",J101,0)</f>
        <v>0</v>
      </c>
      <c r="BJ101" s="19" t="s">
        <v>83</v>
      </c>
      <c r="BK101" s="218">
        <f>ROUND(I101*H101,2)</f>
        <v>0</v>
      </c>
      <c r="BL101" s="19" t="s">
        <v>144</v>
      </c>
      <c r="BM101" s="217" t="s">
        <v>321</v>
      </c>
    </row>
    <row r="102" s="2" customFormat="1" ht="16.5" customHeight="1">
      <c r="A102" s="40"/>
      <c r="B102" s="41"/>
      <c r="C102" s="206" t="s">
        <v>244</v>
      </c>
      <c r="D102" s="206" t="s">
        <v>139</v>
      </c>
      <c r="E102" s="207" t="s">
        <v>1278</v>
      </c>
      <c r="F102" s="208" t="s">
        <v>1279</v>
      </c>
      <c r="G102" s="209" t="s">
        <v>1176</v>
      </c>
      <c r="H102" s="210">
        <v>1</v>
      </c>
      <c r="I102" s="211"/>
      <c r="J102" s="212">
        <f>ROUND(I102*H102,2)</f>
        <v>0</v>
      </c>
      <c r="K102" s="208" t="s">
        <v>19</v>
      </c>
      <c r="L102" s="46"/>
      <c r="M102" s="213" t="s">
        <v>19</v>
      </c>
      <c r="N102" s="214" t="s">
        <v>46</v>
      </c>
      <c r="O102" s="86"/>
      <c r="P102" s="215">
        <f>O102*H102</f>
        <v>0</v>
      </c>
      <c r="Q102" s="215">
        <v>0</v>
      </c>
      <c r="R102" s="215">
        <f>Q102*H102</f>
        <v>0</v>
      </c>
      <c r="S102" s="215">
        <v>0</v>
      </c>
      <c r="T102" s="216">
        <f>S102*H102</f>
        <v>0</v>
      </c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R102" s="217" t="s">
        <v>144</v>
      </c>
      <c r="AT102" s="217" t="s">
        <v>139</v>
      </c>
      <c r="AU102" s="217" t="s">
        <v>85</v>
      </c>
      <c r="AY102" s="19" t="s">
        <v>136</v>
      </c>
      <c r="BE102" s="218">
        <f>IF(N102="základní",J102,0)</f>
        <v>0</v>
      </c>
      <c r="BF102" s="218">
        <f>IF(N102="snížená",J102,0)</f>
        <v>0</v>
      </c>
      <c r="BG102" s="218">
        <f>IF(N102="zákl. přenesená",J102,0)</f>
        <v>0</v>
      </c>
      <c r="BH102" s="218">
        <f>IF(N102="sníž. přenesená",J102,0)</f>
        <v>0</v>
      </c>
      <c r="BI102" s="218">
        <f>IF(N102="nulová",J102,0)</f>
        <v>0</v>
      </c>
      <c r="BJ102" s="19" t="s">
        <v>83</v>
      </c>
      <c r="BK102" s="218">
        <f>ROUND(I102*H102,2)</f>
        <v>0</v>
      </c>
      <c r="BL102" s="19" t="s">
        <v>144</v>
      </c>
      <c r="BM102" s="217" t="s">
        <v>531</v>
      </c>
    </row>
    <row r="103" s="2" customFormat="1" ht="16.5" customHeight="1">
      <c r="A103" s="40"/>
      <c r="B103" s="41"/>
      <c r="C103" s="206" t="s">
        <v>253</v>
      </c>
      <c r="D103" s="206" t="s">
        <v>139</v>
      </c>
      <c r="E103" s="207" t="s">
        <v>1280</v>
      </c>
      <c r="F103" s="208" t="s">
        <v>1281</v>
      </c>
      <c r="G103" s="209" t="s">
        <v>1176</v>
      </c>
      <c r="H103" s="210">
        <v>6</v>
      </c>
      <c r="I103" s="211"/>
      <c r="J103" s="212">
        <f>ROUND(I103*H103,2)</f>
        <v>0</v>
      </c>
      <c r="K103" s="208" t="s">
        <v>19</v>
      </c>
      <c r="L103" s="46"/>
      <c r="M103" s="213" t="s">
        <v>19</v>
      </c>
      <c r="N103" s="214" t="s">
        <v>46</v>
      </c>
      <c r="O103" s="86"/>
      <c r="P103" s="215">
        <f>O103*H103</f>
        <v>0</v>
      </c>
      <c r="Q103" s="215">
        <v>0</v>
      </c>
      <c r="R103" s="215">
        <f>Q103*H103</f>
        <v>0</v>
      </c>
      <c r="S103" s="215">
        <v>0</v>
      </c>
      <c r="T103" s="216">
        <f>S103*H103</f>
        <v>0</v>
      </c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R103" s="217" t="s">
        <v>144</v>
      </c>
      <c r="AT103" s="217" t="s">
        <v>139</v>
      </c>
      <c r="AU103" s="217" t="s">
        <v>85</v>
      </c>
      <c r="AY103" s="19" t="s">
        <v>136</v>
      </c>
      <c r="BE103" s="218">
        <f>IF(N103="základní",J103,0)</f>
        <v>0</v>
      </c>
      <c r="BF103" s="218">
        <f>IF(N103="snížená",J103,0)</f>
        <v>0</v>
      </c>
      <c r="BG103" s="218">
        <f>IF(N103="zákl. přenesená",J103,0)</f>
        <v>0</v>
      </c>
      <c r="BH103" s="218">
        <f>IF(N103="sníž. přenesená",J103,0)</f>
        <v>0</v>
      </c>
      <c r="BI103" s="218">
        <f>IF(N103="nulová",J103,0)</f>
        <v>0</v>
      </c>
      <c r="BJ103" s="19" t="s">
        <v>83</v>
      </c>
      <c r="BK103" s="218">
        <f>ROUND(I103*H103,2)</f>
        <v>0</v>
      </c>
      <c r="BL103" s="19" t="s">
        <v>144</v>
      </c>
      <c r="BM103" s="217" t="s">
        <v>549</v>
      </c>
    </row>
    <row r="104" s="2" customFormat="1" ht="16.5" customHeight="1">
      <c r="A104" s="40"/>
      <c r="B104" s="41"/>
      <c r="C104" s="206" t="s">
        <v>260</v>
      </c>
      <c r="D104" s="206" t="s">
        <v>139</v>
      </c>
      <c r="E104" s="207" t="s">
        <v>1282</v>
      </c>
      <c r="F104" s="208" t="s">
        <v>1283</v>
      </c>
      <c r="G104" s="209" t="s">
        <v>1176</v>
      </c>
      <c r="H104" s="210">
        <v>6</v>
      </c>
      <c r="I104" s="211"/>
      <c r="J104" s="212">
        <f>ROUND(I104*H104,2)</f>
        <v>0</v>
      </c>
      <c r="K104" s="208" t="s">
        <v>19</v>
      </c>
      <c r="L104" s="46"/>
      <c r="M104" s="213" t="s">
        <v>19</v>
      </c>
      <c r="N104" s="214" t="s">
        <v>46</v>
      </c>
      <c r="O104" s="86"/>
      <c r="P104" s="215">
        <f>O104*H104</f>
        <v>0</v>
      </c>
      <c r="Q104" s="215">
        <v>0</v>
      </c>
      <c r="R104" s="215">
        <f>Q104*H104</f>
        <v>0</v>
      </c>
      <c r="S104" s="215">
        <v>0</v>
      </c>
      <c r="T104" s="216">
        <f>S104*H104</f>
        <v>0</v>
      </c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R104" s="217" t="s">
        <v>144</v>
      </c>
      <c r="AT104" s="217" t="s">
        <v>139</v>
      </c>
      <c r="AU104" s="217" t="s">
        <v>85</v>
      </c>
      <c r="AY104" s="19" t="s">
        <v>136</v>
      </c>
      <c r="BE104" s="218">
        <f>IF(N104="základní",J104,0)</f>
        <v>0</v>
      </c>
      <c r="BF104" s="218">
        <f>IF(N104="snížená",J104,0)</f>
        <v>0</v>
      </c>
      <c r="BG104" s="218">
        <f>IF(N104="zákl. přenesená",J104,0)</f>
        <v>0</v>
      </c>
      <c r="BH104" s="218">
        <f>IF(N104="sníž. přenesená",J104,0)</f>
        <v>0</v>
      </c>
      <c r="BI104" s="218">
        <f>IF(N104="nulová",J104,0)</f>
        <v>0</v>
      </c>
      <c r="BJ104" s="19" t="s">
        <v>83</v>
      </c>
      <c r="BK104" s="218">
        <f>ROUND(I104*H104,2)</f>
        <v>0</v>
      </c>
      <c r="BL104" s="19" t="s">
        <v>144</v>
      </c>
      <c r="BM104" s="217" t="s">
        <v>559</v>
      </c>
    </row>
    <row r="105" s="2" customFormat="1" ht="16.5" customHeight="1">
      <c r="A105" s="40"/>
      <c r="B105" s="41"/>
      <c r="C105" s="206" t="s">
        <v>257</v>
      </c>
      <c r="D105" s="206" t="s">
        <v>139</v>
      </c>
      <c r="E105" s="207" t="s">
        <v>1284</v>
      </c>
      <c r="F105" s="208" t="s">
        <v>1285</v>
      </c>
      <c r="G105" s="209" t="s">
        <v>1176</v>
      </c>
      <c r="H105" s="210">
        <v>6</v>
      </c>
      <c r="I105" s="211"/>
      <c r="J105" s="212">
        <f>ROUND(I105*H105,2)</f>
        <v>0</v>
      </c>
      <c r="K105" s="208" t="s">
        <v>19</v>
      </c>
      <c r="L105" s="46"/>
      <c r="M105" s="213" t="s">
        <v>19</v>
      </c>
      <c r="N105" s="214" t="s">
        <v>46</v>
      </c>
      <c r="O105" s="86"/>
      <c r="P105" s="215">
        <f>O105*H105</f>
        <v>0</v>
      </c>
      <c r="Q105" s="215">
        <v>0</v>
      </c>
      <c r="R105" s="215">
        <f>Q105*H105</f>
        <v>0</v>
      </c>
      <c r="S105" s="215">
        <v>0</v>
      </c>
      <c r="T105" s="216">
        <f>S105*H105</f>
        <v>0</v>
      </c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R105" s="217" t="s">
        <v>144</v>
      </c>
      <c r="AT105" s="217" t="s">
        <v>139</v>
      </c>
      <c r="AU105" s="217" t="s">
        <v>85</v>
      </c>
      <c r="AY105" s="19" t="s">
        <v>136</v>
      </c>
      <c r="BE105" s="218">
        <f>IF(N105="základní",J105,0)</f>
        <v>0</v>
      </c>
      <c r="BF105" s="218">
        <f>IF(N105="snížená",J105,0)</f>
        <v>0</v>
      </c>
      <c r="BG105" s="218">
        <f>IF(N105="zákl. přenesená",J105,0)</f>
        <v>0</v>
      </c>
      <c r="BH105" s="218">
        <f>IF(N105="sníž. přenesená",J105,0)</f>
        <v>0</v>
      </c>
      <c r="BI105" s="218">
        <f>IF(N105="nulová",J105,0)</f>
        <v>0</v>
      </c>
      <c r="BJ105" s="19" t="s">
        <v>83</v>
      </c>
      <c r="BK105" s="218">
        <f>ROUND(I105*H105,2)</f>
        <v>0</v>
      </c>
      <c r="BL105" s="19" t="s">
        <v>144</v>
      </c>
      <c r="BM105" s="217" t="s">
        <v>500</v>
      </c>
    </row>
    <row r="106" s="2" customFormat="1" ht="16.5" customHeight="1">
      <c r="A106" s="40"/>
      <c r="B106" s="41"/>
      <c r="C106" s="206" t="s">
        <v>269</v>
      </c>
      <c r="D106" s="206" t="s">
        <v>139</v>
      </c>
      <c r="E106" s="207" t="s">
        <v>1286</v>
      </c>
      <c r="F106" s="208" t="s">
        <v>1287</v>
      </c>
      <c r="G106" s="209" t="s">
        <v>1176</v>
      </c>
      <c r="H106" s="210">
        <v>6</v>
      </c>
      <c r="I106" s="211"/>
      <c r="J106" s="212">
        <f>ROUND(I106*H106,2)</f>
        <v>0</v>
      </c>
      <c r="K106" s="208" t="s">
        <v>19</v>
      </c>
      <c r="L106" s="46"/>
      <c r="M106" s="213" t="s">
        <v>19</v>
      </c>
      <c r="N106" s="214" t="s">
        <v>46</v>
      </c>
      <c r="O106" s="86"/>
      <c r="P106" s="215">
        <f>O106*H106</f>
        <v>0</v>
      </c>
      <c r="Q106" s="215">
        <v>0</v>
      </c>
      <c r="R106" s="215">
        <f>Q106*H106</f>
        <v>0</v>
      </c>
      <c r="S106" s="215">
        <v>0</v>
      </c>
      <c r="T106" s="216">
        <f>S106*H106</f>
        <v>0</v>
      </c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R106" s="217" t="s">
        <v>144</v>
      </c>
      <c r="AT106" s="217" t="s">
        <v>139</v>
      </c>
      <c r="AU106" s="217" t="s">
        <v>85</v>
      </c>
      <c r="AY106" s="19" t="s">
        <v>136</v>
      </c>
      <c r="BE106" s="218">
        <f>IF(N106="základní",J106,0)</f>
        <v>0</v>
      </c>
      <c r="BF106" s="218">
        <f>IF(N106="snížená",J106,0)</f>
        <v>0</v>
      </c>
      <c r="BG106" s="218">
        <f>IF(N106="zákl. přenesená",J106,0)</f>
        <v>0</v>
      </c>
      <c r="BH106" s="218">
        <f>IF(N106="sníž. přenesená",J106,0)</f>
        <v>0</v>
      </c>
      <c r="BI106" s="218">
        <f>IF(N106="nulová",J106,0)</f>
        <v>0</v>
      </c>
      <c r="BJ106" s="19" t="s">
        <v>83</v>
      </c>
      <c r="BK106" s="218">
        <f>ROUND(I106*H106,2)</f>
        <v>0</v>
      </c>
      <c r="BL106" s="19" t="s">
        <v>144</v>
      </c>
      <c r="BM106" s="217" t="s">
        <v>578</v>
      </c>
    </row>
    <row r="107" s="2" customFormat="1" ht="16.5" customHeight="1">
      <c r="A107" s="40"/>
      <c r="B107" s="41"/>
      <c r="C107" s="206" t="s">
        <v>274</v>
      </c>
      <c r="D107" s="206" t="s">
        <v>139</v>
      </c>
      <c r="E107" s="207" t="s">
        <v>1288</v>
      </c>
      <c r="F107" s="208" t="s">
        <v>1289</v>
      </c>
      <c r="G107" s="209" t="s">
        <v>1176</v>
      </c>
      <c r="H107" s="210">
        <v>4</v>
      </c>
      <c r="I107" s="211"/>
      <c r="J107" s="212">
        <f>ROUND(I107*H107,2)</f>
        <v>0</v>
      </c>
      <c r="K107" s="208" t="s">
        <v>19</v>
      </c>
      <c r="L107" s="46"/>
      <c r="M107" s="213" t="s">
        <v>19</v>
      </c>
      <c r="N107" s="214" t="s">
        <v>46</v>
      </c>
      <c r="O107" s="86"/>
      <c r="P107" s="215">
        <f>O107*H107</f>
        <v>0</v>
      </c>
      <c r="Q107" s="215">
        <v>0</v>
      </c>
      <c r="R107" s="215">
        <f>Q107*H107</f>
        <v>0</v>
      </c>
      <c r="S107" s="215">
        <v>0</v>
      </c>
      <c r="T107" s="216">
        <f>S107*H107</f>
        <v>0</v>
      </c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R107" s="217" t="s">
        <v>144</v>
      </c>
      <c r="AT107" s="217" t="s">
        <v>139</v>
      </c>
      <c r="AU107" s="217" t="s">
        <v>85</v>
      </c>
      <c r="AY107" s="19" t="s">
        <v>136</v>
      </c>
      <c r="BE107" s="218">
        <f>IF(N107="základní",J107,0)</f>
        <v>0</v>
      </c>
      <c r="BF107" s="218">
        <f>IF(N107="snížená",J107,0)</f>
        <v>0</v>
      </c>
      <c r="BG107" s="218">
        <f>IF(N107="zákl. přenesená",J107,0)</f>
        <v>0</v>
      </c>
      <c r="BH107" s="218">
        <f>IF(N107="sníž. přenesená",J107,0)</f>
        <v>0</v>
      </c>
      <c r="BI107" s="218">
        <f>IF(N107="nulová",J107,0)</f>
        <v>0</v>
      </c>
      <c r="BJ107" s="19" t="s">
        <v>83</v>
      </c>
      <c r="BK107" s="218">
        <f>ROUND(I107*H107,2)</f>
        <v>0</v>
      </c>
      <c r="BL107" s="19" t="s">
        <v>144</v>
      </c>
      <c r="BM107" s="217" t="s">
        <v>596</v>
      </c>
    </row>
    <row r="108" s="2" customFormat="1" ht="16.5" customHeight="1">
      <c r="A108" s="40"/>
      <c r="B108" s="41"/>
      <c r="C108" s="206" t="s">
        <v>279</v>
      </c>
      <c r="D108" s="206" t="s">
        <v>139</v>
      </c>
      <c r="E108" s="207" t="s">
        <v>1290</v>
      </c>
      <c r="F108" s="208" t="s">
        <v>1291</v>
      </c>
      <c r="G108" s="209" t="s">
        <v>1176</v>
      </c>
      <c r="H108" s="210">
        <v>4</v>
      </c>
      <c r="I108" s="211"/>
      <c r="J108" s="212">
        <f>ROUND(I108*H108,2)</f>
        <v>0</v>
      </c>
      <c r="K108" s="208" t="s">
        <v>19</v>
      </c>
      <c r="L108" s="46"/>
      <c r="M108" s="213" t="s">
        <v>19</v>
      </c>
      <c r="N108" s="214" t="s">
        <v>46</v>
      </c>
      <c r="O108" s="86"/>
      <c r="P108" s="215">
        <f>O108*H108</f>
        <v>0</v>
      </c>
      <c r="Q108" s="215">
        <v>0</v>
      </c>
      <c r="R108" s="215">
        <f>Q108*H108</f>
        <v>0</v>
      </c>
      <c r="S108" s="215">
        <v>0</v>
      </c>
      <c r="T108" s="216">
        <f>S108*H108</f>
        <v>0</v>
      </c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R108" s="217" t="s">
        <v>144</v>
      </c>
      <c r="AT108" s="217" t="s">
        <v>139</v>
      </c>
      <c r="AU108" s="217" t="s">
        <v>85</v>
      </c>
      <c r="AY108" s="19" t="s">
        <v>136</v>
      </c>
      <c r="BE108" s="218">
        <f>IF(N108="základní",J108,0)</f>
        <v>0</v>
      </c>
      <c r="BF108" s="218">
        <f>IF(N108="snížená",J108,0)</f>
        <v>0</v>
      </c>
      <c r="BG108" s="218">
        <f>IF(N108="zákl. přenesená",J108,0)</f>
        <v>0</v>
      </c>
      <c r="BH108" s="218">
        <f>IF(N108="sníž. přenesená",J108,0)</f>
        <v>0</v>
      </c>
      <c r="BI108" s="218">
        <f>IF(N108="nulová",J108,0)</f>
        <v>0</v>
      </c>
      <c r="BJ108" s="19" t="s">
        <v>83</v>
      </c>
      <c r="BK108" s="218">
        <f>ROUND(I108*H108,2)</f>
        <v>0</v>
      </c>
      <c r="BL108" s="19" t="s">
        <v>144</v>
      </c>
      <c r="BM108" s="217" t="s">
        <v>607</v>
      </c>
    </row>
    <row r="109" s="2" customFormat="1" ht="16.5" customHeight="1">
      <c r="A109" s="40"/>
      <c r="B109" s="41"/>
      <c r="C109" s="206" t="s">
        <v>287</v>
      </c>
      <c r="D109" s="206" t="s">
        <v>139</v>
      </c>
      <c r="E109" s="207" t="s">
        <v>1292</v>
      </c>
      <c r="F109" s="208" t="s">
        <v>1293</v>
      </c>
      <c r="G109" s="209" t="s">
        <v>1176</v>
      </c>
      <c r="H109" s="210">
        <v>14</v>
      </c>
      <c r="I109" s="211"/>
      <c r="J109" s="212">
        <f>ROUND(I109*H109,2)</f>
        <v>0</v>
      </c>
      <c r="K109" s="208" t="s">
        <v>19</v>
      </c>
      <c r="L109" s="46"/>
      <c r="M109" s="213" t="s">
        <v>19</v>
      </c>
      <c r="N109" s="214" t="s">
        <v>46</v>
      </c>
      <c r="O109" s="86"/>
      <c r="P109" s="215">
        <f>O109*H109</f>
        <v>0</v>
      </c>
      <c r="Q109" s="215">
        <v>0</v>
      </c>
      <c r="R109" s="215">
        <f>Q109*H109</f>
        <v>0</v>
      </c>
      <c r="S109" s="215">
        <v>0</v>
      </c>
      <c r="T109" s="216">
        <f>S109*H109</f>
        <v>0</v>
      </c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R109" s="217" t="s">
        <v>144</v>
      </c>
      <c r="AT109" s="217" t="s">
        <v>139</v>
      </c>
      <c r="AU109" s="217" t="s">
        <v>85</v>
      </c>
      <c r="AY109" s="19" t="s">
        <v>136</v>
      </c>
      <c r="BE109" s="218">
        <f>IF(N109="základní",J109,0)</f>
        <v>0</v>
      </c>
      <c r="BF109" s="218">
        <f>IF(N109="snížená",J109,0)</f>
        <v>0</v>
      </c>
      <c r="BG109" s="218">
        <f>IF(N109="zákl. přenesená",J109,0)</f>
        <v>0</v>
      </c>
      <c r="BH109" s="218">
        <f>IF(N109="sníž. přenesená",J109,0)</f>
        <v>0</v>
      </c>
      <c r="BI109" s="218">
        <f>IF(N109="nulová",J109,0)</f>
        <v>0</v>
      </c>
      <c r="BJ109" s="19" t="s">
        <v>83</v>
      </c>
      <c r="BK109" s="218">
        <f>ROUND(I109*H109,2)</f>
        <v>0</v>
      </c>
      <c r="BL109" s="19" t="s">
        <v>144</v>
      </c>
      <c r="BM109" s="217" t="s">
        <v>616</v>
      </c>
    </row>
    <row r="110" s="2" customFormat="1" ht="16.5" customHeight="1">
      <c r="A110" s="40"/>
      <c r="B110" s="41"/>
      <c r="C110" s="206" t="s">
        <v>7</v>
      </c>
      <c r="D110" s="206" t="s">
        <v>139</v>
      </c>
      <c r="E110" s="207" t="s">
        <v>1294</v>
      </c>
      <c r="F110" s="208" t="s">
        <v>1295</v>
      </c>
      <c r="G110" s="209" t="s">
        <v>1176</v>
      </c>
      <c r="H110" s="210">
        <v>14</v>
      </c>
      <c r="I110" s="211"/>
      <c r="J110" s="212">
        <f>ROUND(I110*H110,2)</f>
        <v>0</v>
      </c>
      <c r="K110" s="208" t="s">
        <v>19</v>
      </c>
      <c r="L110" s="46"/>
      <c r="M110" s="213" t="s">
        <v>19</v>
      </c>
      <c r="N110" s="214" t="s">
        <v>46</v>
      </c>
      <c r="O110" s="86"/>
      <c r="P110" s="215">
        <f>O110*H110</f>
        <v>0</v>
      </c>
      <c r="Q110" s="215">
        <v>0</v>
      </c>
      <c r="R110" s="215">
        <f>Q110*H110</f>
        <v>0</v>
      </c>
      <c r="S110" s="215">
        <v>0</v>
      </c>
      <c r="T110" s="216">
        <f>S110*H110</f>
        <v>0</v>
      </c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R110" s="217" t="s">
        <v>144</v>
      </c>
      <c r="AT110" s="217" t="s">
        <v>139</v>
      </c>
      <c r="AU110" s="217" t="s">
        <v>85</v>
      </c>
      <c r="AY110" s="19" t="s">
        <v>136</v>
      </c>
      <c r="BE110" s="218">
        <f>IF(N110="základní",J110,0)</f>
        <v>0</v>
      </c>
      <c r="BF110" s="218">
        <f>IF(N110="snížená",J110,0)</f>
        <v>0</v>
      </c>
      <c r="BG110" s="218">
        <f>IF(N110="zákl. přenesená",J110,0)</f>
        <v>0</v>
      </c>
      <c r="BH110" s="218">
        <f>IF(N110="sníž. přenesená",J110,0)</f>
        <v>0</v>
      </c>
      <c r="BI110" s="218">
        <f>IF(N110="nulová",J110,0)</f>
        <v>0</v>
      </c>
      <c r="BJ110" s="19" t="s">
        <v>83</v>
      </c>
      <c r="BK110" s="218">
        <f>ROUND(I110*H110,2)</f>
        <v>0</v>
      </c>
      <c r="BL110" s="19" t="s">
        <v>144</v>
      </c>
      <c r="BM110" s="217" t="s">
        <v>625</v>
      </c>
    </row>
    <row r="111" s="2" customFormat="1" ht="16.5" customHeight="1">
      <c r="A111" s="40"/>
      <c r="B111" s="41"/>
      <c r="C111" s="206" t="s">
        <v>302</v>
      </c>
      <c r="D111" s="206" t="s">
        <v>139</v>
      </c>
      <c r="E111" s="207" t="s">
        <v>1296</v>
      </c>
      <c r="F111" s="208" t="s">
        <v>1297</v>
      </c>
      <c r="G111" s="209" t="s">
        <v>1176</v>
      </c>
      <c r="H111" s="210">
        <v>32</v>
      </c>
      <c r="I111" s="211"/>
      <c r="J111" s="212">
        <f>ROUND(I111*H111,2)</f>
        <v>0</v>
      </c>
      <c r="K111" s="208" t="s">
        <v>19</v>
      </c>
      <c r="L111" s="46"/>
      <c r="M111" s="213" t="s">
        <v>19</v>
      </c>
      <c r="N111" s="214" t="s">
        <v>46</v>
      </c>
      <c r="O111" s="86"/>
      <c r="P111" s="215">
        <f>O111*H111</f>
        <v>0</v>
      </c>
      <c r="Q111" s="215">
        <v>0</v>
      </c>
      <c r="R111" s="215">
        <f>Q111*H111</f>
        <v>0</v>
      </c>
      <c r="S111" s="215">
        <v>0</v>
      </c>
      <c r="T111" s="216">
        <f>S111*H111</f>
        <v>0</v>
      </c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R111" s="217" t="s">
        <v>144</v>
      </c>
      <c r="AT111" s="217" t="s">
        <v>139</v>
      </c>
      <c r="AU111" s="217" t="s">
        <v>85</v>
      </c>
      <c r="AY111" s="19" t="s">
        <v>136</v>
      </c>
      <c r="BE111" s="218">
        <f>IF(N111="základní",J111,0)</f>
        <v>0</v>
      </c>
      <c r="BF111" s="218">
        <f>IF(N111="snížená",J111,0)</f>
        <v>0</v>
      </c>
      <c r="BG111" s="218">
        <f>IF(N111="zákl. přenesená",J111,0)</f>
        <v>0</v>
      </c>
      <c r="BH111" s="218">
        <f>IF(N111="sníž. přenesená",J111,0)</f>
        <v>0</v>
      </c>
      <c r="BI111" s="218">
        <f>IF(N111="nulová",J111,0)</f>
        <v>0</v>
      </c>
      <c r="BJ111" s="19" t="s">
        <v>83</v>
      </c>
      <c r="BK111" s="218">
        <f>ROUND(I111*H111,2)</f>
        <v>0</v>
      </c>
      <c r="BL111" s="19" t="s">
        <v>144</v>
      </c>
      <c r="BM111" s="217" t="s">
        <v>636</v>
      </c>
    </row>
    <row r="112" s="2" customFormat="1" ht="16.5" customHeight="1">
      <c r="A112" s="40"/>
      <c r="B112" s="41"/>
      <c r="C112" s="206" t="s">
        <v>310</v>
      </c>
      <c r="D112" s="206" t="s">
        <v>139</v>
      </c>
      <c r="E112" s="207" t="s">
        <v>1294</v>
      </c>
      <c r="F112" s="208" t="s">
        <v>1295</v>
      </c>
      <c r="G112" s="209" t="s">
        <v>1176</v>
      </c>
      <c r="H112" s="210">
        <v>32</v>
      </c>
      <c r="I112" s="211"/>
      <c r="J112" s="212">
        <f>ROUND(I112*H112,2)</f>
        <v>0</v>
      </c>
      <c r="K112" s="208" t="s">
        <v>19</v>
      </c>
      <c r="L112" s="46"/>
      <c r="M112" s="213" t="s">
        <v>19</v>
      </c>
      <c r="N112" s="214" t="s">
        <v>46</v>
      </c>
      <c r="O112" s="86"/>
      <c r="P112" s="215">
        <f>O112*H112</f>
        <v>0</v>
      </c>
      <c r="Q112" s="215">
        <v>0</v>
      </c>
      <c r="R112" s="215">
        <f>Q112*H112</f>
        <v>0</v>
      </c>
      <c r="S112" s="215">
        <v>0</v>
      </c>
      <c r="T112" s="216">
        <f>S112*H112</f>
        <v>0</v>
      </c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R112" s="217" t="s">
        <v>144</v>
      </c>
      <c r="AT112" s="217" t="s">
        <v>139</v>
      </c>
      <c r="AU112" s="217" t="s">
        <v>85</v>
      </c>
      <c r="AY112" s="19" t="s">
        <v>136</v>
      </c>
      <c r="BE112" s="218">
        <f>IF(N112="základní",J112,0)</f>
        <v>0</v>
      </c>
      <c r="BF112" s="218">
        <f>IF(N112="snížená",J112,0)</f>
        <v>0</v>
      </c>
      <c r="BG112" s="218">
        <f>IF(N112="zákl. přenesená",J112,0)</f>
        <v>0</v>
      </c>
      <c r="BH112" s="218">
        <f>IF(N112="sníž. přenesená",J112,0)</f>
        <v>0</v>
      </c>
      <c r="BI112" s="218">
        <f>IF(N112="nulová",J112,0)</f>
        <v>0</v>
      </c>
      <c r="BJ112" s="19" t="s">
        <v>83</v>
      </c>
      <c r="BK112" s="218">
        <f>ROUND(I112*H112,2)</f>
        <v>0</v>
      </c>
      <c r="BL112" s="19" t="s">
        <v>144</v>
      </c>
      <c r="BM112" s="217" t="s">
        <v>646</v>
      </c>
    </row>
    <row r="113" s="2" customFormat="1" ht="16.5" customHeight="1">
      <c r="A113" s="40"/>
      <c r="B113" s="41"/>
      <c r="C113" s="206" t="s">
        <v>321</v>
      </c>
      <c r="D113" s="206" t="s">
        <v>139</v>
      </c>
      <c r="E113" s="207" t="s">
        <v>1298</v>
      </c>
      <c r="F113" s="208" t="s">
        <v>1299</v>
      </c>
      <c r="G113" s="209" t="s">
        <v>1176</v>
      </c>
      <c r="H113" s="210">
        <v>6</v>
      </c>
      <c r="I113" s="211"/>
      <c r="J113" s="212">
        <f>ROUND(I113*H113,2)</f>
        <v>0</v>
      </c>
      <c r="K113" s="208" t="s">
        <v>19</v>
      </c>
      <c r="L113" s="46"/>
      <c r="M113" s="213" t="s">
        <v>19</v>
      </c>
      <c r="N113" s="214" t="s">
        <v>46</v>
      </c>
      <c r="O113" s="86"/>
      <c r="P113" s="215">
        <f>O113*H113</f>
        <v>0</v>
      </c>
      <c r="Q113" s="215">
        <v>0</v>
      </c>
      <c r="R113" s="215">
        <f>Q113*H113</f>
        <v>0</v>
      </c>
      <c r="S113" s="215">
        <v>0</v>
      </c>
      <c r="T113" s="216">
        <f>S113*H113</f>
        <v>0</v>
      </c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R113" s="217" t="s">
        <v>144</v>
      </c>
      <c r="AT113" s="217" t="s">
        <v>139</v>
      </c>
      <c r="AU113" s="217" t="s">
        <v>85</v>
      </c>
      <c r="AY113" s="19" t="s">
        <v>136</v>
      </c>
      <c r="BE113" s="218">
        <f>IF(N113="základní",J113,0)</f>
        <v>0</v>
      </c>
      <c r="BF113" s="218">
        <f>IF(N113="snížená",J113,0)</f>
        <v>0</v>
      </c>
      <c r="BG113" s="218">
        <f>IF(N113="zákl. přenesená",J113,0)</f>
        <v>0</v>
      </c>
      <c r="BH113" s="218">
        <f>IF(N113="sníž. přenesená",J113,0)</f>
        <v>0</v>
      </c>
      <c r="BI113" s="218">
        <f>IF(N113="nulová",J113,0)</f>
        <v>0</v>
      </c>
      <c r="BJ113" s="19" t="s">
        <v>83</v>
      </c>
      <c r="BK113" s="218">
        <f>ROUND(I113*H113,2)</f>
        <v>0</v>
      </c>
      <c r="BL113" s="19" t="s">
        <v>144</v>
      </c>
      <c r="BM113" s="217" t="s">
        <v>656</v>
      </c>
    </row>
    <row r="114" s="2" customFormat="1" ht="16.5" customHeight="1">
      <c r="A114" s="40"/>
      <c r="B114" s="41"/>
      <c r="C114" s="206" t="s">
        <v>333</v>
      </c>
      <c r="D114" s="206" t="s">
        <v>139</v>
      </c>
      <c r="E114" s="207" t="s">
        <v>1294</v>
      </c>
      <c r="F114" s="208" t="s">
        <v>1295</v>
      </c>
      <c r="G114" s="209" t="s">
        <v>1176</v>
      </c>
      <c r="H114" s="210">
        <v>6</v>
      </c>
      <c r="I114" s="211"/>
      <c r="J114" s="212">
        <f>ROUND(I114*H114,2)</f>
        <v>0</v>
      </c>
      <c r="K114" s="208" t="s">
        <v>19</v>
      </c>
      <c r="L114" s="46"/>
      <c r="M114" s="213" t="s">
        <v>19</v>
      </c>
      <c r="N114" s="214" t="s">
        <v>46</v>
      </c>
      <c r="O114" s="86"/>
      <c r="P114" s="215">
        <f>O114*H114</f>
        <v>0</v>
      </c>
      <c r="Q114" s="215">
        <v>0</v>
      </c>
      <c r="R114" s="215">
        <f>Q114*H114</f>
        <v>0</v>
      </c>
      <c r="S114" s="215">
        <v>0</v>
      </c>
      <c r="T114" s="216">
        <f>S114*H114</f>
        <v>0</v>
      </c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R114" s="217" t="s">
        <v>144</v>
      </c>
      <c r="AT114" s="217" t="s">
        <v>139</v>
      </c>
      <c r="AU114" s="217" t="s">
        <v>85</v>
      </c>
      <c r="AY114" s="19" t="s">
        <v>136</v>
      </c>
      <c r="BE114" s="218">
        <f>IF(N114="základní",J114,0)</f>
        <v>0</v>
      </c>
      <c r="BF114" s="218">
        <f>IF(N114="snížená",J114,0)</f>
        <v>0</v>
      </c>
      <c r="BG114" s="218">
        <f>IF(N114="zákl. přenesená",J114,0)</f>
        <v>0</v>
      </c>
      <c r="BH114" s="218">
        <f>IF(N114="sníž. přenesená",J114,0)</f>
        <v>0</v>
      </c>
      <c r="BI114" s="218">
        <f>IF(N114="nulová",J114,0)</f>
        <v>0</v>
      </c>
      <c r="BJ114" s="19" t="s">
        <v>83</v>
      </c>
      <c r="BK114" s="218">
        <f>ROUND(I114*H114,2)</f>
        <v>0</v>
      </c>
      <c r="BL114" s="19" t="s">
        <v>144</v>
      </c>
      <c r="BM114" s="217" t="s">
        <v>664</v>
      </c>
    </row>
    <row r="115" s="2" customFormat="1" ht="16.5" customHeight="1">
      <c r="A115" s="40"/>
      <c r="B115" s="41"/>
      <c r="C115" s="206" t="s">
        <v>531</v>
      </c>
      <c r="D115" s="206" t="s">
        <v>139</v>
      </c>
      <c r="E115" s="207" t="s">
        <v>1300</v>
      </c>
      <c r="F115" s="208" t="s">
        <v>1301</v>
      </c>
      <c r="G115" s="209" t="s">
        <v>1176</v>
      </c>
      <c r="H115" s="210">
        <v>17</v>
      </c>
      <c r="I115" s="211"/>
      <c r="J115" s="212">
        <f>ROUND(I115*H115,2)</f>
        <v>0</v>
      </c>
      <c r="K115" s="208" t="s">
        <v>19</v>
      </c>
      <c r="L115" s="46"/>
      <c r="M115" s="213" t="s">
        <v>19</v>
      </c>
      <c r="N115" s="214" t="s">
        <v>46</v>
      </c>
      <c r="O115" s="86"/>
      <c r="P115" s="215">
        <f>O115*H115</f>
        <v>0</v>
      </c>
      <c r="Q115" s="215">
        <v>0</v>
      </c>
      <c r="R115" s="215">
        <f>Q115*H115</f>
        <v>0</v>
      </c>
      <c r="S115" s="215">
        <v>0</v>
      </c>
      <c r="T115" s="216">
        <f>S115*H115</f>
        <v>0</v>
      </c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R115" s="217" t="s">
        <v>144</v>
      </c>
      <c r="AT115" s="217" t="s">
        <v>139</v>
      </c>
      <c r="AU115" s="217" t="s">
        <v>85</v>
      </c>
      <c r="AY115" s="19" t="s">
        <v>136</v>
      </c>
      <c r="BE115" s="218">
        <f>IF(N115="základní",J115,0)</f>
        <v>0</v>
      </c>
      <c r="BF115" s="218">
        <f>IF(N115="snížená",J115,0)</f>
        <v>0</v>
      </c>
      <c r="BG115" s="218">
        <f>IF(N115="zákl. přenesená",J115,0)</f>
        <v>0</v>
      </c>
      <c r="BH115" s="218">
        <f>IF(N115="sníž. přenesená",J115,0)</f>
        <v>0</v>
      </c>
      <c r="BI115" s="218">
        <f>IF(N115="nulová",J115,0)</f>
        <v>0</v>
      </c>
      <c r="BJ115" s="19" t="s">
        <v>83</v>
      </c>
      <c r="BK115" s="218">
        <f>ROUND(I115*H115,2)</f>
        <v>0</v>
      </c>
      <c r="BL115" s="19" t="s">
        <v>144</v>
      </c>
      <c r="BM115" s="217" t="s">
        <v>673</v>
      </c>
    </row>
    <row r="116" s="2" customFormat="1" ht="16.5" customHeight="1">
      <c r="A116" s="40"/>
      <c r="B116" s="41"/>
      <c r="C116" s="206" t="s">
        <v>542</v>
      </c>
      <c r="D116" s="206" t="s">
        <v>139</v>
      </c>
      <c r="E116" s="207" t="s">
        <v>1302</v>
      </c>
      <c r="F116" s="208" t="s">
        <v>1303</v>
      </c>
      <c r="G116" s="209" t="s">
        <v>1176</v>
      </c>
      <c r="H116" s="210">
        <v>17</v>
      </c>
      <c r="I116" s="211"/>
      <c r="J116" s="212">
        <f>ROUND(I116*H116,2)</f>
        <v>0</v>
      </c>
      <c r="K116" s="208" t="s">
        <v>19</v>
      </c>
      <c r="L116" s="46"/>
      <c r="M116" s="213" t="s">
        <v>19</v>
      </c>
      <c r="N116" s="214" t="s">
        <v>46</v>
      </c>
      <c r="O116" s="86"/>
      <c r="P116" s="215">
        <f>O116*H116</f>
        <v>0</v>
      </c>
      <c r="Q116" s="215">
        <v>0</v>
      </c>
      <c r="R116" s="215">
        <f>Q116*H116</f>
        <v>0</v>
      </c>
      <c r="S116" s="215">
        <v>0</v>
      </c>
      <c r="T116" s="216">
        <f>S116*H116</f>
        <v>0</v>
      </c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R116" s="217" t="s">
        <v>144</v>
      </c>
      <c r="AT116" s="217" t="s">
        <v>139</v>
      </c>
      <c r="AU116" s="217" t="s">
        <v>85</v>
      </c>
      <c r="AY116" s="19" t="s">
        <v>136</v>
      </c>
      <c r="BE116" s="218">
        <f>IF(N116="základní",J116,0)</f>
        <v>0</v>
      </c>
      <c r="BF116" s="218">
        <f>IF(N116="snížená",J116,0)</f>
        <v>0</v>
      </c>
      <c r="BG116" s="218">
        <f>IF(N116="zákl. přenesená",J116,0)</f>
        <v>0</v>
      </c>
      <c r="BH116" s="218">
        <f>IF(N116="sníž. přenesená",J116,0)</f>
        <v>0</v>
      </c>
      <c r="BI116" s="218">
        <f>IF(N116="nulová",J116,0)</f>
        <v>0</v>
      </c>
      <c r="BJ116" s="19" t="s">
        <v>83</v>
      </c>
      <c r="BK116" s="218">
        <f>ROUND(I116*H116,2)</f>
        <v>0</v>
      </c>
      <c r="BL116" s="19" t="s">
        <v>144</v>
      </c>
      <c r="BM116" s="217" t="s">
        <v>684</v>
      </c>
    </row>
    <row r="117" s="2" customFormat="1" ht="16.5" customHeight="1">
      <c r="A117" s="40"/>
      <c r="B117" s="41"/>
      <c r="C117" s="206" t="s">
        <v>549</v>
      </c>
      <c r="D117" s="206" t="s">
        <v>139</v>
      </c>
      <c r="E117" s="207" t="s">
        <v>1304</v>
      </c>
      <c r="F117" s="208" t="s">
        <v>1305</v>
      </c>
      <c r="G117" s="209" t="s">
        <v>1176</v>
      </c>
      <c r="H117" s="210">
        <v>4</v>
      </c>
      <c r="I117" s="211"/>
      <c r="J117" s="212">
        <f>ROUND(I117*H117,2)</f>
        <v>0</v>
      </c>
      <c r="K117" s="208" t="s">
        <v>19</v>
      </c>
      <c r="L117" s="46"/>
      <c r="M117" s="213" t="s">
        <v>19</v>
      </c>
      <c r="N117" s="214" t="s">
        <v>46</v>
      </c>
      <c r="O117" s="86"/>
      <c r="P117" s="215">
        <f>O117*H117</f>
        <v>0</v>
      </c>
      <c r="Q117" s="215">
        <v>0</v>
      </c>
      <c r="R117" s="215">
        <f>Q117*H117</f>
        <v>0</v>
      </c>
      <c r="S117" s="215">
        <v>0</v>
      </c>
      <c r="T117" s="216">
        <f>S117*H117</f>
        <v>0</v>
      </c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R117" s="217" t="s">
        <v>144</v>
      </c>
      <c r="AT117" s="217" t="s">
        <v>139</v>
      </c>
      <c r="AU117" s="217" t="s">
        <v>85</v>
      </c>
      <c r="AY117" s="19" t="s">
        <v>136</v>
      </c>
      <c r="BE117" s="218">
        <f>IF(N117="základní",J117,0)</f>
        <v>0</v>
      </c>
      <c r="BF117" s="218">
        <f>IF(N117="snížená",J117,0)</f>
        <v>0</v>
      </c>
      <c r="BG117" s="218">
        <f>IF(N117="zákl. přenesená",J117,0)</f>
        <v>0</v>
      </c>
      <c r="BH117" s="218">
        <f>IF(N117="sníž. přenesená",J117,0)</f>
        <v>0</v>
      </c>
      <c r="BI117" s="218">
        <f>IF(N117="nulová",J117,0)</f>
        <v>0</v>
      </c>
      <c r="BJ117" s="19" t="s">
        <v>83</v>
      </c>
      <c r="BK117" s="218">
        <f>ROUND(I117*H117,2)</f>
        <v>0</v>
      </c>
      <c r="BL117" s="19" t="s">
        <v>144</v>
      </c>
      <c r="BM117" s="217" t="s">
        <v>693</v>
      </c>
    </row>
    <row r="118" s="2" customFormat="1" ht="16.5" customHeight="1">
      <c r="A118" s="40"/>
      <c r="B118" s="41"/>
      <c r="C118" s="206" t="s">
        <v>554</v>
      </c>
      <c r="D118" s="206" t="s">
        <v>139</v>
      </c>
      <c r="E118" s="207" t="s">
        <v>1306</v>
      </c>
      <c r="F118" s="208" t="s">
        <v>1307</v>
      </c>
      <c r="G118" s="209" t="s">
        <v>1176</v>
      </c>
      <c r="H118" s="210">
        <v>4</v>
      </c>
      <c r="I118" s="211"/>
      <c r="J118" s="212">
        <f>ROUND(I118*H118,2)</f>
        <v>0</v>
      </c>
      <c r="K118" s="208" t="s">
        <v>19</v>
      </c>
      <c r="L118" s="46"/>
      <c r="M118" s="213" t="s">
        <v>19</v>
      </c>
      <c r="N118" s="214" t="s">
        <v>46</v>
      </c>
      <c r="O118" s="86"/>
      <c r="P118" s="215">
        <f>O118*H118</f>
        <v>0</v>
      </c>
      <c r="Q118" s="215">
        <v>0</v>
      </c>
      <c r="R118" s="215">
        <f>Q118*H118</f>
        <v>0</v>
      </c>
      <c r="S118" s="215">
        <v>0</v>
      </c>
      <c r="T118" s="216">
        <f>S118*H118</f>
        <v>0</v>
      </c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R118" s="217" t="s">
        <v>144</v>
      </c>
      <c r="AT118" s="217" t="s">
        <v>139</v>
      </c>
      <c r="AU118" s="217" t="s">
        <v>85</v>
      </c>
      <c r="AY118" s="19" t="s">
        <v>136</v>
      </c>
      <c r="BE118" s="218">
        <f>IF(N118="základní",J118,0)</f>
        <v>0</v>
      </c>
      <c r="BF118" s="218">
        <f>IF(N118="snížená",J118,0)</f>
        <v>0</v>
      </c>
      <c r="BG118" s="218">
        <f>IF(N118="zákl. přenesená",J118,0)</f>
        <v>0</v>
      </c>
      <c r="BH118" s="218">
        <f>IF(N118="sníž. přenesená",J118,0)</f>
        <v>0</v>
      </c>
      <c r="BI118" s="218">
        <f>IF(N118="nulová",J118,0)</f>
        <v>0</v>
      </c>
      <c r="BJ118" s="19" t="s">
        <v>83</v>
      </c>
      <c r="BK118" s="218">
        <f>ROUND(I118*H118,2)</f>
        <v>0</v>
      </c>
      <c r="BL118" s="19" t="s">
        <v>144</v>
      </c>
      <c r="BM118" s="217" t="s">
        <v>702</v>
      </c>
    </row>
    <row r="119" s="2" customFormat="1" ht="16.5" customHeight="1">
      <c r="A119" s="40"/>
      <c r="B119" s="41"/>
      <c r="C119" s="206" t="s">
        <v>559</v>
      </c>
      <c r="D119" s="206" t="s">
        <v>139</v>
      </c>
      <c r="E119" s="207" t="s">
        <v>1308</v>
      </c>
      <c r="F119" s="208" t="s">
        <v>1309</v>
      </c>
      <c r="G119" s="209" t="s">
        <v>1176</v>
      </c>
      <c r="H119" s="210">
        <v>4</v>
      </c>
      <c r="I119" s="211"/>
      <c r="J119" s="212">
        <f>ROUND(I119*H119,2)</f>
        <v>0</v>
      </c>
      <c r="K119" s="208" t="s">
        <v>19</v>
      </c>
      <c r="L119" s="46"/>
      <c r="M119" s="213" t="s">
        <v>19</v>
      </c>
      <c r="N119" s="214" t="s">
        <v>46</v>
      </c>
      <c r="O119" s="86"/>
      <c r="P119" s="215">
        <f>O119*H119</f>
        <v>0</v>
      </c>
      <c r="Q119" s="215">
        <v>0</v>
      </c>
      <c r="R119" s="215">
        <f>Q119*H119</f>
        <v>0</v>
      </c>
      <c r="S119" s="215">
        <v>0</v>
      </c>
      <c r="T119" s="216">
        <f>S119*H119</f>
        <v>0</v>
      </c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R119" s="217" t="s">
        <v>144</v>
      </c>
      <c r="AT119" s="217" t="s">
        <v>139</v>
      </c>
      <c r="AU119" s="217" t="s">
        <v>85</v>
      </c>
      <c r="AY119" s="19" t="s">
        <v>136</v>
      </c>
      <c r="BE119" s="218">
        <f>IF(N119="základní",J119,0)</f>
        <v>0</v>
      </c>
      <c r="BF119" s="218">
        <f>IF(N119="snížená",J119,0)</f>
        <v>0</v>
      </c>
      <c r="BG119" s="218">
        <f>IF(N119="zákl. přenesená",J119,0)</f>
        <v>0</v>
      </c>
      <c r="BH119" s="218">
        <f>IF(N119="sníž. přenesená",J119,0)</f>
        <v>0</v>
      </c>
      <c r="BI119" s="218">
        <f>IF(N119="nulová",J119,0)</f>
        <v>0</v>
      </c>
      <c r="BJ119" s="19" t="s">
        <v>83</v>
      </c>
      <c r="BK119" s="218">
        <f>ROUND(I119*H119,2)</f>
        <v>0</v>
      </c>
      <c r="BL119" s="19" t="s">
        <v>144</v>
      </c>
      <c r="BM119" s="217" t="s">
        <v>711</v>
      </c>
    </row>
    <row r="120" s="2" customFormat="1" ht="16.5" customHeight="1">
      <c r="A120" s="40"/>
      <c r="B120" s="41"/>
      <c r="C120" s="206" t="s">
        <v>564</v>
      </c>
      <c r="D120" s="206" t="s">
        <v>139</v>
      </c>
      <c r="E120" s="207" t="s">
        <v>1310</v>
      </c>
      <c r="F120" s="208" t="s">
        <v>1311</v>
      </c>
      <c r="G120" s="209" t="s">
        <v>1176</v>
      </c>
      <c r="H120" s="210">
        <v>4</v>
      </c>
      <c r="I120" s="211"/>
      <c r="J120" s="212">
        <f>ROUND(I120*H120,2)</f>
        <v>0</v>
      </c>
      <c r="K120" s="208" t="s">
        <v>19</v>
      </c>
      <c r="L120" s="46"/>
      <c r="M120" s="213" t="s">
        <v>19</v>
      </c>
      <c r="N120" s="214" t="s">
        <v>46</v>
      </c>
      <c r="O120" s="86"/>
      <c r="P120" s="215">
        <f>O120*H120</f>
        <v>0</v>
      </c>
      <c r="Q120" s="215">
        <v>0</v>
      </c>
      <c r="R120" s="215">
        <f>Q120*H120</f>
        <v>0</v>
      </c>
      <c r="S120" s="215">
        <v>0</v>
      </c>
      <c r="T120" s="216">
        <f>S120*H120</f>
        <v>0</v>
      </c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R120" s="217" t="s">
        <v>144</v>
      </c>
      <c r="AT120" s="217" t="s">
        <v>139</v>
      </c>
      <c r="AU120" s="217" t="s">
        <v>85</v>
      </c>
      <c r="AY120" s="19" t="s">
        <v>136</v>
      </c>
      <c r="BE120" s="218">
        <f>IF(N120="základní",J120,0)</f>
        <v>0</v>
      </c>
      <c r="BF120" s="218">
        <f>IF(N120="snížená",J120,0)</f>
        <v>0</v>
      </c>
      <c r="BG120" s="218">
        <f>IF(N120="zákl. přenesená",J120,0)</f>
        <v>0</v>
      </c>
      <c r="BH120" s="218">
        <f>IF(N120="sníž. přenesená",J120,0)</f>
        <v>0</v>
      </c>
      <c r="BI120" s="218">
        <f>IF(N120="nulová",J120,0)</f>
        <v>0</v>
      </c>
      <c r="BJ120" s="19" t="s">
        <v>83</v>
      </c>
      <c r="BK120" s="218">
        <f>ROUND(I120*H120,2)</f>
        <v>0</v>
      </c>
      <c r="BL120" s="19" t="s">
        <v>144</v>
      </c>
      <c r="BM120" s="217" t="s">
        <v>720</v>
      </c>
    </row>
    <row r="121" s="2" customFormat="1" ht="16.5" customHeight="1">
      <c r="A121" s="40"/>
      <c r="B121" s="41"/>
      <c r="C121" s="206" t="s">
        <v>500</v>
      </c>
      <c r="D121" s="206" t="s">
        <v>139</v>
      </c>
      <c r="E121" s="207" t="s">
        <v>1312</v>
      </c>
      <c r="F121" s="208" t="s">
        <v>1313</v>
      </c>
      <c r="G121" s="209" t="s">
        <v>1176</v>
      </c>
      <c r="H121" s="210">
        <v>4</v>
      </c>
      <c r="I121" s="211"/>
      <c r="J121" s="212">
        <f>ROUND(I121*H121,2)</f>
        <v>0</v>
      </c>
      <c r="K121" s="208" t="s">
        <v>19</v>
      </c>
      <c r="L121" s="46"/>
      <c r="M121" s="213" t="s">
        <v>19</v>
      </c>
      <c r="N121" s="214" t="s">
        <v>46</v>
      </c>
      <c r="O121" s="86"/>
      <c r="P121" s="215">
        <f>O121*H121</f>
        <v>0</v>
      </c>
      <c r="Q121" s="215">
        <v>0</v>
      </c>
      <c r="R121" s="215">
        <f>Q121*H121</f>
        <v>0</v>
      </c>
      <c r="S121" s="215">
        <v>0</v>
      </c>
      <c r="T121" s="216">
        <f>S121*H121</f>
        <v>0</v>
      </c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R121" s="217" t="s">
        <v>144</v>
      </c>
      <c r="AT121" s="217" t="s">
        <v>139</v>
      </c>
      <c r="AU121" s="217" t="s">
        <v>85</v>
      </c>
      <c r="AY121" s="19" t="s">
        <v>136</v>
      </c>
      <c r="BE121" s="218">
        <f>IF(N121="základní",J121,0)</f>
        <v>0</v>
      </c>
      <c r="BF121" s="218">
        <f>IF(N121="snížená",J121,0)</f>
        <v>0</v>
      </c>
      <c r="BG121" s="218">
        <f>IF(N121="zákl. přenesená",J121,0)</f>
        <v>0</v>
      </c>
      <c r="BH121" s="218">
        <f>IF(N121="sníž. přenesená",J121,0)</f>
        <v>0</v>
      </c>
      <c r="BI121" s="218">
        <f>IF(N121="nulová",J121,0)</f>
        <v>0</v>
      </c>
      <c r="BJ121" s="19" t="s">
        <v>83</v>
      </c>
      <c r="BK121" s="218">
        <f>ROUND(I121*H121,2)</f>
        <v>0</v>
      </c>
      <c r="BL121" s="19" t="s">
        <v>144</v>
      </c>
      <c r="BM121" s="217" t="s">
        <v>731</v>
      </c>
    </row>
    <row r="122" s="2" customFormat="1" ht="16.5" customHeight="1">
      <c r="A122" s="40"/>
      <c r="B122" s="41"/>
      <c r="C122" s="206" t="s">
        <v>573</v>
      </c>
      <c r="D122" s="206" t="s">
        <v>139</v>
      </c>
      <c r="E122" s="207" t="s">
        <v>1314</v>
      </c>
      <c r="F122" s="208" t="s">
        <v>1315</v>
      </c>
      <c r="G122" s="209" t="s">
        <v>1176</v>
      </c>
      <c r="H122" s="210">
        <v>1</v>
      </c>
      <c r="I122" s="211"/>
      <c r="J122" s="212">
        <f>ROUND(I122*H122,2)</f>
        <v>0</v>
      </c>
      <c r="K122" s="208" t="s">
        <v>19</v>
      </c>
      <c r="L122" s="46"/>
      <c r="M122" s="213" t="s">
        <v>19</v>
      </c>
      <c r="N122" s="214" t="s">
        <v>46</v>
      </c>
      <c r="O122" s="86"/>
      <c r="P122" s="215">
        <f>O122*H122</f>
        <v>0</v>
      </c>
      <c r="Q122" s="215">
        <v>0</v>
      </c>
      <c r="R122" s="215">
        <f>Q122*H122</f>
        <v>0</v>
      </c>
      <c r="S122" s="215">
        <v>0</v>
      </c>
      <c r="T122" s="216">
        <f>S122*H122</f>
        <v>0</v>
      </c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R122" s="217" t="s">
        <v>144</v>
      </c>
      <c r="AT122" s="217" t="s">
        <v>139</v>
      </c>
      <c r="AU122" s="217" t="s">
        <v>85</v>
      </c>
      <c r="AY122" s="19" t="s">
        <v>136</v>
      </c>
      <c r="BE122" s="218">
        <f>IF(N122="základní",J122,0)</f>
        <v>0</v>
      </c>
      <c r="BF122" s="218">
        <f>IF(N122="snížená",J122,0)</f>
        <v>0</v>
      </c>
      <c r="BG122" s="218">
        <f>IF(N122="zákl. přenesená",J122,0)</f>
        <v>0</v>
      </c>
      <c r="BH122" s="218">
        <f>IF(N122="sníž. přenesená",J122,0)</f>
        <v>0</v>
      </c>
      <c r="BI122" s="218">
        <f>IF(N122="nulová",J122,0)</f>
        <v>0</v>
      </c>
      <c r="BJ122" s="19" t="s">
        <v>83</v>
      </c>
      <c r="BK122" s="218">
        <f>ROUND(I122*H122,2)</f>
        <v>0</v>
      </c>
      <c r="BL122" s="19" t="s">
        <v>144</v>
      </c>
      <c r="BM122" s="217" t="s">
        <v>744</v>
      </c>
    </row>
    <row r="123" s="2" customFormat="1" ht="16.5" customHeight="1">
      <c r="A123" s="40"/>
      <c r="B123" s="41"/>
      <c r="C123" s="206" t="s">
        <v>578</v>
      </c>
      <c r="D123" s="206" t="s">
        <v>139</v>
      </c>
      <c r="E123" s="207" t="s">
        <v>1316</v>
      </c>
      <c r="F123" s="208" t="s">
        <v>1317</v>
      </c>
      <c r="G123" s="209" t="s">
        <v>1176</v>
      </c>
      <c r="H123" s="210">
        <v>1</v>
      </c>
      <c r="I123" s="211"/>
      <c r="J123" s="212">
        <f>ROUND(I123*H123,2)</f>
        <v>0</v>
      </c>
      <c r="K123" s="208" t="s">
        <v>19</v>
      </c>
      <c r="L123" s="46"/>
      <c r="M123" s="213" t="s">
        <v>19</v>
      </c>
      <c r="N123" s="214" t="s">
        <v>46</v>
      </c>
      <c r="O123" s="86"/>
      <c r="P123" s="215">
        <f>O123*H123</f>
        <v>0</v>
      </c>
      <c r="Q123" s="215">
        <v>0</v>
      </c>
      <c r="R123" s="215">
        <f>Q123*H123</f>
        <v>0</v>
      </c>
      <c r="S123" s="215">
        <v>0</v>
      </c>
      <c r="T123" s="216">
        <f>S123*H123</f>
        <v>0</v>
      </c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R123" s="217" t="s">
        <v>144</v>
      </c>
      <c r="AT123" s="217" t="s">
        <v>139</v>
      </c>
      <c r="AU123" s="217" t="s">
        <v>85</v>
      </c>
      <c r="AY123" s="19" t="s">
        <v>136</v>
      </c>
      <c r="BE123" s="218">
        <f>IF(N123="základní",J123,0)</f>
        <v>0</v>
      </c>
      <c r="BF123" s="218">
        <f>IF(N123="snížená",J123,0)</f>
        <v>0</v>
      </c>
      <c r="BG123" s="218">
        <f>IF(N123="zákl. přenesená",J123,0)</f>
        <v>0</v>
      </c>
      <c r="BH123" s="218">
        <f>IF(N123="sníž. přenesená",J123,0)</f>
        <v>0</v>
      </c>
      <c r="BI123" s="218">
        <f>IF(N123="nulová",J123,0)</f>
        <v>0</v>
      </c>
      <c r="BJ123" s="19" t="s">
        <v>83</v>
      </c>
      <c r="BK123" s="218">
        <f>ROUND(I123*H123,2)</f>
        <v>0</v>
      </c>
      <c r="BL123" s="19" t="s">
        <v>144</v>
      </c>
      <c r="BM123" s="217" t="s">
        <v>753</v>
      </c>
    </row>
    <row r="124" s="12" customFormat="1" ht="22.8" customHeight="1">
      <c r="A124" s="12"/>
      <c r="B124" s="190"/>
      <c r="C124" s="191"/>
      <c r="D124" s="192" t="s">
        <v>74</v>
      </c>
      <c r="E124" s="204" t="s">
        <v>1318</v>
      </c>
      <c r="F124" s="204" t="s">
        <v>1319</v>
      </c>
      <c r="G124" s="191"/>
      <c r="H124" s="191"/>
      <c r="I124" s="194"/>
      <c r="J124" s="205">
        <f>BK124</f>
        <v>0</v>
      </c>
      <c r="K124" s="191"/>
      <c r="L124" s="196"/>
      <c r="M124" s="197"/>
      <c r="N124" s="198"/>
      <c r="O124" s="198"/>
      <c r="P124" s="199">
        <f>SUM(P125:P146)</f>
        <v>0</v>
      </c>
      <c r="Q124" s="198"/>
      <c r="R124" s="199">
        <f>SUM(R125:R146)</f>
        <v>0</v>
      </c>
      <c r="S124" s="198"/>
      <c r="T124" s="200">
        <f>SUM(T125:T146)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01" t="s">
        <v>85</v>
      </c>
      <c r="AT124" s="202" t="s">
        <v>74</v>
      </c>
      <c r="AU124" s="202" t="s">
        <v>83</v>
      </c>
      <c r="AY124" s="201" t="s">
        <v>136</v>
      </c>
      <c r="BK124" s="203">
        <f>SUM(BK125:BK146)</f>
        <v>0</v>
      </c>
    </row>
    <row r="125" s="2" customFormat="1" ht="16.5" customHeight="1">
      <c r="A125" s="40"/>
      <c r="B125" s="41"/>
      <c r="C125" s="206" t="s">
        <v>587</v>
      </c>
      <c r="D125" s="206" t="s">
        <v>139</v>
      </c>
      <c r="E125" s="207" t="s">
        <v>1320</v>
      </c>
      <c r="F125" s="208" t="s">
        <v>1321</v>
      </c>
      <c r="G125" s="209" t="s">
        <v>189</v>
      </c>
      <c r="H125" s="210">
        <v>106</v>
      </c>
      <c r="I125" s="211"/>
      <c r="J125" s="212">
        <f>ROUND(I125*H125,2)</f>
        <v>0</v>
      </c>
      <c r="K125" s="208" t="s">
        <v>19</v>
      </c>
      <c r="L125" s="46"/>
      <c r="M125" s="213" t="s">
        <v>19</v>
      </c>
      <c r="N125" s="214" t="s">
        <v>46</v>
      </c>
      <c r="O125" s="86"/>
      <c r="P125" s="215">
        <f>O125*H125</f>
        <v>0</v>
      </c>
      <c r="Q125" s="215">
        <v>0</v>
      </c>
      <c r="R125" s="215">
        <f>Q125*H125</f>
        <v>0</v>
      </c>
      <c r="S125" s="215">
        <v>0</v>
      </c>
      <c r="T125" s="216">
        <f>S125*H125</f>
        <v>0</v>
      </c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R125" s="217" t="s">
        <v>144</v>
      </c>
      <c r="AT125" s="217" t="s">
        <v>139</v>
      </c>
      <c r="AU125" s="217" t="s">
        <v>85</v>
      </c>
      <c r="AY125" s="19" t="s">
        <v>136</v>
      </c>
      <c r="BE125" s="218">
        <f>IF(N125="základní",J125,0)</f>
        <v>0</v>
      </c>
      <c r="BF125" s="218">
        <f>IF(N125="snížená",J125,0)</f>
        <v>0</v>
      </c>
      <c r="BG125" s="218">
        <f>IF(N125="zákl. přenesená",J125,0)</f>
        <v>0</v>
      </c>
      <c r="BH125" s="218">
        <f>IF(N125="sníž. přenesená",J125,0)</f>
        <v>0</v>
      </c>
      <c r="BI125" s="218">
        <f>IF(N125="nulová",J125,0)</f>
        <v>0</v>
      </c>
      <c r="BJ125" s="19" t="s">
        <v>83</v>
      </c>
      <c r="BK125" s="218">
        <f>ROUND(I125*H125,2)</f>
        <v>0</v>
      </c>
      <c r="BL125" s="19" t="s">
        <v>144</v>
      </c>
      <c r="BM125" s="217" t="s">
        <v>769</v>
      </c>
    </row>
    <row r="126" s="2" customFormat="1" ht="16.5" customHeight="1">
      <c r="A126" s="40"/>
      <c r="B126" s="41"/>
      <c r="C126" s="206" t="s">
        <v>596</v>
      </c>
      <c r="D126" s="206" t="s">
        <v>139</v>
      </c>
      <c r="E126" s="207" t="s">
        <v>1322</v>
      </c>
      <c r="F126" s="208" t="s">
        <v>1323</v>
      </c>
      <c r="G126" s="209" t="s">
        <v>189</v>
      </c>
      <c r="H126" s="210">
        <v>106</v>
      </c>
      <c r="I126" s="211"/>
      <c r="J126" s="212">
        <f>ROUND(I126*H126,2)</f>
        <v>0</v>
      </c>
      <c r="K126" s="208" t="s">
        <v>19</v>
      </c>
      <c r="L126" s="46"/>
      <c r="M126" s="213" t="s">
        <v>19</v>
      </c>
      <c r="N126" s="214" t="s">
        <v>46</v>
      </c>
      <c r="O126" s="86"/>
      <c r="P126" s="215">
        <f>O126*H126</f>
        <v>0</v>
      </c>
      <c r="Q126" s="215">
        <v>0</v>
      </c>
      <c r="R126" s="215">
        <f>Q126*H126</f>
        <v>0</v>
      </c>
      <c r="S126" s="215">
        <v>0</v>
      </c>
      <c r="T126" s="216">
        <f>S126*H126</f>
        <v>0</v>
      </c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R126" s="217" t="s">
        <v>144</v>
      </c>
      <c r="AT126" s="217" t="s">
        <v>139</v>
      </c>
      <c r="AU126" s="217" t="s">
        <v>85</v>
      </c>
      <c r="AY126" s="19" t="s">
        <v>136</v>
      </c>
      <c r="BE126" s="218">
        <f>IF(N126="základní",J126,0)</f>
        <v>0</v>
      </c>
      <c r="BF126" s="218">
        <f>IF(N126="snížená",J126,0)</f>
        <v>0</v>
      </c>
      <c r="BG126" s="218">
        <f>IF(N126="zákl. přenesená",J126,0)</f>
        <v>0</v>
      </c>
      <c r="BH126" s="218">
        <f>IF(N126="sníž. přenesená",J126,0)</f>
        <v>0</v>
      </c>
      <c r="BI126" s="218">
        <f>IF(N126="nulová",J126,0)</f>
        <v>0</v>
      </c>
      <c r="BJ126" s="19" t="s">
        <v>83</v>
      </c>
      <c r="BK126" s="218">
        <f>ROUND(I126*H126,2)</f>
        <v>0</v>
      </c>
      <c r="BL126" s="19" t="s">
        <v>144</v>
      </c>
      <c r="BM126" s="217" t="s">
        <v>779</v>
      </c>
    </row>
    <row r="127" s="2" customFormat="1" ht="16.5" customHeight="1">
      <c r="A127" s="40"/>
      <c r="B127" s="41"/>
      <c r="C127" s="206" t="s">
        <v>601</v>
      </c>
      <c r="D127" s="206" t="s">
        <v>139</v>
      </c>
      <c r="E127" s="207" t="s">
        <v>1324</v>
      </c>
      <c r="F127" s="208" t="s">
        <v>1325</v>
      </c>
      <c r="G127" s="209" t="s">
        <v>189</v>
      </c>
      <c r="H127" s="210">
        <v>386</v>
      </c>
      <c r="I127" s="211"/>
      <c r="J127" s="212">
        <f>ROUND(I127*H127,2)</f>
        <v>0</v>
      </c>
      <c r="K127" s="208" t="s">
        <v>19</v>
      </c>
      <c r="L127" s="46"/>
      <c r="M127" s="213" t="s">
        <v>19</v>
      </c>
      <c r="N127" s="214" t="s">
        <v>46</v>
      </c>
      <c r="O127" s="86"/>
      <c r="P127" s="215">
        <f>O127*H127</f>
        <v>0</v>
      </c>
      <c r="Q127" s="215">
        <v>0</v>
      </c>
      <c r="R127" s="215">
        <f>Q127*H127</f>
        <v>0</v>
      </c>
      <c r="S127" s="215">
        <v>0</v>
      </c>
      <c r="T127" s="216">
        <f>S127*H127</f>
        <v>0</v>
      </c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R127" s="217" t="s">
        <v>144</v>
      </c>
      <c r="AT127" s="217" t="s">
        <v>139</v>
      </c>
      <c r="AU127" s="217" t="s">
        <v>85</v>
      </c>
      <c r="AY127" s="19" t="s">
        <v>136</v>
      </c>
      <c r="BE127" s="218">
        <f>IF(N127="základní",J127,0)</f>
        <v>0</v>
      </c>
      <c r="BF127" s="218">
        <f>IF(N127="snížená",J127,0)</f>
        <v>0</v>
      </c>
      <c r="BG127" s="218">
        <f>IF(N127="zákl. přenesená",J127,0)</f>
        <v>0</v>
      </c>
      <c r="BH127" s="218">
        <f>IF(N127="sníž. přenesená",J127,0)</f>
        <v>0</v>
      </c>
      <c r="BI127" s="218">
        <f>IF(N127="nulová",J127,0)</f>
        <v>0</v>
      </c>
      <c r="BJ127" s="19" t="s">
        <v>83</v>
      </c>
      <c r="BK127" s="218">
        <f>ROUND(I127*H127,2)</f>
        <v>0</v>
      </c>
      <c r="BL127" s="19" t="s">
        <v>144</v>
      </c>
      <c r="BM127" s="217" t="s">
        <v>789</v>
      </c>
    </row>
    <row r="128" s="2" customFormat="1" ht="16.5" customHeight="1">
      <c r="A128" s="40"/>
      <c r="B128" s="41"/>
      <c r="C128" s="206" t="s">
        <v>607</v>
      </c>
      <c r="D128" s="206" t="s">
        <v>139</v>
      </c>
      <c r="E128" s="207" t="s">
        <v>1322</v>
      </c>
      <c r="F128" s="208" t="s">
        <v>1323</v>
      </c>
      <c r="G128" s="209" t="s">
        <v>189</v>
      </c>
      <c r="H128" s="210">
        <v>386</v>
      </c>
      <c r="I128" s="211"/>
      <c r="J128" s="212">
        <f>ROUND(I128*H128,2)</f>
        <v>0</v>
      </c>
      <c r="K128" s="208" t="s">
        <v>19</v>
      </c>
      <c r="L128" s="46"/>
      <c r="M128" s="213" t="s">
        <v>19</v>
      </c>
      <c r="N128" s="214" t="s">
        <v>46</v>
      </c>
      <c r="O128" s="86"/>
      <c r="P128" s="215">
        <f>O128*H128</f>
        <v>0</v>
      </c>
      <c r="Q128" s="215">
        <v>0</v>
      </c>
      <c r="R128" s="215">
        <f>Q128*H128</f>
        <v>0</v>
      </c>
      <c r="S128" s="215">
        <v>0</v>
      </c>
      <c r="T128" s="216">
        <f>S128*H128</f>
        <v>0</v>
      </c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R128" s="217" t="s">
        <v>144</v>
      </c>
      <c r="AT128" s="217" t="s">
        <v>139</v>
      </c>
      <c r="AU128" s="217" t="s">
        <v>85</v>
      </c>
      <c r="AY128" s="19" t="s">
        <v>136</v>
      </c>
      <c r="BE128" s="218">
        <f>IF(N128="základní",J128,0)</f>
        <v>0</v>
      </c>
      <c r="BF128" s="218">
        <f>IF(N128="snížená",J128,0)</f>
        <v>0</v>
      </c>
      <c r="BG128" s="218">
        <f>IF(N128="zákl. přenesená",J128,0)</f>
        <v>0</v>
      </c>
      <c r="BH128" s="218">
        <f>IF(N128="sníž. přenesená",J128,0)</f>
        <v>0</v>
      </c>
      <c r="BI128" s="218">
        <f>IF(N128="nulová",J128,0)</f>
        <v>0</v>
      </c>
      <c r="BJ128" s="19" t="s">
        <v>83</v>
      </c>
      <c r="BK128" s="218">
        <f>ROUND(I128*H128,2)</f>
        <v>0</v>
      </c>
      <c r="BL128" s="19" t="s">
        <v>144</v>
      </c>
      <c r="BM128" s="217" t="s">
        <v>803</v>
      </c>
    </row>
    <row r="129" s="2" customFormat="1" ht="16.5" customHeight="1">
      <c r="A129" s="40"/>
      <c r="B129" s="41"/>
      <c r="C129" s="206" t="s">
        <v>612</v>
      </c>
      <c r="D129" s="206" t="s">
        <v>139</v>
      </c>
      <c r="E129" s="207" t="s">
        <v>1326</v>
      </c>
      <c r="F129" s="208" t="s">
        <v>1327</v>
      </c>
      <c r="G129" s="209" t="s">
        <v>189</v>
      </c>
      <c r="H129" s="210">
        <v>441</v>
      </c>
      <c r="I129" s="211"/>
      <c r="J129" s="212">
        <f>ROUND(I129*H129,2)</f>
        <v>0</v>
      </c>
      <c r="K129" s="208" t="s">
        <v>19</v>
      </c>
      <c r="L129" s="46"/>
      <c r="M129" s="213" t="s">
        <v>19</v>
      </c>
      <c r="N129" s="214" t="s">
        <v>46</v>
      </c>
      <c r="O129" s="86"/>
      <c r="P129" s="215">
        <f>O129*H129</f>
        <v>0</v>
      </c>
      <c r="Q129" s="215">
        <v>0</v>
      </c>
      <c r="R129" s="215">
        <f>Q129*H129</f>
        <v>0</v>
      </c>
      <c r="S129" s="215">
        <v>0</v>
      </c>
      <c r="T129" s="216">
        <f>S129*H129</f>
        <v>0</v>
      </c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R129" s="217" t="s">
        <v>144</v>
      </c>
      <c r="AT129" s="217" t="s">
        <v>139</v>
      </c>
      <c r="AU129" s="217" t="s">
        <v>85</v>
      </c>
      <c r="AY129" s="19" t="s">
        <v>136</v>
      </c>
      <c r="BE129" s="218">
        <f>IF(N129="základní",J129,0)</f>
        <v>0</v>
      </c>
      <c r="BF129" s="218">
        <f>IF(N129="snížená",J129,0)</f>
        <v>0</v>
      </c>
      <c r="BG129" s="218">
        <f>IF(N129="zákl. přenesená",J129,0)</f>
        <v>0</v>
      </c>
      <c r="BH129" s="218">
        <f>IF(N129="sníž. přenesená",J129,0)</f>
        <v>0</v>
      </c>
      <c r="BI129" s="218">
        <f>IF(N129="nulová",J129,0)</f>
        <v>0</v>
      </c>
      <c r="BJ129" s="19" t="s">
        <v>83</v>
      </c>
      <c r="BK129" s="218">
        <f>ROUND(I129*H129,2)</f>
        <v>0</v>
      </c>
      <c r="BL129" s="19" t="s">
        <v>144</v>
      </c>
      <c r="BM129" s="217" t="s">
        <v>813</v>
      </c>
    </row>
    <row r="130" s="2" customFormat="1" ht="16.5" customHeight="1">
      <c r="A130" s="40"/>
      <c r="B130" s="41"/>
      <c r="C130" s="206" t="s">
        <v>616</v>
      </c>
      <c r="D130" s="206" t="s">
        <v>139</v>
      </c>
      <c r="E130" s="207" t="s">
        <v>1328</v>
      </c>
      <c r="F130" s="208" t="s">
        <v>1329</v>
      </c>
      <c r="G130" s="209" t="s">
        <v>189</v>
      </c>
      <c r="H130" s="210">
        <v>441</v>
      </c>
      <c r="I130" s="211"/>
      <c r="J130" s="212">
        <f>ROUND(I130*H130,2)</f>
        <v>0</v>
      </c>
      <c r="K130" s="208" t="s">
        <v>19</v>
      </c>
      <c r="L130" s="46"/>
      <c r="M130" s="213" t="s">
        <v>19</v>
      </c>
      <c r="N130" s="214" t="s">
        <v>46</v>
      </c>
      <c r="O130" s="86"/>
      <c r="P130" s="215">
        <f>O130*H130</f>
        <v>0</v>
      </c>
      <c r="Q130" s="215">
        <v>0</v>
      </c>
      <c r="R130" s="215">
        <f>Q130*H130</f>
        <v>0</v>
      </c>
      <c r="S130" s="215">
        <v>0</v>
      </c>
      <c r="T130" s="216">
        <f>S130*H130</f>
        <v>0</v>
      </c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R130" s="217" t="s">
        <v>144</v>
      </c>
      <c r="AT130" s="217" t="s">
        <v>139</v>
      </c>
      <c r="AU130" s="217" t="s">
        <v>85</v>
      </c>
      <c r="AY130" s="19" t="s">
        <v>136</v>
      </c>
      <c r="BE130" s="218">
        <f>IF(N130="základní",J130,0)</f>
        <v>0</v>
      </c>
      <c r="BF130" s="218">
        <f>IF(N130="snížená",J130,0)</f>
        <v>0</v>
      </c>
      <c r="BG130" s="218">
        <f>IF(N130="zákl. přenesená",J130,0)</f>
        <v>0</v>
      </c>
      <c r="BH130" s="218">
        <f>IF(N130="sníž. přenesená",J130,0)</f>
        <v>0</v>
      </c>
      <c r="BI130" s="218">
        <f>IF(N130="nulová",J130,0)</f>
        <v>0</v>
      </c>
      <c r="BJ130" s="19" t="s">
        <v>83</v>
      </c>
      <c r="BK130" s="218">
        <f>ROUND(I130*H130,2)</f>
        <v>0</v>
      </c>
      <c r="BL130" s="19" t="s">
        <v>144</v>
      </c>
      <c r="BM130" s="217" t="s">
        <v>823</v>
      </c>
    </row>
    <row r="131" s="2" customFormat="1" ht="16.5" customHeight="1">
      <c r="A131" s="40"/>
      <c r="B131" s="41"/>
      <c r="C131" s="206" t="s">
        <v>621</v>
      </c>
      <c r="D131" s="206" t="s">
        <v>139</v>
      </c>
      <c r="E131" s="207" t="s">
        <v>1330</v>
      </c>
      <c r="F131" s="208" t="s">
        <v>1331</v>
      </c>
      <c r="G131" s="209" t="s">
        <v>189</v>
      </c>
      <c r="H131" s="210">
        <v>15</v>
      </c>
      <c r="I131" s="211"/>
      <c r="J131" s="212">
        <f>ROUND(I131*H131,2)</f>
        <v>0</v>
      </c>
      <c r="K131" s="208" t="s">
        <v>19</v>
      </c>
      <c r="L131" s="46"/>
      <c r="M131" s="213" t="s">
        <v>19</v>
      </c>
      <c r="N131" s="214" t="s">
        <v>46</v>
      </c>
      <c r="O131" s="86"/>
      <c r="P131" s="215">
        <f>O131*H131</f>
        <v>0</v>
      </c>
      <c r="Q131" s="215">
        <v>0</v>
      </c>
      <c r="R131" s="215">
        <f>Q131*H131</f>
        <v>0</v>
      </c>
      <c r="S131" s="215">
        <v>0</v>
      </c>
      <c r="T131" s="216">
        <f>S131*H131</f>
        <v>0</v>
      </c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R131" s="217" t="s">
        <v>144</v>
      </c>
      <c r="AT131" s="217" t="s">
        <v>139</v>
      </c>
      <c r="AU131" s="217" t="s">
        <v>85</v>
      </c>
      <c r="AY131" s="19" t="s">
        <v>136</v>
      </c>
      <c r="BE131" s="218">
        <f>IF(N131="základní",J131,0)</f>
        <v>0</v>
      </c>
      <c r="BF131" s="218">
        <f>IF(N131="snížená",J131,0)</f>
        <v>0</v>
      </c>
      <c r="BG131" s="218">
        <f>IF(N131="zákl. přenesená",J131,0)</f>
        <v>0</v>
      </c>
      <c r="BH131" s="218">
        <f>IF(N131="sníž. přenesená",J131,0)</f>
        <v>0</v>
      </c>
      <c r="BI131" s="218">
        <f>IF(N131="nulová",J131,0)</f>
        <v>0</v>
      </c>
      <c r="BJ131" s="19" t="s">
        <v>83</v>
      </c>
      <c r="BK131" s="218">
        <f>ROUND(I131*H131,2)</f>
        <v>0</v>
      </c>
      <c r="BL131" s="19" t="s">
        <v>144</v>
      </c>
      <c r="BM131" s="217" t="s">
        <v>837</v>
      </c>
    </row>
    <row r="132" s="2" customFormat="1" ht="16.5" customHeight="1">
      <c r="A132" s="40"/>
      <c r="B132" s="41"/>
      <c r="C132" s="206" t="s">
        <v>625</v>
      </c>
      <c r="D132" s="206" t="s">
        <v>139</v>
      </c>
      <c r="E132" s="207" t="s">
        <v>1332</v>
      </c>
      <c r="F132" s="208" t="s">
        <v>1333</v>
      </c>
      <c r="G132" s="209" t="s">
        <v>189</v>
      </c>
      <c r="H132" s="210">
        <v>15</v>
      </c>
      <c r="I132" s="211"/>
      <c r="J132" s="212">
        <f>ROUND(I132*H132,2)</f>
        <v>0</v>
      </c>
      <c r="K132" s="208" t="s">
        <v>19</v>
      </c>
      <c r="L132" s="46"/>
      <c r="M132" s="213" t="s">
        <v>19</v>
      </c>
      <c r="N132" s="214" t="s">
        <v>46</v>
      </c>
      <c r="O132" s="86"/>
      <c r="P132" s="215">
        <f>O132*H132</f>
        <v>0</v>
      </c>
      <c r="Q132" s="215">
        <v>0</v>
      </c>
      <c r="R132" s="215">
        <f>Q132*H132</f>
        <v>0</v>
      </c>
      <c r="S132" s="215">
        <v>0</v>
      </c>
      <c r="T132" s="216">
        <f>S132*H132</f>
        <v>0</v>
      </c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R132" s="217" t="s">
        <v>144</v>
      </c>
      <c r="AT132" s="217" t="s">
        <v>139</v>
      </c>
      <c r="AU132" s="217" t="s">
        <v>85</v>
      </c>
      <c r="AY132" s="19" t="s">
        <v>136</v>
      </c>
      <c r="BE132" s="218">
        <f>IF(N132="základní",J132,0)</f>
        <v>0</v>
      </c>
      <c r="BF132" s="218">
        <f>IF(N132="snížená",J132,0)</f>
        <v>0</v>
      </c>
      <c r="BG132" s="218">
        <f>IF(N132="zákl. přenesená",J132,0)</f>
        <v>0</v>
      </c>
      <c r="BH132" s="218">
        <f>IF(N132="sníž. přenesená",J132,0)</f>
        <v>0</v>
      </c>
      <c r="BI132" s="218">
        <f>IF(N132="nulová",J132,0)</f>
        <v>0</v>
      </c>
      <c r="BJ132" s="19" t="s">
        <v>83</v>
      </c>
      <c r="BK132" s="218">
        <f>ROUND(I132*H132,2)</f>
        <v>0</v>
      </c>
      <c r="BL132" s="19" t="s">
        <v>144</v>
      </c>
      <c r="BM132" s="217" t="s">
        <v>849</v>
      </c>
    </row>
    <row r="133" s="2" customFormat="1" ht="16.5" customHeight="1">
      <c r="A133" s="40"/>
      <c r="B133" s="41"/>
      <c r="C133" s="206" t="s">
        <v>629</v>
      </c>
      <c r="D133" s="206" t="s">
        <v>139</v>
      </c>
      <c r="E133" s="207" t="s">
        <v>1334</v>
      </c>
      <c r="F133" s="208" t="s">
        <v>1335</v>
      </c>
      <c r="G133" s="209" t="s">
        <v>189</v>
      </c>
      <c r="H133" s="210">
        <v>67</v>
      </c>
      <c r="I133" s="211"/>
      <c r="J133" s="212">
        <f>ROUND(I133*H133,2)</f>
        <v>0</v>
      </c>
      <c r="K133" s="208" t="s">
        <v>19</v>
      </c>
      <c r="L133" s="46"/>
      <c r="M133" s="213" t="s">
        <v>19</v>
      </c>
      <c r="N133" s="214" t="s">
        <v>46</v>
      </c>
      <c r="O133" s="86"/>
      <c r="P133" s="215">
        <f>O133*H133</f>
        <v>0</v>
      </c>
      <c r="Q133" s="215">
        <v>0</v>
      </c>
      <c r="R133" s="215">
        <f>Q133*H133</f>
        <v>0</v>
      </c>
      <c r="S133" s="215">
        <v>0</v>
      </c>
      <c r="T133" s="216">
        <f>S133*H133</f>
        <v>0</v>
      </c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R133" s="217" t="s">
        <v>144</v>
      </c>
      <c r="AT133" s="217" t="s">
        <v>139</v>
      </c>
      <c r="AU133" s="217" t="s">
        <v>85</v>
      </c>
      <c r="AY133" s="19" t="s">
        <v>136</v>
      </c>
      <c r="BE133" s="218">
        <f>IF(N133="základní",J133,0)</f>
        <v>0</v>
      </c>
      <c r="BF133" s="218">
        <f>IF(N133="snížená",J133,0)</f>
        <v>0</v>
      </c>
      <c r="BG133" s="218">
        <f>IF(N133="zákl. přenesená",J133,0)</f>
        <v>0</v>
      </c>
      <c r="BH133" s="218">
        <f>IF(N133="sníž. přenesená",J133,0)</f>
        <v>0</v>
      </c>
      <c r="BI133" s="218">
        <f>IF(N133="nulová",J133,0)</f>
        <v>0</v>
      </c>
      <c r="BJ133" s="19" t="s">
        <v>83</v>
      </c>
      <c r="BK133" s="218">
        <f>ROUND(I133*H133,2)</f>
        <v>0</v>
      </c>
      <c r="BL133" s="19" t="s">
        <v>144</v>
      </c>
      <c r="BM133" s="217" t="s">
        <v>859</v>
      </c>
    </row>
    <row r="134" s="2" customFormat="1" ht="16.5" customHeight="1">
      <c r="A134" s="40"/>
      <c r="B134" s="41"/>
      <c r="C134" s="206" t="s">
        <v>636</v>
      </c>
      <c r="D134" s="206" t="s">
        <v>139</v>
      </c>
      <c r="E134" s="207" t="s">
        <v>1336</v>
      </c>
      <c r="F134" s="208" t="s">
        <v>1337</v>
      </c>
      <c r="G134" s="209" t="s">
        <v>189</v>
      </c>
      <c r="H134" s="210">
        <v>67</v>
      </c>
      <c r="I134" s="211"/>
      <c r="J134" s="212">
        <f>ROUND(I134*H134,2)</f>
        <v>0</v>
      </c>
      <c r="K134" s="208" t="s">
        <v>19</v>
      </c>
      <c r="L134" s="46"/>
      <c r="M134" s="213" t="s">
        <v>19</v>
      </c>
      <c r="N134" s="214" t="s">
        <v>46</v>
      </c>
      <c r="O134" s="86"/>
      <c r="P134" s="215">
        <f>O134*H134</f>
        <v>0</v>
      </c>
      <c r="Q134" s="215">
        <v>0</v>
      </c>
      <c r="R134" s="215">
        <f>Q134*H134</f>
        <v>0</v>
      </c>
      <c r="S134" s="215">
        <v>0</v>
      </c>
      <c r="T134" s="216">
        <f>S134*H134</f>
        <v>0</v>
      </c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R134" s="217" t="s">
        <v>144</v>
      </c>
      <c r="AT134" s="217" t="s">
        <v>139</v>
      </c>
      <c r="AU134" s="217" t="s">
        <v>85</v>
      </c>
      <c r="AY134" s="19" t="s">
        <v>136</v>
      </c>
      <c r="BE134" s="218">
        <f>IF(N134="základní",J134,0)</f>
        <v>0</v>
      </c>
      <c r="BF134" s="218">
        <f>IF(N134="snížená",J134,0)</f>
        <v>0</v>
      </c>
      <c r="BG134" s="218">
        <f>IF(N134="zákl. přenesená",J134,0)</f>
        <v>0</v>
      </c>
      <c r="BH134" s="218">
        <f>IF(N134="sníž. přenesená",J134,0)</f>
        <v>0</v>
      </c>
      <c r="BI134" s="218">
        <f>IF(N134="nulová",J134,0)</f>
        <v>0</v>
      </c>
      <c r="BJ134" s="19" t="s">
        <v>83</v>
      </c>
      <c r="BK134" s="218">
        <f>ROUND(I134*H134,2)</f>
        <v>0</v>
      </c>
      <c r="BL134" s="19" t="s">
        <v>144</v>
      </c>
      <c r="BM134" s="217" t="s">
        <v>869</v>
      </c>
    </row>
    <row r="135" s="2" customFormat="1" ht="16.5" customHeight="1">
      <c r="A135" s="40"/>
      <c r="B135" s="41"/>
      <c r="C135" s="206" t="s">
        <v>641</v>
      </c>
      <c r="D135" s="206" t="s">
        <v>139</v>
      </c>
      <c r="E135" s="207" t="s">
        <v>1338</v>
      </c>
      <c r="F135" s="208" t="s">
        <v>1339</v>
      </c>
      <c r="G135" s="209" t="s">
        <v>189</v>
      </c>
      <c r="H135" s="210">
        <v>15</v>
      </c>
      <c r="I135" s="211"/>
      <c r="J135" s="212">
        <f>ROUND(I135*H135,2)</f>
        <v>0</v>
      </c>
      <c r="K135" s="208" t="s">
        <v>19</v>
      </c>
      <c r="L135" s="46"/>
      <c r="M135" s="213" t="s">
        <v>19</v>
      </c>
      <c r="N135" s="214" t="s">
        <v>46</v>
      </c>
      <c r="O135" s="86"/>
      <c r="P135" s="215">
        <f>O135*H135</f>
        <v>0</v>
      </c>
      <c r="Q135" s="215">
        <v>0</v>
      </c>
      <c r="R135" s="215">
        <f>Q135*H135</f>
        <v>0</v>
      </c>
      <c r="S135" s="215">
        <v>0</v>
      </c>
      <c r="T135" s="216">
        <f>S135*H135</f>
        <v>0</v>
      </c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R135" s="217" t="s">
        <v>144</v>
      </c>
      <c r="AT135" s="217" t="s">
        <v>139</v>
      </c>
      <c r="AU135" s="217" t="s">
        <v>85</v>
      </c>
      <c r="AY135" s="19" t="s">
        <v>136</v>
      </c>
      <c r="BE135" s="218">
        <f>IF(N135="základní",J135,0)</f>
        <v>0</v>
      </c>
      <c r="BF135" s="218">
        <f>IF(N135="snížená",J135,0)</f>
        <v>0</v>
      </c>
      <c r="BG135" s="218">
        <f>IF(N135="zákl. přenesená",J135,0)</f>
        <v>0</v>
      </c>
      <c r="BH135" s="218">
        <f>IF(N135="sníž. přenesená",J135,0)</f>
        <v>0</v>
      </c>
      <c r="BI135" s="218">
        <f>IF(N135="nulová",J135,0)</f>
        <v>0</v>
      </c>
      <c r="BJ135" s="19" t="s">
        <v>83</v>
      </c>
      <c r="BK135" s="218">
        <f>ROUND(I135*H135,2)</f>
        <v>0</v>
      </c>
      <c r="BL135" s="19" t="s">
        <v>144</v>
      </c>
      <c r="BM135" s="217" t="s">
        <v>886</v>
      </c>
    </row>
    <row r="136" s="2" customFormat="1" ht="16.5" customHeight="1">
      <c r="A136" s="40"/>
      <c r="B136" s="41"/>
      <c r="C136" s="206" t="s">
        <v>646</v>
      </c>
      <c r="D136" s="206" t="s">
        <v>139</v>
      </c>
      <c r="E136" s="207" t="s">
        <v>1340</v>
      </c>
      <c r="F136" s="208" t="s">
        <v>1341</v>
      </c>
      <c r="G136" s="209" t="s">
        <v>189</v>
      </c>
      <c r="H136" s="210">
        <v>15</v>
      </c>
      <c r="I136" s="211"/>
      <c r="J136" s="212">
        <f>ROUND(I136*H136,2)</f>
        <v>0</v>
      </c>
      <c r="K136" s="208" t="s">
        <v>19</v>
      </c>
      <c r="L136" s="46"/>
      <c r="M136" s="213" t="s">
        <v>19</v>
      </c>
      <c r="N136" s="214" t="s">
        <v>46</v>
      </c>
      <c r="O136" s="86"/>
      <c r="P136" s="215">
        <f>O136*H136</f>
        <v>0</v>
      </c>
      <c r="Q136" s="215">
        <v>0</v>
      </c>
      <c r="R136" s="215">
        <f>Q136*H136</f>
        <v>0</v>
      </c>
      <c r="S136" s="215">
        <v>0</v>
      </c>
      <c r="T136" s="216">
        <f>S136*H136</f>
        <v>0</v>
      </c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R136" s="217" t="s">
        <v>144</v>
      </c>
      <c r="AT136" s="217" t="s">
        <v>139</v>
      </c>
      <c r="AU136" s="217" t="s">
        <v>85</v>
      </c>
      <c r="AY136" s="19" t="s">
        <v>136</v>
      </c>
      <c r="BE136" s="218">
        <f>IF(N136="základní",J136,0)</f>
        <v>0</v>
      </c>
      <c r="BF136" s="218">
        <f>IF(N136="snížená",J136,0)</f>
        <v>0</v>
      </c>
      <c r="BG136" s="218">
        <f>IF(N136="zákl. přenesená",J136,0)</f>
        <v>0</v>
      </c>
      <c r="BH136" s="218">
        <f>IF(N136="sníž. přenesená",J136,0)</f>
        <v>0</v>
      </c>
      <c r="BI136" s="218">
        <f>IF(N136="nulová",J136,0)</f>
        <v>0</v>
      </c>
      <c r="BJ136" s="19" t="s">
        <v>83</v>
      </c>
      <c r="BK136" s="218">
        <f>ROUND(I136*H136,2)</f>
        <v>0</v>
      </c>
      <c r="BL136" s="19" t="s">
        <v>144</v>
      </c>
      <c r="BM136" s="217" t="s">
        <v>902</v>
      </c>
    </row>
    <row r="137" s="2" customFormat="1" ht="16.5" customHeight="1">
      <c r="A137" s="40"/>
      <c r="B137" s="41"/>
      <c r="C137" s="206" t="s">
        <v>651</v>
      </c>
      <c r="D137" s="206" t="s">
        <v>139</v>
      </c>
      <c r="E137" s="207" t="s">
        <v>1207</v>
      </c>
      <c r="F137" s="208" t="s">
        <v>1208</v>
      </c>
      <c r="G137" s="209" t="s">
        <v>1176</v>
      </c>
      <c r="H137" s="210">
        <v>46</v>
      </c>
      <c r="I137" s="211"/>
      <c r="J137" s="212">
        <f>ROUND(I137*H137,2)</f>
        <v>0</v>
      </c>
      <c r="K137" s="208" t="s">
        <v>19</v>
      </c>
      <c r="L137" s="46"/>
      <c r="M137" s="213" t="s">
        <v>19</v>
      </c>
      <c r="N137" s="214" t="s">
        <v>46</v>
      </c>
      <c r="O137" s="86"/>
      <c r="P137" s="215">
        <f>O137*H137</f>
        <v>0</v>
      </c>
      <c r="Q137" s="215">
        <v>0</v>
      </c>
      <c r="R137" s="215">
        <f>Q137*H137</f>
        <v>0</v>
      </c>
      <c r="S137" s="215">
        <v>0</v>
      </c>
      <c r="T137" s="216">
        <f>S137*H137</f>
        <v>0</v>
      </c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R137" s="217" t="s">
        <v>144</v>
      </c>
      <c r="AT137" s="217" t="s">
        <v>139</v>
      </c>
      <c r="AU137" s="217" t="s">
        <v>85</v>
      </c>
      <c r="AY137" s="19" t="s">
        <v>136</v>
      </c>
      <c r="BE137" s="218">
        <f>IF(N137="základní",J137,0)</f>
        <v>0</v>
      </c>
      <c r="BF137" s="218">
        <f>IF(N137="snížená",J137,0)</f>
        <v>0</v>
      </c>
      <c r="BG137" s="218">
        <f>IF(N137="zákl. přenesená",J137,0)</f>
        <v>0</v>
      </c>
      <c r="BH137" s="218">
        <f>IF(N137="sníž. přenesená",J137,0)</f>
        <v>0</v>
      </c>
      <c r="BI137" s="218">
        <f>IF(N137="nulová",J137,0)</f>
        <v>0</v>
      </c>
      <c r="BJ137" s="19" t="s">
        <v>83</v>
      </c>
      <c r="BK137" s="218">
        <f>ROUND(I137*H137,2)</f>
        <v>0</v>
      </c>
      <c r="BL137" s="19" t="s">
        <v>144</v>
      </c>
      <c r="BM137" s="217" t="s">
        <v>912</v>
      </c>
    </row>
    <row r="138" s="2" customFormat="1" ht="16.5" customHeight="1">
      <c r="A138" s="40"/>
      <c r="B138" s="41"/>
      <c r="C138" s="206" t="s">
        <v>656</v>
      </c>
      <c r="D138" s="206" t="s">
        <v>139</v>
      </c>
      <c r="E138" s="207" t="s">
        <v>1209</v>
      </c>
      <c r="F138" s="208" t="s">
        <v>1210</v>
      </c>
      <c r="G138" s="209" t="s">
        <v>1176</v>
      </c>
      <c r="H138" s="210">
        <v>46</v>
      </c>
      <c r="I138" s="211"/>
      <c r="J138" s="212">
        <f>ROUND(I138*H138,2)</f>
        <v>0</v>
      </c>
      <c r="K138" s="208" t="s">
        <v>19</v>
      </c>
      <c r="L138" s="46"/>
      <c r="M138" s="213" t="s">
        <v>19</v>
      </c>
      <c r="N138" s="214" t="s">
        <v>46</v>
      </c>
      <c r="O138" s="86"/>
      <c r="P138" s="215">
        <f>O138*H138</f>
        <v>0</v>
      </c>
      <c r="Q138" s="215">
        <v>0</v>
      </c>
      <c r="R138" s="215">
        <f>Q138*H138</f>
        <v>0</v>
      </c>
      <c r="S138" s="215">
        <v>0</v>
      </c>
      <c r="T138" s="216">
        <f>S138*H138</f>
        <v>0</v>
      </c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R138" s="217" t="s">
        <v>144</v>
      </c>
      <c r="AT138" s="217" t="s">
        <v>139</v>
      </c>
      <c r="AU138" s="217" t="s">
        <v>85</v>
      </c>
      <c r="AY138" s="19" t="s">
        <v>136</v>
      </c>
      <c r="BE138" s="218">
        <f>IF(N138="základní",J138,0)</f>
        <v>0</v>
      </c>
      <c r="BF138" s="218">
        <f>IF(N138="snížená",J138,0)</f>
        <v>0</v>
      </c>
      <c r="BG138" s="218">
        <f>IF(N138="zákl. přenesená",J138,0)</f>
        <v>0</v>
      </c>
      <c r="BH138" s="218">
        <f>IF(N138="sníž. přenesená",J138,0)</f>
        <v>0</v>
      </c>
      <c r="BI138" s="218">
        <f>IF(N138="nulová",J138,0)</f>
        <v>0</v>
      </c>
      <c r="BJ138" s="19" t="s">
        <v>83</v>
      </c>
      <c r="BK138" s="218">
        <f>ROUND(I138*H138,2)</f>
        <v>0</v>
      </c>
      <c r="BL138" s="19" t="s">
        <v>144</v>
      </c>
      <c r="BM138" s="217" t="s">
        <v>931</v>
      </c>
    </row>
    <row r="139" s="2" customFormat="1" ht="16.5" customHeight="1">
      <c r="A139" s="40"/>
      <c r="B139" s="41"/>
      <c r="C139" s="206" t="s">
        <v>660</v>
      </c>
      <c r="D139" s="206" t="s">
        <v>139</v>
      </c>
      <c r="E139" s="207" t="s">
        <v>1342</v>
      </c>
      <c r="F139" s="208" t="s">
        <v>1343</v>
      </c>
      <c r="G139" s="209" t="s">
        <v>1176</v>
      </c>
      <c r="H139" s="210">
        <v>26</v>
      </c>
      <c r="I139" s="211"/>
      <c r="J139" s="212">
        <f>ROUND(I139*H139,2)</f>
        <v>0</v>
      </c>
      <c r="K139" s="208" t="s">
        <v>19</v>
      </c>
      <c r="L139" s="46"/>
      <c r="M139" s="213" t="s">
        <v>19</v>
      </c>
      <c r="N139" s="214" t="s">
        <v>46</v>
      </c>
      <c r="O139" s="86"/>
      <c r="P139" s="215">
        <f>O139*H139</f>
        <v>0</v>
      </c>
      <c r="Q139" s="215">
        <v>0</v>
      </c>
      <c r="R139" s="215">
        <f>Q139*H139</f>
        <v>0</v>
      </c>
      <c r="S139" s="215">
        <v>0</v>
      </c>
      <c r="T139" s="216">
        <f>S139*H139</f>
        <v>0</v>
      </c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R139" s="217" t="s">
        <v>144</v>
      </c>
      <c r="AT139" s="217" t="s">
        <v>139</v>
      </c>
      <c r="AU139" s="217" t="s">
        <v>85</v>
      </c>
      <c r="AY139" s="19" t="s">
        <v>136</v>
      </c>
      <c r="BE139" s="218">
        <f>IF(N139="základní",J139,0)</f>
        <v>0</v>
      </c>
      <c r="BF139" s="218">
        <f>IF(N139="snížená",J139,0)</f>
        <v>0</v>
      </c>
      <c r="BG139" s="218">
        <f>IF(N139="zákl. přenesená",J139,0)</f>
        <v>0</v>
      </c>
      <c r="BH139" s="218">
        <f>IF(N139="sníž. přenesená",J139,0)</f>
        <v>0</v>
      </c>
      <c r="BI139" s="218">
        <f>IF(N139="nulová",J139,0)</f>
        <v>0</v>
      </c>
      <c r="BJ139" s="19" t="s">
        <v>83</v>
      </c>
      <c r="BK139" s="218">
        <f>ROUND(I139*H139,2)</f>
        <v>0</v>
      </c>
      <c r="BL139" s="19" t="s">
        <v>144</v>
      </c>
      <c r="BM139" s="217" t="s">
        <v>945</v>
      </c>
    </row>
    <row r="140" s="2" customFormat="1" ht="16.5" customHeight="1">
      <c r="A140" s="40"/>
      <c r="B140" s="41"/>
      <c r="C140" s="206" t="s">
        <v>664</v>
      </c>
      <c r="D140" s="206" t="s">
        <v>139</v>
      </c>
      <c r="E140" s="207" t="s">
        <v>1344</v>
      </c>
      <c r="F140" s="208" t="s">
        <v>1345</v>
      </c>
      <c r="G140" s="209" t="s">
        <v>1176</v>
      </c>
      <c r="H140" s="210">
        <v>26</v>
      </c>
      <c r="I140" s="211"/>
      <c r="J140" s="212">
        <f>ROUND(I140*H140,2)</f>
        <v>0</v>
      </c>
      <c r="K140" s="208" t="s">
        <v>19</v>
      </c>
      <c r="L140" s="46"/>
      <c r="M140" s="213" t="s">
        <v>19</v>
      </c>
      <c r="N140" s="214" t="s">
        <v>46</v>
      </c>
      <c r="O140" s="86"/>
      <c r="P140" s="215">
        <f>O140*H140</f>
        <v>0</v>
      </c>
      <c r="Q140" s="215">
        <v>0</v>
      </c>
      <c r="R140" s="215">
        <f>Q140*H140</f>
        <v>0</v>
      </c>
      <c r="S140" s="215">
        <v>0</v>
      </c>
      <c r="T140" s="216">
        <f>S140*H140</f>
        <v>0</v>
      </c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R140" s="217" t="s">
        <v>144</v>
      </c>
      <c r="AT140" s="217" t="s">
        <v>139</v>
      </c>
      <c r="AU140" s="217" t="s">
        <v>85</v>
      </c>
      <c r="AY140" s="19" t="s">
        <v>136</v>
      </c>
      <c r="BE140" s="218">
        <f>IF(N140="základní",J140,0)</f>
        <v>0</v>
      </c>
      <c r="BF140" s="218">
        <f>IF(N140="snížená",J140,0)</f>
        <v>0</v>
      </c>
      <c r="BG140" s="218">
        <f>IF(N140="zákl. přenesená",J140,0)</f>
        <v>0</v>
      </c>
      <c r="BH140" s="218">
        <f>IF(N140="sníž. přenesená",J140,0)</f>
        <v>0</v>
      </c>
      <c r="BI140" s="218">
        <f>IF(N140="nulová",J140,0)</f>
        <v>0</v>
      </c>
      <c r="BJ140" s="19" t="s">
        <v>83</v>
      </c>
      <c r="BK140" s="218">
        <f>ROUND(I140*H140,2)</f>
        <v>0</v>
      </c>
      <c r="BL140" s="19" t="s">
        <v>144</v>
      </c>
      <c r="BM140" s="217" t="s">
        <v>955</v>
      </c>
    </row>
    <row r="141" s="2" customFormat="1" ht="16.5" customHeight="1">
      <c r="A141" s="40"/>
      <c r="B141" s="41"/>
      <c r="C141" s="206" t="s">
        <v>669</v>
      </c>
      <c r="D141" s="206" t="s">
        <v>139</v>
      </c>
      <c r="E141" s="207" t="s">
        <v>1346</v>
      </c>
      <c r="F141" s="208" t="s">
        <v>1347</v>
      </c>
      <c r="G141" s="209" t="s">
        <v>1176</v>
      </c>
      <c r="H141" s="210">
        <v>6</v>
      </c>
      <c r="I141" s="211"/>
      <c r="J141" s="212">
        <f>ROUND(I141*H141,2)</f>
        <v>0</v>
      </c>
      <c r="K141" s="208" t="s">
        <v>19</v>
      </c>
      <c r="L141" s="46"/>
      <c r="M141" s="213" t="s">
        <v>19</v>
      </c>
      <c r="N141" s="214" t="s">
        <v>46</v>
      </c>
      <c r="O141" s="86"/>
      <c r="P141" s="215">
        <f>O141*H141</f>
        <v>0</v>
      </c>
      <c r="Q141" s="215">
        <v>0</v>
      </c>
      <c r="R141" s="215">
        <f>Q141*H141</f>
        <v>0</v>
      </c>
      <c r="S141" s="215">
        <v>0</v>
      </c>
      <c r="T141" s="216">
        <f>S141*H141</f>
        <v>0</v>
      </c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R141" s="217" t="s">
        <v>144</v>
      </c>
      <c r="AT141" s="217" t="s">
        <v>139</v>
      </c>
      <c r="AU141" s="217" t="s">
        <v>85</v>
      </c>
      <c r="AY141" s="19" t="s">
        <v>136</v>
      </c>
      <c r="BE141" s="218">
        <f>IF(N141="základní",J141,0)</f>
        <v>0</v>
      </c>
      <c r="BF141" s="218">
        <f>IF(N141="snížená",J141,0)</f>
        <v>0</v>
      </c>
      <c r="BG141" s="218">
        <f>IF(N141="zákl. přenesená",J141,0)</f>
        <v>0</v>
      </c>
      <c r="BH141" s="218">
        <f>IF(N141="sníž. přenesená",J141,0)</f>
        <v>0</v>
      </c>
      <c r="BI141" s="218">
        <f>IF(N141="nulová",J141,0)</f>
        <v>0</v>
      </c>
      <c r="BJ141" s="19" t="s">
        <v>83</v>
      </c>
      <c r="BK141" s="218">
        <f>ROUND(I141*H141,2)</f>
        <v>0</v>
      </c>
      <c r="BL141" s="19" t="s">
        <v>144</v>
      </c>
      <c r="BM141" s="217" t="s">
        <v>974</v>
      </c>
    </row>
    <row r="142" s="2" customFormat="1" ht="16.5" customHeight="1">
      <c r="A142" s="40"/>
      <c r="B142" s="41"/>
      <c r="C142" s="206" t="s">
        <v>673</v>
      </c>
      <c r="D142" s="206" t="s">
        <v>139</v>
      </c>
      <c r="E142" s="207" t="s">
        <v>1348</v>
      </c>
      <c r="F142" s="208" t="s">
        <v>1349</v>
      </c>
      <c r="G142" s="209" t="s">
        <v>1176</v>
      </c>
      <c r="H142" s="210">
        <v>6</v>
      </c>
      <c r="I142" s="211"/>
      <c r="J142" s="212">
        <f>ROUND(I142*H142,2)</f>
        <v>0</v>
      </c>
      <c r="K142" s="208" t="s">
        <v>19</v>
      </c>
      <c r="L142" s="46"/>
      <c r="M142" s="213" t="s">
        <v>19</v>
      </c>
      <c r="N142" s="214" t="s">
        <v>46</v>
      </c>
      <c r="O142" s="86"/>
      <c r="P142" s="215">
        <f>O142*H142</f>
        <v>0</v>
      </c>
      <c r="Q142" s="215">
        <v>0</v>
      </c>
      <c r="R142" s="215">
        <f>Q142*H142</f>
        <v>0</v>
      </c>
      <c r="S142" s="215">
        <v>0</v>
      </c>
      <c r="T142" s="216">
        <f>S142*H142</f>
        <v>0</v>
      </c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R142" s="217" t="s">
        <v>144</v>
      </c>
      <c r="AT142" s="217" t="s">
        <v>139</v>
      </c>
      <c r="AU142" s="217" t="s">
        <v>85</v>
      </c>
      <c r="AY142" s="19" t="s">
        <v>136</v>
      </c>
      <c r="BE142" s="218">
        <f>IF(N142="základní",J142,0)</f>
        <v>0</v>
      </c>
      <c r="BF142" s="218">
        <f>IF(N142="snížená",J142,0)</f>
        <v>0</v>
      </c>
      <c r="BG142" s="218">
        <f>IF(N142="zákl. přenesená",J142,0)</f>
        <v>0</v>
      </c>
      <c r="BH142" s="218">
        <f>IF(N142="sníž. přenesená",J142,0)</f>
        <v>0</v>
      </c>
      <c r="BI142" s="218">
        <f>IF(N142="nulová",J142,0)</f>
        <v>0</v>
      </c>
      <c r="BJ142" s="19" t="s">
        <v>83</v>
      </c>
      <c r="BK142" s="218">
        <f>ROUND(I142*H142,2)</f>
        <v>0</v>
      </c>
      <c r="BL142" s="19" t="s">
        <v>144</v>
      </c>
      <c r="BM142" s="217" t="s">
        <v>986</v>
      </c>
    </row>
    <row r="143" s="2" customFormat="1" ht="16.5" customHeight="1">
      <c r="A143" s="40"/>
      <c r="B143" s="41"/>
      <c r="C143" s="206" t="s">
        <v>679</v>
      </c>
      <c r="D143" s="206" t="s">
        <v>139</v>
      </c>
      <c r="E143" s="207" t="s">
        <v>1350</v>
      </c>
      <c r="F143" s="208" t="s">
        <v>1351</v>
      </c>
      <c r="G143" s="209" t="s">
        <v>1176</v>
      </c>
      <c r="H143" s="210">
        <v>4</v>
      </c>
      <c r="I143" s="211"/>
      <c r="J143" s="212">
        <f>ROUND(I143*H143,2)</f>
        <v>0</v>
      </c>
      <c r="K143" s="208" t="s">
        <v>19</v>
      </c>
      <c r="L143" s="46"/>
      <c r="M143" s="213" t="s">
        <v>19</v>
      </c>
      <c r="N143" s="214" t="s">
        <v>46</v>
      </c>
      <c r="O143" s="86"/>
      <c r="P143" s="215">
        <f>O143*H143</f>
        <v>0</v>
      </c>
      <c r="Q143" s="215">
        <v>0</v>
      </c>
      <c r="R143" s="215">
        <f>Q143*H143</f>
        <v>0</v>
      </c>
      <c r="S143" s="215">
        <v>0</v>
      </c>
      <c r="T143" s="216">
        <f>S143*H143</f>
        <v>0</v>
      </c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R143" s="217" t="s">
        <v>144</v>
      </c>
      <c r="AT143" s="217" t="s">
        <v>139</v>
      </c>
      <c r="AU143" s="217" t="s">
        <v>85</v>
      </c>
      <c r="AY143" s="19" t="s">
        <v>136</v>
      </c>
      <c r="BE143" s="218">
        <f>IF(N143="základní",J143,0)</f>
        <v>0</v>
      </c>
      <c r="BF143" s="218">
        <f>IF(N143="snížená",J143,0)</f>
        <v>0</v>
      </c>
      <c r="BG143" s="218">
        <f>IF(N143="zákl. přenesená",J143,0)</f>
        <v>0</v>
      </c>
      <c r="BH143" s="218">
        <f>IF(N143="sníž. přenesená",J143,0)</f>
        <v>0</v>
      </c>
      <c r="BI143" s="218">
        <f>IF(N143="nulová",J143,0)</f>
        <v>0</v>
      </c>
      <c r="BJ143" s="19" t="s">
        <v>83</v>
      </c>
      <c r="BK143" s="218">
        <f>ROUND(I143*H143,2)</f>
        <v>0</v>
      </c>
      <c r="BL143" s="19" t="s">
        <v>144</v>
      </c>
      <c r="BM143" s="217" t="s">
        <v>1001</v>
      </c>
    </row>
    <row r="144" s="2" customFormat="1" ht="16.5" customHeight="1">
      <c r="A144" s="40"/>
      <c r="B144" s="41"/>
      <c r="C144" s="206" t="s">
        <v>684</v>
      </c>
      <c r="D144" s="206" t="s">
        <v>139</v>
      </c>
      <c r="E144" s="207" t="s">
        <v>1352</v>
      </c>
      <c r="F144" s="208" t="s">
        <v>1353</v>
      </c>
      <c r="G144" s="209" t="s">
        <v>1176</v>
      </c>
      <c r="H144" s="210">
        <v>4</v>
      </c>
      <c r="I144" s="211"/>
      <c r="J144" s="212">
        <f>ROUND(I144*H144,2)</f>
        <v>0</v>
      </c>
      <c r="K144" s="208" t="s">
        <v>19</v>
      </c>
      <c r="L144" s="46"/>
      <c r="M144" s="213" t="s">
        <v>19</v>
      </c>
      <c r="N144" s="214" t="s">
        <v>46</v>
      </c>
      <c r="O144" s="86"/>
      <c r="P144" s="215">
        <f>O144*H144</f>
        <v>0</v>
      </c>
      <c r="Q144" s="215">
        <v>0</v>
      </c>
      <c r="R144" s="215">
        <f>Q144*H144</f>
        <v>0</v>
      </c>
      <c r="S144" s="215">
        <v>0</v>
      </c>
      <c r="T144" s="216">
        <f>S144*H144</f>
        <v>0</v>
      </c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R144" s="217" t="s">
        <v>144</v>
      </c>
      <c r="AT144" s="217" t="s">
        <v>139</v>
      </c>
      <c r="AU144" s="217" t="s">
        <v>85</v>
      </c>
      <c r="AY144" s="19" t="s">
        <v>136</v>
      </c>
      <c r="BE144" s="218">
        <f>IF(N144="základní",J144,0)</f>
        <v>0</v>
      </c>
      <c r="BF144" s="218">
        <f>IF(N144="snížená",J144,0)</f>
        <v>0</v>
      </c>
      <c r="BG144" s="218">
        <f>IF(N144="zákl. přenesená",J144,0)</f>
        <v>0</v>
      </c>
      <c r="BH144" s="218">
        <f>IF(N144="sníž. přenesená",J144,0)</f>
        <v>0</v>
      </c>
      <c r="BI144" s="218">
        <f>IF(N144="nulová",J144,0)</f>
        <v>0</v>
      </c>
      <c r="BJ144" s="19" t="s">
        <v>83</v>
      </c>
      <c r="BK144" s="218">
        <f>ROUND(I144*H144,2)</f>
        <v>0</v>
      </c>
      <c r="BL144" s="19" t="s">
        <v>144</v>
      </c>
      <c r="BM144" s="217" t="s">
        <v>1015</v>
      </c>
    </row>
    <row r="145" s="2" customFormat="1" ht="16.5" customHeight="1">
      <c r="A145" s="40"/>
      <c r="B145" s="41"/>
      <c r="C145" s="206" t="s">
        <v>689</v>
      </c>
      <c r="D145" s="206" t="s">
        <v>139</v>
      </c>
      <c r="E145" s="207" t="s">
        <v>1354</v>
      </c>
      <c r="F145" s="208" t="s">
        <v>1355</v>
      </c>
      <c r="G145" s="209" t="s">
        <v>1176</v>
      </c>
      <c r="H145" s="210">
        <v>1</v>
      </c>
      <c r="I145" s="211"/>
      <c r="J145" s="212">
        <f>ROUND(I145*H145,2)</f>
        <v>0</v>
      </c>
      <c r="K145" s="208" t="s">
        <v>19</v>
      </c>
      <c r="L145" s="46"/>
      <c r="M145" s="213" t="s">
        <v>19</v>
      </c>
      <c r="N145" s="214" t="s">
        <v>46</v>
      </c>
      <c r="O145" s="86"/>
      <c r="P145" s="215">
        <f>O145*H145</f>
        <v>0</v>
      </c>
      <c r="Q145" s="215">
        <v>0</v>
      </c>
      <c r="R145" s="215">
        <f>Q145*H145</f>
        <v>0</v>
      </c>
      <c r="S145" s="215">
        <v>0</v>
      </c>
      <c r="T145" s="216">
        <f>S145*H145</f>
        <v>0</v>
      </c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R145" s="217" t="s">
        <v>144</v>
      </c>
      <c r="AT145" s="217" t="s">
        <v>139</v>
      </c>
      <c r="AU145" s="217" t="s">
        <v>85</v>
      </c>
      <c r="AY145" s="19" t="s">
        <v>136</v>
      </c>
      <c r="BE145" s="218">
        <f>IF(N145="základní",J145,0)</f>
        <v>0</v>
      </c>
      <c r="BF145" s="218">
        <f>IF(N145="snížená",J145,0)</f>
        <v>0</v>
      </c>
      <c r="BG145" s="218">
        <f>IF(N145="zákl. přenesená",J145,0)</f>
        <v>0</v>
      </c>
      <c r="BH145" s="218">
        <f>IF(N145="sníž. přenesená",J145,0)</f>
        <v>0</v>
      </c>
      <c r="BI145" s="218">
        <f>IF(N145="nulová",J145,0)</f>
        <v>0</v>
      </c>
      <c r="BJ145" s="19" t="s">
        <v>83</v>
      </c>
      <c r="BK145" s="218">
        <f>ROUND(I145*H145,2)</f>
        <v>0</v>
      </c>
      <c r="BL145" s="19" t="s">
        <v>144</v>
      </c>
      <c r="BM145" s="217" t="s">
        <v>1053</v>
      </c>
    </row>
    <row r="146" s="2" customFormat="1" ht="16.5" customHeight="1">
      <c r="A146" s="40"/>
      <c r="B146" s="41"/>
      <c r="C146" s="206" t="s">
        <v>693</v>
      </c>
      <c r="D146" s="206" t="s">
        <v>139</v>
      </c>
      <c r="E146" s="207" t="s">
        <v>1356</v>
      </c>
      <c r="F146" s="208" t="s">
        <v>1357</v>
      </c>
      <c r="G146" s="209" t="s">
        <v>1176</v>
      </c>
      <c r="H146" s="210">
        <v>1</v>
      </c>
      <c r="I146" s="211"/>
      <c r="J146" s="212">
        <f>ROUND(I146*H146,2)</f>
        <v>0</v>
      </c>
      <c r="K146" s="208" t="s">
        <v>19</v>
      </c>
      <c r="L146" s="46"/>
      <c r="M146" s="213" t="s">
        <v>19</v>
      </c>
      <c r="N146" s="214" t="s">
        <v>46</v>
      </c>
      <c r="O146" s="86"/>
      <c r="P146" s="215">
        <f>O146*H146</f>
        <v>0</v>
      </c>
      <c r="Q146" s="215">
        <v>0</v>
      </c>
      <c r="R146" s="215">
        <f>Q146*H146</f>
        <v>0</v>
      </c>
      <c r="S146" s="215">
        <v>0</v>
      </c>
      <c r="T146" s="216">
        <f>S146*H146</f>
        <v>0</v>
      </c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R146" s="217" t="s">
        <v>144</v>
      </c>
      <c r="AT146" s="217" t="s">
        <v>139</v>
      </c>
      <c r="AU146" s="217" t="s">
        <v>85</v>
      </c>
      <c r="AY146" s="19" t="s">
        <v>136</v>
      </c>
      <c r="BE146" s="218">
        <f>IF(N146="základní",J146,0)</f>
        <v>0</v>
      </c>
      <c r="BF146" s="218">
        <f>IF(N146="snížená",J146,0)</f>
        <v>0</v>
      </c>
      <c r="BG146" s="218">
        <f>IF(N146="zákl. přenesená",J146,0)</f>
        <v>0</v>
      </c>
      <c r="BH146" s="218">
        <f>IF(N146="sníž. přenesená",J146,0)</f>
        <v>0</v>
      </c>
      <c r="BI146" s="218">
        <f>IF(N146="nulová",J146,0)</f>
        <v>0</v>
      </c>
      <c r="BJ146" s="19" t="s">
        <v>83</v>
      </c>
      <c r="BK146" s="218">
        <f>ROUND(I146*H146,2)</f>
        <v>0</v>
      </c>
      <c r="BL146" s="19" t="s">
        <v>144</v>
      </c>
      <c r="BM146" s="217" t="s">
        <v>1069</v>
      </c>
    </row>
    <row r="147" s="12" customFormat="1" ht="22.8" customHeight="1">
      <c r="A147" s="12"/>
      <c r="B147" s="190"/>
      <c r="C147" s="191"/>
      <c r="D147" s="192" t="s">
        <v>74</v>
      </c>
      <c r="E147" s="204" t="s">
        <v>1358</v>
      </c>
      <c r="F147" s="204" t="s">
        <v>1231</v>
      </c>
      <c r="G147" s="191"/>
      <c r="H147" s="191"/>
      <c r="I147" s="194"/>
      <c r="J147" s="205">
        <f>BK147</f>
        <v>0</v>
      </c>
      <c r="K147" s="191"/>
      <c r="L147" s="196"/>
      <c r="M147" s="197"/>
      <c r="N147" s="198"/>
      <c r="O147" s="198"/>
      <c r="P147" s="199">
        <f>SUM(P148:P156)</f>
        <v>0</v>
      </c>
      <c r="Q147" s="198"/>
      <c r="R147" s="199">
        <f>SUM(R148:R156)</f>
        <v>0</v>
      </c>
      <c r="S147" s="198"/>
      <c r="T147" s="200">
        <f>SUM(T148:T156)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201" t="s">
        <v>85</v>
      </c>
      <c r="AT147" s="202" t="s">
        <v>74</v>
      </c>
      <c r="AU147" s="202" t="s">
        <v>83</v>
      </c>
      <c r="AY147" s="201" t="s">
        <v>136</v>
      </c>
      <c r="BK147" s="203">
        <f>SUM(BK148:BK156)</f>
        <v>0</v>
      </c>
    </row>
    <row r="148" s="2" customFormat="1" ht="16.5" customHeight="1">
      <c r="A148" s="40"/>
      <c r="B148" s="41"/>
      <c r="C148" s="206" t="s">
        <v>698</v>
      </c>
      <c r="D148" s="206" t="s">
        <v>139</v>
      </c>
      <c r="E148" s="207" t="s">
        <v>1359</v>
      </c>
      <c r="F148" s="208" t="s">
        <v>1360</v>
      </c>
      <c r="G148" s="209" t="s">
        <v>1234</v>
      </c>
      <c r="H148" s="210">
        <v>30</v>
      </c>
      <c r="I148" s="211"/>
      <c r="J148" s="212">
        <f>ROUND(I148*H148,2)</f>
        <v>0</v>
      </c>
      <c r="K148" s="208" t="s">
        <v>19</v>
      </c>
      <c r="L148" s="46"/>
      <c r="M148" s="213" t="s">
        <v>19</v>
      </c>
      <c r="N148" s="214" t="s">
        <v>46</v>
      </c>
      <c r="O148" s="86"/>
      <c r="P148" s="215">
        <f>O148*H148</f>
        <v>0</v>
      </c>
      <c r="Q148" s="215">
        <v>0</v>
      </c>
      <c r="R148" s="215">
        <f>Q148*H148</f>
        <v>0</v>
      </c>
      <c r="S148" s="215">
        <v>0</v>
      </c>
      <c r="T148" s="216">
        <f>S148*H148</f>
        <v>0</v>
      </c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R148" s="217" t="s">
        <v>144</v>
      </c>
      <c r="AT148" s="217" t="s">
        <v>139</v>
      </c>
      <c r="AU148" s="217" t="s">
        <v>85</v>
      </c>
      <c r="AY148" s="19" t="s">
        <v>136</v>
      </c>
      <c r="BE148" s="218">
        <f>IF(N148="základní",J148,0)</f>
        <v>0</v>
      </c>
      <c r="BF148" s="218">
        <f>IF(N148="snížená",J148,0)</f>
        <v>0</v>
      </c>
      <c r="BG148" s="218">
        <f>IF(N148="zákl. přenesená",J148,0)</f>
        <v>0</v>
      </c>
      <c r="BH148" s="218">
        <f>IF(N148="sníž. přenesená",J148,0)</f>
        <v>0</v>
      </c>
      <c r="BI148" s="218">
        <f>IF(N148="nulová",J148,0)</f>
        <v>0</v>
      </c>
      <c r="BJ148" s="19" t="s">
        <v>83</v>
      </c>
      <c r="BK148" s="218">
        <f>ROUND(I148*H148,2)</f>
        <v>0</v>
      </c>
      <c r="BL148" s="19" t="s">
        <v>144</v>
      </c>
      <c r="BM148" s="217" t="s">
        <v>1079</v>
      </c>
    </row>
    <row r="149" s="2" customFormat="1" ht="16.5" customHeight="1">
      <c r="A149" s="40"/>
      <c r="B149" s="41"/>
      <c r="C149" s="206" t="s">
        <v>702</v>
      </c>
      <c r="D149" s="206" t="s">
        <v>139</v>
      </c>
      <c r="E149" s="207" t="s">
        <v>1361</v>
      </c>
      <c r="F149" s="208" t="s">
        <v>1362</v>
      </c>
      <c r="G149" s="209" t="s">
        <v>1234</v>
      </c>
      <c r="H149" s="210">
        <v>10</v>
      </c>
      <c r="I149" s="211"/>
      <c r="J149" s="212">
        <f>ROUND(I149*H149,2)</f>
        <v>0</v>
      </c>
      <c r="K149" s="208" t="s">
        <v>19</v>
      </c>
      <c r="L149" s="46"/>
      <c r="M149" s="213" t="s">
        <v>19</v>
      </c>
      <c r="N149" s="214" t="s">
        <v>46</v>
      </c>
      <c r="O149" s="86"/>
      <c r="P149" s="215">
        <f>O149*H149</f>
        <v>0</v>
      </c>
      <c r="Q149" s="215">
        <v>0</v>
      </c>
      <c r="R149" s="215">
        <f>Q149*H149</f>
        <v>0</v>
      </c>
      <c r="S149" s="215">
        <v>0</v>
      </c>
      <c r="T149" s="216">
        <f>S149*H149</f>
        <v>0</v>
      </c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R149" s="217" t="s">
        <v>144</v>
      </c>
      <c r="AT149" s="217" t="s">
        <v>139</v>
      </c>
      <c r="AU149" s="217" t="s">
        <v>85</v>
      </c>
      <c r="AY149" s="19" t="s">
        <v>136</v>
      </c>
      <c r="BE149" s="218">
        <f>IF(N149="základní",J149,0)</f>
        <v>0</v>
      </c>
      <c r="BF149" s="218">
        <f>IF(N149="snížená",J149,0)</f>
        <v>0</v>
      </c>
      <c r="BG149" s="218">
        <f>IF(N149="zákl. přenesená",J149,0)</f>
        <v>0</v>
      </c>
      <c r="BH149" s="218">
        <f>IF(N149="sníž. přenesená",J149,0)</f>
        <v>0</v>
      </c>
      <c r="BI149" s="218">
        <f>IF(N149="nulová",J149,0)</f>
        <v>0</v>
      </c>
      <c r="BJ149" s="19" t="s">
        <v>83</v>
      </c>
      <c r="BK149" s="218">
        <f>ROUND(I149*H149,2)</f>
        <v>0</v>
      </c>
      <c r="BL149" s="19" t="s">
        <v>144</v>
      </c>
      <c r="BM149" s="217" t="s">
        <v>1093</v>
      </c>
    </row>
    <row r="150" s="2" customFormat="1" ht="16.5" customHeight="1">
      <c r="A150" s="40"/>
      <c r="B150" s="41"/>
      <c r="C150" s="206" t="s">
        <v>707</v>
      </c>
      <c r="D150" s="206" t="s">
        <v>139</v>
      </c>
      <c r="E150" s="207" t="s">
        <v>1363</v>
      </c>
      <c r="F150" s="208" t="s">
        <v>1233</v>
      </c>
      <c r="G150" s="209" t="s">
        <v>1234</v>
      </c>
      <c r="H150" s="210">
        <v>5</v>
      </c>
      <c r="I150" s="211"/>
      <c r="J150" s="212">
        <f>ROUND(I150*H150,2)</f>
        <v>0</v>
      </c>
      <c r="K150" s="208" t="s">
        <v>19</v>
      </c>
      <c r="L150" s="46"/>
      <c r="M150" s="213" t="s">
        <v>19</v>
      </c>
      <c r="N150" s="214" t="s">
        <v>46</v>
      </c>
      <c r="O150" s="86"/>
      <c r="P150" s="215">
        <f>O150*H150</f>
        <v>0</v>
      </c>
      <c r="Q150" s="215">
        <v>0</v>
      </c>
      <c r="R150" s="215">
        <f>Q150*H150</f>
        <v>0</v>
      </c>
      <c r="S150" s="215">
        <v>0</v>
      </c>
      <c r="T150" s="216">
        <f>S150*H150</f>
        <v>0</v>
      </c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R150" s="217" t="s">
        <v>144</v>
      </c>
      <c r="AT150" s="217" t="s">
        <v>139</v>
      </c>
      <c r="AU150" s="217" t="s">
        <v>85</v>
      </c>
      <c r="AY150" s="19" t="s">
        <v>136</v>
      </c>
      <c r="BE150" s="218">
        <f>IF(N150="základní",J150,0)</f>
        <v>0</v>
      </c>
      <c r="BF150" s="218">
        <f>IF(N150="snížená",J150,0)</f>
        <v>0</v>
      </c>
      <c r="BG150" s="218">
        <f>IF(N150="zákl. přenesená",J150,0)</f>
        <v>0</v>
      </c>
      <c r="BH150" s="218">
        <f>IF(N150="sníž. přenesená",J150,0)</f>
        <v>0</v>
      </c>
      <c r="BI150" s="218">
        <f>IF(N150="nulová",J150,0)</f>
        <v>0</v>
      </c>
      <c r="BJ150" s="19" t="s">
        <v>83</v>
      </c>
      <c r="BK150" s="218">
        <f>ROUND(I150*H150,2)</f>
        <v>0</v>
      </c>
      <c r="BL150" s="19" t="s">
        <v>144</v>
      </c>
      <c r="BM150" s="217" t="s">
        <v>1105</v>
      </c>
    </row>
    <row r="151" s="2" customFormat="1" ht="16.5" customHeight="1">
      <c r="A151" s="40"/>
      <c r="B151" s="41"/>
      <c r="C151" s="206" t="s">
        <v>711</v>
      </c>
      <c r="D151" s="206" t="s">
        <v>139</v>
      </c>
      <c r="E151" s="207" t="s">
        <v>1364</v>
      </c>
      <c r="F151" s="208" t="s">
        <v>1236</v>
      </c>
      <c r="G151" s="209" t="s">
        <v>1219</v>
      </c>
      <c r="H151" s="210">
        <v>1</v>
      </c>
      <c r="I151" s="211"/>
      <c r="J151" s="212">
        <f>ROUND(I151*H151,2)</f>
        <v>0</v>
      </c>
      <c r="K151" s="208" t="s">
        <v>19</v>
      </c>
      <c r="L151" s="46"/>
      <c r="M151" s="213" t="s">
        <v>19</v>
      </c>
      <c r="N151" s="214" t="s">
        <v>46</v>
      </c>
      <c r="O151" s="86"/>
      <c r="P151" s="215">
        <f>O151*H151</f>
        <v>0</v>
      </c>
      <c r="Q151" s="215">
        <v>0</v>
      </c>
      <c r="R151" s="215">
        <f>Q151*H151</f>
        <v>0</v>
      </c>
      <c r="S151" s="215">
        <v>0</v>
      </c>
      <c r="T151" s="216">
        <f>S151*H151</f>
        <v>0</v>
      </c>
      <c r="U151" s="40"/>
      <c r="V151" s="40"/>
      <c r="W151" s="40"/>
      <c r="X151" s="40"/>
      <c r="Y151" s="40"/>
      <c r="Z151" s="40"/>
      <c r="AA151" s="40"/>
      <c r="AB151" s="40"/>
      <c r="AC151" s="40"/>
      <c r="AD151" s="40"/>
      <c r="AE151" s="40"/>
      <c r="AR151" s="217" t="s">
        <v>144</v>
      </c>
      <c r="AT151" s="217" t="s">
        <v>139</v>
      </c>
      <c r="AU151" s="217" t="s">
        <v>85</v>
      </c>
      <c r="AY151" s="19" t="s">
        <v>136</v>
      </c>
      <c r="BE151" s="218">
        <f>IF(N151="základní",J151,0)</f>
        <v>0</v>
      </c>
      <c r="BF151" s="218">
        <f>IF(N151="snížená",J151,0)</f>
        <v>0</v>
      </c>
      <c r="BG151" s="218">
        <f>IF(N151="zákl. přenesená",J151,0)</f>
        <v>0</v>
      </c>
      <c r="BH151" s="218">
        <f>IF(N151="sníž. přenesená",J151,0)</f>
        <v>0</v>
      </c>
      <c r="BI151" s="218">
        <f>IF(N151="nulová",J151,0)</f>
        <v>0</v>
      </c>
      <c r="BJ151" s="19" t="s">
        <v>83</v>
      </c>
      <c r="BK151" s="218">
        <f>ROUND(I151*H151,2)</f>
        <v>0</v>
      </c>
      <c r="BL151" s="19" t="s">
        <v>144</v>
      </c>
      <c r="BM151" s="217" t="s">
        <v>1121</v>
      </c>
    </row>
    <row r="152" s="2" customFormat="1" ht="16.5" customHeight="1">
      <c r="A152" s="40"/>
      <c r="B152" s="41"/>
      <c r="C152" s="206" t="s">
        <v>716</v>
      </c>
      <c r="D152" s="206" t="s">
        <v>139</v>
      </c>
      <c r="E152" s="207" t="s">
        <v>1365</v>
      </c>
      <c r="F152" s="208" t="s">
        <v>1238</v>
      </c>
      <c r="G152" s="209" t="s">
        <v>1219</v>
      </c>
      <c r="H152" s="210">
        <v>1</v>
      </c>
      <c r="I152" s="211"/>
      <c r="J152" s="212">
        <f>ROUND(I152*H152,2)</f>
        <v>0</v>
      </c>
      <c r="K152" s="208" t="s">
        <v>19</v>
      </c>
      <c r="L152" s="46"/>
      <c r="M152" s="213" t="s">
        <v>19</v>
      </c>
      <c r="N152" s="214" t="s">
        <v>46</v>
      </c>
      <c r="O152" s="86"/>
      <c r="P152" s="215">
        <f>O152*H152</f>
        <v>0</v>
      </c>
      <c r="Q152" s="215">
        <v>0</v>
      </c>
      <c r="R152" s="215">
        <f>Q152*H152</f>
        <v>0</v>
      </c>
      <c r="S152" s="215">
        <v>0</v>
      </c>
      <c r="T152" s="216">
        <f>S152*H152</f>
        <v>0</v>
      </c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R152" s="217" t="s">
        <v>144</v>
      </c>
      <c r="AT152" s="217" t="s">
        <v>139</v>
      </c>
      <c r="AU152" s="217" t="s">
        <v>85</v>
      </c>
      <c r="AY152" s="19" t="s">
        <v>136</v>
      </c>
      <c r="BE152" s="218">
        <f>IF(N152="základní",J152,0)</f>
        <v>0</v>
      </c>
      <c r="BF152" s="218">
        <f>IF(N152="snížená",J152,0)</f>
        <v>0</v>
      </c>
      <c r="BG152" s="218">
        <f>IF(N152="zákl. přenesená",J152,0)</f>
        <v>0</v>
      </c>
      <c r="BH152" s="218">
        <f>IF(N152="sníž. přenesená",J152,0)</f>
        <v>0</v>
      </c>
      <c r="BI152" s="218">
        <f>IF(N152="nulová",J152,0)</f>
        <v>0</v>
      </c>
      <c r="BJ152" s="19" t="s">
        <v>83</v>
      </c>
      <c r="BK152" s="218">
        <f>ROUND(I152*H152,2)</f>
        <v>0</v>
      </c>
      <c r="BL152" s="19" t="s">
        <v>144</v>
      </c>
      <c r="BM152" s="217" t="s">
        <v>1144</v>
      </c>
    </row>
    <row r="153" s="2" customFormat="1" ht="16.5" customHeight="1">
      <c r="A153" s="40"/>
      <c r="B153" s="41"/>
      <c r="C153" s="206" t="s">
        <v>720</v>
      </c>
      <c r="D153" s="206" t="s">
        <v>139</v>
      </c>
      <c r="E153" s="207" t="s">
        <v>1366</v>
      </c>
      <c r="F153" s="208" t="s">
        <v>1240</v>
      </c>
      <c r="G153" s="209" t="s">
        <v>1219</v>
      </c>
      <c r="H153" s="210">
        <v>1</v>
      </c>
      <c r="I153" s="211"/>
      <c r="J153" s="212">
        <f>ROUND(I153*H153,2)</f>
        <v>0</v>
      </c>
      <c r="K153" s="208" t="s">
        <v>19</v>
      </c>
      <c r="L153" s="46"/>
      <c r="M153" s="213" t="s">
        <v>19</v>
      </c>
      <c r="N153" s="214" t="s">
        <v>46</v>
      </c>
      <c r="O153" s="86"/>
      <c r="P153" s="215">
        <f>O153*H153</f>
        <v>0</v>
      </c>
      <c r="Q153" s="215">
        <v>0</v>
      </c>
      <c r="R153" s="215">
        <f>Q153*H153</f>
        <v>0</v>
      </c>
      <c r="S153" s="215">
        <v>0</v>
      </c>
      <c r="T153" s="216">
        <f>S153*H153</f>
        <v>0</v>
      </c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R153" s="217" t="s">
        <v>144</v>
      </c>
      <c r="AT153" s="217" t="s">
        <v>139</v>
      </c>
      <c r="AU153" s="217" t="s">
        <v>85</v>
      </c>
      <c r="AY153" s="19" t="s">
        <v>136</v>
      </c>
      <c r="BE153" s="218">
        <f>IF(N153="základní",J153,0)</f>
        <v>0</v>
      </c>
      <c r="BF153" s="218">
        <f>IF(N153="snížená",J153,0)</f>
        <v>0</v>
      </c>
      <c r="BG153" s="218">
        <f>IF(N153="zákl. přenesená",J153,0)</f>
        <v>0</v>
      </c>
      <c r="BH153" s="218">
        <f>IF(N153="sníž. přenesená",J153,0)</f>
        <v>0</v>
      </c>
      <c r="BI153" s="218">
        <f>IF(N153="nulová",J153,0)</f>
        <v>0</v>
      </c>
      <c r="BJ153" s="19" t="s">
        <v>83</v>
      </c>
      <c r="BK153" s="218">
        <f>ROUND(I153*H153,2)</f>
        <v>0</v>
      </c>
      <c r="BL153" s="19" t="s">
        <v>144</v>
      </c>
      <c r="BM153" s="217" t="s">
        <v>1154</v>
      </c>
    </row>
    <row r="154" s="2" customFormat="1" ht="16.5" customHeight="1">
      <c r="A154" s="40"/>
      <c r="B154" s="41"/>
      <c r="C154" s="206" t="s">
        <v>724</v>
      </c>
      <c r="D154" s="206" t="s">
        <v>139</v>
      </c>
      <c r="E154" s="207" t="s">
        <v>1367</v>
      </c>
      <c r="F154" s="208" t="s">
        <v>1242</v>
      </c>
      <c r="G154" s="209" t="s">
        <v>1219</v>
      </c>
      <c r="H154" s="210">
        <v>1</v>
      </c>
      <c r="I154" s="211"/>
      <c r="J154" s="212">
        <f>ROUND(I154*H154,2)</f>
        <v>0</v>
      </c>
      <c r="K154" s="208" t="s">
        <v>19</v>
      </c>
      <c r="L154" s="46"/>
      <c r="M154" s="213" t="s">
        <v>19</v>
      </c>
      <c r="N154" s="214" t="s">
        <v>46</v>
      </c>
      <c r="O154" s="86"/>
      <c r="P154" s="215">
        <f>O154*H154</f>
        <v>0</v>
      </c>
      <c r="Q154" s="215">
        <v>0</v>
      </c>
      <c r="R154" s="215">
        <f>Q154*H154</f>
        <v>0</v>
      </c>
      <c r="S154" s="215">
        <v>0</v>
      </c>
      <c r="T154" s="216">
        <f>S154*H154</f>
        <v>0</v>
      </c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R154" s="217" t="s">
        <v>144</v>
      </c>
      <c r="AT154" s="217" t="s">
        <v>139</v>
      </c>
      <c r="AU154" s="217" t="s">
        <v>85</v>
      </c>
      <c r="AY154" s="19" t="s">
        <v>136</v>
      </c>
      <c r="BE154" s="218">
        <f>IF(N154="základní",J154,0)</f>
        <v>0</v>
      </c>
      <c r="BF154" s="218">
        <f>IF(N154="snížená",J154,0)</f>
        <v>0</v>
      </c>
      <c r="BG154" s="218">
        <f>IF(N154="zákl. přenesená",J154,0)</f>
        <v>0</v>
      </c>
      <c r="BH154" s="218">
        <f>IF(N154="sníž. přenesená",J154,0)</f>
        <v>0</v>
      </c>
      <c r="BI154" s="218">
        <f>IF(N154="nulová",J154,0)</f>
        <v>0</v>
      </c>
      <c r="BJ154" s="19" t="s">
        <v>83</v>
      </c>
      <c r="BK154" s="218">
        <f>ROUND(I154*H154,2)</f>
        <v>0</v>
      </c>
      <c r="BL154" s="19" t="s">
        <v>144</v>
      </c>
      <c r="BM154" s="217" t="s">
        <v>1368</v>
      </c>
    </row>
    <row r="155" s="2" customFormat="1" ht="16.5" customHeight="1">
      <c r="A155" s="40"/>
      <c r="B155" s="41"/>
      <c r="C155" s="206" t="s">
        <v>731</v>
      </c>
      <c r="D155" s="206" t="s">
        <v>139</v>
      </c>
      <c r="E155" s="207" t="s">
        <v>1369</v>
      </c>
      <c r="F155" s="208" t="s">
        <v>1244</v>
      </c>
      <c r="G155" s="209" t="s">
        <v>1219</v>
      </c>
      <c r="H155" s="210">
        <v>1</v>
      </c>
      <c r="I155" s="211"/>
      <c r="J155" s="212">
        <f>ROUND(I155*H155,2)</f>
        <v>0</v>
      </c>
      <c r="K155" s="208" t="s">
        <v>19</v>
      </c>
      <c r="L155" s="46"/>
      <c r="M155" s="213" t="s">
        <v>19</v>
      </c>
      <c r="N155" s="214" t="s">
        <v>46</v>
      </c>
      <c r="O155" s="86"/>
      <c r="P155" s="215">
        <f>O155*H155</f>
        <v>0</v>
      </c>
      <c r="Q155" s="215">
        <v>0</v>
      </c>
      <c r="R155" s="215">
        <f>Q155*H155</f>
        <v>0</v>
      </c>
      <c r="S155" s="215">
        <v>0</v>
      </c>
      <c r="T155" s="216">
        <f>S155*H155</f>
        <v>0</v>
      </c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R155" s="217" t="s">
        <v>144</v>
      </c>
      <c r="AT155" s="217" t="s">
        <v>139</v>
      </c>
      <c r="AU155" s="217" t="s">
        <v>85</v>
      </c>
      <c r="AY155" s="19" t="s">
        <v>136</v>
      </c>
      <c r="BE155" s="218">
        <f>IF(N155="základní",J155,0)</f>
        <v>0</v>
      </c>
      <c r="BF155" s="218">
        <f>IF(N155="snížená",J155,0)</f>
        <v>0</v>
      </c>
      <c r="BG155" s="218">
        <f>IF(N155="zákl. přenesená",J155,0)</f>
        <v>0</v>
      </c>
      <c r="BH155" s="218">
        <f>IF(N155="sníž. přenesená",J155,0)</f>
        <v>0</v>
      </c>
      <c r="BI155" s="218">
        <f>IF(N155="nulová",J155,0)</f>
        <v>0</v>
      </c>
      <c r="BJ155" s="19" t="s">
        <v>83</v>
      </c>
      <c r="BK155" s="218">
        <f>ROUND(I155*H155,2)</f>
        <v>0</v>
      </c>
      <c r="BL155" s="19" t="s">
        <v>144</v>
      </c>
      <c r="BM155" s="217" t="s">
        <v>1370</v>
      </c>
    </row>
    <row r="156" s="2" customFormat="1" ht="16.5" customHeight="1">
      <c r="A156" s="40"/>
      <c r="B156" s="41"/>
      <c r="C156" s="206" t="s">
        <v>738</v>
      </c>
      <c r="D156" s="206" t="s">
        <v>139</v>
      </c>
      <c r="E156" s="207" t="s">
        <v>1371</v>
      </c>
      <c r="F156" s="208" t="s">
        <v>1223</v>
      </c>
      <c r="G156" s="209" t="s">
        <v>1219</v>
      </c>
      <c r="H156" s="210">
        <v>1</v>
      </c>
      <c r="I156" s="211"/>
      <c r="J156" s="212">
        <f>ROUND(I156*H156,2)</f>
        <v>0</v>
      </c>
      <c r="K156" s="208" t="s">
        <v>19</v>
      </c>
      <c r="L156" s="46"/>
      <c r="M156" s="270" t="s">
        <v>19</v>
      </c>
      <c r="N156" s="271" t="s">
        <v>46</v>
      </c>
      <c r="O156" s="272"/>
      <c r="P156" s="273">
        <f>O156*H156</f>
        <v>0</v>
      </c>
      <c r="Q156" s="273">
        <v>0</v>
      </c>
      <c r="R156" s="273">
        <f>Q156*H156</f>
        <v>0</v>
      </c>
      <c r="S156" s="273">
        <v>0</v>
      </c>
      <c r="T156" s="274">
        <f>S156*H156</f>
        <v>0</v>
      </c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R156" s="217" t="s">
        <v>144</v>
      </c>
      <c r="AT156" s="217" t="s">
        <v>139</v>
      </c>
      <c r="AU156" s="217" t="s">
        <v>85</v>
      </c>
      <c r="AY156" s="19" t="s">
        <v>136</v>
      </c>
      <c r="BE156" s="218">
        <f>IF(N156="základní",J156,0)</f>
        <v>0</v>
      </c>
      <c r="BF156" s="218">
        <f>IF(N156="snížená",J156,0)</f>
        <v>0</v>
      </c>
      <c r="BG156" s="218">
        <f>IF(N156="zákl. přenesená",J156,0)</f>
        <v>0</v>
      </c>
      <c r="BH156" s="218">
        <f>IF(N156="sníž. přenesená",J156,0)</f>
        <v>0</v>
      </c>
      <c r="BI156" s="218">
        <f>IF(N156="nulová",J156,0)</f>
        <v>0</v>
      </c>
      <c r="BJ156" s="19" t="s">
        <v>83</v>
      </c>
      <c r="BK156" s="218">
        <f>ROUND(I156*H156,2)</f>
        <v>0</v>
      </c>
      <c r="BL156" s="19" t="s">
        <v>144</v>
      </c>
      <c r="BM156" s="217" t="s">
        <v>1372</v>
      </c>
    </row>
    <row r="157" s="2" customFormat="1" ht="6.96" customHeight="1">
      <c r="A157" s="40"/>
      <c r="B157" s="61"/>
      <c r="C157" s="62"/>
      <c r="D157" s="62"/>
      <c r="E157" s="62"/>
      <c r="F157" s="62"/>
      <c r="G157" s="62"/>
      <c r="H157" s="62"/>
      <c r="I157" s="62"/>
      <c r="J157" s="62"/>
      <c r="K157" s="62"/>
      <c r="L157" s="46"/>
      <c r="M157" s="40"/>
      <c r="O157" s="40"/>
      <c r="P157" s="40"/>
      <c r="Q157" s="40"/>
      <c r="R157" s="40"/>
      <c r="S157" s="40"/>
      <c r="T157" s="40"/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  <c r="AE157" s="40"/>
    </row>
  </sheetData>
  <sheetProtection sheet="1" autoFilter="0" formatColumns="0" formatRows="0" objects="1" scenarios="1" spinCount="100000" saltValue="60fbnDskyoX2imTifsFgAv0P6IAkUsw2TpwJsI/EggN5Xxee+JTCTFItDe6xITTvahu1EjsDa5RSlsliGzbeKQ==" hashValue="0uEzoQN0VGpCTR4lHL7CZMVOzXkzz/BQxrPIpiYy6pfnxA2FECNu5OUrhf8lHKf/RtrdsXHFNq0f+yQTXx10Uw==" algorithmName="SHA-512" password="CC35"/>
  <autoFilter ref="C84:K156"/>
  <mergeCells count="9">
    <mergeCell ref="E7:H7"/>
    <mergeCell ref="E9:H9"/>
    <mergeCell ref="E18:H18"/>
    <mergeCell ref="E27:H27"/>
    <mergeCell ref="E48:H48"/>
    <mergeCell ref="E50:H50"/>
    <mergeCell ref="E75:H75"/>
    <mergeCell ref="E77:H77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97</v>
      </c>
    </row>
    <row r="3" s="1" customFormat="1" ht="6.96" customHeight="1">
      <c r="B3" s="130"/>
      <c r="C3" s="131"/>
      <c r="D3" s="131"/>
      <c r="E3" s="131"/>
      <c r="F3" s="131"/>
      <c r="G3" s="131"/>
      <c r="H3" s="131"/>
      <c r="I3" s="131"/>
      <c r="J3" s="131"/>
      <c r="K3" s="131"/>
      <c r="L3" s="22"/>
      <c r="AT3" s="19" t="s">
        <v>85</v>
      </c>
    </row>
    <row r="4" s="1" customFormat="1" ht="24.96" customHeight="1">
      <c r="B4" s="22"/>
      <c r="D4" s="132" t="s">
        <v>104</v>
      </c>
      <c r="L4" s="22"/>
      <c r="M4" s="13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34" t="s">
        <v>16</v>
      </c>
      <c r="L6" s="22"/>
    </row>
    <row r="7" s="1" customFormat="1" ht="16.5" customHeight="1">
      <c r="B7" s="22"/>
      <c r="E7" s="135" t="str">
        <f>'Rekapitulace stavby'!K6</f>
        <v>Stavební úpravy dispozice 2.NP č.p. 68 na p.č. 561 v k.ú. Rychnov u Jablonce nad Nisou</v>
      </c>
      <c r="F7" s="134"/>
      <c r="G7" s="134"/>
      <c r="H7" s="134"/>
      <c r="L7" s="22"/>
    </row>
    <row r="8" s="2" customFormat="1" ht="12" customHeight="1">
      <c r="A8" s="40"/>
      <c r="B8" s="46"/>
      <c r="C8" s="40"/>
      <c r="D8" s="134" t="s">
        <v>105</v>
      </c>
      <c r="E8" s="40"/>
      <c r="F8" s="40"/>
      <c r="G8" s="40"/>
      <c r="H8" s="40"/>
      <c r="I8" s="40"/>
      <c r="J8" s="40"/>
      <c r="K8" s="40"/>
      <c r="L8" s="13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37" t="s">
        <v>1373</v>
      </c>
      <c r="F9" s="40"/>
      <c r="G9" s="40"/>
      <c r="H9" s="40"/>
      <c r="I9" s="40"/>
      <c r="J9" s="40"/>
      <c r="K9" s="40"/>
      <c r="L9" s="13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3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34" t="s">
        <v>18</v>
      </c>
      <c r="E11" s="40"/>
      <c r="F11" s="138" t="s">
        <v>19</v>
      </c>
      <c r="G11" s="40"/>
      <c r="H11" s="40"/>
      <c r="I11" s="134" t="s">
        <v>20</v>
      </c>
      <c r="J11" s="138" t="s">
        <v>19</v>
      </c>
      <c r="K11" s="40"/>
      <c r="L11" s="13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34" t="s">
        <v>21</v>
      </c>
      <c r="E12" s="40"/>
      <c r="F12" s="138" t="s">
        <v>22</v>
      </c>
      <c r="G12" s="40"/>
      <c r="H12" s="40"/>
      <c r="I12" s="134" t="s">
        <v>23</v>
      </c>
      <c r="J12" s="139" t="str">
        <f>'Rekapitulace stavby'!AN8</f>
        <v>26. 9. 2024</v>
      </c>
      <c r="K12" s="40"/>
      <c r="L12" s="13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3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34" t="s">
        <v>25</v>
      </c>
      <c r="E14" s="40"/>
      <c r="F14" s="40"/>
      <c r="G14" s="40"/>
      <c r="H14" s="40"/>
      <c r="I14" s="134" t="s">
        <v>26</v>
      </c>
      <c r="J14" s="138" t="s">
        <v>27</v>
      </c>
      <c r="K14" s="40"/>
      <c r="L14" s="13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28</v>
      </c>
      <c r="F15" s="40"/>
      <c r="G15" s="40"/>
      <c r="H15" s="40"/>
      <c r="I15" s="134" t="s">
        <v>29</v>
      </c>
      <c r="J15" s="138" t="s">
        <v>19</v>
      </c>
      <c r="K15" s="40"/>
      <c r="L15" s="13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3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34" t="s">
        <v>30</v>
      </c>
      <c r="E17" s="40"/>
      <c r="F17" s="40"/>
      <c r="G17" s="40"/>
      <c r="H17" s="40"/>
      <c r="I17" s="134" t="s">
        <v>26</v>
      </c>
      <c r="J17" s="35" t="str">
        <f>'Rekapitulace stavby'!AN13</f>
        <v>Vyplň údaj</v>
      </c>
      <c r="K17" s="40"/>
      <c r="L17" s="13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34" t="s">
        <v>29</v>
      </c>
      <c r="J18" s="35" t="str">
        <f>'Rekapitulace stavby'!AN14</f>
        <v>Vyplň údaj</v>
      </c>
      <c r="K18" s="40"/>
      <c r="L18" s="13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3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4" t="s">
        <v>32</v>
      </c>
      <c r="E20" s="40"/>
      <c r="F20" s="40"/>
      <c r="G20" s="40"/>
      <c r="H20" s="40"/>
      <c r="I20" s="134" t="s">
        <v>26</v>
      </c>
      <c r="J20" s="138" t="s">
        <v>19</v>
      </c>
      <c r="K20" s="40"/>
      <c r="L20" s="13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1374</v>
      </c>
      <c r="F21" s="40"/>
      <c r="G21" s="40"/>
      <c r="H21" s="40"/>
      <c r="I21" s="134" t="s">
        <v>29</v>
      </c>
      <c r="J21" s="138" t="s">
        <v>19</v>
      </c>
      <c r="K21" s="40"/>
      <c r="L21" s="13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3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4" t="s">
        <v>36</v>
      </c>
      <c r="E23" s="40"/>
      <c r="F23" s="40"/>
      <c r="G23" s="40"/>
      <c r="H23" s="40"/>
      <c r="I23" s="134" t="s">
        <v>26</v>
      </c>
      <c r="J23" s="138" t="s">
        <v>37</v>
      </c>
      <c r="K23" s="40"/>
      <c r="L23" s="13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38</v>
      </c>
      <c r="F24" s="40"/>
      <c r="G24" s="40"/>
      <c r="H24" s="40"/>
      <c r="I24" s="134" t="s">
        <v>29</v>
      </c>
      <c r="J24" s="138" t="s">
        <v>19</v>
      </c>
      <c r="K24" s="40"/>
      <c r="L24" s="13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3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4" t="s">
        <v>39</v>
      </c>
      <c r="E26" s="40"/>
      <c r="F26" s="40"/>
      <c r="G26" s="40"/>
      <c r="H26" s="40"/>
      <c r="I26" s="40"/>
      <c r="J26" s="40"/>
      <c r="K26" s="40"/>
      <c r="L26" s="13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40"/>
      <c r="B27" s="141"/>
      <c r="C27" s="140"/>
      <c r="D27" s="140"/>
      <c r="E27" s="142" t="s">
        <v>19</v>
      </c>
      <c r="F27" s="142"/>
      <c r="G27" s="142"/>
      <c r="H27" s="142"/>
      <c r="I27" s="140"/>
      <c r="J27" s="140"/>
      <c r="K27" s="140"/>
      <c r="L27" s="143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3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44"/>
      <c r="E29" s="144"/>
      <c r="F29" s="144"/>
      <c r="G29" s="144"/>
      <c r="H29" s="144"/>
      <c r="I29" s="144"/>
      <c r="J29" s="144"/>
      <c r="K29" s="144"/>
      <c r="L29" s="13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45" t="s">
        <v>41</v>
      </c>
      <c r="E30" s="40"/>
      <c r="F30" s="40"/>
      <c r="G30" s="40"/>
      <c r="H30" s="40"/>
      <c r="I30" s="40"/>
      <c r="J30" s="146">
        <f>ROUND(J89, 2)</f>
        <v>0</v>
      </c>
      <c r="K30" s="40"/>
      <c r="L30" s="13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44"/>
      <c r="E31" s="144"/>
      <c r="F31" s="144"/>
      <c r="G31" s="144"/>
      <c r="H31" s="144"/>
      <c r="I31" s="144"/>
      <c r="J31" s="144"/>
      <c r="K31" s="144"/>
      <c r="L31" s="13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47" t="s">
        <v>43</v>
      </c>
      <c r="G32" s="40"/>
      <c r="H32" s="40"/>
      <c r="I32" s="147" t="s">
        <v>42</v>
      </c>
      <c r="J32" s="147" t="s">
        <v>44</v>
      </c>
      <c r="K32" s="40"/>
      <c r="L32" s="13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48" t="s">
        <v>45</v>
      </c>
      <c r="E33" s="134" t="s">
        <v>46</v>
      </c>
      <c r="F33" s="149">
        <f>ROUND((SUM(BE89:BE609)),  2)</f>
        <v>0</v>
      </c>
      <c r="G33" s="40"/>
      <c r="H33" s="40"/>
      <c r="I33" s="150">
        <v>0.20999999999999999</v>
      </c>
      <c r="J33" s="149">
        <f>ROUND(((SUM(BE89:BE609))*I33),  2)</f>
        <v>0</v>
      </c>
      <c r="K33" s="40"/>
      <c r="L33" s="13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4" t="s">
        <v>47</v>
      </c>
      <c r="F34" s="149">
        <f>ROUND((SUM(BF89:BF609)),  2)</f>
        <v>0</v>
      </c>
      <c r="G34" s="40"/>
      <c r="H34" s="40"/>
      <c r="I34" s="150">
        <v>0.12</v>
      </c>
      <c r="J34" s="149">
        <f>ROUND(((SUM(BF89:BF609))*I34),  2)</f>
        <v>0</v>
      </c>
      <c r="K34" s="40"/>
      <c r="L34" s="13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4" t="s">
        <v>48</v>
      </c>
      <c r="F35" s="149">
        <f>ROUND((SUM(BG89:BG609)),  2)</f>
        <v>0</v>
      </c>
      <c r="G35" s="40"/>
      <c r="H35" s="40"/>
      <c r="I35" s="150">
        <v>0.20999999999999999</v>
      </c>
      <c r="J35" s="149">
        <f>0</f>
        <v>0</v>
      </c>
      <c r="K35" s="40"/>
      <c r="L35" s="13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4" t="s">
        <v>49</v>
      </c>
      <c r="F36" s="149">
        <f>ROUND((SUM(BH89:BH609)),  2)</f>
        <v>0</v>
      </c>
      <c r="G36" s="40"/>
      <c r="H36" s="40"/>
      <c r="I36" s="150">
        <v>0.12</v>
      </c>
      <c r="J36" s="149">
        <f>0</f>
        <v>0</v>
      </c>
      <c r="K36" s="40"/>
      <c r="L36" s="13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4" t="s">
        <v>50</v>
      </c>
      <c r="F37" s="149">
        <f>ROUND((SUM(BI89:BI609)),  2)</f>
        <v>0</v>
      </c>
      <c r="G37" s="40"/>
      <c r="H37" s="40"/>
      <c r="I37" s="150">
        <v>0</v>
      </c>
      <c r="J37" s="149">
        <f>0</f>
        <v>0</v>
      </c>
      <c r="K37" s="40"/>
      <c r="L37" s="13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3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51"/>
      <c r="D39" s="152" t="s">
        <v>51</v>
      </c>
      <c r="E39" s="153"/>
      <c r="F39" s="153"/>
      <c r="G39" s="154" t="s">
        <v>52</v>
      </c>
      <c r="H39" s="155" t="s">
        <v>53</v>
      </c>
      <c r="I39" s="153"/>
      <c r="J39" s="156">
        <f>SUM(J30:J37)</f>
        <v>0</v>
      </c>
      <c r="K39" s="157"/>
      <c r="L39" s="13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3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3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107</v>
      </c>
      <c r="D45" s="42"/>
      <c r="E45" s="42"/>
      <c r="F45" s="42"/>
      <c r="G45" s="42"/>
      <c r="H45" s="42"/>
      <c r="I45" s="42"/>
      <c r="J45" s="42"/>
      <c r="K45" s="42"/>
      <c r="L45" s="13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3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3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62" t="str">
        <f>E7</f>
        <v>Stavební úpravy dispozice 2.NP č.p. 68 na p.č. 561 v k.ú. Rychnov u Jablonce nad Nisou</v>
      </c>
      <c r="F48" s="34"/>
      <c r="G48" s="34"/>
      <c r="H48" s="34"/>
      <c r="I48" s="42"/>
      <c r="J48" s="42"/>
      <c r="K48" s="42"/>
      <c r="L48" s="13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105</v>
      </c>
      <c r="D49" s="42"/>
      <c r="E49" s="42"/>
      <c r="F49" s="42"/>
      <c r="G49" s="42"/>
      <c r="H49" s="42"/>
      <c r="I49" s="42"/>
      <c r="J49" s="42"/>
      <c r="K49" s="42"/>
      <c r="L49" s="13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05 - ZTI</v>
      </c>
      <c r="F50" s="42"/>
      <c r="G50" s="42"/>
      <c r="H50" s="42"/>
      <c r="I50" s="42"/>
      <c r="J50" s="42"/>
      <c r="K50" s="42"/>
      <c r="L50" s="13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3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 xml:space="preserve">č.p. 68 na p.č. 561 v k.ú. Rychnov u Jablonce nad </v>
      </c>
      <c r="G52" s="42"/>
      <c r="H52" s="42"/>
      <c r="I52" s="34" t="s">
        <v>23</v>
      </c>
      <c r="J52" s="74" t="str">
        <f>IF(J12="","",J12)</f>
        <v>26. 9. 2024</v>
      </c>
      <c r="K52" s="42"/>
      <c r="L52" s="13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3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5.15" customHeight="1">
      <c r="A54" s="40"/>
      <c r="B54" s="41"/>
      <c r="C54" s="34" t="s">
        <v>25</v>
      </c>
      <c r="D54" s="42"/>
      <c r="E54" s="42"/>
      <c r="F54" s="29" t="str">
        <f>E15</f>
        <v>Město Rychnov u Jablonce nad Nisou</v>
      </c>
      <c r="G54" s="42"/>
      <c r="H54" s="42"/>
      <c r="I54" s="34" t="s">
        <v>32</v>
      </c>
      <c r="J54" s="38" t="str">
        <f>E21</f>
        <v>EnTechSys, s.r.o.</v>
      </c>
      <c r="K54" s="42"/>
      <c r="L54" s="13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30</v>
      </c>
      <c r="D55" s="42"/>
      <c r="E55" s="42"/>
      <c r="F55" s="29" t="str">
        <f>IF(E18="","",E18)</f>
        <v>Vyplň údaj</v>
      </c>
      <c r="G55" s="42"/>
      <c r="H55" s="42"/>
      <c r="I55" s="34" t="s">
        <v>36</v>
      </c>
      <c r="J55" s="38" t="str">
        <f>E24</f>
        <v>Michael Štěpán</v>
      </c>
      <c r="K55" s="42"/>
      <c r="L55" s="13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3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63" t="s">
        <v>108</v>
      </c>
      <c r="D57" s="164"/>
      <c r="E57" s="164"/>
      <c r="F57" s="164"/>
      <c r="G57" s="164"/>
      <c r="H57" s="164"/>
      <c r="I57" s="164"/>
      <c r="J57" s="165" t="s">
        <v>109</v>
      </c>
      <c r="K57" s="164"/>
      <c r="L57" s="13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3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66" t="s">
        <v>73</v>
      </c>
      <c r="D59" s="42"/>
      <c r="E59" s="42"/>
      <c r="F59" s="42"/>
      <c r="G59" s="42"/>
      <c r="H59" s="42"/>
      <c r="I59" s="42"/>
      <c r="J59" s="104">
        <f>J89</f>
        <v>0</v>
      </c>
      <c r="K59" s="42"/>
      <c r="L59" s="13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110</v>
      </c>
    </row>
    <row r="60" s="9" customFormat="1" ht="24.96" customHeight="1">
      <c r="A60" s="9"/>
      <c r="B60" s="167"/>
      <c r="C60" s="168"/>
      <c r="D60" s="169" t="s">
        <v>111</v>
      </c>
      <c r="E60" s="170"/>
      <c r="F60" s="170"/>
      <c r="G60" s="170"/>
      <c r="H60" s="170"/>
      <c r="I60" s="170"/>
      <c r="J60" s="171">
        <f>J90</f>
        <v>0</v>
      </c>
      <c r="K60" s="168"/>
      <c r="L60" s="17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3"/>
      <c r="C61" s="174"/>
      <c r="D61" s="175" t="s">
        <v>348</v>
      </c>
      <c r="E61" s="176"/>
      <c r="F61" s="176"/>
      <c r="G61" s="176"/>
      <c r="H61" s="176"/>
      <c r="I61" s="176"/>
      <c r="J61" s="177">
        <f>J91</f>
        <v>0</v>
      </c>
      <c r="K61" s="174"/>
      <c r="L61" s="17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3"/>
      <c r="C62" s="174"/>
      <c r="D62" s="175" t="s">
        <v>112</v>
      </c>
      <c r="E62" s="176"/>
      <c r="F62" s="176"/>
      <c r="G62" s="176"/>
      <c r="H62" s="176"/>
      <c r="I62" s="176"/>
      <c r="J62" s="177">
        <f>J152</f>
        <v>0</v>
      </c>
      <c r="K62" s="174"/>
      <c r="L62" s="178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3"/>
      <c r="C63" s="174"/>
      <c r="D63" s="175" t="s">
        <v>113</v>
      </c>
      <c r="E63" s="176"/>
      <c r="F63" s="176"/>
      <c r="G63" s="176"/>
      <c r="H63" s="176"/>
      <c r="I63" s="176"/>
      <c r="J63" s="177">
        <f>J222</f>
        <v>0</v>
      </c>
      <c r="K63" s="174"/>
      <c r="L63" s="178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3"/>
      <c r="C64" s="174"/>
      <c r="D64" s="175" t="s">
        <v>349</v>
      </c>
      <c r="E64" s="176"/>
      <c r="F64" s="176"/>
      <c r="G64" s="176"/>
      <c r="H64" s="176"/>
      <c r="I64" s="176"/>
      <c r="J64" s="177">
        <f>J232</f>
        <v>0</v>
      </c>
      <c r="K64" s="174"/>
      <c r="L64" s="178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9" customFormat="1" ht="24.96" customHeight="1">
      <c r="A65" s="9"/>
      <c r="B65" s="167"/>
      <c r="C65" s="168"/>
      <c r="D65" s="169" t="s">
        <v>114</v>
      </c>
      <c r="E65" s="170"/>
      <c r="F65" s="170"/>
      <c r="G65" s="170"/>
      <c r="H65" s="170"/>
      <c r="I65" s="170"/>
      <c r="J65" s="171">
        <f>J235</f>
        <v>0</v>
      </c>
      <c r="K65" s="168"/>
      <c r="L65" s="172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10" customFormat="1" ht="19.92" customHeight="1">
      <c r="A66" s="10"/>
      <c r="B66" s="173"/>
      <c r="C66" s="174"/>
      <c r="D66" s="175" t="s">
        <v>1375</v>
      </c>
      <c r="E66" s="176"/>
      <c r="F66" s="176"/>
      <c r="G66" s="176"/>
      <c r="H66" s="176"/>
      <c r="I66" s="176"/>
      <c r="J66" s="177">
        <f>J236</f>
        <v>0</v>
      </c>
      <c r="K66" s="174"/>
      <c r="L66" s="17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73"/>
      <c r="C67" s="174"/>
      <c r="D67" s="175" t="s">
        <v>1376</v>
      </c>
      <c r="E67" s="176"/>
      <c r="F67" s="176"/>
      <c r="G67" s="176"/>
      <c r="H67" s="176"/>
      <c r="I67" s="176"/>
      <c r="J67" s="177">
        <f>J333</f>
        <v>0</v>
      </c>
      <c r="K67" s="174"/>
      <c r="L67" s="17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73"/>
      <c r="C68" s="174"/>
      <c r="D68" s="175" t="s">
        <v>115</v>
      </c>
      <c r="E68" s="176"/>
      <c r="F68" s="176"/>
      <c r="G68" s="176"/>
      <c r="H68" s="176"/>
      <c r="I68" s="176"/>
      <c r="J68" s="177">
        <f>J516</f>
        <v>0</v>
      </c>
      <c r="K68" s="174"/>
      <c r="L68" s="178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73"/>
      <c r="C69" s="174"/>
      <c r="D69" s="175" t="s">
        <v>1377</v>
      </c>
      <c r="E69" s="176"/>
      <c r="F69" s="176"/>
      <c r="G69" s="176"/>
      <c r="H69" s="176"/>
      <c r="I69" s="176"/>
      <c r="J69" s="177">
        <f>J603</f>
        <v>0</v>
      </c>
      <c r="K69" s="174"/>
      <c r="L69" s="17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2" customFormat="1" ht="21.84" customHeight="1">
      <c r="A70" s="40"/>
      <c r="B70" s="41"/>
      <c r="C70" s="42"/>
      <c r="D70" s="42"/>
      <c r="E70" s="42"/>
      <c r="F70" s="42"/>
      <c r="G70" s="42"/>
      <c r="H70" s="42"/>
      <c r="I70" s="42"/>
      <c r="J70" s="42"/>
      <c r="K70" s="42"/>
      <c r="L70" s="136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</row>
    <row r="71" s="2" customFormat="1" ht="6.96" customHeight="1">
      <c r="A71" s="40"/>
      <c r="B71" s="61"/>
      <c r="C71" s="62"/>
      <c r="D71" s="62"/>
      <c r="E71" s="62"/>
      <c r="F71" s="62"/>
      <c r="G71" s="62"/>
      <c r="H71" s="62"/>
      <c r="I71" s="62"/>
      <c r="J71" s="62"/>
      <c r="K71" s="62"/>
      <c r="L71" s="136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5" s="2" customFormat="1" ht="6.96" customHeight="1">
      <c r="A75" s="40"/>
      <c r="B75" s="63"/>
      <c r="C75" s="64"/>
      <c r="D75" s="64"/>
      <c r="E75" s="64"/>
      <c r="F75" s="64"/>
      <c r="G75" s="64"/>
      <c r="H75" s="64"/>
      <c r="I75" s="64"/>
      <c r="J75" s="64"/>
      <c r="K75" s="64"/>
      <c r="L75" s="136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24.96" customHeight="1">
      <c r="A76" s="40"/>
      <c r="B76" s="41"/>
      <c r="C76" s="25" t="s">
        <v>121</v>
      </c>
      <c r="D76" s="42"/>
      <c r="E76" s="42"/>
      <c r="F76" s="42"/>
      <c r="G76" s="42"/>
      <c r="H76" s="42"/>
      <c r="I76" s="42"/>
      <c r="J76" s="42"/>
      <c r="K76" s="42"/>
      <c r="L76" s="13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6.96" customHeight="1">
      <c r="A77" s="40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13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2" customHeight="1">
      <c r="A78" s="40"/>
      <c r="B78" s="41"/>
      <c r="C78" s="34" t="s">
        <v>16</v>
      </c>
      <c r="D78" s="42"/>
      <c r="E78" s="42"/>
      <c r="F78" s="42"/>
      <c r="G78" s="42"/>
      <c r="H78" s="42"/>
      <c r="I78" s="42"/>
      <c r="J78" s="42"/>
      <c r="K78" s="42"/>
      <c r="L78" s="13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6.5" customHeight="1">
      <c r="A79" s="40"/>
      <c r="B79" s="41"/>
      <c r="C79" s="42"/>
      <c r="D79" s="42"/>
      <c r="E79" s="162" t="str">
        <f>E7</f>
        <v>Stavební úpravy dispozice 2.NP č.p. 68 na p.č. 561 v k.ú. Rychnov u Jablonce nad Nisou</v>
      </c>
      <c r="F79" s="34"/>
      <c r="G79" s="34"/>
      <c r="H79" s="34"/>
      <c r="I79" s="42"/>
      <c r="J79" s="42"/>
      <c r="K79" s="42"/>
      <c r="L79" s="13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2" customHeight="1">
      <c r="A80" s="40"/>
      <c r="B80" s="41"/>
      <c r="C80" s="34" t="s">
        <v>105</v>
      </c>
      <c r="D80" s="42"/>
      <c r="E80" s="42"/>
      <c r="F80" s="42"/>
      <c r="G80" s="42"/>
      <c r="H80" s="42"/>
      <c r="I80" s="42"/>
      <c r="J80" s="42"/>
      <c r="K80" s="42"/>
      <c r="L80" s="13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6.5" customHeight="1">
      <c r="A81" s="40"/>
      <c r="B81" s="41"/>
      <c r="C81" s="42"/>
      <c r="D81" s="42"/>
      <c r="E81" s="71" t="str">
        <f>E9</f>
        <v>05 - ZTI</v>
      </c>
      <c r="F81" s="42"/>
      <c r="G81" s="42"/>
      <c r="H81" s="42"/>
      <c r="I81" s="42"/>
      <c r="J81" s="42"/>
      <c r="K81" s="42"/>
      <c r="L81" s="13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6.96" customHeight="1">
      <c r="A82" s="40"/>
      <c r="B82" s="41"/>
      <c r="C82" s="42"/>
      <c r="D82" s="42"/>
      <c r="E82" s="42"/>
      <c r="F82" s="42"/>
      <c r="G82" s="42"/>
      <c r="H82" s="42"/>
      <c r="I82" s="42"/>
      <c r="J82" s="42"/>
      <c r="K82" s="42"/>
      <c r="L82" s="136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12" customHeight="1">
      <c r="A83" s="40"/>
      <c r="B83" s="41"/>
      <c r="C83" s="34" t="s">
        <v>21</v>
      </c>
      <c r="D83" s="42"/>
      <c r="E83" s="42"/>
      <c r="F83" s="29" t="str">
        <f>F12</f>
        <v xml:space="preserve">č.p. 68 na p.č. 561 v k.ú. Rychnov u Jablonce nad </v>
      </c>
      <c r="G83" s="42"/>
      <c r="H83" s="42"/>
      <c r="I83" s="34" t="s">
        <v>23</v>
      </c>
      <c r="J83" s="74" t="str">
        <f>IF(J12="","",J12)</f>
        <v>26. 9. 2024</v>
      </c>
      <c r="K83" s="42"/>
      <c r="L83" s="136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6.96" customHeight="1">
      <c r="A84" s="40"/>
      <c r="B84" s="41"/>
      <c r="C84" s="42"/>
      <c r="D84" s="42"/>
      <c r="E84" s="42"/>
      <c r="F84" s="42"/>
      <c r="G84" s="42"/>
      <c r="H84" s="42"/>
      <c r="I84" s="42"/>
      <c r="J84" s="42"/>
      <c r="K84" s="42"/>
      <c r="L84" s="136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5.15" customHeight="1">
      <c r="A85" s="40"/>
      <c r="B85" s="41"/>
      <c r="C85" s="34" t="s">
        <v>25</v>
      </c>
      <c r="D85" s="42"/>
      <c r="E85" s="42"/>
      <c r="F85" s="29" t="str">
        <f>E15</f>
        <v>Město Rychnov u Jablonce nad Nisou</v>
      </c>
      <c r="G85" s="42"/>
      <c r="H85" s="42"/>
      <c r="I85" s="34" t="s">
        <v>32</v>
      </c>
      <c r="J85" s="38" t="str">
        <f>E21</f>
        <v>EnTechSys, s.r.o.</v>
      </c>
      <c r="K85" s="42"/>
      <c r="L85" s="136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15.15" customHeight="1">
      <c r="A86" s="40"/>
      <c r="B86" s="41"/>
      <c r="C86" s="34" t="s">
        <v>30</v>
      </c>
      <c r="D86" s="42"/>
      <c r="E86" s="42"/>
      <c r="F86" s="29" t="str">
        <f>IF(E18="","",E18)</f>
        <v>Vyplň údaj</v>
      </c>
      <c r="G86" s="42"/>
      <c r="H86" s="42"/>
      <c r="I86" s="34" t="s">
        <v>36</v>
      </c>
      <c r="J86" s="38" t="str">
        <f>E24</f>
        <v>Michael Štěpán</v>
      </c>
      <c r="K86" s="42"/>
      <c r="L86" s="136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10.32" customHeight="1">
      <c r="A87" s="40"/>
      <c r="B87" s="41"/>
      <c r="C87" s="42"/>
      <c r="D87" s="42"/>
      <c r="E87" s="42"/>
      <c r="F87" s="42"/>
      <c r="G87" s="42"/>
      <c r="H87" s="42"/>
      <c r="I87" s="42"/>
      <c r="J87" s="42"/>
      <c r="K87" s="42"/>
      <c r="L87" s="136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11" customFormat="1" ht="29.28" customHeight="1">
      <c r="A88" s="179"/>
      <c r="B88" s="180"/>
      <c r="C88" s="181" t="s">
        <v>122</v>
      </c>
      <c r="D88" s="182" t="s">
        <v>60</v>
      </c>
      <c r="E88" s="182" t="s">
        <v>56</v>
      </c>
      <c r="F88" s="182" t="s">
        <v>57</v>
      </c>
      <c r="G88" s="182" t="s">
        <v>123</v>
      </c>
      <c r="H88" s="182" t="s">
        <v>124</v>
      </c>
      <c r="I88" s="182" t="s">
        <v>125</v>
      </c>
      <c r="J88" s="182" t="s">
        <v>109</v>
      </c>
      <c r="K88" s="183" t="s">
        <v>126</v>
      </c>
      <c r="L88" s="184"/>
      <c r="M88" s="94" t="s">
        <v>19</v>
      </c>
      <c r="N88" s="95" t="s">
        <v>45</v>
      </c>
      <c r="O88" s="95" t="s">
        <v>127</v>
      </c>
      <c r="P88" s="95" t="s">
        <v>128</v>
      </c>
      <c r="Q88" s="95" t="s">
        <v>129</v>
      </c>
      <c r="R88" s="95" t="s">
        <v>130</v>
      </c>
      <c r="S88" s="95" t="s">
        <v>131</v>
      </c>
      <c r="T88" s="96" t="s">
        <v>132</v>
      </c>
      <c r="U88" s="179"/>
      <c r="V88" s="179"/>
      <c r="W88" s="179"/>
      <c r="X88" s="179"/>
      <c r="Y88" s="179"/>
      <c r="Z88" s="179"/>
      <c r="AA88" s="179"/>
      <c r="AB88" s="179"/>
      <c r="AC88" s="179"/>
      <c r="AD88" s="179"/>
      <c r="AE88" s="179"/>
    </row>
    <row r="89" s="2" customFormat="1" ht="22.8" customHeight="1">
      <c r="A89" s="40"/>
      <c r="B89" s="41"/>
      <c r="C89" s="101" t="s">
        <v>133</v>
      </c>
      <c r="D89" s="42"/>
      <c r="E89" s="42"/>
      <c r="F89" s="42"/>
      <c r="G89" s="42"/>
      <c r="H89" s="42"/>
      <c r="I89" s="42"/>
      <c r="J89" s="185">
        <f>BK89</f>
        <v>0</v>
      </c>
      <c r="K89" s="42"/>
      <c r="L89" s="46"/>
      <c r="M89" s="97"/>
      <c r="N89" s="186"/>
      <c r="O89" s="98"/>
      <c r="P89" s="187">
        <f>P90+P235</f>
        <v>0</v>
      </c>
      <c r="Q89" s="98"/>
      <c r="R89" s="187">
        <f>R90+R235</f>
        <v>0.63742854999999998</v>
      </c>
      <c r="S89" s="98"/>
      <c r="T89" s="188">
        <f>T90+T235</f>
        <v>0.38895999999999997</v>
      </c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T89" s="19" t="s">
        <v>74</v>
      </c>
      <c r="AU89" s="19" t="s">
        <v>110</v>
      </c>
      <c r="BK89" s="189">
        <f>BK90+BK235</f>
        <v>0</v>
      </c>
    </row>
    <row r="90" s="12" customFormat="1" ht="25.92" customHeight="1">
      <c r="A90" s="12"/>
      <c r="B90" s="190"/>
      <c r="C90" s="191"/>
      <c r="D90" s="192" t="s">
        <v>74</v>
      </c>
      <c r="E90" s="193" t="s">
        <v>134</v>
      </c>
      <c r="F90" s="193" t="s">
        <v>135</v>
      </c>
      <c r="G90" s="191"/>
      <c r="H90" s="191"/>
      <c r="I90" s="194"/>
      <c r="J90" s="195">
        <f>BK90</f>
        <v>0</v>
      </c>
      <c r="K90" s="191"/>
      <c r="L90" s="196"/>
      <c r="M90" s="197"/>
      <c r="N90" s="198"/>
      <c r="O90" s="198"/>
      <c r="P90" s="199">
        <f>P91+P152+P222+P232</f>
        <v>0</v>
      </c>
      <c r="Q90" s="198"/>
      <c r="R90" s="199">
        <f>R91+R152+R222+R232</f>
        <v>0.25054399999999999</v>
      </c>
      <c r="S90" s="198"/>
      <c r="T90" s="200">
        <f>T91+T152+T222+T232</f>
        <v>0.38895999999999997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01" t="s">
        <v>83</v>
      </c>
      <c r="AT90" s="202" t="s">
        <v>74</v>
      </c>
      <c r="AU90" s="202" t="s">
        <v>75</v>
      </c>
      <c r="AY90" s="201" t="s">
        <v>136</v>
      </c>
      <c r="BK90" s="203">
        <f>BK91+BK152+BK222+BK232</f>
        <v>0</v>
      </c>
    </row>
    <row r="91" s="12" customFormat="1" ht="22.8" customHeight="1">
      <c r="A91" s="12"/>
      <c r="B91" s="190"/>
      <c r="C91" s="191"/>
      <c r="D91" s="192" t="s">
        <v>74</v>
      </c>
      <c r="E91" s="204" t="s">
        <v>193</v>
      </c>
      <c r="F91" s="204" t="s">
        <v>400</v>
      </c>
      <c r="G91" s="191"/>
      <c r="H91" s="191"/>
      <c r="I91" s="194"/>
      <c r="J91" s="205">
        <f>BK91</f>
        <v>0</v>
      </c>
      <c r="K91" s="191"/>
      <c r="L91" s="196"/>
      <c r="M91" s="197"/>
      <c r="N91" s="198"/>
      <c r="O91" s="198"/>
      <c r="P91" s="199">
        <f>SUM(P92:P151)</f>
        <v>0</v>
      </c>
      <c r="Q91" s="198"/>
      <c r="R91" s="199">
        <f>SUM(R92:R151)</f>
        <v>0.25054399999999999</v>
      </c>
      <c r="S91" s="198"/>
      <c r="T91" s="200">
        <f>SUM(T92:T151)</f>
        <v>0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R91" s="201" t="s">
        <v>83</v>
      </c>
      <c r="AT91" s="202" t="s">
        <v>74</v>
      </c>
      <c r="AU91" s="202" t="s">
        <v>83</v>
      </c>
      <c r="AY91" s="201" t="s">
        <v>136</v>
      </c>
      <c r="BK91" s="203">
        <f>SUM(BK92:BK151)</f>
        <v>0</v>
      </c>
    </row>
    <row r="92" s="2" customFormat="1" ht="16.5" customHeight="1">
      <c r="A92" s="40"/>
      <c r="B92" s="41"/>
      <c r="C92" s="206" t="s">
        <v>83</v>
      </c>
      <c r="D92" s="206" t="s">
        <v>139</v>
      </c>
      <c r="E92" s="207" t="s">
        <v>1378</v>
      </c>
      <c r="F92" s="208" t="s">
        <v>1379</v>
      </c>
      <c r="G92" s="209" t="s">
        <v>142</v>
      </c>
      <c r="H92" s="210">
        <v>4.4740000000000002</v>
      </c>
      <c r="I92" s="211"/>
      <c r="J92" s="212">
        <f>ROUND(I92*H92,2)</f>
        <v>0</v>
      </c>
      <c r="K92" s="208" t="s">
        <v>143</v>
      </c>
      <c r="L92" s="46"/>
      <c r="M92" s="213" t="s">
        <v>19</v>
      </c>
      <c r="N92" s="214" t="s">
        <v>46</v>
      </c>
      <c r="O92" s="86"/>
      <c r="P92" s="215">
        <f>O92*H92</f>
        <v>0</v>
      </c>
      <c r="Q92" s="215">
        <v>0.056000000000000001</v>
      </c>
      <c r="R92" s="215">
        <f>Q92*H92</f>
        <v>0.25054399999999999</v>
      </c>
      <c r="S92" s="215">
        <v>0</v>
      </c>
      <c r="T92" s="216">
        <f>S92*H92</f>
        <v>0</v>
      </c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R92" s="217" t="s">
        <v>144</v>
      </c>
      <c r="AT92" s="217" t="s">
        <v>139</v>
      </c>
      <c r="AU92" s="217" t="s">
        <v>85</v>
      </c>
      <c r="AY92" s="19" t="s">
        <v>136</v>
      </c>
      <c r="BE92" s="218">
        <f>IF(N92="základní",J92,0)</f>
        <v>0</v>
      </c>
      <c r="BF92" s="218">
        <f>IF(N92="snížená",J92,0)</f>
        <v>0</v>
      </c>
      <c r="BG92" s="218">
        <f>IF(N92="zákl. přenesená",J92,0)</f>
        <v>0</v>
      </c>
      <c r="BH92" s="218">
        <f>IF(N92="sníž. přenesená",J92,0)</f>
        <v>0</v>
      </c>
      <c r="BI92" s="218">
        <f>IF(N92="nulová",J92,0)</f>
        <v>0</v>
      </c>
      <c r="BJ92" s="19" t="s">
        <v>83</v>
      </c>
      <c r="BK92" s="218">
        <f>ROUND(I92*H92,2)</f>
        <v>0</v>
      </c>
      <c r="BL92" s="19" t="s">
        <v>144</v>
      </c>
      <c r="BM92" s="217" t="s">
        <v>1380</v>
      </c>
    </row>
    <row r="93" s="2" customFormat="1">
      <c r="A93" s="40"/>
      <c r="B93" s="41"/>
      <c r="C93" s="42"/>
      <c r="D93" s="219" t="s">
        <v>146</v>
      </c>
      <c r="E93" s="42"/>
      <c r="F93" s="220" t="s">
        <v>1381</v>
      </c>
      <c r="G93" s="42"/>
      <c r="H93" s="42"/>
      <c r="I93" s="221"/>
      <c r="J93" s="42"/>
      <c r="K93" s="42"/>
      <c r="L93" s="46"/>
      <c r="M93" s="222"/>
      <c r="N93" s="223"/>
      <c r="O93" s="86"/>
      <c r="P93" s="86"/>
      <c r="Q93" s="86"/>
      <c r="R93" s="86"/>
      <c r="S93" s="86"/>
      <c r="T93" s="87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T93" s="19" t="s">
        <v>146</v>
      </c>
      <c r="AU93" s="19" t="s">
        <v>85</v>
      </c>
    </row>
    <row r="94" s="13" customFormat="1">
      <c r="A94" s="13"/>
      <c r="B94" s="224"/>
      <c r="C94" s="225"/>
      <c r="D94" s="226" t="s">
        <v>148</v>
      </c>
      <c r="E94" s="227" t="s">
        <v>19</v>
      </c>
      <c r="F94" s="228" t="s">
        <v>1382</v>
      </c>
      <c r="G94" s="225"/>
      <c r="H94" s="227" t="s">
        <v>19</v>
      </c>
      <c r="I94" s="229"/>
      <c r="J94" s="225"/>
      <c r="K94" s="225"/>
      <c r="L94" s="230"/>
      <c r="M94" s="231"/>
      <c r="N94" s="232"/>
      <c r="O94" s="232"/>
      <c r="P94" s="232"/>
      <c r="Q94" s="232"/>
      <c r="R94" s="232"/>
      <c r="S94" s="232"/>
      <c r="T94" s="23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T94" s="234" t="s">
        <v>148</v>
      </c>
      <c r="AU94" s="234" t="s">
        <v>85</v>
      </c>
      <c r="AV94" s="13" t="s">
        <v>83</v>
      </c>
      <c r="AW94" s="13" t="s">
        <v>35</v>
      </c>
      <c r="AX94" s="13" t="s">
        <v>75</v>
      </c>
      <c r="AY94" s="234" t="s">
        <v>136</v>
      </c>
    </row>
    <row r="95" s="13" customFormat="1">
      <c r="A95" s="13"/>
      <c r="B95" s="224"/>
      <c r="C95" s="225"/>
      <c r="D95" s="226" t="s">
        <v>148</v>
      </c>
      <c r="E95" s="227" t="s">
        <v>19</v>
      </c>
      <c r="F95" s="228" t="s">
        <v>1383</v>
      </c>
      <c r="G95" s="225"/>
      <c r="H95" s="227" t="s">
        <v>19</v>
      </c>
      <c r="I95" s="229"/>
      <c r="J95" s="225"/>
      <c r="K95" s="225"/>
      <c r="L95" s="230"/>
      <c r="M95" s="231"/>
      <c r="N95" s="232"/>
      <c r="O95" s="232"/>
      <c r="P95" s="232"/>
      <c r="Q95" s="232"/>
      <c r="R95" s="232"/>
      <c r="S95" s="232"/>
      <c r="T95" s="23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T95" s="234" t="s">
        <v>148</v>
      </c>
      <c r="AU95" s="234" t="s">
        <v>85</v>
      </c>
      <c r="AV95" s="13" t="s">
        <v>83</v>
      </c>
      <c r="AW95" s="13" t="s">
        <v>35</v>
      </c>
      <c r="AX95" s="13" t="s">
        <v>75</v>
      </c>
      <c r="AY95" s="234" t="s">
        <v>136</v>
      </c>
    </row>
    <row r="96" s="14" customFormat="1">
      <c r="A96" s="14"/>
      <c r="B96" s="235"/>
      <c r="C96" s="236"/>
      <c r="D96" s="226" t="s">
        <v>148</v>
      </c>
      <c r="E96" s="237" t="s">
        <v>19</v>
      </c>
      <c r="F96" s="238" t="s">
        <v>1384</v>
      </c>
      <c r="G96" s="236"/>
      <c r="H96" s="239">
        <v>0.56000000000000005</v>
      </c>
      <c r="I96" s="240"/>
      <c r="J96" s="236"/>
      <c r="K96" s="236"/>
      <c r="L96" s="241"/>
      <c r="M96" s="242"/>
      <c r="N96" s="243"/>
      <c r="O96" s="243"/>
      <c r="P96" s="243"/>
      <c r="Q96" s="243"/>
      <c r="R96" s="243"/>
      <c r="S96" s="243"/>
      <c r="T96" s="24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T96" s="245" t="s">
        <v>148</v>
      </c>
      <c r="AU96" s="245" t="s">
        <v>85</v>
      </c>
      <c r="AV96" s="14" t="s">
        <v>85</v>
      </c>
      <c r="AW96" s="14" t="s">
        <v>35</v>
      </c>
      <c r="AX96" s="14" t="s">
        <v>75</v>
      </c>
      <c r="AY96" s="245" t="s">
        <v>136</v>
      </c>
    </row>
    <row r="97" s="14" customFormat="1">
      <c r="A97" s="14"/>
      <c r="B97" s="235"/>
      <c r="C97" s="236"/>
      <c r="D97" s="226" t="s">
        <v>148</v>
      </c>
      <c r="E97" s="237" t="s">
        <v>19</v>
      </c>
      <c r="F97" s="238" t="s">
        <v>1384</v>
      </c>
      <c r="G97" s="236"/>
      <c r="H97" s="239">
        <v>0.56000000000000005</v>
      </c>
      <c r="I97" s="240"/>
      <c r="J97" s="236"/>
      <c r="K97" s="236"/>
      <c r="L97" s="241"/>
      <c r="M97" s="242"/>
      <c r="N97" s="243"/>
      <c r="O97" s="243"/>
      <c r="P97" s="243"/>
      <c r="Q97" s="243"/>
      <c r="R97" s="243"/>
      <c r="S97" s="243"/>
      <c r="T97" s="24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T97" s="245" t="s">
        <v>148</v>
      </c>
      <c r="AU97" s="245" t="s">
        <v>85</v>
      </c>
      <c r="AV97" s="14" t="s">
        <v>85</v>
      </c>
      <c r="AW97" s="14" t="s">
        <v>35</v>
      </c>
      <c r="AX97" s="14" t="s">
        <v>75</v>
      </c>
      <c r="AY97" s="245" t="s">
        <v>136</v>
      </c>
    </row>
    <row r="98" s="13" customFormat="1">
      <c r="A98" s="13"/>
      <c r="B98" s="224"/>
      <c r="C98" s="225"/>
      <c r="D98" s="226" t="s">
        <v>148</v>
      </c>
      <c r="E98" s="227" t="s">
        <v>19</v>
      </c>
      <c r="F98" s="228" t="s">
        <v>1385</v>
      </c>
      <c r="G98" s="225"/>
      <c r="H98" s="227" t="s">
        <v>19</v>
      </c>
      <c r="I98" s="229"/>
      <c r="J98" s="225"/>
      <c r="K98" s="225"/>
      <c r="L98" s="230"/>
      <c r="M98" s="231"/>
      <c r="N98" s="232"/>
      <c r="O98" s="232"/>
      <c r="P98" s="232"/>
      <c r="Q98" s="232"/>
      <c r="R98" s="232"/>
      <c r="S98" s="232"/>
      <c r="T98" s="23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34" t="s">
        <v>148</v>
      </c>
      <c r="AU98" s="234" t="s">
        <v>85</v>
      </c>
      <c r="AV98" s="13" t="s">
        <v>83</v>
      </c>
      <c r="AW98" s="13" t="s">
        <v>35</v>
      </c>
      <c r="AX98" s="13" t="s">
        <v>75</v>
      </c>
      <c r="AY98" s="234" t="s">
        <v>136</v>
      </c>
    </row>
    <row r="99" s="14" customFormat="1">
      <c r="A99" s="14"/>
      <c r="B99" s="235"/>
      <c r="C99" s="236"/>
      <c r="D99" s="226" t="s">
        <v>148</v>
      </c>
      <c r="E99" s="237" t="s">
        <v>19</v>
      </c>
      <c r="F99" s="238" t="s">
        <v>1386</v>
      </c>
      <c r="G99" s="236"/>
      <c r="H99" s="239">
        <v>0.20999999999999999</v>
      </c>
      <c r="I99" s="240"/>
      <c r="J99" s="236"/>
      <c r="K99" s="236"/>
      <c r="L99" s="241"/>
      <c r="M99" s="242"/>
      <c r="N99" s="243"/>
      <c r="O99" s="243"/>
      <c r="P99" s="243"/>
      <c r="Q99" s="243"/>
      <c r="R99" s="243"/>
      <c r="S99" s="243"/>
      <c r="T99" s="24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T99" s="245" t="s">
        <v>148</v>
      </c>
      <c r="AU99" s="245" t="s">
        <v>85</v>
      </c>
      <c r="AV99" s="14" t="s">
        <v>85</v>
      </c>
      <c r="AW99" s="14" t="s">
        <v>35</v>
      </c>
      <c r="AX99" s="14" t="s">
        <v>75</v>
      </c>
      <c r="AY99" s="245" t="s">
        <v>136</v>
      </c>
    </row>
    <row r="100" s="14" customFormat="1">
      <c r="A100" s="14"/>
      <c r="B100" s="235"/>
      <c r="C100" s="236"/>
      <c r="D100" s="226" t="s">
        <v>148</v>
      </c>
      <c r="E100" s="237" t="s">
        <v>19</v>
      </c>
      <c r="F100" s="238" t="s">
        <v>1386</v>
      </c>
      <c r="G100" s="236"/>
      <c r="H100" s="239">
        <v>0.20999999999999999</v>
      </c>
      <c r="I100" s="240"/>
      <c r="J100" s="236"/>
      <c r="K100" s="236"/>
      <c r="L100" s="241"/>
      <c r="M100" s="242"/>
      <c r="N100" s="243"/>
      <c r="O100" s="243"/>
      <c r="P100" s="243"/>
      <c r="Q100" s="243"/>
      <c r="R100" s="243"/>
      <c r="S100" s="243"/>
      <c r="T100" s="24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T100" s="245" t="s">
        <v>148</v>
      </c>
      <c r="AU100" s="245" t="s">
        <v>85</v>
      </c>
      <c r="AV100" s="14" t="s">
        <v>85</v>
      </c>
      <c r="AW100" s="14" t="s">
        <v>35</v>
      </c>
      <c r="AX100" s="14" t="s">
        <v>75</v>
      </c>
      <c r="AY100" s="245" t="s">
        <v>136</v>
      </c>
    </row>
    <row r="101" s="13" customFormat="1">
      <c r="A101" s="13"/>
      <c r="B101" s="224"/>
      <c r="C101" s="225"/>
      <c r="D101" s="226" t="s">
        <v>148</v>
      </c>
      <c r="E101" s="227" t="s">
        <v>19</v>
      </c>
      <c r="F101" s="228" t="s">
        <v>1387</v>
      </c>
      <c r="G101" s="225"/>
      <c r="H101" s="227" t="s">
        <v>19</v>
      </c>
      <c r="I101" s="229"/>
      <c r="J101" s="225"/>
      <c r="K101" s="225"/>
      <c r="L101" s="230"/>
      <c r="M101" s="231"/>
      <c r="N101" s="232"/>
      <c r="O101" s="232"/>
      <c r="P101" s="232"/>
      <c r="Q101" s="232"/>
      <c r="R101" s="232"/>
      <c r="S101" s="232"/>
      <c r="T101" s="23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34" t="s">
        <v>148</v>
      </c>
      <c r="AU101" s="234" t="s">
        <v>85</v>
      </c>
      <c r="AV101" s="13" t="s">
        <v>83</v>
      </c>
      <c r="AW101" s="13" t="s">
        <v>35</v>
      </c>
      <c r="AX101" s="13" t="s">
        <v>75</v>
      </c>
      <c r="AY101" s="234" t="s">
        <v>136</v>
      </c>
    </row>
    <row r="102" s="14" customFormat="1">
      <c r="A102" s="14"/>
      <c r="B102" s="235"/>
      <c r="C102" s="236"/>
      <c r="D102" s="226" t="s">
        <v>148</v>
      </c>
      <c r="E102" s="237" t="s">
        <v>19</v>
      </c>
      <c r="F102" s="238" t="s">
        <v>1388</v>
      </c>
      <c r="G102" s="236"/>
      <c r="H102" s="239">
        <v>0.11600000000000001</v>
      </c>
      <c r="I102" s="240"/>
      <c r="J102" s="236"/>
      <c r="K102" s="236"/>
      <c r="L102" s="241"/>
      <c r="M102" s="242"/>
      <c r="N102" s="243"/>
      <c r="O102" s="243"/>
      <c r="P102" s="243"/>
      <c r="Q102" s="243"/>
      <c r="R102" s="243"/>
      <c r="S102" s="243"/>
      <c r="T102" s="24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T102" s="245" t="s">
        <v>148</v>
      </c>
      <c r="AU102" s="245" t="s">
        <v>85</v>
      </c>
      <c r="AV102" s="14" t="s">
        <v>85</v>
      </c>
      <c r="AW102" s="14" t="s">
        <v>35</v>
      </c>
      <c r="AX102" s="14" t="s">
        <v>75</v>
      </c>
      <c r="AY102" s="245" t="s">
        <v>136</v>
      </c>
    </row>
    <row r="103" s="14" customFormat="1">
      <c r="A103" s="14"/>
      <c r="B103" s="235"/>
      <c r="C103" s="236"/>
      <c r="D103" s="226" t="s">
        <v>148</v>
      </c>
      <c r="E103" s="237" t="s">
        <v>19</v>
      </c>
      <c r="F103" s="238" t="s">
        <v>1388</v>
      </c>
      <c r="G103" s="236"/>
      <c r="H103" s="239">
        <v>0.11600000000000001</v>
      </c>
      <c r="I103" s="240"/>
      <c r="J103" s="236"/>
      <c r="K103" s="236"/>
      <c r="L103" s="241"/>
      <c r="M103" s="242"/>
      <c r="N103" s="243"/>
      <c r="O103" s="243"/>
      <c r="P103" s="243"/>
      <c r="Q103" s="243"/>
      <c r="R103" s="243"/>
      <c r="S103" s="243"/>
      <c r="T103" s="24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45" t="s">
        <v>148</v>
      </c>
      <c r="AU103" s="245" t="s">
        <v>85</v>
      </c>
      <c r="AV103" s="14" t="s">
        <v>85</v>
      </c>
      <c r="AW103" s="14" t="s">
        <v>35</v>
      </c>
      <c r="AX103" s="14" t="s">
        <v>75</v>
      </c>
      <c r="AY103" s="245" t="s">
        <v>136</v>
      </c>
    </row>
    <row r="104" s="13" customFormat="1">
      <c r="A104" s="13"/>
      <c r="B104" s="224"/>
      <c r="C104" s="225"/>
      <c r="D104" s="226" t="s">
        <v>148</v>
      </c>
      <c r="E104" s="227" t="s">
        <v>19</v>
      </c>
      <c r="F104" s="228" t="s">
        <v>1389</v>
      </c>
      <c r="G104" s="225"/>
      <c r="H104" s="227" t="s">
        <v>19</v>
      </c>
      <c r="I104" s="229"/>
      <c r="J104" s="225"/>
      <c r="K104" s="225"/>
      <c r="L104" s="230"/>
      <c r="M104" s="231"/>
      <c r="N104" s="232"/>
      <c r="O104" s="232"/>
      <c r="P104" s="232"/>
      <c r="Q104" s="232"/>
      <c r="R104" s="232"/>
      <c r="S104" s="232"/>
      <c r="T104" s="23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34" t="s">
        <v>148</v>
      </c>
      <c r="AU104" s="234" t="s">
        <v>85</v>
      </c>
      <c r="AV104" s="13" t="s">
        <v>83</v>
      </c>
      <c r="AW104" s="13" t="s">
        <v>35</v>
      </c>
      <c r="AX104" s="13" t="s">
        <v>75</v>
      </c>
      <c r="AY104" s="234" t="s">
        <v>136</v>
      </c>
    </row>
    <row r="105" s="14" customFormat="1">
      <c r="A105" s="14"/>
      <c r="B105" s="235"/>
      <c r="C105" s="236"/>
      <c r="D105" s="226" t="s">
        <v>148</v>
      </c>
      <c r="E105" s="237" t="s">
        <v>19</v>
      </c>
      <c r="F105" s="238" t="s">
        <v>1390</v>
      </c>
      <c r="G105" s="236"/>
      <c r="H105" s="239">
        <v>0.36799999999999999</v>
      </c>
      <c r="I105" s="240"/>
      <c r="J105" s="236"/>
      <c r="K105" s="236"/>
      <c r="L105" s="241"/>
      <c r="M105" s="242"/>
      <c r="N105" s="243"/>
      <c r="O105" s="243"/>
      <c r="P105" s="243"/>
      <c r="Q105" s="243"/>
      <c r="R105" s="243"/>
      <c r="S105" s="243"/>
      <c r="T105" s="24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45" t="s">
        <v>148</v>
      </c>
      <c r="AU105" s="245" t="s">
        <v>85</v>
      </c>
      <c r="AV105" s="14" t="s">
        <v>85</v>
      </c>
      <c r="AW105" s="14" t="s">
        <v>35</v>
      </c>
      <c r="AX105" s="14" t="s">
        <v>75</v>
      </c>
      <c r="AY105" s="245" t="s">
        <v>136</v>
      </c>
    </row>
    <row r="106" s="14" customFormat="1">
      <c r="A106" s="14"/>
      <c r="B106" s="235"/>
      <c r="C106" s="236"/>
      <c r="D106" s="226" t="s">
        <v>148</v>
      </c>
      <c r="E106" s="237" t="s">
        <v>19</v>
      </c>
      <c r="F106" s="238" t="s">
        <v>1391</v>
      </c>
      <c r="G106" s="236"/>
      <c r="H106" s="239">
        <v>0.17499999999999999</v>
      </c>
      <c r="I106" s="240"/>
      <c r="J106" s="236"/>
      <c r="K106" s="236"/>
      <c r="L106" s="241"/>
      <c r="M106" s="242"/>
      <c r="N106" s="243"/>
      <c r="O106" s="243"/>
      <c r="P106" s="243"/>
      <c r="Q106" s="243"/>
      <c r="R106" s="243"/>
      <c r="S106" s="243"/>
      <c r="T106" s="24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45" t="s">
        <v>148</v>
      </c>
      <c r="AU106" s="245" t="s">
        <v>85</v>
      </c>
      <c r="AV106" s="14" t="s">
        <v>85</v>
      </c>
      <c r="AW106" s="14" t="s">
        <v>35</v>
      </c>
      <c r="AX106" s="14" t="s">
        <v>75</v>
      </c>
      <c r="AY106" s="245" t="s">
        <v>136</v>
      </c>
    </row>
    <row r="107" s="13" customFormat="1">
      <c r="A107" s="13"/>
      <c r="B107" s="224"/>
      <c r="C107" s="225"/>
      <c r="D107" s="226" t="s">
        <v>148</v>
      </c>
      <c r="E107" s="227" t="s">
        <v>19</v>
      </c>
      <c r="F107" s="228" t="s">
        <v>1392</v>
      </c>
      <c r="G107" s="225"/>
      <c r="H107" s="227" t="s">
        <v>19</v>
      </c>
      <c r="I107" s="229"/>
      <c r="J107" s="225"/>
      <c r="K107" s="225"/>
      <c r="L107" s="230"/>
      <c r="M107" s="231"/>
      <c r="N107" s="232"/>
      <c r="O107" s="232"/>
      <c r="P107" s="232"/>
      <c r="Q107" s="232"/>
      <c r="R107" s="232"/>
      <c r="S107" s="232"/>
      <c r="T107" s="23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34" t="s">
        <v>148</v>
      </c>
      <c r="AU107" s="234" t="s">
        <v>85</v>
      </c>
      <c r="AV107" s="13" t="s">
        <v>83</v>
      </c>
      <c r="AW107" s="13" t="s">
        <v>35</v>
      </c>
      <c r="AX107" s="13" t="s">
        <v>75</v>
      </c>
      <c r="AY107" s="234" t="s">
        <v>136</v>
      </c>
    </row>
    <row r="108" s="14" customFormat="1">
      <c r="A108" s="14"/>
      <c r="B108" s="235"/>
      <c r="C108" s="236"/>
      <c r="D108" s="226" t="s">
        <v>148</v>
      </c>
      <c r="E108" s="237" t="s">
        <v>19</v>
      </c>
      <c r="F108" s="238" t="s">
        <v>1393</v>
      </c>
      <c r="G108" s="236"/>
      <c r="H108" s="239">
        <v>0.070000000000000007</v>
      </c>
      <c r="I108" s="240"/>
      <c r="J108" s="236"/>
      <c r="K108" s="236"/>
      <c r="L108" s="241"/>
      <c r="M108" s="242"/>
      <c r="N108" s="243"/>
      <c r="O108" s="243"/>
      <c r="P108" s="243"/>
      <c r="Q108" s="243"/>
      <c r="R108" s="243"/>
      <c r="S108" s="243"/>
      <c r="T108" s="24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45" t="s">
        <v>148</v>
      </c>
      <c r="AU108" s="245" t="s">
        <v>85</v>
      </c>
      <c r="AV108" s="14" t="s">
        <v>85</v>
      </c>
      <c r="AW108" s="14" t="s">
        <v>35</v>
      </c>
      <c r="AX108" s="14" t="s">
        <v>75</v>
      </c>
      <c r="AY108" s="245" t="s">
        <v>136</v>
      </c>
    </row>
    <row r="109" s="14" customFormat="1">
      <c r="A109" s="14"/>
      <c r="B109" s="235"/>
      <c r="C109" s="236"/>
      <c r="D109" s="226" t="s">
        <v>148</v>
      </c>
      <c r="E109" s="237" t="s">
        <v>19</v>
      </c>
      <c r="F109" s="238" t="s">
        <v>1393</v>
      </c>
      <c r="G109" s="236"/>
      <c r="H109" s="239">
        <v>0.070000000000000007</v>
      </c>
      <c r="I109" s="240"/>
      <c r="J109" s="236"/>
      <c r="K109" s="236"/>
      <c r="L109" s="241"/>
      <c r="M109" s="242"/>
      <c r="N109" s="243"/>
      <c r="O109" s="243"/>
      <c r="P109" s="243"/>
      <c r="Q109" s="243"/>
      <c r="R109" s="243"/>
      <c r="S109" s="243"/>
      <c r="T109" s="24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45" t="s">
        <v>148</v>
      </c>
      <c r="AU109" s="245" t="s">
        <v>85</v>
      </c>
      <c r="AV109" s="14" t="s">
        <v>85</v>
      </c>
      <c r="AW109" s="14" t="s">
        <v>35</v>
      </c>
      <c r="AX109" s="14" t="s">
        <v>75</v>
      </c>
      <c r="AY109" s="245" t="s">
        <v>136</v>
      </c>
    </row>
    <row r="110" s="13" customFormat="1">
      <c r="A110" s="13"/>
      <c r="B110" s="224"/>
      <c r="C110" s="225"/>
      <c r="D110" s="226" t="s">
        <v>148</v>
      </c>
      <c r="E110" s="227" t="s">
        <v>19</v>
      </c>
      <c r="F110" s="228" t="s">
        <v>1394</v>
      </c>
      <c r="G110" s="225"/>
      <c r="H110" s="227" t="s">
        <v>19</v>
      </c>
      <c r="I110" s="229"/>
      <c r="J110" s="225"/>
      <c r="K110" s="225"/>
      <c r="L110" s="230"/>
      <c r="M110" s="231"/>
      <c r="N110" s="232"/>
      <c r="O110" s="232"/>
      <c r="P110" s="232"/>
      <c r="Q110" s="232"/>
      <c r="R110" s="232"/>
      <c r="S110" s="232"/>
      <c r="T110" s="23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34" t="s">
        <v>148</v>
      </c>
      <c r="AU110" s="234" t="s">
        <v>85</v>
      </c>
      <c r="AV110" s="13" t="s">
        <v>83</v>
      </c>
      <c r="AW110" s="13" t="s">
        <v>35</v>
      </c>
      <c r="AX110" s="13" t="s">
        <v>75</v>
      </c>
      <c r="AY110" s="234" t="s">
        <v>136</v>
      </c>
    </row>
    <row r="111" s="14" customFormat="1">
      <c r="A111" s="14"/>
      <c r="B111" s="235"/>
      <c r="C111" s="236"/>
      <c r="D111" s="226" t="s">
        <v>148</v>
      </c>
      <c r="E111" s="237" t="s">
        <v>19</v>
      </c>
      <c r="F111" s="238" t="s">
        <v>1395</v>
      </c>
      <c r="G111" s="236"/>
      <c r="H111" s="239">
        <v>0.025000000000000001</v>
      </c>
      <c r="I111" s="240"/>
      <c r="J111" s="236"/>
      <c r="K111" s="236"/>
      <c r="L111" s="241"/>
      <c r="M111" s="242"/>
      <c r="N111" s="243"/>
      <c r="O111" s="243"/>
      <c r="P111" s="243"/>
      <c r="Q111" s="243"/>
      <c r="R111" s="243"/>
      <c r="S111" s="243"/>
      <c r="T111" s="24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245" t="s">
        <v>148</v>
      </c>
      <c r="AU111" s="245" t="s">
        <v>85</v>
      </c>
      <c r="AV111" s="14" t="s">
        <v>85</v>
      </c>
      <c r="AW111" s="14" t="s">
        <v>35</v>
      </c>
      <c r="AX111" s="14" t="s">
        <v>75</v>
      </c>
      <c r="AY111" s="245" t="s">
        <v>136</v>
      </c>
    </row>
    <row r="112" s="14" customFormat="1">
      <c r="A112" s="14"/>
      <c r="B112" s="235"/>
      <c r="C112" s="236"/>
      <c r="D112" s="226" t="s">
        <v>148</v>
      </c>
      <c r="E112" s="237" t="s">
        <v>19</v>
      </c>
      <c r="F112" s="238" t="s">
        <v>1395</v>
      </c>
      <c r="G112" s="236"/>
      <c r="H112" s="239">
        <v>0.025000000000000001</v>
      </c>
      <c r="I112" s="240"/>
      <c r="J112" s="236"/>
      <c r="K112" s="236"/>
      <c r="L112" s="241"/>
      <c r="M112" s="242"/>
      <c r="N112" s="243"/>
      <c r="O112" s="243"/>
      <c r="P112" s="243"/>
      <c r="Q112" s="243"/>
      <c r="R112" s="243"/>
      <c r="S112" s="243"/>
      <c r="T112" s="24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45" t="s">
        <v>148</v>
      </c>
      <c r="AU112" s="245" t="s">
        <v>85</v>
      </c>
      <c r="AV112" s="14" t="s">
        <v>85</v>
      </c>
      <c r="AW112" s="14" t="s">
        <v>35</v>
      </c>
      <c r="AX112" s="14" t="s">
        <v>75</v>
      </c>
      <c r="AY112" s="245" t="s">
        <v>136</v>
      </c>
    </row>
    <row r="113" s="13" customFormat="1">
      <c r="A113" s="13"/>
      <c r="B113" s="224"/>
      <c r="C113" s="225"/>
      <c r="D113" s="226" t="s">
        <v>148</v>
      </c>
      <c r="E113" s="227" t="s">
        <v>19</v>
      </c>
      <c r="F113" s="228" t="s">
        <v>1396</v>
      </c>
      <c r="G113" s="225"/>
      <c r="H113" s="227" t="s">
        <v>19</v>
      </c>
      <c r="I113" s="229"/>
      <c r="J113" s="225"/>
      <c r="K113" s="225"/>
      <c r="L113" s="230"/>
      <c r="M113" s="231"/>
      <c r="N113" s="232"/>
      <c r="O113" s="232"/>
      <c r="P113" s="232"/>
      <c r="Q113" s="232"/>
      <c r="R113" s="232"/>
      <c r="S113" s="232"/>
      <c r="T113" s="23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34" t="s">
        <v>148</v>
      </c>
      <c r="AU113" s="234" t="s">
        <v>85</v>
      </c>
      <c r="AV113" s="13" t="s">
        <v>83</v>
      </c>
      <c r="AW113" s="13" t="s">
        <v>35</v>
      </c>
      <c r="AX113" s="13" t="s">
        <v>75</v>
      </c>
      <c r="AY113" s="234" t="s">
        <v>136</v>
      </c>
    </row>
    <row r="114" s="14" customFormat="1">
      <c r="A114" s="14"/>
      <c r="B114" s="235"/>
      <c r="C114" s="236"/>
      <c r="D114" s="226" t="s">
        <v>148</v>
      </c>
      <c r="E114" s="237" t="s">
        <v>19</v>
      </c>
      <c r="F114" s="238" t="s">
        <v>1395</v>
      </c>
      <c r="G114" s="236"/>
      <c r="H114" s="239">
        <v>0.025000000000000001</v>
      </c>
      <c r="I114" s="240"/>
      <c r="J114" s="236"/>
      <c r="K114" s="236"/>
      <c r="L114" s="241"/>
      <c r="M114" s="242"/>
      <c r="N114" s="243"/>
      <c r="O114" s="243"/>
      <c r="P114" s="243"/>
      <c r="Q114" s="243"/>
      <c r="R114" s="243"/>
      <c r="S114" s="243"/>
      <c r="T114" s="24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45" t="s">
        <v>148</v>
      </c>
      <c r="AU114" s="245" t="s">
        <v>85</v>
      </c>
      <c r="AV114" s="14" t="s">
        <v>85</v>
      </c>
      <c r="AW114" s="14" t="s">
        <v>35</v>
      </c>
      <c r="AX114" s="14" t="s">
        <v>75</v>
      </c>
      <c r="AY114" s="245" t="s">
        <v>136</v>
      </c>
    </row>
    <row r="115" s="14" customFormat="1">
      <c r="A115" s="14"/>
      <c r="B115" s="235"/>
      <c r="C115" s="236"/>
      <c r="D115" s="226" t="s">
        <v>148</v>
      </c>
      <c r="E115" s="237" t="s">
        <v>19</v>
      </c>
      <c r="F115" s="238" t="s">
        <v>1395</v>
      </c>
      <c r="G115" s="236"/>
      <c r="H115" s="239">
        <v>0.025000000000000001</v>
      </c>
      <c r="I115" s="240"/>
      <c r="J115" s="236"/>
      <c r="K115" s="236"/>
      <c r="L115" s="241"/>
      <c r="M115" s="242"/>
      <c r="N115" s="243"/>
      <c r="O115" s="243"/>
      <c r="P115" s="243"/>
      <c r="Q115" s="243"/>
      <c r="R115" s="243"/>
      <c r="S115" s="243"/>
      <c r="T115" s="24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245" t="s">
        <v>148</v>
      </c>
      <c r="AU115" s="245" t="s">
        <v>85</v>
      </c>
      <c r="AV115" s="14" t="s">
        <v>85</v>
      </c>
      <c r="AW115" s="14" t="s">
        <v>35</v>
      </c>
      <c r="AX115" s="14" t="s">
        <v>75</v>
      </c>
      <c r="AY115" s="245" t="s">
        <v>136</v>
      </c>
    </row>
    <row r="116" s="13" customFormat="1">
      <c r="A116" s="13"/>
      <c r="B116" s="224"/>
      <c r="C116" s="225"/>
      <c r="D116" s="226" t="s">
        <v>148</v>
      </c>
      <c r="E116" s="227" t="s">
        <v>19</v>
      </c>
      <c r="F116" s="228" t="s">
        <v>1397</v>
      </c>
      <c r="G116" s="225"/>
      <c r="H116" s="227" t="s">
        <v>19</v>
      </c>
      <c r="I116" s="229"/>
      <c r="J116" s="225"/>
      <c r="K116" s="225"/>
      <c r="L116" s="230"/>
      <c r="M116" s="231"/>
      <c r="N116" s="232"/>
      <c r="O116" s="232"/>
      <c r="P116" s="232"/>
      <c r="Q116" s="232"/>
      <c r="R116" s="232"/>
      <c r="S116" s="232"/>
      <c r="T116" s="23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34" t="s">
        <v>148</v>
      </c>
      <c r="AU116" s="234" t="s">
        <v>85</v>
      </c>
      <c r="AV116" s="13" t="s">
        <v>83</v>
      </c>
      <c r="AW116" s="13" t="s">
        <v>35</v>
      </c>
      <c r="AX116" s="13" t="s">
        <v>75</v>
      </c>
      <c r="AY116" s="234" t="s">
        <v>136</v>
      </c>
    </row>
    <row r="117" s="14" customFormat="1">
      <c r="A117" s="14"/>
      <c r="B117" s="235"/>
      <c r="C117" s="236"/>
      <c r="D117" s="226" t="s">
        <v>148</v>
      </c>
      <c r="E117" s="237" t="s">
        <v>19</v>
      </c>
      <c r="F117" s="238" t="s">
        <v>1395</v>
      </c>
      <c r="G117" s="236"/>
      <c r="H117" s="239">
        <v>0.025000000000000001</v>
      </c>
      <c r="I117" s="240"/>
      <c r="J117" s="236"/>
      <c r="K117" s="236"/>
      <c r="L117" s="241"/>
      <c r="M117" s="242"/>
      <c r="N117" s="243"/>
      <c r="O117" s="243"/>
      <c r="P117" s="243"/>
      <c r="Q117" s="243"/>
      <c r="R117" s="243"/>
      <c r="S117" s="243"/>
      <c r="T117" s="24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45" t="s">
        <v>148</v>
      </c>
      <c r="AU117" s="245" t="s">
        <v>85</v>
      </c>
      <c r="AV117" s="14" t="s">
        <v>85</v>
      </c>
      <c r="AW117" s="14" t="s">
        <v>35</v>
      </c>
      <c r="AX117" s="14" t="s">
        <v>75</v>
      </c>
      <c r="AY117" s="245" t="s">
        <v>136</v>
      </c>
    </row>
    <row r="118" s="14" customFormat="1">
      <c r="A118" s="14"/>
      <c r="B118" s="235"/>
      <c r="C118" s="236"/>
      <c r="D118" s="226" t="s">
        <v>148</v>
      </c>
      <c r="E118" s="237" t="s">
        <v>19</v>
      </c>
      <c r="F118" s="238" t="s">
        <v>1395</v>
      </c>
      <c r="G118" s="236"/>
      <c r="H118" s="239">
        <v>0.025000000000000001</v>
      </c>
      <c r="I118" s="240"/>
      <c r="J118" s="236"/>
      <c r="K118" s="236"/>
      <c r="L118" s="241"/>
      <c r="M118" s="242"/>
      <c r="N118" s="243"/>
      <c r="O118" s="243"/>
      <c r="P118" s="243"/>
      <c r="Q118" s="243"/>
      <c r="R118" s="243"/>
      <c r="S118" s="243"/>
      <c r="T118" s="24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245" t="s">
        <v>148</v>
      </c>
      <c r="AU118" s="245" t="s">
        <v>85</v>
      </c>
      <c r="AV118" s="14" t="s">
        <v>85</v>
      </c>
      <c r="AW118" s="14" t="s">
        <v>35</v>
      </c>
      <c r="AX118" s="14" t="s">
        <v>75</v>
      </c>
      <c r="AY118" s="245" t="s">
        <v>136</v>
      </c>
    </row>
    <row r="119" s="13" customFormat="1">
      <c r="A119" s="13"/>
      <c r="B119" s="224"/>
      <c r="C119" s="225"/>
      <c r="D119" s="226" t="s">
        <v>148</v>
      </c>
      <c r="E119" s="227" t="s">
        <v>19</v>
      </c>
      <c r="F119" s="228" t="s">
        <v>1398</v>
      </c>
      <c r="G119" s="225"/>
      <c r="H119" s="227" t="s">
        <v>19</v>
      </c>
      <c r="I119" s="229"/>
      <c r="J119" s="225"/>
      <c r="K119" s="225"/>
      <c r="L119" s="230"/>
      <c r="M119" s="231"/>
      <c r="N119" s="232"/>
      <c r="O119" s="232"/>
      <c r="P119" s="232"/>
      <c r="Q119" s="232"/>
      <c r="R119" s="232"/>
      <c r="S119" s="232"/>
      <c r="T119" s="23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34" t="s">
        <v>148</v>
      </c>
      <c r="AU119" s="234" t="s">
        <v>85</v>
      </c>
      <c r="AV119" s="13" t="s">
        <v>83</v>
      </c>
      <c r="AW119" s="13" t="s">
        <v>35</v>
      </c>
      <c r="AX119" s="13" t="s">
        <v>75</v>
      </c>
      <c r="AY119" s="234" t="s">
        <v>136</v>
      </c>
    </row>
    <row r="120" s="14" customFormat="1">
      <c r="A120" s="14"/>
      <c r="B120" s="235"/>
      <c r="C120" s="236"/>
      <c r="D120" s="226" t="s">
        <v>148</v>
      </c>
      <c r="E120" s="237" t="s">
        <v>19</v>
      </c>
      <c r="F120" s="238" t="s">
        <v>1395</v>
      </c>
      <c r="G120" s="236"/>
      <c r="H120" s="239">
        <v>0.025000000000000001</v>
      </c>
      <c r="I120" s="240"/>
      <c r="J120" s="236"/>
      <c r="K120" s="236"/>
      <c r="L120" s="241"/>
      <c r="M120" s="242"/>
      <c r="N120" s="243"/>
      <c r="O120" s="243"/>
      <c r="P120" s="243"/>
      <c r="Q120" s="243"/>
      <c r="R120" s="243"/>
      <c r="S120" s="243"/>
      <c r="T120" s="24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45" t="s">
        <v>148</v>
      </c>
      <c r="AU120" s="245" t="s">
        <v>85</v>
      </c>
      <c r="AV120" s="14" t="s">
        <v>85</v>
      </c>
      <c r="AW120" s="14" t="s">
        <v>35</v>
      </c>
      <c r="AX120" s="14" t="s">
        <v>75</v>
      </c>
      <c r="AY120" s="245" t="s">
        <v>136</v>
      </c>
    </row>
    <row r="121" s="14" customFormat="1">
      <c r="A121" s="14"/>
      <c r="B121" s="235"/>
      <c r="C121" s="236"/>
      <c r="D121" s="226" t="s">
        <v>148</v>
      </c>
      <c r="E121" s="237" t="s">
        <v>19</v>
      </c>
      <c r="F121" s="238" t="s">
        <v>1395</v>
      </c>
      <c r="G121" s="236"/>
      <c r="H121" s="239">
        <v>0.025000000000000001</v>
      </c>
      <c r="I121" s="240"/>
      <c r="J121" s="236"/>
      <c r="K121" s="236"/>
      <c r="L121" s="241"/>
      <c r="M121" s="242"/>
      <c r="N121" s="243"/>
      <c r="O121" s="243"/>
      <c r="P121" s="243"/>
      <c r="Q121" s="243"/>
      <c r="R121" s="243"/>
      <c r="S121" s="243"/>
      <c r="T121" s="24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45" t="s">
        <v>148</v>
      </c>
      <c r="AU121" s="245" t="s">
        <v>85</v>
      </c>
      <c r="AV121" s="14" t="s">
        <v>85</v>
      </c>
      <c r="AW121" s="14" t="s">
        <v>35</v>
      </c>
      <c r="AX121" s="14" t="s">
        <v>75</v>
      </c>
      <c r="AY121" s="245" t="s">
        <v>136</v>
      </c>
    </row>
    <row r="122" s="13" customFormat="1">
      <c r="A122" s="13"/>
      <c r="B122" s="224"/>
      <c r="C122" s="225"/>
      <c r="D122" s="226" t="s">
        <v>148</v>
      </c>
      <c r="E122" s="227" t="s">
        <v>19</v>
      </c>
      <c r="F122" s="228" t="s">
        <v>1399</v>
      </c>
      <c r="G122" s="225"/>
      <c r="H122" s="227" t="s">
        <v>19</v>
      </c>
      <c r="I122" s="229"/>
      <c r="J122" s="225"/>
      <c r="K122" s="225"/>
      <c r="L122" s="230"/>
      <c r="M122" s="231"/>
      <c r="N122" s="232"/>
      <c r="O122" s="232"/>
      <c r="P122" s="232"/>
      <c r="Q122" s="232"/>
      <c r="R122" s="232"/>
      <c r="S122" s="232"/>
      <c r="T122" s="23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34" t="s">
        <v>148</v>
      </c>
      <c r="AU122" s="234" t="s">
        <v>85</v>
      </c>
      <c r="AV122" s="13" t="s">
        <v>83</v>
      </c>
      <c r="AW122" s="13" t="s">
        <v>35</v>
      </c>
      <c r="AX122" s="13" t="s">
        <v>75</v>
      </c>
      <c r="AY122" s="234" t="s">
        <v>136</v>
      </c>
    </row>
    <row r="123" s="13" customFormat="1">
      <c r="A123" s="13"/>
      <c r="B123" s="224"/>
      <c r="C123" s="225"/>
      <c r="D123" s="226" t="s">
        <v>148</v>
      </c>
      <c r="E123" s="227" t="s">
        <v>19</v>
      </c>
      <c r="F123" s="228" t="s">
        <v>1400</v>
      </c>
      <c r="G123" s="225"/>
      <c r="H123" s="227" t="s">
        <v>19</v>
      </c>
      <c r="I123" s="229"/>
      <c r="J123" s="225"/>
      <c r="K123" s="225"/>
      <c r="L123" s="230"/>
      <c r="M123" s="231"/>
      <c r="N123" s="232"/>
      <c r="O123" s="232"/>
      <c r="P123" s="232"/>
      <c r="Q123" s="232"/>
      <c r="R123" s="232"/>
      <c r="S123" s="232"/>
      <c r="T123" s="23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34" t="s">
        <v>148</v>
      </c>
      <c r="AU123" s="234" t="s">
        <v>85</v>
      </c>
      <c r="AV123" s="13" t="s">
        <v>83</v>
      </c>
      <c r="AW123" s="13" t="s">
        <v>35</v>
      </c>
      <c r="AX123" s="13" t="s">
        <v>75</v>
      </c>
      <c r="AY123" s="234" t="s">
        <v>136</v>
      </c>
    </row>
    <row r="124" s="13" customFormat="1">
      <c r="A124" s="13"/>
      <c r="B124" s="224"/>
      <c r="C124" s="225"/>
      <c r="D124" s="226" t="s">
        <v>148</v>
      </c>
      <c r="E124" s="227" t="s">
        <v>19</v>
      </c>
      <c r="F124" s="228" t="s">
        <v>394</v>
      </c>
      <c r="G124" s="225"/>
      <c r="H124" s="227" t="s">
        <v>19</v>
      </c>
      <c r="I124" s="229"/>
      <c r="J124" s="225"/>
      <c r="K124" s="225"/>
      <c r="L124" s="230"/>
      <c r="M124" s="231"/>
      <c r="N124" s="232"/>
      <c r="O124" s="232"/>
      <c r="P124" s="232"/>
      <c r="Q124" s="232"/>
      <c r="R124" s="232"/>
      <c r="S124" s="232"/>
      <c r="T124" s="23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34" t="s">
        <v>148</v>
      </c>
      <c r="AU124" s="234" t="s">
        <v>85</v>
      </c>
      <c r="AV124" s="13" t="s">
        <v>83</v>
      </c>
      <c r="AW124" s="13" t="s">
        <v>35</v>
      </c>
      <c r="AX124" s="13" t="s">
        <v>75</v>
      </c>
      <c r="AY124" s="234" t="s">
        <v>136</v>
      </c>
    </row>
    <row r="125" s="14" customFormat="1">
      <c r="A125" s="14"/>
      <c r="B125" s="235"/>
      <c r="C125" s="236"/>
      <c r="D125" s="226" t="s">
        <v>148</v>
      </c>
      <c r="E125" s="237" t="s">
        <v>19</v>
      </c>
      <c r="F125" s="238" t="s">
        <v>1401</v>
      </c>
      <c r="G125" s="236"/>
      <c r="H125" s="239">
        <v>0.123</v>
      </c>
      <c r="I125" s="240"/>
      <c r="J125" s="236"/>
      <c r="K125" s="236"/>
      <c r="L125" s="241"/>
      <c r="M125" s="242"/>
      <c r="N125" s="243"/>
      <c r="O125" s="243"/>
      <c r="P125" s="243"/>
      <c r="Q125" s="243"/>
      <c r="R125" s="243"/>
      <c r="S125" s="243"/>
      <c r="T125" s="24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45" t="s">
        <v>148</v>
      </c>
      <c r="AU125" s="245" t="s">
        <v>85</v>
      </c>
      <c r="AV125" s="14" t="s">
        <v>85</v>
      </c>
      <c r="AW125" s="14" t="s">
        <v>35</v>
      </c>
      <c r="AX125" s="14" t="s">
        <v>75</v>
      </c>
      <c r="AY125" s="245" t="s">
        <v>136</v>
      </c>
    </row>
    <row r="126" s="13" customFormat="1">
      <c r="A126" s="13"/>
      <c r="B126" s="224"/>
      <c r="C126" s="225"/>
      <c r="D126" s="226" t="s">
        <v>148</v>
      </c>
      <c r="E126" s="227" t="s">
        <v>19</v>
      </c>
      <c r="F126" s="228" t="s">
        <v>398</v>
      </c>
      <c r="G126" s="225"/>
      <c r="H126" s="227" t="s">
        <v>19</v>
      </c>
      <c r="I126" s="229"/>
      <c r="J126" s="225"/>
      <c r="K126" s="225"/>
      <c r="L126" s="230"/>
      <c r="M126" s="231"/>
      <c r="N126" s="232"/>
      <c r="O126" s="232"/>
      <c r="P126" s="232"/>
      <c r="Q126" s="232"/>
      <c r="R126" s="232"/>
      <c r="S126" s="232"/>
      <c r="T126" s="23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34" t="s">
        <v>148</v>
      </c>
      <c r="AU126" s="234" t="s">
        <v>85</v>
      </c>
      <c r="AV126" s="13" t="s">
        <v>83</v>
      </c>
      <c r="AW126" s="13" t="s">
        <v>35</v>
      </c>
      <c r="AX126" s="13" t="s">
        <v>75</v>
      </c>
      <c r="AY126" s="234" t="s">
        <v>136</v>
      </c>
    </row>
    <row r="127" s="14" customFormat="1">
      <c r="A127" s="14"/>
      <c r="B127" s="235"/>
      <c r="C127" s="236"/>
      <c r="D127" s="226" t="s">
        <v>148</v>
      </c>
      <c r="E127" s="237" t="s">
        <v>19</v>
      </c>
      <c r="F127" s="238" t="s">
        <v>1402</v>
      </c>
      <c r="G127" s="236"/>
      <c r="H127" s="239">
        <v>0.105</v>
      </c>
      <c r="I127" s="240"/>
      <c r="J127" s="236"/>
      <c r="K127" s="236"/>
      <c r="L127" s="241"/>
      <c r="M127" s="242"/>
      <c r="N127" s="243"/>
      <c r="O127" s="243"/>
      <c r="P127" s="243"/>
      <c r="Q127" s="243"/>
      <c r="R127" s="243"/>
      <c r="S127" s="243"/>
      <c r="T127" s="24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45" t="s">
        <v>148</v>
      </c>
      <c r="AU127" s="245" t="s">
        <v>85</v>
      </c>
      <c r="AV127" s="14" t="s">
        <v>85</v>
      </c>
      <c r="AW127" s="14" t="s">
        <v>35</v>
      </c>
      <c r="AX127" s="14" t="s">
        <v>75</v>
      </c>
      <c r="AY127" s="245" t="s">
        <v>136</v>
      </c>
    </row>
    <row r="128" s="13" customFormat="1">
      <c r="A128" s="13"/>
      <c r="B128" s="224"/>
      <c r="C128" s="225"/>
      <c r="D128" s="226" t="s">
        <v>148</v>
      </c>
      <c r="E128" s="227" t="s">
        <v>19</v>
      </c>
      <c r="F128" s="228" t="s">
        <v>1403</v>
      </c>
      <c r="G128" s="225"/>
      <c r="H128" s="227" t="s">
        <v>19</v>
      </c>
      <c r="I128" s="229"/>
      <c r="J128" s="225"/>
      <c r="K128" s="225"/>
      <c r="L128" s="230"/>
      <c r="M128" s="231"/>
      <c r="N128" s="232"/>
      <c r="O128" s="232"/>
      <c r="P128" s="232"/>
      <c r="Q128" s="232"/>
      <c r="R128" s="232"/>
      <c r="S128" s="232"/>
      <c r="T128" s="23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34" t="s">
        <v>148</v>
      </c>
      <c r="AU128" s="234" t="s">
        <v>85</v>
      </c>
      <c r="AV128" s="13" t="s">
        <v>83</v>
      </c>
      <c r="AW128" s="13" t="s">
        <v>35</v>
      </c>
      <c r="AX128" s="13" t="s">
        <v>75</v>
      </c>
      <c r="AY128" s="234" t="s">
        <v>136</v>
      </c>
    </row>
    <row r="129" s="13" customFormat="1">
      <c r="A129" s="13"/>
      <c r="B129" s="224"/>
      <c r="C129" s="225"/>
      <c r="D129" s="226" t="s">
        <v>148</v>
      </c>
      <c r="E129" s="227" t="s">
        <v>19</v>
      </c>
      <c r="F129" s="228" t="s">
        <v>1404</v>
      </c>
      <c r="G129" s="225"/>
      <c r="H129" s="227" t="s">
        <v>19</v>
      </c>
      <c r="I129" s="229"/>
      <c r="J129" s="225"/>
      <c r="K129" s="225"/>
      <c r="L129" s="230"/>
      <c r="M129" s="231"/>
      <c r="N129" s="232"/>
      <c r="O129" s="232"/>
      <c r="P129" s="232"/>
      <c r="Q129" s="232"/>
      <c r="R129" s="232"/>
      <c r="S129" s="232"/>
      <c r="T129" s="23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34" t="s">
        <v>148</v>
      </c>
      <c r="AU129" s="234" t="s">
        <v>85</v>
      </c>
      <c r="AV129" s="13" t="s">
        <v>83</v>
      </c>
      <c r="AW129" s="13" t="s">
        <v>35</v>
      </c>
      <c r="AX129" s="13" t="s">
        <v>75</v>
      </c>
      <c r="AY129" s="234" t="s">
        <v>136</v>
      </c>
    </row>
    <row r="130" s="14" customFormat="1">
      <c r="A130" s="14"/>
      <c r="B130" s="235"/>
      <c r="C130" s="236"/>
      <c r="D130" s="226" t="s">
        <v>148</v>
      </c>
      <c r="E130" s="237" t="s">
        <v>19</v>
      </c>
      <c r="F130" s="238" t="s">
        <v>1405</v>
      </c>
      <c r="G130" s="236"/>
      <c r="H130" s="239">
        <v>0.315</v>
      </c>
      <c r="I130" s="240"/>
      <c r="J130" s="236"/>
      <c r="K130" s="236"/>
      <c r="L130" s="241"/>
      <c r="M130" s="242"/>
      <c r="N130" s="243"/>
      <c r="O130" s="243"/>
      <c r="P130" s="243"/>
      <c r="Q130" s="243"/>
      <c r="R130" s="243"/>
      <c r="S130" s="243"/>
      <c r="T130" s="24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45" t="s">
        <v>148</v>
      </c>
      <c r="AU130" s="245" t="s">
        <v>85</v>
      </c>
      <c r="AV130" s="14" t="s">
        <v>85</v>
      </c>
      <c r="AW130" s="14" t="s">
        <v>35</v>
      </c>
      <c r="AX130" s="14" t="s">
        <v>75</v>
      </c>
      <c r="AY130" s="245" t="s">
        <v>136</v>
      </c>
    </row>
    <row r="131" s="13" customFormat="1">
      <c r="A131" s="13"/>
      <c r="B131" s="224"/>
      <c r="C131" s="225"/>
      <c r="D131" s="226" t="s">
        <v>148</v>
      </c>
      <c r="E131" s="227" t="s">
        <v>19</v>
      </c>
      <c r="F131" s="228" t="s">
        <v>1387</v>
      </c>
      <c r="G131" s="225"/>
      <c r="H131" s="227" t="s">
        <v>19</v>
      </c>
      <c r="I131" s="229"/>
      <c r="J131" s="225"/>
      <c r="K131" s="225"/>
      <c r="L131" s="230"/>
      <c r="M131" s="231"/>
      <c r="N131" s="232"/>
      <c r="O131" s="232"/>
      <c r="P131" s="232"/>
      <c r="Q131" s="232"/>
      <c r="R131" s="232"/>
      <c r="S131" s="232"/>
      <c r="T131" s="23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34" t="s">
        <v>148</v>
      </c>
      <c r="AU131" s="234" t="s">
        <v>85</v>
      </c>
      <c r="AV131" s="13" t="s">
        <v>83</v>
      </c>
      <c r="AW131" s="13" t="s">
        <v>35</v>
      </c>
      <c r="AX131" s="13" t="s">
        <v>75</v>
      </c>
      <c r="AY131" s="234" t="s">
        <v>136</v>
      </c>
    </row>
    <row r="132" s="14" customFormat="1">
      <c r="A132" s="14"/>
      <c r="B132" s="235"/>
      <c r="C132" s="236"/>
      <c r="D132" s="226" t="s">
        <v>148</v>
      </c>
      <c r="E132" s="237" t="s">
        <v>19</v>
      </c>
      <c r="F132" s="238" t="s">
        <v>1406</v>
      </c>
      <c r="G132" s="236"/>
      <c r="H132" s="239">
        <v>0.084000000000000005</v>
      </c>
      <c r="I132" s="240"/>
      <c r="J132" s="236"/>
      <c r="K132" s="236"/>
      <c r="L132" s="241"/>
      <c r="M132" s="242"/>
      <c r="N132" s="243"/>
      <c r="O132" s="243"/>
      <c r="P132" s="243"/>
      <c r="Q132" s="243"/>
      <c r="R132" s="243"/>
      <c r="S132" s="243"/>
      <c r="T132" s="24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45" t="s">
        <v>148</v>
      </c>
      <c r="AU132" s="245" t="s">
        <v>85</v>
      </c>
      <c r="AV132" s="14" t="s">
        <v>85</v>
      </c>
      <c r="AW132" s="14" t="s">
        <v>35</v>
      </c>
      <c r="AX132" s="14" t="s">
        <v>75</v>
      </c>
      <c r="AY132" s="245" t="s">
        <v>136</v>
      </c>
    </row>
    <row r="133" s="13" customFormat="1">
      <c r="A133" s="13"/>
      <c r="B133" s="224"/>
      <c r="C133" s="225"/>
      <c r="D133" s="226" t="s">
        <v>148</v>
      </c>
      <c r="E133" s="227" t="s">
        <v>19</v>
      </c>
      <c r="F133" s="228" t="s">
        <v>1389</v>
      </c>
      <c r="G133" s="225"/>
      <c r="H133" s="227" t="s">
        <v>19</v>
      </c>
      <c r="I133" s="229"/>
      <c r="J133" s="225"/>
      <c r="K133" s="225"/>
      <c r="L133" s="230"/>
      <c r="M133" s="231"/>
      <c r="N133" s="232"/>
      <c r="O133" s="232"/>
      <c r="P133" s="232"/>
      <c r="Q133" s="232"/>
      <c r="R133" s="232"/>
      <c r="S133" s="232"/>
      <c r="T133" s="23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34" t="s">
        <v>148</v>
      </c>
      <c r="AU133" s="234" t="s">
        <v>85</v>
      </c>
      <c r="AV133" s="13" t="s">
        <v>83</v>
      </c>
      <c r="AW133" s="13" t="s">
        <v>35</v>
      </c>
      <c r="AX133" s="13" t="s">
        <v>75</v>
      </c>
      <c r="AY133" s="234" t="s">
        <v>136</v>
      </c>
    </row>
    <row r="134" s="14" customFormat="1">
      <c r="A134" s="14"/>
      <c r="B134" s="235"/>
      <c r="C134" s="236"/>
      <c r="D134" s="226" t="s">
        <v>148</v>
      </c>
      <c r="E134" s="237" t="s">
        <v>19</v>
      </c>
      <c r="F134" s="238" t="s">
        <v>1407</v>
      </c>
      <c r="G134" s="236"/>
      <c r="H134" s="239">
        <v>0.19300000000000001</v>
      </c>
      <c r="I134" s="240"/>
      <c r="J134" s="236"/>
      <c r="K134" s="236"/>
      <c r="L134" s="241"/>
      <c r="M134" s="242"/>
      <c r="N134" s="243"/>
      <c r="O134" s="243"/>
      <c r="P134" s="243"/>
      <c r="Q134" s="243"/>
      <c r="R134" s="243"/>
      <c r="S134" s="243"/>
      <c r="T134" s="24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45" t="s">
        <v>148</v>
      </c>
      <c r="AU134" s="245" t="s">
        <v>85</v>
      </c>
      <c r="AV134" s="14" t="s">
        <v>85</v>
      </c>
      <c r="AW134" s="14" t="s">
        <v>35</v>
      </c>
      <c r="AX134" s="14" t="s">
        <v>75</v>
      </c>
      <c r="AY134" s="245" t="s">
        <v>136</v>
      </c>
    </row>
    <row r="135" s="13" customFormat="1">
      <c r="A135" s="13"/>
      <c r="B135" s="224"/>
      <c r="C135" s="225"/>
      <c r="D135" s="226" t="s">
        <v>148</v>
      </c>
      <c r="E135" s="227" t="s">
        <v>19</v>
      </c>
      <c r="F135" s="228" t="s">
        <v>1408</v>
      </c>
      <c r="G135" s="225"/>
      <c r="H135" s="227" t="s">
        <v>19</v>
      </c>
      <c r="I135" s="229"/>
      <c r="J135" s="225"/>
      <c r="K135" s="225"/>
      <c r="L135" s="230"/>
      <c r="M135" s="231"/>
      <c r="N135" s="232"/>
      <c r="O135" s="232"/>
      <c r="P135" s="232"/>
      <c r="Q135" s="232"/>
      <c r="R135" s="232"/>
      <c r="S135" s="232"/>
      <c r="T135" s="23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34" t="s">
        <v>148</v>
      </c>
      <c r="AU135" s="234" t="s">
        <v>85</v>
      </c>
      <c r="AV135" s="13" t="s">
        <v>83</v>
      </c>
      <c r="AW135" s="13" t="s">
        <v>35</v>
      </c>
      <c r="AX135" s="13" t="s">
        <v>75</v>
      </c>
      <c r="AY135" s="234" t="s">
        <v>136</v>
      </c>
    </row>
    <row r="136" s="14" customFormat="1">
      <c r="A136" s="14"/>
      <c r="B136" s="235"/>
      <c r="C136" s="236"/>
      <c r="D136" s="226" t="s">
        <v>148</v>
      </c>
      <c r="E136" s="237" t="s">
        <v>19</v>
      </c>
      <c r="F136" s="238" t="s">
        <v>1409</v>
      </c>
      <c r="G136" s="236"/>
      <c r="H136" s="239">
        <v>0.052999999999999998</v>
      </c>
      <c r="I136" s="240"/>
      <c r="J136" s="236"/>
      <c r="K136" s="236"/>
      <c r="L136" s="241"/>
      <c r="M136" s="242"/>
      <c r="N136" s="243"/>
      <c r="O136" s="243"/>
      <c r="P136" s="243"/>
      <c r="Q136" s="243"/>
      <c r="R136" s="243"/>
      <c r="S136" s="243"/>
      <c r="T136" s="24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45" t="s">
        <v>148</v>
      </c>
      <c r="AU136" s="245" t="s">
        <v>85</v>
      </c>
      <c r="AV136" s="14" t="s">
        <v>85</v>
      </c>
      <c r="AW136" s="14" t="s">
        <v>35</v>
      </c>
      <c r="AX136" s="14" t="s">
        <v>75</v>
      </c>
      <c r="AY136" s="245" t="s">
        <v>136</v>
      </c>
    </row>
    <row r="137" s="13" customFormat="1">
      <c r="A137" s="13"/>
      <c r="B137" s="224"/>
      <c r="C137" s="225"/>
      <c r="D137" s="226" t="s">
        <v>148</v>
      </c>
      <c r="E137" s="227" t="s">
        <v>19</v>
      </c>
      <c r="F137" s="228" t="s">
        <v>1410</v>
      </c>
      <c r="G137" s="225"/>
      <c r="H137" s="227" t="s">
        <v>19</v>
      </c>
      <c r="I137" s="229"/>
      <c r="J137" s="225"/>
      <c r="K137" s="225"/>
      <c r="L137" s="230"/>
      <c r="M137" s="231"/>
      <c r="N137" s="232"/>
      <c r="O137" s="232"/>
      <c r="P137" s="232"/>
      <c r="Q137" s="232"/>
      <c r="R137" s="232"/>
      <c r="S137" s="232"/>
      <c r="T137" s="23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34" t="s">
        <v>148</v>
      </c>
      <c r="AU137" s="234" t="s">
        <v>85</v>
      </c>
      <c r="AV137" s="13" t="s">
        <v>83</v>
      </c>
      <c r="AW137" s="13" t="s">
        <v>35</v>
      </c>
      <c r="AX137" s="13" t="s">
        <v>75</v>
      </c>
      <c r="AY137" s="234" t="s">
        <v>136</v>
      </c>
    </row>
    <row r="138" s="14" customFormat="1">
      <c r="A138" s="14"/>
      <c r="B138" s="235"/>
      <c r="C138" s="236"/>
      <c r="D138" s="226" t="s">
        <v>148</v>
      </c>
      <c r="E138" s="237" t="s">
        <v>19</v>
      </c>
      <c r="F138" s="238" t="s">
        <v>1411</v>
      </c>
      <c r="G138" s="236"/>
      <c r="H138" s="239">
        <v>0.017999999999999999</v>
      </c>
      <c r="I138" s="240"/>
      <c r="J138" s="236"/>
      <c r="K138" s="236"/>
      <c r="L138" s="241"/>
      <c r="M138" s="242"/>
      <c r="N138" s="243"/>
      <c r="O138" s="243"/>
      <c r="P138" s="243"/>
      <c r="Q138" s="243"/>
      <c r="R138" s="243"/>
      <c r="S138" s="243"/>
      <c r="T138" s="24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45" t="s">
        <v>148</v>
      </c>
      <c r="AU138" s="245" t="s">
        <v>85</v>
      </c>
      <c r="AV138" s="14" t="s">
        <v>85</v>
      </c>
      <c r="AW138" s="14" t="s">
        <v>35</v>
      </c>
      <c r="AX138" s="14" t="s">
        <v>75</v>
      </c>
      <c r="AY138" s="245" t="s">
        <v>136</v>
      </c>
    </row>
    <row r="139" s="13" customFormat="1">
      <c r="A139" s="13"/>
      <c r="B139" s="224"/>
      <c r="C139" s="225"/>
      <c r="D139" s="226" t="s">
        <v>148</v>
      </c>
      <c r="E139" s="227" t="s">
        <v>19</v>
      </c>
      <c r="F139" s="228" t="s">
        <v>1412</v>
      </c>
      <c r="G139" s="225"/>
      <c r="H139" s="227" t="s">
        <v>19</v>
      </c>
      <c r="I139" s="229"/>
      <c r="J139" s="225"/>
      <c r="K139" s="225"/>
      <c r="L139" s="230"/>
      <c r="M139" s="231"/>
      <c r="N139" s="232"/>
      <c r="O139" s="232"/>
      <c r="P139" s="232"/>
      <c r="Q139" s="232"/>
      <c r="R139" s="232"/>
      <c r="S139" s="232"/>
      <c r="T139" s="23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34" t="s">
        <v>148</v>
      </c>
      <c r="AU139" s="234" t="s">
        <v>85</v>
      </c>
      <c r="AV139" s="13" t="s">
        <v>83</v>
      </c>
      <c r="AW139" s="13" t="s">
        <v>35</v>
      </c>
      <c r="AX139" s="13" t="s">
        <v>75</v>
      </c>
      <c r="AY139" s="234" t="s">
        <v>136</v>
      </c>
    </row>
    <row r="140" s="14" customFormat="1">
      <c r="A140" s="14"/>
      <c r="B140" s="235"/>
      <c r="C140" s="236"/>
      <c r="D140" s="226" t="s">
        <v>148</v>
      </c>
      <c r="E140" s="237" t="s">
        <v>19</v>
      </c>
      <c r="F140" s="238" t="s">
        <v>1409</v>
      </c>
      <c r="G140" s="236"/>
      <c r="H140" s="239">
        <v>0.052999999999999998</v>
      </c>
      <c r="I140" s="240"/>
      <c r="J140" s="236"/>
      <c r="K140" s="236"/>
      <c r="L140" s="241"/>
      <c r="M140" s="242"/>
      <c r="N140" s="243"/>
      <c r="O140" s="243"/>
      <c r="P140" s="243"/>
      <c r="Q140" s="243"/>
      <c r="R140" s="243"/>
      <c r="S140" s="243"/>
      <c r="T140" s="24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45" t="s">
        <v>148</v>
      </c>
      <c r="AU140" s="245" t="s">
        <v>85</v>
      </c>
      <c r="AV140" s="14" t="s">
        <v>85</v>
      </c>
      <c r="AW140" s="14" t="s">
        <v>35</v>
      </c>
      <c r="AX140" s="14" t="s">
        <v>75</v>
      </c>
      <c r="AY140" s="245" t="s">
        <v>136</v>
      </c>
    </row>
    <row r="141" s="13" customFormat="1">
      <c r="A141" s="13"/>
      <c r="B141" s="224"/>
      <c r="C141" s="225"/>
      <c r="D141" s="226" t="s">
        <v>148</v>
      </c>
      <c r="E141" s="227" t="s">
        <v>19</v>
      </c>
      <c r="F141" s="228" t="s">
        <v>1413</v>
      </c>
      <c r="G141" s="225"/>
      <c r="H141" s="227" t="s">
        <v>19</v>
      </c>
      <c r="I141" s="229"/>
      <c r="J141" s="225"/>
      <c r="K141" s="225"/>
      <c r="L141" s="230"/>
      <c r="M141" s="231"/>
      <c r="N141" s="232"/>
      <c r="O141" s="232"/>
      <c r="P141" s="232"/>
      <c r="Q141" s="232"/>
      <c r="R141" s="232"/>
      <c r="S141" s="232"/>
      <c r="T141" s="23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34" t="s">
        <v>148</v>
      </c>
      <c r="AU141" s="234" t="s">
        <v>85</v>
      </c>
      <c r="AV141" s="13" t="s">
        <v>83</v>
      </c>
      <c r="AW141" s="13" t="s">
        <v>35</v>
      </c>
      <c r="AX141" s="13" t="s">
        <v>75</v>
      </c>
      <c r="AY141" s="234" t="s">
        <v>136</v>
      </c>
    </row>
    <row r="142" s="14" customFormat="1">
      <c r="A142" s="14"/>
      <c r="B142" s="235"/>
      <c r="C142" s="236"/>
      <c r="D142" s="226" t="s">
        <v>148</v>
      </c>
      <c r="E142" s="237" t="s">
        <v>19</v>
      </c>
      <c r="F142" s="238" t="s">
        <v>1411</v>
      </c>
      <c r="G142" s="236"/>
      <c r="H142" s="239">
        <v>0.017999999999999999</v>
      </c>
      <c r="I142" s="240"/>
      <c r="J142" s="236"/>
      <c r="K142" s="236"/>
      <c r="L142" s="241"/>
      <c r="M142" s="242"/>
      <c r="N142" s="243"/>
      <c r="O142" s="243"/>
      <c r="P142" s="243"/>
      <c r="Q142" s="243"/>
      <c r="R142" s="243"/>
      <c r="S142" s="243"/>
      <c r="T142" s="24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45" t="s">
        <v>148</v>
      </c>
      <c r="AU142" s="245" t="s">
        <v>85</v>
      </c>
      <c r="AV142" s="14" t="s">
        <v>85</v>
      </c>
      <c r="AW142" s="14" t="s">
        <v>35</v>
      </c>
      <c r="AX142" s="14" t="s">
        <v>75</v>
      </c>
      <c r="AY142" s="245" t="s">
        <v>136</v>
      </c>
    </row>
    <row r="143" s="13" customFormat="1">
      <c r="A143" s="13"/>
      <c r="B143" s="224"/>
      <c r="C143" s="225"/>
      <c r="D143" s="226" t="s">
        <v>148</v>
      </c>
      <c r="E143" s="227" t="s">
        <v>19</v>
      </c>
      <c r="F143" s="228" t="s">
        <v>1414</v>
      </c>
      <c r="G143" s="225"/>
      <c r="H143" s="227" t="s">
        <v>19</v>
      </c>
      <c r="I143" s="229"/>
      <c r="J143" s="225"/>
      <c r="K143" s="225"/>
      <c r="L143" s="230"/>
      <c r="M143" s="231"/>
      <c r="N143" s="232"/>
      <c r="O143" s="232"/>
      <c r="P143" s="232"/>
      <c r="Q143" s="232"/>
      <c r="R143" s="232"/>
      <c r="S143" s="232"/>
      <c r="T143" s="23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34" t="s">
        <v>148</v>
      </c>
      <c r="AU143" s="234" t="s">
        <v>85</v>
      </c>
      <c r="AV143" s="13" t="s">
        <v>83</v>
      </c>
      <c r="AW143" s="13" t="s">
        <v>35</v>
      </c>
      <c r="AX143" s="13" t="s">
        <v>75</v>
      </c>
      <c r="AY143" s="234" t="s">
        <v>136</v>
      </c>
    </row>
    <row r="144" s="13" customFormat="1">
      <c r="A144" s="13"/>
      <c r="B144" s="224"/>
      <c r="C144" s="225"/>
      <c r="D144" s="226" t="s">
        <v>148</v>
      </c>
      <c r="E144" s="227" t="s">
        <v>19</v>
      </c>
      <c r="F144" s="228" t="s">
        <v>1415</v>
      </c>
      <c r="G144" s="225"/>
      <c r="H144" s="227" t="s">
        <v>19</v>
      </c>
      <c r="I144" s="229"/>
      <c r="J144" s="225"/>
      <c r="K144" s="225"/>
      <c r="L144" s="230"/>
      <c r="M144" s="231"/>
      <c r="N144" s="232"/>
      <c r="O144" s="232"/>
      <c r="P144" s="232"/>
      <c r="Q144" s="232"/>
      <c r="R144" s="232"/>
      <c r="S144" s="232"/>
      <c r="T144" s="23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34" t="s">
        <v>148</v>
      </c>
      <c r="AU144" s="234" t="s">
        <v>85</v>
      </c>
      <c r="AV144" s="13" t="s">
        <v>83</v>
      </c>
      <c r="AW144" s="13" t="s">
        <v>35</v>
      </c>
      <c r="AX144" s="13" t="s">
        <v>75</v>
      </c>
      <c r="AY144" s="234" t="s">
        <v>136</v>
      </c>
    </row>
    <row r="145" s="14" customFormat="1">
      <c r="A145" s="14"/>
      <c r="B145" s="235"/>
      <c r="C145" s="236"/>
      <c r="D145" s="226" t="s">
        <v>148</v>
      </c>
      <c r="E145" s="237" t="s">
        <v>19</v>
      </c>
      <c r="F145" s="238" t="s">
        <v>1416</v>
      </c>
      <c r="G145" s="236"/>
      <c r="H145" s="239">
        <v>0.14999999999999999</v>
      </c>
      <c r="I145" s="240"/>
      <c r="J145" s="236"/>
      <c r="K145" s="236"/>
      <c r="L145" s="241"/>
      <c r="M145" s="242"/>
      <c r="N145" s="243"/>
      <c r="O145" s="243"/>
      <c r="P145" s="243"/>
      <c r="Q145" s="243"/>
      <c r="R145" s="243"/>
      <c r="S145" s="243"/>
      <c r="T145" s="24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45" t="s">
        <v>148</v>
      </c>
      <c r="AU145" s="245" t="s">
        <v>85</v>
      </c>
      <c r="AV145" s="14" t="s">
        <v>85</v>
      </c>
      <c r="AW145" s="14" t="s">
        <v>35</v>
      </c>
      <c r="AX145" s="14" t="s">
        <v>75</v>
      </c>
      <c r="AY145" s="245" t="s">
        <v>136</v>
      </c>
    </row>
    <row r="146" s="13" customFormat="1">
      <c r="A146" s="13"/>
      <c r="B146" s="224"/>
      <c r="C146" s="225"/>
      <c r="D146" s="226" t="s">
        <v>148</v>
      </c>
      <c r="E146" s="227" t="s">
        <v>19</v>
      </c>
      <c r="F146" s="228" t="s">
        <v>394</v>
      </c>
      <c r="G146" s="225"/>
      <c r="H146" s="227" t="s">
        <v>19</v>
      </c>
      <c r="I146" s="229"/>
      <c r="J146" s="225"/>
      <c r="K146" s="225"/>
      <c r="L146" s="230"/>
      <c r="M146" s="231"/>
      <c r="N146" s="232"/>
      <c r="O146" s="232"/>
      <c r="P146" s="232"/>
      <c r="Q146" s="232"/>
      <c r="R146" s="232"/>
      <c r="S146" s="232"/>
      <c r="T146" s="23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34" t="s">
        <v>148</v>
      </c>
      <c r="AU146" s="234" t="s">
        <v>85</v>
      </c>
      <c r="AV146" s="13" t="s">
        <v>83</v>
      </c>
      <c r="AW146" s="13" t="s">
        <v>35</v>
      </c>
      <c r="AX146" s="13" t="s">
        <v>75</v>
      </c>
      <c r="AY146" s="234" t="s">
        <v>136</v>
      </c>
    </row>
    <row r="147" s="14" customFormat="1">
      <c r="A147" s="14"/>
      <c r="B147" s="235"/>
      <c r="C147" s="236"/>
      <c r="D147" s="226" t="s">
        <v>148</v>
      </c>
      <c r="E147" s="237" t="s">
        <v>19</v>
      </c>
      <c r="F147" s="238" t="s">
        <v>1417</v>
      </c>
      <c r="G147" s="236"/>
      <c r="H147" s="239">
        <v>0.074999999999999997</v>
      </c>
      <c r="I147" s="240"/>
      <c r="J147" s="236"/>
      <c r="K147" s="236"/>
      <c r="L147" s="241"/>
      <c r="M147" s="242"/>
      <c r="N147" s="243"/>
      <c r="O147" s="243"/>
      <c r="P147" s="243"/>
      <c r="Q147" s="243"/>
      <c r="R147" s="243"/>
      <c r="S147" s="243"/>
      <c r="T147" s="24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45" t="s">
        <v>148</v>
      </c>
      <c r="AU147" s="245" t="s">
        <v>85</v>
      </c>
      <c r="AV147" s="14" t="s">
        <v>85</v>
      </c>
      <c r="AW147" s="14" t="s">
        <v>35</v>
      </c>
      <c r="AX147" s="14" t="s">
        <v>75</v>
      </c>
      <c r="AY147" s="245" t="s">
        <v>136</v>
      </c>
    </row>
    <row r="148" s="13" customFormat="1">
      <c r="A148" s="13"/>
      <c r="B148" s="224"/>
      <c r="C148" s="225"/>
      <c r="D148" s="226" t="s">
        <v>148</v>
      </c>
      <c r="E148" s="227" t="s">
        <v>19</v>
      </c>
      <c r="F148" s="228" t="s">
        <v>1389</v>
      </c>
      <c r="G148" s="225"/>
      <c r="H148" s="227" t="s">
        <v>19</v>
      </c>
      <c r="I148" s="229"/>
      <c r="J148" s="225"/>
      <c r="K148" s="225"/>
      <c r="L148" s="230"/>
      <c r="M148" s="231"/>
      <c r="N148" s="232"/>
      <c r="O148" s="232"/>
      <c r="P148" s="232"/>
      <c r="Q148" s="232"/>
      <c r="R148" s="232"/>
      <c r="S148" s="232"/>
      <c r="T148" s="23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34" t="s">
        <v>148</v>
      </c>
      <c r="AU148" s="234" t="s">
        <v>85</v>
      </c>
      <c r="AV148" s="13" t="s">
        <v>83</v>
      </c>
      <c r="AW148" s="13" t="s">
        <v>35</v>
      </c>
      <c r="AX148" s="13" t="s">
        <v>75</v>
      </c>
      <c r="AY148" s="234" t="s">
        <v>136</v>
      </c>
    </row>
    <row r="149" s="14" customFormat="1">
      <c r="A149" s="14"/>
      <c r="B149" s="235"/>
      <c r="C149" s="236"/>
      <c r="D149" s="226" t="s">
        <v>148</v>
      </c>
      <c r="E149" s="237" t="s">
        <v>19</v>
      </c>
      <c r="F149" s="238" t="s">
        <v>1418</v>
      </c>
      <c r="G149" s="236"/>
      <c r="H149" s="239">
        <v>0.22500000000000001</v>
      </c>
      <c r="I149" s="240"/>
      <c r="J149" s="236"/>
      <c r="K149" s="236"/>
      <c r="L149" s="241"/>
      <c r="M149" s="242"/>
      <c r="N149" s="243"/>
      <c r="O149" s="243"/>
      <c r="P149" s="243"/>
      <c r="Q149" s="243"/>
      <c r="R149" s="243"/>
      <c r="S149" s="243"/>
      <c r="T149" s="24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45" t="s">
        <v>148</v>
      </c>
      <c r="AU149" s="245" t="s">
        <v>85</v>
      </c>
      <c r="AV149" s="14" t="s">
        <v>85</v>
      </c>
      <c r="AW149" s="14" t="s">
        <v>35</v>
      </c>
      <c r="AX149" s="14" t="s">
        <v>75</v>
      </c>
      <c r="AY149" s="245" t="s">
        <v>136</v>
      </c>
    </row>
    <row r="150" s="15" customFormat="1">
      <c r="A150" s="15"/>
      <c r="B150" s="246"/>
      <c r="C150" s="247"/>
      <c r="D150" s="226" t="s">
        <v>148</v>
      </c>
      <c r="E150" s="248" t="s">
        <v>19</v>
      </c>
      <c r="F150" s="249" t="s">
        <v>155</v>
      </c>
      <c r="G150" s="247"/>
      <c r="H150" s="250">
        <v>4.0670000000000002</v>
      </c>
      <c r="I150" s="251"/>
      <c r="J150" s="247"/>
      <c r="K150" s="247"/>
      <c r="L150" s="252"/>
      <c r="M150" s="253"/>
      <c r="N150" s="254"/>
      <c r="O150" s="254"/>
      <c r="P150" s="254"/>
      <c r="Q150" s="254"/>
      <c r="R150" s="254"/>
      <c r="S150" s="254"/>
      <c r="T150" s="25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T150" s="256" t="s">
        <v>148</v>
      </c>
      <c r="AU150" s="256" t="s">
        <v>85</v>
      </c>
      <c r="AV150" s="15" t="s">
        <v>144</v>
      </c>
      <c r="AW150" s="15" t="s">
        <v>35</v>
      </c>
      <c r="AX150" s="15" t="s">
        <v>83</v>
      </c>
      <c r="AY150" s="256" t="s">
        <v>136</v>
      </c>
    </row>
    <row r="151" s="14" customFormat="1">
      <c r="A151" s="14"/>
      <c r="B151" s="235"/>
      <c r="C151" s="236"/>
      <c r="D151" s="226" t="s">
        <v>148</v>
      </c>
      <c r="E151" s="236"/>
      <c r="F151" s="238" t="s">
        <v>1419</v>
      </c>
      <c r="G151" s="236"/>
      <c r="H151" s="239">
        <v>4.4740000000000002</v>
      </c>
      <c r="I151" s="240"/>
      <c r="J151" s="236"/>
      <c r="K151" s="236"/>
      <c r="L151" s="241"/>
      <c r="M151" s="242"/>
      <c r="N151" s="243"/>
      <c r="O151" s="243"/>
      <c r="P151" s="243"/>
      <c r="Q151" s="243"/>
      <c r="R151" s="243"/>
      <c r="S151" s="243"/>
      <c r="T151" s="24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45" t="s">
        <v>148</v>
      </c>
      <c r="AU151" s="245" t="s">
        <v>85</v>
      </c>
      <c r="AV151" s="14" t="s">
        <v>85</v>
      </c>
      <c r="AW151" s="14" t="s">
        <v>4</v>
      </c>
      <c r="AX151" s="14" t="s">
        <v>83</v>
      </c>
      <c r="AY151" s="245" t="s">
        <v>136</v>
      </c>
    </row>
    <row r="152" s="12" customFormat="1" ht="22.8" customHeight="1">
      <c r="A152" s="12"/>
      <c r="B152" s="190"/>
      <c r="C152" s="191"/>
      <c r="D152" s="192" t="s">
        <v>74</v>
      </c>
      <c r="E152" s="204" t="s">
        <v>137</v>
      </c>
      <c r="F152" s="204" t="s">
        <v>138</v>
      </c>
      <c r="G152" s="191"/>
      <c r="H152" s="191"/>
      <c r="I152" s="194"/>
      <c r="J152" s="205">
        <f>BK152</f>
        <v>0</v>
      </c>
      <c r="K152" s="191"/>
      <c r="L152" s="196"/>
      <c r="M152" s="197"/>
      <c r="N152" s="198"/>
      <c r="O152" s="198"/>
      <c r="P152" s="199">
        <f>SUM(P153:P221)</f>
        <v>0</v>
      </c>
      <c r="Q152" s="198"/>
      <c r="R152" s="199">
        <f>SUM(R153:R221)</f>
        <v>0</v>
      </c>
      <c r="S152" s="198"/>
      <c r="T152" s="200">
        <f>SUM(T153:T221)</f>
        <v>0.38895999999999997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201" t="s">
        <v>83</v>
      </c>
      <c r="AT152" s="202" t="s">
        <v>74</v>
      </c>
      <c r="AU152" s="202" t="s">
        <v>83</v>
      </c>
      <c r="AY152" s="201" t="s">
        <v>136</v>
      </c>
      <c r="BK152" s="203">
        <f>SUM(BK153:BK221)</f>
        <v>0</v>
      </c>
    </row>
    <row r="153" s="2" customFormat="1" ht="21.75" customHeight="1">
      <c r="A153" s="40"/>
      <c r="B153" s="41"/>
      <c r="C153" s="206" t="s">
        <v>85</v>
      </c>
      <c r="D153" s="206" t="s">
        <v>139</v>
      </c>
      <c r="E153" s="207" t="s">
        <v>1420</v>
      </c>
      <c r="F153" s="208" t="s">
        <v>1421</v>
      </c>
      <c r="G153" s="209" t="s">
        <v>189</v>
      </c>
      <c r="H153" s="210">
        <v>41.634999999999998</v>
      </c>
      <c r="I153" s="211"/>
      <c r="J153" s="212">
        <f>ROUND(I153*H153,2)</f>
        <v>0</v>
      </c>
      <c r="K153" s="208" t="s">
        <v>143</v>
      </c>
      <c r="L153" s="46"/>
      <c r="M153" s="213" t="s">
        <v>19</v>
      </c>
      <c r="N153" s="214" t="s">
        <v>46</v>
      </c>
      <c r="O153" s="86"/>
      <c r="P153" s="215">
        <f>O153*H153</f>
        <v>0</v>
      </c>
      <c r="Q153" s="215">
        <v>0</v>
      </c>
      <c r="R153" s="215">
        <f>Q153*H153</f>
        <v>0</v>
      </c>
      <c r="S153" s="215">
        <v>0.0040000000000000001</v>
      </c>
      <c r="T153" s="216">
        <f>S153*H153</f>
        <v>0.16653999999999999</v>
      </c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R153" s="217" t="s">
        <v>144</v>
      </c>
      <c r="AT153" s="217" t="s">
        <v>139</v>
      </c>
      <c r="AU153" s="217" t="s">
        <v>85</v>
      </c>
      <c r="AY153" s="19" t="s">
        <v>136</v>
      </c>
      <c r="BE153" s="218">
        <f>IF(N153="základní",J153,0)</f>
        <v>0</v>
      </c>
      <c r="BF153" s="218">
        <f>IF(N153="snížená",J153,0)</f>
        <v>0</v>
      </c>
      <c r="BG153" s="218">
        <f>IF(N153="zákl. přenesená",J153,0)</f>
        <v>0</v>
      </c>
      <c r="BH153" s="218">
        <f>IF(N153="sníž. přenesená",J153,0)</f>
        <v>0</v>
      </c>
      <c r="BI153" s="218">
        <f>IF(N153="nulová",J153,0)</f>
        <v>0</v>
      </c>
      <c r="BJ153" s="19" t="s">
        <v>83</v>
      </c>
      <c r="BK153" s="218">
        <f>ROUND(I153*H153,2)</f>
        <v>0</v>
      </c>
      <c r="BL153" s="19" t="s">
        <v>144</v>
      </c>
      <c r="BM153" s="217" t="s">
        <v>1422</v>
      </c>
    </row>
    <row r="154" s="2" customFormat="1">
      <c r="A154" s="40"/>
      <c r="B154" s="41"/>
      <c r="C154" s="42"/>
      <c r="D154" s="219" t="s">
        <v>146</v>
      </c>
      <c r="E154" s="42"/>
      <c r="F154" s="220" t="s">
        <v>1423</v>
      </c>
      <c r="G154" s="42"/>
      <c r="H154" s="42"/>
      <c r="I154" s="221"/>
      <c r="J154" s="42"/>
      <c r="K154" s="42"/>
      <c r="L154" s="46"/>
      <c r="M154" s="222"/>
      <c r="N154" s="223"/>
      <c r="O154" s="86"/>
      <c r="P154" s="86"/>
      <c r="Q154" s="86"/>
      <c r="R154" s="86"/>
      <c r="S154" s="86"/>
      <c r="T154" s="87"/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T154" s="19" t="s">
        <v>146</v>
      </c>
      <c r="AU154" s="19" t="s">
        <v>85</v>
      </c>
    </row>
    <row r="155" s="13" customFormat="1">
      <c r="A155" s="13"/>
      <c r="B155" s="224"/>
      <c r="C155" s="225"/>
      <c r="D155" s="226" t="s">
        <v>148</v>
      </c>
      <c r="E155" s="227" t="s">
        <v>19</v>
      </c>
      <c r="F155" s="228" t="s">
        <v>1382</v>
      </c>
      <c r="G155" s="225"/>
      <c r="H155" s="227" t="s">
        <v>19</v>
      </c>
      <c r="I155" s="229"/>
      <c r="J155" s="225"/>
      <c r="K155" s="225"/>
      <c r="L155" s="230"/>
      <c r="M155" s="231"/>
      <c r="N155" s="232"/>
      <c r="O155" s="232"/>
      <c r="P155" s="232"/>
      <c r="Q155" s="232"/>
      <c r="R155" s="232"/>
      <c r="S155" s="232"/>
      <c r="T155" s="23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34" t="s">
        <v>148</v>
      </c>
      <c r="AU155" s="234" t="s">
        <v>85</v>
      </c>
      <c r="AV155" s="13" t="s">
        <v>83</v>
      </c>
      <c r="AW155" s="13" t="s">
        <v>35</v>
      </c>
      <c r="AX155" s="13" t="s">
        <v>75</v>
      </c>
      <c r="AY155" s="234" t="s">
        <v>136</v>
      </c>
    </row>
    <row r="156" s="13" customFormat="1">
      <c r="A156" s="13"/>
      <c r="B156" s="224"/>
      <c r="C156" s="225"/>
      <c r="D156" s="226" t="s">
        <v>148</v>
      </c>
      <c r="E156" s="227" t="s">
        <v>19</v>
      </c>
      <c r="F156" s="228" t="s">
        <v>1383</v>
      </c>
      <c r="G156" s="225"/>
      <c r="H156" s="227" t="s">
        <v>19</v>
      </c>
      <c r="I156" s="229"/>
      <c r="J156" s="225"/>
      <c r="K156" s="225"/>
      <c r="L156" s="230"/>
      <c r="M156" s="231"/>
      <c r="N156" s="232"/>
      <c r="O156" s="232"/>
      <c r="P156" s="232"/>
      <c r="Q156" s="232"/>
      <c r="R156" s="232"/>
      <c r="S156" s="232"/>
      <c r="T156" s="23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34" t="s">
        <v>148</v>
      </c>
      <c r="AU156" s="234" t="s">
        <v>85</v>
      </c>
      <c r="AV156" s="13" t="s">
        <v>83</v>
      </c>
      <c r="AW156" s="13" t="s">
        <v>35</v>
      </c>
      <c r="AX156" s="13" t="s">
        <v>75</v>
      </c>
      <c r="AY156" s="234" t="s">
        <v>136</v>
      </c>
    </row>
    <row r="157" s="14" customFormat="1">
      <c r="A157" s="14"/>
      <c r="B157" s="235"/>
      <c r="C157" s="236"/>
      <c r="D157" s="226" t="s">
        <v>148</v>
      </c>
      <c r="E157" s="237" t="s">
        <v>19</v>
      </c>
      <c r="F157" s="238" t="s">
        <v>1424</v>
      </c>
      <c r="G157" s="236"/>
      <c r="H157" s="239">
        <v>8</v>
      </c>
      <c r="I157" s="240"/>
      <c r="J157" s="236"/>
      <c r="K157" s="236"/>
      <c r="L157" s="241"/>
      <c r="M157" s="242"/>
      <c r="N157" s="243"/>
      <c r="O157" s="243"/>
      <c r="P157" s="243"/>
      <c r="Q157" s="243"/>
      <c r="R157" s="243"/>
      <c r="S157" s="243"/>
      <c r="T157" s="24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45" t="s">
        <v>148</v>
      </c>
      <c r="AU157" s="245" t="s">
        <v>85</v>
      </c>
      <c r="AV157" s="14" t="s">
        <v>85</v>
      </c>
      <c r="AW157" s="14" t="s">
        <v>35</v>
      </c>
      <c r="AX157" s="14" t="s">
        <v>75</v>
      </c>
      <c r="AY157" s="245" t="s">
        <v>136</v>
      </c>
    </row>
    <row r="158" s="14" customFormat="1">
      <c r="A158" s="14"/>
      <c r="B158" s="235"/>
      <c r="C158" s="236"/>
      <c r="D158" s="226" t="s">
        <v>148</v>
      </c>
      <c r="E158" s="237" t="s">
        <v>19</v>
      </c>
      <c r="F158" s="238" t="s">
        <v>1424</v>
      </c>
      <c r="G158" s="236"/>
      <c r="H158" s="239">
        <v>8</v>
      </c>
      <c r="I158" s="240"/>
      <c r="J158" s="236"/>
      <c r="K158" s="236"/>
      <c r="L158" s="241"/>
      <c r="M158" s="242"/>
      <c r="N158" s="243"/>
      <c r="O158" s="243"/>
      <c r="P158" s="243"/>
      <c r="Q158" s="243"/>
      <c r="R158" s="243"/>
      <c r="S158" s="243"/>
      <c r="T158" s="24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45" t="s">
        <v>148</v>
      </c>
      <c r="AU158" s="245" t="s">
        <v>85</v>
      </c>
      <c r="AV158" s="14" t="s">
        <v>85</v>
      </c>
      <c r="AW158" s="14" t="s">
        <v>35</v>
      </c>
      <c r="AX158" s="14" t="s">
        <v>75</v>
      </c>
      <c r="AY158" s="245" t="s">
        <v>136</v>
      </c>
    </row>
    <row r="159" s="13" customFormat="1">
      <c r="A159" s="13"/>
      <c r="B159" s="224"/>
      <c r="C159" s="225"/>
      <c r="D159" s="226" t="s">
        <v>148</v>
      </c>
      <c r="E159" s="227" t="s">
        <v>19</v>
      </c>
      <c r="F159" s="228" t="s">
        <v>1385</v>
      </c>
      <c r="G159" s="225"/>
      <c r="H159" s="227" t="s">
        <v>19</v>
      </c>
      <c r="I159" s="229"/>
      <c r="J159" s="225"/>
      <c r="K159" s="225"/>
      <c r="L159" s="230"/>
      <c r="M159" s="231"/>
      <c r="N159" s="232"/>
      <c r="O159" s="232"/>
      <c r="P159" s="232"/>
      <c r="Q159" s="232"/>
      <c r="R159" s="232"/>
      <c r="S159" s="232"/>
      <c r="T159" s="23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34" t="s">
        <v>148</v>
      </c>
      <c r="AU159" s="234" t="s">
        <v>85</v>
      </c>
      <c r="AV159" s="13" t="s">
        <v>83</v>
      </c>
      <c r="AW159" s="13" t="s">
        <v>35</v>
      </c>
      <c r="AX159" s="13" t="s">
        <v>75</v>
      </c>
      <c r="AY159" s="234" t="s">
        <v>136</v>
      </c>
    </row>
    <row r="160" s="14" customFormat="1">
      <c r="A160" s="14"/>
      <c r="B160" s="235"/>
      <c r="C160" s="236"/>
      <c r="D160" s="226" t="s">
        <v>148</v>
      </c>
      <c r="E160" s="237" t="s">
        <v>19</v>
      </c>
      <c r="F160" s="238" t="s">
        <v>1425</v>
      </c>
      <c r="G160" s="236"/>
      <c r="H160" s="239">
        <v>3</v>
      </c>
      <c r="I160" s="240"/>
      <c r="J160" s="236"/>
      <c r="K160" s="236"/>
      <c r="L160" s="241"/>
      <c r="M160" s="242"/>
      <c r="N160" s="243"/>
      <c r="O160" s="243"/>
      <c r="P160" s="243"/>
      <c r="Q160" s="243"/>
      <c r="R160" s="243"/>
      <c r="S160" s="243"/>
      <c r="T160" s="24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45" t="s">
        <v>148</v>
      </c>
      <c r="AU160" s="245" t="s">
        <v>85</v>
      </c>
      <c r="AV160" s="14" t="s">
        <v>85</v>
      </c>
      <c r="AW160" s="14" t="s">
        <v>35</v>
      </c>
      <c r="AX160" s="14" t="s">
        <v>75</v>
      </c>
      <c r="AY160" s="245" t="s">
        <v>136</v>
      </c>
    </row>
    <row r="161" s="14" customFormat="1">
      <c r="A161" s="14"/>
      <c r="B161" s="235"/>
      <c r="C161" s="236"/>
      <c r="D161" s="226" t="s">
        <v>148</v>
      </c>
      <c r="E161" s="237" t="s">
        <v>19</v>
      </c>
      <c r="F161" s="238" t="s">
        <v>1425</v>
      </c>
      <c r="G161" s="236"/>
      <c r="H161" s="239">
        <v>3</v>
      </c>
      <c r="I161" s="240"/>
      <c r="J161" s="236"/>
      <c r="K161" s="236"/>
      <c r="L161" s="241"/>
      <c r="M161" s="242"/>
      <c r="N161" s="243"/>
      <c r="O161" s="243"/>
      <c r="P161" s="243"/>
      <c r="Q161" s="243"/>
      <c r="R161" s="243"/>
      <c r="S161" s="243"/>
      <c r="T161" s="24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45" t="s">
        <v>148</v>
      </c>
      <c r="AU161" s="245" t="s">
        <v>85</v>
      </c>
      <c r="AV161" s="14" t="s">
        <v>85</v>
      </c>
      <c r="AW161" s="14" t="s">
        <v>35</v>
      </c>
      <c r="AX161" s="14" t="s">
        <v>75</v>
      </c>
      <c r="AY161" s="245" t="s">
        <v>136</v>
      </c>
    </row>
    <row r="162" s="13" customFormat="1">
      <c r="A162" s="13"/>
      <c r="B162" s="224"/>
      <c r="C162" s="225"/>
      <c r="D162" s="226" t="s">
        <v>148</v>
      </c>
      <c r="E162" s="227" t="s">
        <v>19</v>
      </c>
      <c r="F162" s="228" t="s">
        <v>1387</v>
      </c>
      <c r="G162" s="225"/>
      <c r="H162" s="227" t="s">
        <v>19</v>
      </c>
      <c r="I162" s="229"/>
      <c r="J162" s="225"/>
      <c r="K162" s="225"/>
      <c r="L162" s="230"/>
      <c r="M162" s="231"/>
      <c r="N162" s="232"/>
      <c r="O162" s="232"/>
      <c r="P162" s="232"/>
      <c r="Q162" s="232"/>
      <c r="R162" s="232"/>
      <c r="S162" s="232"/>
      <c r="T162" s="23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34" t="s">
        <v>148</v>
      </c>
      <c r="AU162" s="234" t="s">
        <v>85</v>
      </c>
      <c r="AV162" s="13" t="s">
        <v>83</v>
      </c>
      <c r="AW162" s="13" t="s">
        <v>35</v>
      </c>
      <c r="AX162" s="13" t="s">
        <v>75</v>
      </c>
      <c r="AY162" s="234" t="s">
        <v>136</v>
      </c>
    </row>
    <row r="163" s="14" customFormat="1">
      <c r="A163" s="14"/>
      <c r="B163" s="235"/>
      <c r="C163" s="236"/>
      <c r="D163" s="226" t="s">
        <v>148</v>
      </c>
      <c r="E163" s="237" t="s">
        <v>19</v>
      </c>
      <c r="F163" s="238" t="s">
        <v>1426</v>
      </c>
      <c r="G163" s="236"/>
      <c r="H163" s="239">
        <v>1.6499999999999999</v>
      </c>
      <c r="I163" s="240"/>
      <c r="J163" s="236"/>
      <c r="K163" s="236"/>
      <c r="L163" s="241"/>
      <c r="M163" s="242"/>
      <c r="N163" s="243"/>
      <c r="O163" s="243"/>
      <c r="P163" s="243"/>
      <c r="Q163" s="243"/>
      <c r="R163" s="243"/>
      <c r="S163" s="243"/>
      <c r="T163" s="24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45" t="s">
        <v>148</v>
      </c>
      <c r="AU163" s="245" t="s">
        <v>85</v>
      </c>
      <c r="AV163" s="14" t="s">
        <v>85</v>
      </c>
      <c r="AW163" s="14" t="s">
        <v>35</v>
      </c>
      <c r="AX163" s="14" t="s">
        <v>75</v>
      </c>
      <c r="AY163" s="245" t="s">
        <v>136</v>
      </c>
    </row>
    <row r="164" s="14" customFormat="1">
      <c r="A164" s="14"/>
      <c r="B164" s="235"/>
      <c r="C164" s="236"/>
      <c r="D164" s="226" t="s">
        <v>148</v>
      </c>
      <c r="E164" s="237" t="s">
        <v>19</v>
      </c>
      <c r="F164" s="238" t="s">
        <v>1426</v>
      </c>
      <c r="G164" s="236"/>
      <c r="H164" s="239">
        <v>1.6499999999999999</v>
      </c>
      <c r="I164" s="240"/>
      <c r="J164" s="236"/>
      <c r="K164" s="236"/>
      <c r="L164" s="241"/>
      <c r="M164" s="242"/>
      <c r="N164" s="243"/>
      <c r="O164" s="243"/>
      <c r="P164" s="243"/>
      <c r="Q164" s="243"/>
      <c r="R164" s="243"/>
      <c r="S164" s="243"/>
      <c r="T164" s="24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45" t="s">
        <v>148</v>
      </c>
      <c r="AU164" s="245" t="s">
        <v>85</v>
      </c>
      <c r="AV164" s="14" t="s">
        <v>85</v>
      </c>
      <c r="AW164" s="14" t="s">
        <v>35</v>
      </c>
      <c r="AX164" s="14" t="s">
        <v>75</v>
      </c>
      <c r="AY164" s="245" t="s">
        <v>136</v>
      </c>
    </row>
    <row r="165" s="13" customFormat="1">
      <c r="A165" s="13"/>
      <c r="B165" s="224"/>
      <c r="C165" s="225"/>
      <c r="D165" s="226" t="s">
        <v>148</v>
      </c>
      <c r="E165" s="227" t="s">
        <v>19</v>
      </c>
      <c r="F165" s="228" t="s">
        <v>1389</v>
      </c>
      <c r="G165" s="225"/>
      <c r="H165" s="227" t="s">
        <v>19</v>
      </c>
      <c r="I165" s="229"/>
      <c r="J165" s="225"/>
      <c r="K165" s="225"/>
      <c r="L165" s="230"/>
      <c r="M165" s="231"/>
      <c r="N165" s="232"/>
      <c r="O165" s="232"/>
      <c r="P165" s="232"/>
      <c r="Q165" s="232"/>
      <c r="R165" s="232"/>
      <c r="S165" s="232"/>
      <c r="T165" s="23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34" t="s">
        <v>148</v>
      </c>
      <c r="AU165" s="234" t="s">
        <v>85</v>
      </c>
      <c r="AV165" s="13" t="s">
        <v>83</v>
      </c>
      <c r="AW165" s="13" t="s">
        <v>35</v>
      </c>
      <c r="AX165" s="13" t="s">
        <v>75</v>
      </c>
      <c r="AY165" s="234" t="s">
        <v>136</v>
      </c>
    </row>
    <row r="166" s="14" customFormat="1">
      <c r="A166" s="14"/>
      <c r="B166" s="235"/>
      <c r="C166" s="236"/>
      <c r="D166" s="226" t="s">
        <v>148</v>
      </c>
      <c r="E166" s="237" t="s">
        <v>19</v>
      </c>
      <c r="F166" s="238" t="s">
        <v>1427</v>
      </c>
      <c r="G166" s="236"/>
      <c r="H166" s="239">
        <v>5.25</v>
      </c>
      <c r="I166" s="240"/>
      <c r="J166" s="236"/>
      <c r="K166" s="236"/>
      <c r="L166" s="241"/>
      <c r="M166" s="242"/>
      <c r="N166" s="243"/>
      <c r="O166" s="243"/>
      <c r="P166" s="243"/>
      <c r="Q166" s="243"/>
      <c r="R166" s="243"/>
      <c r="S166" s="243"/>
      <c r="T166" s="24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45" t="s">
        <v>148</v>
      </c>
      <c r="AU166" s="245" t="s">
        <v>85</v>
      </c>
      <c r="AV166" s="14" t="s">
        <v>85</v>
      </c>
      <c r="AW166" s="14" t="s">
        <v>35</v>
      </c>
      <c r="AX166" s="14" t="s">
        <v>75</v>
      </c>
      <c r="AY166" s="245" t="s">
        <v>136</v>
      </c>
    </row>
    <row r="167" s="14" customFormat="1">
      <c r="A167" s="14"/>
      <c r="B167" s="235"/>
      <c r="C167" s="236"/>
      <c r="D167" s="226" t="s">
        <v>148</v>
      </c>
      <c r="E167" s="237" t="s">
        <v>19</v>
      </c>
      <c r="F167" s="238" t="s">
        <v>1428</v>
      </c>
      <c r="G167" s="236"/>
      <c r="H167" s="239">
        <v>2.5</v>
      </c>
      <c r="I167" s="240"/>
      <c r="J167" s="236"/>
      <c r="K167" s="236"/>
      <c r="L167" s="241"/>
      <c r="M167" s="242"/>
      <c r="N167" s="243"/>
      <c r="O167" s="243"/>
      <c r="P167" s="243"/>
      <c r="Q167" s="243"/>
      <c r="R167" s="243"/>
      <c r="S167" s="243"/>
      <c r="T167" s="24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45" t="s">
        <v>148</v>
      </c>
      <c r="AU167" s="245" t="s">
        <v>85</v>
      </c>
      <c r="AV167" s="14" t="s">
        <v>85</v>
      </c>
      <c r="AW167" s="14" t="s">
        <v>35</v>
      </c>
      <c r="AX167" s="14" t="s">
        <v>75</v>
      </c>
      <c r="AY167" s="245" t="s">
        <v>136</v>
      </c>
    </row>
    <row r="168" s="13" customFormat="1">
      <c r="A168" s="13"/>
      <c r="B168" s="224"/>
      <c r="C168" s="225"/>
      <c r="D168" s="226" t="s">
        <v>148</v>
      </c>
      <c r="E168" s="227" t="s">
        <v>19</v>
      </c>
      <c r="F168" s="228" t="s">
        <v>1392</v>
      </c>
      <c r="G168" s="225"/>
      <c r="H168" s="227" t="s">
        <v>19</v>
      </c>
      <c r="I168" s="229"/>
      <c r="J168" s="225"/>
      <c r="K168" s="225"/>
      <c r="L168" s="230"/>
      <c r="M168" s="231"/>
      <c r="N168" s="232"/>
      <c r="O168" s="232"/>
      <c r="P168" s="232"/>
      <c r="Q168" s="232"/>
      <c r="R168" s="232"/>
      <c r="S168" s="232"/>
      <c r="T168" s="23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34" t="s">
        <v>148</v>
      </c>
      <c r="AU168" s="234" t="s">
        <v>85</v>
      </c>
      <c r="AV168" s="13" t="s">
        <v>83</v>
      </c>
      <c r="AW168" s="13" t="s">
        <v>35</v>
      </c>
      <c r="AX168" s="13" t="s">
        <v>75</v>
      </c>
      <c r="AY168" s="234" t="s">
        <v>136</v>
      </c>
    </row>
    <row r="169" s="14" customFormat="1">
      <c r="A169" s="14"/>
      <c r="B169" s="235"/>
      <c r="C169" s="236"/>
      <c r="D169" s="226" t="s">
        <v>148</v>
      </c>
      <c r="E169" s="237" t="s">
        <v>19</v>
      </c>
      <c r="F169" s="238" t="s">
        <v>83</v>
      </c>
      <c r="G169" s="236"/>
      <c r="H169" s="239">
        <v>1</v>
      </c>
      <c r="I169" s="240"/>
      <c r="J169" s="236"/>
      <c r="K169" s="236"/>
      <c r="L169" s="241"/>
      <c r="M169" s="242"/>
      <c r="N169" s="243"/>
      <c r="O169" s="243"/>
      <c r="P169" s="243"/>
      <c r="Q169" s="243"/>
      <c r="R169" s="243"/>
      <c r="S169" s="243"/>
      <c r="T169" s="24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45" t="s">
        <v>148</v>
      </c>
      <c r="AU169" s="245" t="s">
        <v>85</v>
      </c>
      <c r="AV169" s="14" t="s">
        <v>85</v>
      </c>
      <c r="AW169" s="14" t="s">
        <v>35</v>
      </c>
      <c r="AX169" s="14" t="s">
        <v>75</v>
      </c>
      <c r="AY169" s="245" t="s">
        <v>136</v>
      </c>
    </row>
    <row r="170" s="14" customFormat="1">
      <c r="A170" s="14"/>
      <c r="B170" s="235"/>
      <c r="C170" s="236"/>
      <c r="D170" s="226" t="s">
        <v>148</v>
      </c>
      <c r="E170" s="237" t="s">
        <v>19</v>
      </c>
      <c r="F170" s="238" t="s">
        <v>83</v>
      </c>
      <c r="G170" s="236"/>
      <c r="H170" s="239">
        <v>1</v>
      </c>
      <c r="I170" s="240"/>
      <c r="J170" s="236"/>
      <c r="K170" s="236"/>
      <c r="L170" s="241"/>
      <c r="M170" s="242"/>
      <c r="N170" s="243"/>
      <c r="O170" s="243"/>
      <c r="P170" s="243"/>
      <c r="Q170" s="243"/>
      <c r="R170" s="243"/>
      <c r="S170" s="243"/>
      <c r="T170" s="24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45" t="s">
        <v>148</v>
      </c>
      <c r="AU170" s="245" t="s">
        <v>85</v>
      </c>
      <c r="AV170" s="14" t="s">
        <v>85</v>
      </c>
      <c r="AW170" s="14" t="s">
        <v>35</v>
      </c>
      <c r="AX170" s="14" t="s">
        <v>75</v>
      </c>
      <c r="AY170" s="245" t="s">
        <v>136</v>
      </c>
    </row>
    <row r="171" s="13" customFormat="1">
      <c r="A171" s="13"/>
      <c r="B171" s="224"/>
      <c r="C171" s="225"/>
      <c r="D171" s="226" t="s">
        <v>148</v>
      </c>
      <c r="E171" s="227" t="s">
        <v>19</v>
      </c>
      <c r="F171" s="228" t="s">
        <v>1394</v>
      </c>
      <c r="G171" s="225"/>
      <c r="H171" s="227" t="s">
        <v>19</v>
      </c>
      <c r="I171" s="229"/>
      <c r="J171" s="225"/>
      <c r="K171" s="225"/>
      <c r="L171" s="230"/>
      <c r="M171" s="231"/>
      <c r="N171" s="232"/>
      <c r="O171" s="232"/>
      <c r="P171" s="232"/>
      <c r="Q171" s="232"/>
      <c r="R171" s="232"/>
      <c r="S171" s="232"/>
      <c r="T171" s="23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34" t="s">
        <v>148</v>
      </c>
      <c r="AU171" s="234" t="s">
        <v>85</v>
      </c>
      <c r="AV171" s="13" t="s">
        <v>83</v>
      </c>
      <c r="AW171" s="13" t="s">
        <v>35</v>
      </c>
      <c r="AX171" s="13" t="s">
        <v>75</v>
      </c>
      <c r="AY171" s="234" t="s">
        <v>136</v>
      </c>
    </row>
    <row r="172" s="14" customFormat="1">
      <c r="A172" s="14"/>
      <c r="B172" s="235"/>
      <c r="C172" s="236"/>
      <c r="D172" s="226" t="s">
        <v>148</v>
      </c>
      <c r="E172" s="237" t="s">
        <v>19</v>
      </c>
      <c r="F172" s="238" t="s">
        <v>1429</v>
      </c>
      <c r="G172" s="236"/>
      <c r="H172" s="239">
        <v>0.34999999999999998</v>
      </c>
      <c r="I172" s="240"/>
      <c r="J172" s="236"/>
      <c r="K172" s="236"/>
      <c r="L172" s="241"/>
      <c r="M172" s="242"/>
      <c r="N172" s="243"/>
      <c r="O172" s="243"/>
      <c r="P172" s="243"/>
      <c r="Q172" s="243"/>
      <c r="R172" s="243"/>
      <c r="S172" s="243"/>
      <c r="T172" s="24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45" t="s">
        <v>148</v>
      </c>
      <c r="AU172" s="245" t="s">
        <v>85</v>
      </c>
      <c r="AV172" s="14" t="s">
        <v>85</v>
      </c>
      <c r="AW172" s="14" t="s">
        <v>35</v>
      </c>
      <c r="AX172" s="14" t="s">
        <v>75</v>
      </c>
      <c r="AY172" s="245" t="s">
        <v>136</v>
      </c>
    </row>
    <row r="173" s="14" customFormat="1">
      <c r="A173" s="14"/>
      <c r="B173" s="235"/>
      <c r="C173" s="236"/>
      <c r="D173" s="226" t="s">
        <v>148</v>
      </c>
      <c r="E173" s="237" t="s">
        <v>19</v>
      </c>
      <c r="F173" s="238" t="s">
        <v>1429</v>
      </c>
      <c r="G173" s="236"/>
      <c r="H173" s="239">
        <v>0.34999999999999998</v>
      </c>
      <c r="I173" s="240"/>
      <c r="J173" s="236"/>
      <c r="K173" s="236"/>
      <c r="L173" s="241"/>
      <c r="M173" s="242"/>
      <c r="N173" s="243"/>
      <c r="O173" s="243"/>
      <c r="P173" s="243"/>
      <c r="Q173" s="243"/>
      <c r="R173" s="243"/>
      <c r="S173" s="243"/>
      <c r="T173" s="24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45" t="s">
        <v>148</v>
      </c>
      <c r="AU173" s="245" t="s">
        <v>85</v>
      </c>
      <c r="AV173" s="14" t="s">
        <v>85</v>
      </c>
      <c r="AW173" s="14" t="s">
        <v>35</v>
      </c>
      <c r="AX173" s="14" t="s">
        <v>75</v>
      </c>
      <c r="AY173" s="245" t="s">
        <v>136</v>
      </c>
    </row>
    <row r="174" s="13" customFormat="1">
      <c r="A174" s="13"/>
      <c r="B174" s="224"/>
      <c r="C174" s="225"/>
      <c r="D174" s="226" t="s">
        <v>148</v>
      </c>
      <c r="E174" s="227" t="s">
        <v>19</v>
      </c>
      <c r="F174" s="228" t="s">
        <v>1396</v>
      </c>
      <c r="G174" s="225"/>
      <c r="H174" s="227" t="s">
        <v>19</v>
      </c>
      <c r="I174" s="229"/>
      <c r="J174" s="225"/>
      <c r="K174" s="225"/>
      <c r="L174" s="230"/>
      <c r="M174" s="231"/>
      <c r="N174" s="232"/>
      <c r="O174" s="232"/>
      <c r="P174" s="232"/>
      <c r="Q174" s="232"/>
      <c r="R174" s="232"/>
      <c r="S174" s="232"/>
      <c r="T174" s="23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34" t="s">
        <v>148</v>
      </c>
      <c r="AU174" s="234" t="s">
        <v>85</v>
      </c>
      <c r="AV174" s="13" t="s">
        <v>83</v>
      </c>
      <c r="AW174" s="13" t="s">
        <v>35</v>
      </c>
      <c r="AX174" s="13" t="s">
        <v>75</v>
      </c>
      <c r="AY174" s="234" t="s">
        <v>136</v>
      </c>
    </row>
    <row r="175" s="14" customFormat="1">
      <c r="A175" s="14"/>
      <c r="B175" s="235"/>
      <c r="C175" s="236"/>
      <c r="D175" s="226" t="s">
        <v>148</v>
      </c>
      <c r="E175" s="237" t="s">
        <v>19</v>
      </c>
      <c r="F175" s="238" t="s">
        <v>1429</v>
      </c>
      <c r="G175" s="236"/>
      <c r="H175" s="239">
        <v>0.34999999999999998</v>
      </c>
      <c r="I175" s="240"/>
      <c r="J175" s="236"/>
      <c r="K175" s="236"/>
      <c r="L175" s="241"/>
      <c r="M175" s="242"/>
      <c r="N175" s="243"/>
      <c r="O175" s="243"/>
      <c r="P175" s="243"/>
      <c r="Q175" s="243"/>
      <c r="R175" s="243"/>
      <c r="S175" s="243"/>
      <c r="T175" s="24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45" t="s">
        <v>148</v>
      </c>
      <c r="AU175" s="245" t="s">
        <v>85</v>
      </c>
      <c r="AV175" s="14" t="s">
        <v>85</v>
      </c>
      <c r="AW175" s="14" t="s">
        <v>35</v>
      </c>
      <c r="AX175" s="14" t="s">
        <v>75</v>
      </c>
      <c r="AY175" s="245" t="s">
        <v>136</v>
      </c>
    </row>
    <row r="176" s="14" customFormat="1">
      <c r="A176" s="14"/>
      <c r="B176" s="235"/>
      <c r="C176" s="236"/>
      <c r="D176" s="226" t="s">
        <v>148</v>
      </c>
      <c r="E176" s="237" t="s">
        <v>19</v>
      </c>
      <c r="F176" s="238" t="s">
        <v>1429</v>
      </c>
      <c r="G176" s="236"/>
      <c r="H176" s="239">
        <v>0.34999999999999998</v>
      </c>
      <c r="I176" s="240"/>
      <c r="J176" s="236"/>
      <c r="K176" s="236"/>
      <c r="L176" s="241"/>
      <c r="M176" s="242"/>
      <c r="N176" s="243"/>
      <c r="O176" s="243"/>
      <c r="P176" s="243"/>
      <c r="Q176" s="243"/>
      <c r="R176" s="243"/>
      <c r="S176" s="243"/>
      <c r="T176" s="24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45" t="s">
        <v>148</v>
      </c>
      <c r="AU176" s="245" t="s">
        <v>85</v>
      </c>
      <c r="AV176" s="14" t="s">
        <v>85</v>
      </c>
      <c r="AW176" s="14" t="s">
        <v>35</v>
      </c>
      <c r="AX176" s="14" t="s">
        <v>75</v>
      </c>
      <c r="AY176" s="245" t="s">
        <v>136</v>
      </c>
    </row>
    <row r="177" s="13" customFormat="1">
      <c r="A177" s="13"/>
      <c r="B177" s="224"/>
      <c r="C177" s="225"/>
      <c r="D177" s="226" t="s">
        <v>148</v>
      </c>
      <c r="E177" s="227" t="s">
        <v>19</v>
      </c>
      <c r="F177" s="228" t="s">
        <v>1397</v>
      </c>
      <c r="G177" s="225"/>
      <c r="H177" s="227" t="s">
        <v>19</v>
      </c>
      <c r="I177" s="229"/>
      <c r="J177" s="225"/>
      <c r="K177" s="225"/>
      <c r="L177" s="230"/>
      <c r="M177" s="231"/>
      <c r="N177" s="232"/>
      <c r="O177" s="232"/>
      <c r="P177" s="232"/>
      <c r="Q177" s="232"/>
      <c r="R177" s="232"/>
      <c r="S177" s="232"/>
      <c r="T177" s="23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34" t="s">
        <v>148</v>
      </c>
      <c r="AU177" s="234" t="s">
        <v>85</v>
      </c>
      <c r="AV177" s="13" t="s">
        <v>83</v>
      </c>
      <c r="AW177" s="13" t="s">
        <v>35</v>
      </c>
      <c r="AX177" s="13" t="s">
        <v>75</v>
      </c>
      <c r="AY177" s="234" t="s">
        <v>136</v>
      </c>
    </row>
    <row r="178" s="14" customFormat="1">
      <c r="A178" s="14"/>
      <c r="B178" s="235"/>
      <c r="C178" s="236"/>
      <c r="D178" s="226" t="s">
        <v>148</v>
      </c>
      <c r="E178" s="237" t="s">
        <v>19</v>
      </c>
      <c r="F178" s="238" t="s">
        <v>1429</v>
      </c>
      <c r="G178" s="236"/>
      <c r="H178" s="239">
        <v>0.34999999999999998</v>
      </c>
      <c r="I178" s="240"/>
      <c r="J178" s="236"/>
      <c r="K178" s="236"/>
      <c r="L178" s="241"/>
      <c r="M178" s="242"/>
      <c r="N178" s="243"/>
      <c r="O178" s="243"/>
      <c r="P178" s="243"/>
      <c r="Q178" s="243"/>
      <c r="R178" s="243"/>
      <c r="S178" s="243"/>
      <c r="T178" s="24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45" t="s">
        <v>148</v>
      </c>
      <c r="AU178" s="245" t="s">
        <v>85</v>
      </c>
      <c r="AV178" s="14" t="s">
        <v>85</v>
      </c>
      <c r="AW178" s="14" t="s">
        <v>35</v>
      </c>
      <c r="AX178" s="14" t="s">
        <v>75</v>
      </c>
      <c r="AY178" s="245" t="s">
        <v>136</v>
      </c>
    </row>
    <row r="179" s="14" customFormat="1">
      <c r="A179" s="14"/>
      <c r="B179" s="235"/>
      <c r="C179" s="236"/>
      <c r="D179" s="226" t="s">
        <v>148</v>
      </c>
      <c r="E179" s="237" t="s">
        <v>19</v>
      </c>
      <c r="F179" s="238" t="s">
        <v>1429</v>
      </c>
      <c r="G179" s="236"/>
      <c r="H179" s="239">
        <v>0.34999999999999998</v>
      </c>
      <c r="I179" s="240"/>
      <c r="J179" s="236"/>
      <c r="K179" s="236"/>
      <c r="L179" s="241"/>
      <c r="M179" s="242"/>
      <c r="N179" s="243"/>
      <c r="O179" s="243"/>
      <c r="P179" s="243"/>
      <c r="Q179" s="243"/>
      <c r="R179" s="243"/>
      <c r="S179" s="243"/>
      <c r="T179" s="24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45" t="s">
        <v>148</v>
      </c>
      <c r="AU179" s="245" t="s">
        <v>85</v>
      </c>
      <c r="AV179" s="14" t="s">
        <v>85</v>
      </c>
      <c r="AW179" s="14" t="s">
        <v>35</v>
      </c>
      <c r="AX179" s="14" t="s">
        <v>75</v>
      </c>
      <c r="AY179" s="245" t="s">
        <v>136</v>
      </c>
    </row>
    <row r="180" s="13" customFormat="1">
      <c r="A180" s="13"/>
      <c r="B180" s="224"/>
      <c r="C180" s="225"/>
      <c r="D180" s="226" t="s">
        <v>148</v>
      </c>
      <c r="E180" s="227" t="s">
        <v>19</v>
      </c>
      <c r="F180" s="228" t="s">
        <v>1398</v>
      </c>
      <c r="G180" s="225"/>
      <c r="H180" s="227" t="s">
        <v>19</v>
      </c>
      <c r="I180" s="229"/>
      <c r="J180" s="225"/>
      <c r="K180" s="225"/>
      <c r="L180" s="230"/>
      <c r="M180" s="231"/>
      <c r="N180" s="232"/>
      <c r="O180" s="232"/>
      <c r="P180" s="232"/>
      <c r="Q180" s="232"/>
      <c r="R180" s="232"/>
      <c r="S180" s="232"/>
      <c r="T180" s="23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34" t="s">
        <v>148</v>
      </c>
      <c r="AU180" s="234" t="s">
        <v>85</v>
      </c>
      <c r="AV180" s="13" t="s">
        <v>83</v>
      </c>
      <c r="AW180" s="13" t="s">
        <v>35</v>
      </c>
      <c r="AX180" s="13" t="s">
        <v>75</v>
      </c>
      <c r="AY180" s="234" t="s">
        <v>136</v>
      </c>
    </row>
    <row r="181" s="14" customFormat="1">
      <c r="A181" s="14"/>
      <c r="B181" s="235"/>
      <c r="C181" s="236"/>
      <c r="D181" s="226" t="s">
        <v>148</v>
      </c>
      <c r="E181" s="237" t="s">
        <v>19</v>
      </c>
      <c r="F181" s="238" t="s">
        <v>1429</v>
      </c>
      <c r="G181" s="236"/>
      <c r="H181" s="239">
        <v>0.34999999999999998</v>
      </c>
      <c r="I181" s="240"/>
      <c r="J181" s="236"/>
      <c r="K181" s="236"/>
      <c r="L181" s="241"/>
      <c r="M181" s="242"/>
      <c r="N181" s="243"/>
      <c r="O181" s="243"/>
      <c r="P181" s="243"/>
      <c r="Q181" s="243"/>
      <c r="R181" s="243"/>
      <c r="S181" s="243"/>
      <c r="T181" s="24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45" t="s">
        <v>148</v>
      </c>
      <c r="AU181" s="245" t="s">
        <v>85</v>
      </c>
      <c r="AV181" s="14" t="s">
        <v>85</v>
      </c>
      <c r="AW181" s="14" t="s">
        <v>35</v>
      </c>
      <c r="AX181" s="14" t="s">
        <v>75</v>
      </c>
      <c r="AY181" s="245" t="s">
        <v>136</v>
      </c>
    </row>
    <row r="182" s="14" customFormat="1">
      <c r="A182" s="14"/>
      <c r="B182" s="235"/>
      <c r="C182" s="236"/>
      <c r="D182" s="226" t="s">
        <v>148</v>
      </c>
      <c r="E182" s="237" t="s">
        <v>19</v>
      </c>
      <c r="F182" s="238" t="s">
        <v>1429</v>
      </c>
      <c r="G182" s="236"/>
      <c r="H182" s="239">
        <v>0.34999999999999998</v>
      </c>
      <c r="I182" s="240"/>
      <c r="J182" s="236"/>
      <c r="K182" s="236"/>
      <c r="L182" s="241"/>
      <c r="M182" s="242"/>
      <c r="N182" s="243"/>
      <c r="O182" s="243"/>
      <c r="P182" s="243"/>
      <c r="Q182" s="243"/>
      <c r="R182" s="243"/>
      <c r="S182" s="243"/>
      <c r="T182" s="24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45" t="s">
        <v>148</v>
      </c>
      <c r="AU182" s="245" t="s">
        <v>85</v>
      </c>
      <c r="AV182" s="14" t="s">
        <v>85</v>
      </c>
      <c r="AW182" s="14" t="s">
        <v>35</v>
      </c>
      <c r="AX182" s="14" t="s">
        <v>75</v>
      </c>
      <c r="AY182" s="245" t="s">
        <v>136</v>
      </c>
    </row>
    <row r="183" s="15" customFormat="1">
      <c r="A183" s="15"/>
      <c r="B183" s="246"/>
      <c r="C183" s="247"/>
      <c r="D183" s="226" t="s">
        <v>148</v>
      </c>
      <c r="E183" s="248" t="s">
        <v>19</v>
      </c>
      <c r="F183" s="249" t="s">
        <v>155</v>
      </c>
      <c r="G183" s="247"/>
      <c r="H183" s="250">
        <v>37.850000000000001</v>
      </c>
      <c r="I183" s="251"/>
      <c r="J183" s="247"/>
      <c r="K183" s="247"/>
      <c r="L183" s="252"/>
      <c r="M183" s="253"/>
      <c r="N183" s="254"/>
      <c r="O183" s="254"/>
      <c r="P183" s="254"/>
      <c r="Q183" s="254"/>
      <c r="R183" s="254"/>
      <c r="S183" s="254"/>
      <c r="T183" s="25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T183" s="256" t="s">
        <v>148</v>
      </c>
      <c r="AU183" s="256" t="s">
        <v>85</v>
      </c>
      <c r="AV183" s="15" t="s">
        <v>144</v>
      </c>
      <c r="AW183" s="15" t="s">
        <v>35</v>
      </c>
      <c r="AX183" s="15" t="s">
        <v>83</v>
      </c>
      <c r="AY183" s="256" t="s">
        <v>136</v>
      </c>
    </row>
    <row r="184" s="14" customFormat="1">
      <c r="A184" s="14"/>
      <c r="B184" s="235"/>
      <c r="C184" s="236"/>
      <c r="D184" s="226" t="s">
        <v>148</v>
      </c>
      <c r="E184" s="236"/>
      <c r="F184" s="238" t="s">
        <v>1430</v>
      </c>
      <c r="G184" s="236"/>
      <c r="H184" s="239">
        <v>41.634999999999998</v>
      </c>
      <c r="I184" s="240"/>
      <c r="J184" s="236"/>
      <c r="K184" s="236"/>
      <c r="L184" s="241"/>
      <c r="M184" s="242"/>
      <c r="N184" s="243"/>
      <c r="O184" s="243"/>
      <c r="P184" s="243"/>
      <c r="Q184" s="243"/>
      <c r="R184" s="243"/>
      <c r="S184" s="243"/>
      <c r="T184" s="24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45" t="s">
        <v>148</v>
      </c>
      <c r="AU184" s="245" t="s">
        <v>85</v>
      </c>
      <c r="AV184" s="14" t="s">
        <v>85</v>
      </c>
      <c r="AW184" s="14" t="s">
        <v>4</v>
      </c>
      <c r="AX184" s="14" t="s">
        <v>83</v>
      </c>
      <c r="AY184" s="245" t="s">
        <v>136</v>
      </c>
    </row>
    <row r="185" s="2" customFormat="1" ht="21.75" customHeight="1">
      <c r="A185" s="40"/>
      <c r="B185" s="41"/>
      <c r="C185" s="206" t="s">
        <v>162</v>
      </c>
      <c r="D185" s="206" t="s">
        <v>139</v>
      </c>
      <c r="E185" s="207" t="s">
        <v>1431</v>
      </c>
      <c r="F185" s="208" t="s">
        <v>1432</v>
      </c>
      <c r="G185" s="209" t="s">
        <v>189</v>
      </c>
      <c r="H185" s="210">
        <v>15.07</v>
      </c>
      <c r="I185" s="211"/>
      <c r="J185" s="212">
        <f>ROUND(I185*H185,2)</f>
        <v>0</v>
      </c>
      <c r="K185" s="208" t="s">
        <v>143</v>
      </c>
      <c r="L185" s="46"/>
      <c r="M185" s="213" t="s">
        <v>19</v>
      </c>
      <c r="N185" s="214" t="s">
        <v>46</v>
      </c>
      <c r="O185" s="86"/>
      <c r="P185" s="215">
        <f>O185*H185</f>
        <v>0</v>
      </c>
      <c r="Q185" s="215">
        <v>0</v>
      </c>
      <c r="R185" s="215">
        <f>Q185*H185</f>
        <v>0</v>
      </c>
      <c r="S185" s="215">
        <v>0.0060000000000000001</v>
      </c>
      <c r="T185" s="216">
        <f>S185*H185</f>
        <v>0.09042</v>
      </c>
      <c r="U185" s="40"/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R185" s="217" t="s">
        <v>144</v>
      </c>
      <c r="AT185" s="217" t="s">
        <v>139</v>
      </c>
      <c r="AU185" s="217" t="s">
        <v>85</v>
      </c>
      <c r="AY185" s="19" t="s">
        <v>136</v>
      </c>
      <c r="BE185" s="218">
        <f>IF(N185="základní",J185,0)</f>
        <v>0</v>
      </c>
      <c r="BF185" s="218">
        <f>IF(N185="snížená",J185,0)</f>
        <v>0</v>
      </c>
      <c r="BG185" s="218">
        <f>IF(N185="zákl. přenesená",J185,0)</f>
        <v>0</v>
      </c>
      <c r="BH185" s="218">
        <f>IF(N185="sníž. přenesená",J185,0)</f>
        <v>0</v>
      </c>
      <c r="BI185" s="218">
        <f>IF(N185="nulová",J185,0)</f>
        <v>0</v>
      </c>
      <c r="BJ185" s="19" t="s">
        <v>83</v>
      </c>
      <c r="BK185" s="218">
        <f>ROUND(I185*H185,2)</f>
        <v>0</v>
      </c>
      <c r="BL185" s="19" t="s">
        <v>144</v>
      </c>
      <c r="BM185" s="217" t="s">
        <v>1433</v>
      </c>
    </row>
    <row r="186" s="2" customFormat="1">
      <c r="A186" s="40"/>
      <c r="B186" s="41"/>
      <c r="C186" s="42"/>
      <c r="D186" s="219" t="s">
        <v>146</v>
      </c>
      <c r="E186" s="42"/>
      <c r="F186" s="220" t="s">
        <v>1434</v>
      </c>
      <c r="G186" s="42"/>
      <c r="H186" s="42"/>
      <c r="I186" s="221"/>
      <c r="J186" s="42"/>
      <c r="K186" s="42"/>
      <c r="L186" s="46"/>
      <c r="M186" s="222"/>
      <c r="N186" s="223"/>
      <c r="O186" s="86"/>
      <c r="P186" s="86"/>
      <c r="Q186" s="86"/>
      <c r="R186" s="86"/>
      <c r="S186" s="86"/>
      <c r="T186" s="87"/>
      <c r="U186" s="40"/>
      <c r="V186" s="40"/>
      <c r="W186" s="40"/>
      <c r="X186" s="40"/>
      <c r="Y186" s="40"/>
      <c r="Z186" s="40"/>
      <c r="AA186" s="40"/>
      <c r="AB186" s="40"/>
      <c r="AC186" s="40"/>
      <c r="AD186" s="40"/>
      <c r="AE186" s="40"/>
      <c r="AT186" s="19" t="s">
        <v>146</v>
      </c>
      <c r="AU186" s="19" t="s">
        <v>85</v>
      </c>
    </row>
    <row r="187" s="13" customFormat="1">
      <c r="A187" s="13"/>
      <c r="B187" s="224"/>
      <c r="C187" s="225"/>
      <c r="D187" s="226" t="s">
        <v>148</v>
      </c>
      <c r="E187" s="227" t="s">
        <v>19</v>
      </c>
      <c r="F187" s="228" t="s">
        <v>1399</v>
      </c>
      <c r="G187" s="225"/>
      <c r="H187" s="227" t="s">
        <v>19</v>
      </c>
      <c r="I187" s="229"/>
      <c r="J187" s="225"/>
      <c r="K187" s="225"/>
      <c r="L187" s="230"/>
      <c r="M187" s="231"/>
      <c r="N187" s="232"/>
      <c r="O187" s="232"/>
      <c r="P187" s="232"/>
      <c r="Q187" s="232"/>
      <c r="R187" s="232"/>
      <c r="S187" s="232"/>
      <c r="T187" s="23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34" t="s">
        <v>148</v>
      </c>
      <c r="AU187" s="234" t="s">
        <v>85</v>
      </c>
      <c r="AV187" s="13" t="s">
        <v>83</v>
      </c>
      <c r="AW187" s="13" t="s">
        <v>35</v>
      </c>
      <c r="AX187" s="13" t="s">
        <v>75</v>
      </c>
      <c r="AY187" s="234" t="s">
        <v>136</v>
      </c>
    </row>
    <row r="188" s="13" customFormat="1">
      <c r="A188" s="13"/>
      <c r="B188" s="224"/>
      <c r="C188" s="225"/>
      <c r="D188" s="226" t="s">
        <v>148</v>
      </c>
      <c r="E188" s="227" t="s">
        <v>19</v>
      </c>
      <c r="F188" s="228" t="s">
        <v>1400</v>
      </c>
      <c r="G188" s="225"/>
      <c r="H188" s="227" t="s">
        <v>19</v>
      </c>
      <c r="I188" s="229"/>
      <c r="J188" s="225"/>
      <c r="K188" s="225"/>
      <c r="L188" s="230"/>
      <c r="M188" s="231"/>
      <c r="N188" s="232"/>
      <c r="O188" s="232"/>
      <c r="P188" s="232"/>
      <c r="Q188" s="232"/>
      <c r="R188" s="232"/>
      <c r="S188" s="232"/>
      <c r="T188" s="23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34" t="s">
        <v>148</v>
      </c>
      <c r="AU188" s="234" t="s">
        <v>85</v>
      </c>
      <c r="AV188" s="13" t="s">
        <v>83</v>
      </c>
      <c r="AW188" s="13" t="s">
        <v>35</v>
      </c>
      <c r="AX188" s="13" t="s">
        <v>75</v>
      </c>
      <c r="AY188" s="234" t="s">
        <v>136</v>
      </c>
    </row>
    <row r="189" s="13" customFormat="1">
      <c r="A189" s="13"/>
      <c r="B189" s="224"/>
      <c r="C189" s="225"/>
      <c r="D189" s="226" t="s">
        <v>148</v>
      </c>
      <c r="E189" s="227" t="s">
        <v>19</v>
      </c>
      <c r="F189" s="228" t="s">
        <v>394</v>
      </c>
      <c r="G189" s="225"/>
      <c r="H189" s="227" t="s">
        <v>19</v>
      </c>
      <c r="I189" s="229"/>
      <c r="J189" s="225"/>
      <c r="K189" s="225"/>
      <c r="L189" s="230"/>
      <c r="M189" s="231"/>
      <c r="N189" s="232"/>
      <c r="O189" s="232"/>
      <c r="P189" s="232"/>
      <c r="Q189" s="232"/>
      <c r="R189" s="232"/>
      <c r="S189" s="232"/>
      <c r="T189" s="23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34" t="s">
        <v>148</v>
      </c>
      <c r="AU189" s="234" t="s">
        <v>85</v>
      </c>
      <c r="AV189" s="13" t="s">
        <v>83</v>
      </c>
      <c r="AW189" s="13" t="s">
        <v>35</v>
      </c>
      <c r="AX189" s="13" t="s">
        <v>75</v>
      </c>
      <c r="AY189" s="234" t="s">
        <v>136</v>
      </c>
    </row>
    <row r="190" s="14" customFormat="1">
      <c r="A190" s="14"/>
      <c r="B190" s="235"/>
      <c r="C190" s="236"/>
      <c r="D190" s="226" t="s">
        <v>148</v>
      </c>
      <c r="E190" s="237" t="s">
        <v>19</v>
      </c>
      <c r="F190" s="238" t="s">
        <v>1435</v>
      </c>
      <c r="G190" s="236"/>
      <c r="H190" s="239">
        <v>1.75</v>
      </c>
      <c r="I190" s="240"/>
      <c r="J190" s="236"/>
      <c r="K190" s="236"/>
      <c r="L190" s="241"/>
      <c r="M190" s="242"/>
      <c r="N190" s="243"/>
      <c r="O190" s="243"/>
      <c r="P190" s="243"/>
      <c r="Q190" s="243"/>
      <c r="R190" s="243"/>
      <c r="S190" s="243"/>
      <c r="T190" s="24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45" t="s">
        <v>148</v>
      </c>
      <c r="AU190" s="245" t="s">
        <v>85</v>
      </c>
      <c r="AV190" s="14" t="s">
        <v>85</v>
      </c>
      <c r="AW190" s="14" t="s">
        <v>35</v>
      </c>
      <c r="AX190" s="14" t="s">
        <v>75</v>
      </c>
      <c r="AY190" s="245" t="s">
        <v>136</v>
      </c>
    </row>
    <row r="191" s="13" customFormat="1">
      <c r="A191" s="13"/>
      <c r="B191" s="224"/>
      <c r="C191" s="225"/>
      <c r="D191" s="226" t="s">
        <v>148</v>
      </c>
      <c r="E191" s="227" t="s">
        <v>19</v>
      </c>
      <c r="F191" s="228" t="s">
        <v>398</v>
      </c>
      <c r="G191" s="225"/>
      <c r="H191" s="227" t="s">
        <v>19</v>
      </c>
      <c r="I191" s="229"/>
      <c r="J191" s="225"/>
      <c r="K191" s="225"/>
      <c r="L191" s="230"/>
      <c r="M191" s="231"/>
      <c r="N191" s="232"/>
      <c r="O191" s="232"/>
      <c r="P191" s="232"/>
      <c r="Q191" s="232"/>
      <c r="R191" s="232"/>
      <c r="S191" s="232"/>
      <c r="T191" s="23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34" t="s">
        <v>148</v>
      </c>
      <c r="AU191" s="234" t="s">
        <v>85</v>
      </c>
      <c r="AV191" s="13" t="s">
        <v>83</v>
      </c>
      <c r="AW191" s="13" t="s">
        <v>35</v>
      </c>
      <c r="AX191" s="13" t="s">
        <v>75</v>
      </c>
      <c r="AY191" s="234" t="s">
        <v>136</v>
      </c>
    </row>
    <row r="192" s="14" customFormat="1">
      <c r="A192" s="14"/>
      <c r="B192" s="235"/>
      <c r="C192" s="236"/>
      <c r="D192" s="226" t="s">
        <v>148</v>
      </c>
      <c r="E192" s="237" t="s">
        <v>19</v>
      </c>
      <c r="F192" s="238" t="s">
        <v>1436</v>
      </c>
      <c r="G192" s="236"/>
      <c r="H192" s="239">
        <v>1.5</v>
      </c>
      <c r="I192" s="240"/>
      <c r="J192" s="236"/>
      <c r="K192" s="236"/>
      <c r="L192" s="241"/>
      <c r="M192" s="242"/>
      <c r="N192" s="243"/>
      <c r="O192" s="243"/>
      <c r="P192" s="243"/>
      <c r="Q192" s="243"/>
      <c r="R192" s="243"/>
      <c r="S192" s="243"/>
      <c r="T192" s="24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45" t="s">
        <v>148</v>
      </c>
      <c r="AU192" s="245" t="s">
        <v>85</v>
      </c>
      <c r="AV192" s="14" t="s">
        <v>85</v>
      </c>
      <c r="AW192" s="14" t="s">
        <v>35</v>
      </c>
      <c r="AX192" s="14" t="s">
        <v>75</v>
      </c>
      <c r="AY192" s="245" t="s">
        <v>136</v>
      </c>
    </row>
    <row r="193" s="13" customFormat="1">
      <c r="A193" s="13"/>
      <c r="B193" s="224"/>
      <c r="C193" s="225"/>
      <c r="D193" s="226" t="s">
        <v>148</v>
      </c>
      <c r="E193" s="227" t="s">
        <v>19</v>
      </c>
      <c r="F193" s="228" t="s">
        <v>1403</v>
      </c>
      <c r="G193" s="225"/>
      <c r="H193" s="227" t="s">
        <v>19</v>
      </c>
      <c r="I193" s="229"/>
      <c r="J193" s="225"/>
      <c r="K193" s="225"/>
      <c r="L193" s="230"/>
      <c r="M193" s="231"/>
      <c r="N193" s="232"/>
      <c r="O193" s="232"/>
      <c r="P193" s="232"/>
      <c r="Q193" s="232"/>
      <c r="R193" s="232"/>
      <c r="S193" s="232"/>
      <c r="T193" s="23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34" t="s">
        <v>148</v>
      </c>
      <c r="AU193" s="234" t="s">
        <v>85</v>
      </c>
      <c r="AV193" s="13" t="s">
        <v>83</v>
      </c>
      <c r="AW193" s="13" t="s">
        <v>35</v>
      </c>
      <c r="AX193" s="13" t="s">
        <v>75</v>
      </c>
      <c r="AY193" s="234" t="s">
        <v>136</v>
      </c>
    </row>
    <row r="194" s="13" customFormat="1">
      <c r="A194" s="13"/>
      <c r="B194" s="224"/>
      <c r="C194" s="225"/>
      <c r="D194" s="226" t="s">
        <v>148</v>
      </c>
      <c r="E194" s="227" t="s">
        <v>19</v>
      </c>
      <c r="F194" s="228" t="s">
        <v>1404</v>
      </c>
      <c r="G194" s="225"/>
      <c r="H194" s="227" t="s">
        <v>19</v>
      </c>
      <c r="I194" s="229"/>
      <c r="J194" s="225"/>
      <c r="K194" s="225"/>
      <c r="L194" s="230"/>
      <c r="M194" s="231"/>
      <c r="N194" s="232"/>
      <c r="O194" s="232"/>
      <c r="P194" s="232"/>
      <c r="Q194" s="232"/>
      <c r="R194" s="232"/>
      <c r="S194" s="232"/>
      <c r="T194" s="23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34" t="s">
        <v>148</v>
      </c>
      <c r="AU194" s="234" t="s">
        <v>85</v>
      </c>
      <c r="AV194" s="13" t="s">
        <v>83</v>
      </c>
      <c r="AW194" s="13" t="s">
        <v>35</v>
      </c>
      <c r="AX194" s="13" t="s">
        <v>75</v>
      </c>
      <c r="AY194" s="234" t="s">
        <v>136</v>
      </c>
    </row>
    <row r="195" s="14" customFormat="1">
      <c r="A195" s="14"/>
      <c r="B195" s="235"/>
      <c r="C195" s="236"/>
      <c r="D195" s="226" t="s">
        <v>148</v>
      </c>
      <c r="E195" s="237" t="s">
        <v>19</v>
      </c>
      <c r="F195" s="238" t="s">
        <v>1437</v>
      </c>
      <c r="G195" s="236"/>
      <c r="H195" s="239">
        <v>4.5</v>
      </c>
      <c r="I195" s="240"/>
      <c r="J195" s="236"/>
      <c r="K195" s="236"/>
      <c r="L195" s="241"/>
      <c r="M195" s="242"/>
      <c r="N195" s="243"/>
      <c r="O195" s="243"/>
      <c r="P195" s="243"/>
      <c r="Q195" s="243"/>
      <c r="R195" s="243"/>
      <c r="S195" s="243"/>
      <c r="T195" s="24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45" t="s">
        <v>148</v>
      </c>
      <c r="AU195" s="245" t="s">
        <v>85</v>
      </c>
      <c r="AV195" s="14" t="s">
        <v>85</v>
      </c>
      <c r="AW195" s="14" t="s">
        <v>35</v>
      </c>
      <c r="AX195" s="14" t="s">
        <v>75</v>
      </c>
      <c r="AY195" s="245" t="s">
        <v>136</v>
      </c>
    </row>
    <row r="196" s="13" customFormat="1">
      <c r="A196" s="13"/>
      <c r="B196" s="224"/>
      <c r="C196" s="225"/>
      <c r="D196" s="226" t="s">
        <v>148</v>
      </c>
      <c r="E196" s="227" t="s">
        <v>19</v>
      </c>
      <c r="F196" s="228" t="s">
        <v>1387</v>
      </c>
      <c r="G196" s="225"/>
      <c r="H196" s="227" t="s">
        <v>19</v>
      </c>
      <c r="I196" s="229"/>
      <c r="J196" s="225"/>
      <c r="K196" s="225"/>
      <c r="L196" s="230"/>
      <c r="M196" s="231"/>
      <c r="N196" s="232"/>
      <c r="O196" s="232"/>
      <c r="P196" s="232"/>
      <c r="Q196" s="232"/>
      <c r="R196" s="232"/>
      <c r="S196" s="232"/>
      <c r="T196" s="23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34" t="s">
        <v>148</v>
      </c>
      <c r="AU196" s="234" t="s">
        <v>85</v>
      </c>
      <c r="AV196" s="13" t="s">
        <v>83</v>
      </c>
      <c r="AW196" s="13" t="s">
        <v>35</v>
      </c>
      <c r="AX196" s="13" t="s">
        <v>75</v>
      </c>
      <c r="AY196" s="234" t="s">
        <v>136</v>
      </c>
    </row>
    <row r="197" s="14" customFormat="1">
      <c r="A197" s="14"/>
      <c r="B197" s="235"/>
      <c r="C197" s="236"/>
      <c r="D197" s="226" t="s">
        <v>148</v>
      </c>
      <c r="E197" s="237" t="s">
        <v>19</v>
      </c>
      <c r="F197" s="238" t="s">
        <v>1438</v>
      </c>
      <c r="G197" s="236"/>
      <c r="H197" s="239">
        <v>1.2</v>
      </c>
      <c r="I197" s="240"/>
      <c r="J197" s="236"/>
      <c r="K197" s="236"/>
      <c r="L197" s="241"/>
      <c r="M197" s="242"/>
      <c r="N197" s="243"/>
      <c r="O197" s="243"/>
      <c r="P197" s="243"/>
      <c r="Q197" s="243"/>
      <c r="R197" s="243"/>
      <c r="S197" s="243"/>
      <c r="T197" s="24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45" t="s">
        <v>148</v>
      </c>
      <c r="AU197" s="245" t="s">
        <v>85</v>
      </c>
      <c r="AV197" s="14" t="s">
        <v>85</v>
      </c>
      <c r="AW197" s="14" t="s">
        <v>35</v>
      </c>
      <c r="AX197" s="14" t="s">
        <v>75</v>
      </c>
      <c r="AY197" s="245" t="s">
        <v>136</v>
      </c>
    </row>
    <row r="198" s="13" customFormat="1">
      <c r="A198" s="13"/>
      <c r="B198" s="224"/>
      <c r="C198" s="225"/>
      <c r="D198" s="226" t="s">
        <v>148</v>
      </c>
      <c r="E198" s="227" t="s">
        <v>19</v>
      </c>
      <c r="F198" s="228" t="s">
        <v>1389</v>
      </c>
      <c r="G198" s="225"/>
      <c r="H198" s="227" t="s">
        <v>19</v>
      </c>
      <c r="I198" s="229"/>
      <c r="J198" s="225"/>
      <c r="K198" s="225"/>
      <c r="L198" s="230"/>
      <c r="M198" s="231"/>
      <c r="N198" s="232"/>
      <c r="O198" s="232"/>
      <c r="P198" s="232"/>
      <c r="Q198" s="232"/>
      <c r="R198" s="232"/>
      <c r="S198" s="232"/>
      <c r="T198" s="23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34" t="s">
        <v>148</v>
      </c>
      <c r="AU198" s="234" t="s">
        <v>85</v>
      </c>
      <c r="AV198" s="13" t="s">
        <v>83</v>
      </c>
      <c r="AW198" s="13" t="s">
        <v>35</v>
      </c>
      <c r="AX198" s="13" t="s">
        <v>75</v>
      </c>
      <c r="AY198" s="234" t="s">
        <v>136</v>
      </c>
    </row>
    <row r="199" s="14" customFormat="1">
      <c r="A199" s="14"/>
      <c r="B199" s="235"/>
      <c r="C199" s="236"/>
      <c r="D199" s="226" t="s">
        <v>148</v>
      </c>
      <c r="E199" s="237" t="s">
        <v>19</v>
      </c>
      <c r="F199" s="238" t="s">
        <v>1439</v>
      </c>
      <c r="G199" s="236"/>
      <c r="H199" s="239">
        <v>2.75</v>
      </c>
      <c r="I199" s="240"/>
      <c r="J199" s="236"/>
      <c r="K199" s="236"/>
      <c r="L199" s="241"/>
      <c r="M199" s="242"/>
      <c r="N199" s="243"/>
      <c r="O199" s="243"/>
      <c r="P199" s="243"/>
      <c r="Q199" s="243"/>
      <c r="R199" s="243"/>
      <c r="S199" s="243"/>
      <c r="T199" s="24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45" t="s">
        <v>148</v>
      </c>
      <c r="AU199" s="245" t="s">
        <v>85</v>
      </c>
      <c r="AV199" s="14" t="s">
        <v>85</v>
      </c>
      <c r="AW199" s="14" t="s">
        <v>35</v>
      </c>
      <c r="AX199" s="14" t="s">
        <v>75</v>
      </c>
      <c r="AY199" s="245" t="s">
        <v>136</v>
      </c>
    </row>
    <row r="200" s="13" customFormat="1">
      <c r="A200" s="13"/>
      <c r="B200" s="224"/>
      <c r="C200" s="225"/>
      <c r="D200" s="226" t="s">
        <v>148</v>
      </c>
      <c r="E200" s="227" t="s">
        <v>19</v>
      </c>
      <c r="F200" s="228" t="s">
        <v>1408</v>
      </c>
      <c r="G200" s="225"/>
      <c r="H200" s="227" t="s">
        <v>19</v>
      </c>
      <c r="I200" s="229"/>
      <c r="J200" s="225"/>
      <c r="K200" s="225"/>
      <c r="L200" s="230"/>
      <c r="M200" s="231"/>
      <c r="N200" s="232"/>
      <c r="O200" s="232"/>
      <c r="P200" s="232"/>
      <c r="Q200" s="232"/>
      <c r="R200" s="232"/>
      <c r="S200" s="232"/>
      <c r="T200" s="23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34" t="s">
        <v>148</v>
      </c>
      <c r="AU200" s="234" t="s">
        <v>85</v>
      </c>
      <c r="AV200" s="13" t="s">
        <v>83</v>
      </c>
      <c r="AW200" s="13" t="s">
        <v>35</v>
      </c>
      <c r="AX200" s="13" t="s">
        <v>75</v>
      </c>
      <c r="AY200" s="234" t="s">
        <v>136</v>
      </c>
    </row>
    <row r="201" s="14" customFormat="1">
      <c r="A201" s="14"/>
      <c r="B201" s="235"/>
      <c r="C201" s="236"/>
      <c r="D201" s="226" t="s">
        <v>148</v>
      </c>
      <c r="E201" s="237" t="s">
        <v>19</v>
      </c>
      <c r="F201" s="238" t="s">
        <v>1440</v>
      </c>
      <c r="G201" s="236"/>
      <c r="H201" s="239">
        <v>0.75</v>
      </c>
      <c r="I201" s="240"/>
      <c r="J201" s="236"/>
      <c r="K201" s="236"/>
      <c r="L201" s="241"/>
      <c r="M201" s="242"/>
      <c r="N201" s="243"/>
      <c r="O201" s="243"/>
      <c r="P201" s="243"/>
      <c r="Q201" s="243"/>
      <c r="R201" s="243"/>
      <c r="S201" s="243"/>
      <c r="T201" s="24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45" t="s">
        <v>148</v>
      </c>
      <c r="AU201" s="245" t="s">
        <v>85</v>
      </c>
      <c r="AV201" s="14" t="s">
        <v>85</v>
      </c>
      <c r="AW201" s="14" t="s">
        <v>35</v>
      </c>
      <c r="AX201" s="14" t="s">
        <v>75</v>
      </c>
      <c r="AY201" s="245" t="s">
        <v>136</v>
      </c>
    </row>
    <row r="202" s="13" customFormat="1">
      <c r="A202" s="13"/>
      <c r="B202" s="224"/>
      <c r="C202" s="225"/>
      <c r="D202" s="226" t="s">
        <v>148</v>
      </c>
      <c r="E202" s="227" t="s">
        <v>19</v>
      </c>
      <c r="F202" s="228" t="s">
        <v>1410</v>
      </c>
      <c r="G202" s="225"/>
      <c r="H202" s="227" t="s">
        <v>19</v>
      </c>
      <c r="I202" s="229"/>
      <c r="J202" s="225"/>
      <c r="K202" s="225"/>
      <c r="L202" s="230"/>
      <c r="M202" s="231"/>
      <c r="N202" s="232"/>
      <c r="O202" s="232"/>
      <c r="P202" s="232"/>
      <c r="Q202" s="232"/>
      <c r="R202" s="232"/>
      <c r="S202" s="232"/>
      <c r="T202" s="23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34" t="s">
        <v>148</v>
      </c>
      <c r="AU202" s="234" t="s">
        <v>85</v>
      </c>
      <c r="AV202" s="13" t="s">
        <v>83</v>
      </c>
      <c r="AW202" s="13" t="s">
        <v>35</v>
      </c>
      <c r="AX202" s="13" t="s">
        <v>75</v>
      </c>
      <c r="AY202" s="234" t="s">
        <v>136</v>
      </c>
    </row>
    <row r="203" s="14" customFormat="1">
      <c r="A203" s="14"/>
      <c r="B203" s="235"/>
      <c r="C203" s="236"/>
      <c r="D203" s="226" t="s">
        <v>148</v>
      </c>
      <c r="E203" s="237" t="s">
        <v>19</v>
      </c>
      <c r="F203" s="238" t="s">
        <v>1441</v>
      </c>
      <c r="G203" s="236"/>
      <c r="H203" s="239">
        <v>0.25</v>
      </c>
      <c r="I203" s="240"/>
      <c r="J203" s="236"/>
      <c r="K203" s="236"/>
      <c r="L203" s="241"/>
      <c r="M203" s="242"/>
      <c r="N203" s="243"/>
      <c r="O203" s="243"/>
      <c r="P203" s="243"/>
      <c r="Q203" s="243"/>
      <c r="R203" s="243"/>
      <c r="S203" s="243"/>
      <c r="T203" s="24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45" t="s">
        <v>148</v>
      </c>
      <c r="AU203" s="245" t="s">
        <v>85</v>
      </c>
      <c r="AV203" s="14" t="s">
        <v>85</v>
      </c>
      <c r="AW203" s="14" t="s">
        <v>35</v>
      </c>
      <c r="AX203" s="14" t="s">
        <v>75</v>
      </c>
      <c r="AY203" s="245" t="s">
        <v>136</v>
      </c>
    </row>
    <row r="204" s="13" customFormat="1">
      <c r="A204" s="13"/>
      <c r="B204" s="224"/>
      <c r="C204" s="225"/>
      <c r="D204" s="226" t="s">
        <v>148</v>
      </c>
      <c r="E204" s="227" t="s">
        <v>19</v>
      </c>
      <c r="F204" s="228" t="s">
        <v>1412</v>
      </c>
      <c r="G204" s="225"/>
      <c r="H204" s="227" t="s">
        <v>19</v>
      </c>
      <c r="I204" s="229"/>
      <c r="J204" s="225"/>
      <c r="K204" s="225"/>
      <c r="L204" s="230"/>
      <c r="M204" s="231"/>
      <c r="N204" s="232"/>
      <c r="O204" s="232"/>
      <c r="P204" s="232"/>
      <c r="Q204" s="232"/>
      <c r="R204" s="232"/>
      <c r="S204" s="232"/>
      <c r="T204" s="23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34" t="s">
        <v>148</v>
      </c>
      <c r="AU204" s="234" t="s">
        <v>85</v>
      </c>
      <c r="AV204" s="13" t="s">
        <v>83</v>
      </c>
      <c r="AW204" s="13" t="s">
        <v>35</v>
      </c>
      <c r="AX204" s="13" t="s">
        <v>75</v>
      </c>
      <c r="AY204" s="234" t="s">
        <v>136</v>
      </c>
    </row>
    <row r="205" s="14" customFormat="1">
      <c r="A205" s="14"/>
      <c r="B205" s="235"/>
      <c r="C205" s="236"/>
      <c r="D205" s="226" t="s">
        <v>148</v>
      </c>
      <c r="E205" s="237" t="s">
        <v>19</v>
      </c>
      <c r="F205" s="238" t="s">
        <v>1440</v>
      </c>
      <c r="G205" s="236"/>
      <c r="H205" s="239">
        <v>0.75</v>
      </c>
      <c r="I205" s="240"/>
      <c r="J205" s="236"/>
      <c r="K205" s="236"/>
      <c r="L205" s="241"/>
      <c r="M205" s="242"/>
      <c r="N205" s="243"/>
      <c r="O205" s="243"/>
      <c r="P205" s="243"/>
      <c r="Q205" s="243"/>
      <c r="R205" s="243"/>
      <c r="S205" s="243"/>
      <c r="T205" s="24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45" t="s">
        <v>148</v>
      </c>
      <c r="AU205" s="245" t="s">
        <v>85</v>
      </c>
      <c r="AV205" s="14" t="s">
        <v>85</v>
      </c>
      <c r="AW205" s="14" t="s">
        <v>35</v>
      </c>
      <c r="AX205" s="14" t="s">
        <v>75</v>
      </c>
      <c r="AY205" s="245" t="s">
        <v>136</v>
      </c>
    </row>
    <row r="206" s="13" customFormat="1">
      <c r="A206" s="13"/>
      <c r="B206" s="224"/>
      <c r="C206" s="225"/>
      <c r="D206" s="226" t="s">
        <v>148</v>
      </c>
      <c r="E206" s="227" t="s">
        <v>19</v>
      </c>
      <c r="F206" s="228" t="s">
        <v>1413</v>
      </c>
      <c r="G206" s="225"/>
      <c r="H206" s="227" t="s">
        <v>19</v>
      </c>
      <c r="I206" s="229"/>
      <c r="J206" s="225"/>
      <c r="K206" s="225"/>
      <c r="L206" s="230"/>
      <c r="M206" s="231"/>
      <c r="N206" s="232"/>
      <c r="O206" s="232"/>
      <c r="P206" s="232"/>
      <c r="Q206" s="232"/>
      <c r="R206" s="232"/>
      <c r="S206" s="232"/>
      <c r="T206" s="23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34" t="s">
        <v>148</v>
      </c>
      <c r="AU206" s="234" t="s">
        <v>85</v>
      </c>
      <c r="AV206" s="13" t="s">
        <v>83</v>
      </c>
      <c r="AW206" s="13" t="s">
        <v>35</v>
      </c>
      <c r="AX206" s="13" t="s">
        <v>75</v>
      </c>
      <c r="AY206" s="234" t="s">
        <v>136</v>
      </c>
    </row>
    <row r="207" s="14" customFormat="1">
      <c r="A207" s="14"/>
      <c r="B207" s="235"/>
      <c r="C207" s="236"/>
      <c r="D207" s="226" t="s">
        <v>148</v>
      </c>
      <c r="E207" s="237" t="s">
        <v>19</v>
      </c>
      <c r="F207" s="238" t="s">
        <v>1441</v>
      </c>
      <c r="G207" s="236"/>
      <c r="H207" s="239">
        <v>0.25</v>
      </c>
      <c r="I207" s="240"/>
      <c r="J207" s="236"/>
      <c r="K207" s="236"/>
      <c r="L207" s="241"/>
      <c r="M207" s="242"/>
      <c r="N207" s="243"/>
      <c r="O207" s="243"/>
      <c r="P207" s="243"/>
      <c r="Q207" s="243"/>
      <c r="R207" s="243"/>
      <c r="S207" s="243"/>
      <c r="T207" s="24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45" t="s">
        <v>148</v>
      </c>
      <c r="AU207" s="245" t="s">
        <v>85</v>
      </c>
      <c r="AV207" s="14" t="s">
        <v>85</v>
      </c>
      <c r="AW207" s="14" t="s">
        <v>35</v>
      </c>
      <c r="AX207" s="14" t="s">
        <v>75</v>
      </c>
      <c r="AY207" s="245" t="s">
        <v>136</v>
      </c>
    </row>
    <row r="208" s="15" customFormat="1">
      <c r="A208" s="15"/>
      <c r="B208" s="246"/>
      <c r="C208" s="247"/>
      <c r="D208" s="226" t="s">
        <v>148</v>
      </c>
      <c r="E208" s="248" t="s">
        <v>19</v>
      </c>
      <c r="F208" s="249" t="s">
        <v>155</v>
      </c>
      <c r="G208" s="247"/>
      <c r="H208" s="250">
        <v>13.699999999999999</v>
      </c>
      <c r="I208" s="251"/>
      <c r="J208" s="247"/>
      <c r="K208" s="247"/>
      <c r="L208" s="252"/>
      <c r="M208" s="253"/>
      <c r="N208" s="254"/>
      <c r="O208" s="254"/>
      <c r="P208" s="254"/>
      <c r="Q208" s="254"/>
      <c r="R208" s="254"/>
      <c r="S208" s="254"/>
      <c r="T208" s="25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T208" s="256" t="s">
        <v>148</v>
      </c>
      <c r="AU208" s="256" t="s">
        <v>85</v>
      </c>
      <c r="AV208" s="15" t="s">
        <v>144</v>
      </c>
      <c r="AW208" s="15" t="s">
        <v>35</v>
      </c>
      <c r="AX208" s="15" t="s">
        <v>83</v>
      </c>
      <c r="AY208" s="256" t="s">
        <v>136</v>
      </c>
    </row>
    <row r="209" s="14" customFormat="1">
      <c r="A209" s="14"/>
      <c r="B209" s="235"/>
      <c r="C209" s="236"/>
      <c r="D209" s="226" t="s">
        <v>148</v>
      </c>
      <c r="E209" s="236"/>
      <c r="F209" s="238" t="s">
        <v>1442</v>
      </c>
      <c r="G209" s="236"/>
      <c r="H209" s="239">
        <v>15.07</v>
      </c>
      <c r="I209" s="240"/>
      <c r="J209" s="236"/>
      <c r="K209" s="236"/>
      <c r="L209" s="241"/>
      <c r="M209" s="242"/>
      <c r="N209" s="243"/>
      <c r="O209" s="243"/>
      <c r="P209" s="243"/>
      <c r="Q209" s="243"/>
      <c r="R209" s="243"/>
      <c r="S209" s="243"/>
      <c r="T209" s="24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45" t="s">
        <v>148</v>
      </c>
      <c r="AU209" s="245" t="s">
        <v>85</v>
      </c>
      <c r="AV209" s="14" t="s">
        <v>85</v>
      </c>
      <c r="AW209" s="14" t="s">
        <v>4</v>
      </c>
      <c r="AX209" s="14" t="s">
        <v>83</v>
      </c>
      <c r="AY209" s="245" t="s">
        <v>136</v>
      </c>
    </row>
    <row r="210" s="2" customFormat="1" ht="24.15" customHeight="1">
      <c r="A210" s="40"/>
      <c r="B210" s="41"/>
      <c r="C210" s="206" t="s">
        <v>144</v>
      </c>
      <c r="D210" s="206" t="s">
        <v>139</v>
      </c>
      <c r="E210" s="207" t="s">
        <v>1443</v>
      </c>
      <c r="F210" s="208" t="s">
        <v>1444</v>
      </c>
      <c r="G210" s="209" t="s">
        <v>189</v>
      </c>
      <c r="H210" s="210">
        <v>3.2999999999999998</v>
      </c>
      <c r="I210" s="211"/>
      <c r="J210" s="212">
        <f>ROUND(I210*H210,2)</f>
        <v>0</v>
      </c>
      <c r="K210" s="208" t="s">
        <v>143</v>
      </c>
      <c r="L210" s="46"/>
      <c r="M210" s="213" t="s">
        <v>19</v>
      </c>
      <c r="N210" s="214" t="s">
        <v>46</v>
      </c>
      <c r="O210" s="86"/>
      <c r="P210" s="215">
        <f>O210*H210</f>
        <v>0</v>
      </c>
      <c r="Q210" s="215">
        <v>0</v>
      </c>
      <c r="R210" s="215">
        <f>Q210*H210</f>
        <v>0</v>
      </c>
      <c r="S210" s="215">
        <v>0.040000000000000001</v>
      </c>
      <c r="T210" s="216">
        <f>S210*H210</f>
        <v>0.13200000000000001</v>
      </c>
      <c r="U210" s="40"/>
      <c r="V210" s="40"/>
      <c r="W210" s="40"/>
      <c r="X210" s="40"/>
      <c r="Y210" s="40"/>
      <c r="Z210" s="40"/>
      <c r="AA210" s="40"/>
      <c r="AB210" s="40"/>
      <c r="AC210" s="40"/>
      <c r="AD210" s="40"/>
      <c r="AE210" s="40"/>
      <c r="AR210" s="217" t="s">
        <v>144</v>
      </c>
      <c r="AT210" s="217" t="s">
        <v>139</v>
      </c>
      <c r="AU210" s="217" t="s">
        <v>85</v>
      </c>
      <c r="AY210" s="19" t="s">
        <v>136</v>
      </c>
      <c r="BE210" s="218">
        <f>IF(N210="základní",J210,0)</f>
        <v>0</v>
      </c>
      <c r="BF210" s="218">
        <f>IF(N210="snížená",J210,0)</f>
        <v>0</v>
      </c>
      <c r="BG210" s="218">
        <f>IF(N210="zákl. přenesená",J210,0)</f>
        <v>0</v>
      </c>
      <c r="BH210" s="218">
        <f>IF(N210="sníž. přenesená",J210,0)</f>
        <v>0</v>
      </c>
      <c r="BI210" s="218">
        <f>IF(N210="nulová",J210,0)</f>
        <v>0</v>
      </c>
      <c r="BJ210" s="19" t="s">
        <v>83</v>
      </c>
      <c r="BK210" s="218">
        <f>ROUND(I210*H210,2)</f>
        <v>0</v>
      </c>
      <c r="BL210" s="19" t="s">
        <v>144</v>
      </c>
      <c r="BM210" s="217" t="s">
        <v>1445</v>
      </c>
    </row>
    <row r="211" s="2" customFormat="1">
      <c r="A211" s="40"/>
      <c r="B211" s="41"/>
      <c r="C211" s="42"/>
      <c r="D211" s="219" t="s">
        <v>146</v>
      </c>
      <c r="E211" s="42"/>
      <c r="F211" s="220" t="s">
        <v>1446</v>
      </c>
      <c r="G211" s="42"/>
      <c r="H211" s="42"/>
      <c r="I211" s="221"/>
      <c r="J211" s="42"/>
      <c r="K211" s="42"/>
      <c r="L211" s="46"/>
      <c r="M211" s="222"/>
      <c r="N211" s="223"/>
      <c r="O211" s="86"/>
      <c r="P211" s="86"/>
      <c r="Q211" s="86"/>
      <c r="R211" s="86"/>
      <c r="S211" s="86"/>
      <c r="T211" s="87"/>
      <c r="U211" s="40"/>
      <c r="V211" s="40"/>
      <c r="W211" s="40"/>
      <c r="X211" s="40"/>
      <c r="Y211" s="40"/>
      <c r="Z211" s="40"/>
      <c r="AA211" s="40"/>
      <c r="AB211" s="40"/>
      <c r="AC211" s="40"/>
      <c r="AD211" s="40"/>
      <c r="AE211" s="40"/>
      <c r="AT211" s="19" t="s">
        <v>146</v>
      </c>
      <c r="AU211" s="19" t="s">
        <v>85</v>
      </c>
    </row>
    <row r="212" s="13" customFormat="1">
      <c r="A212" s="13"/>
      <c r="B212" s="224"/>
      <c r="C212" s="225"/>
      <c r="D212" s="226" t="s">
        <v>148</v>
      </c>
      <c r="E212" s="227" t="s">
        <v>19</v>
      </c>
      <c r="F212" s="228" t="s">
        <v>1399</v>
      </c>
      <c r="G212" s="225"/>
      <c r="H212" s="227" t="s">
        <v>19</v>
      </c>
      <c r="I212" s="229"/>
      <c r="J212" s="225"/>
      <c r="K212" s="225"/>
      <c r="L212" s="230"/>
      <c r="M212" s="231"/>
      <c r="N212" s="232"/>
      <c r="O212" s="232"/>
      <c r="P212" s="232"/>
      <c r="Q212" s="232"/>
      <c r="R212" s="232"/>
      <c r="S212" s="232"/>
      <c r="T212" s="23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34" t="s">
        <v>148</v>
      </c>
      <c r="AU212" s="234" t="s">
        <v>85</v>
      </c>
      <c r="AV212" s="13" t="s">
        <v>83</v>
      </c>
      <c r="AW212" s="13" t="s">
        <v>35</v>
      </c>
      <c r="AX212" s="13" t="s">
        <v>75</v>
      </c>
      <c r="AY212" s="234" t="s">
        <v>136</v>
      </c>
    </row>
    <row r="213" s="13" customFormat="1">
      <c r="A213" s="13"/>
      <c r="B213" s="224"/>
      <c r="C213" s="225"/>
      <c r="D213" s="226" t="s">
        <v>148</v>
      </c>
      <c r="E213" s="227" t="s">
        <v>19</v>
      </c>
      <c r="F213" s="228" t="s">
        <v>1414</v>
      </c>
      <c r="G213" s="225"/>
      <c r="H213" s="227" t="s">
        <v>19</v>
      </c>
      <c r="I213" s="229"/>
      <c r="J213" s="225"/>
      <c r="K213" s="225"/>
      <c r="L213" s="230"/>
      <c r="M213" s="231"/>
      <c r="N213" s="232"/>
      <c r="O213" s="232"/>
      <c r="P213" s="232"/>
      <c r="Q213" s="232"/>
      <c r="R213" s="232"/>
      <c r="S213" s="232"/>
      <c r="T213" s="23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34" t="s">
        <v>148</v>
      </c>
      <c r="AU213" s="234" t="s">
        <v>85</v>
      </c>
      <c r="AV213" s="13" t="s">
        <v>83</v>
      </c>
      <c r="AW213" s="13" t="s">
        <v>35</v>
      </c>
      <c r="AX213" s="13" t="s">
        <v>75</v>
      </c>
      <c r="AY213" s="234" t="s">
        <v>136</v>
      </c>
    </row>
    <row r="214" s="13" customFormat="1">
      <c r="A214" s="13"/>
      <c r="B214" s="224"/>
      <c r="C214" s="225"/>
      <c r="D214" s="226" t="s">
        <v>148</v>
      </c>
      <c r="E214" s="227" t="s">
        <v>19</v>
      </c>
      <c r="F214" s="228" t="s">
        <v>1415</v>
      </c>
      <c r="G214" s="225"/>
      <c r="H214" s="227" t="s">
        <v>19</v>
      </c>
      <c r="I214" s="229"/>
      <c r="J214" s="225"/>
      <c r="K214" s="225"/>
      <c r="L214" s="230"/>
      <c r="M214" s="231"/>
      <c r="N214" s="232"/>
      <c r="O214" s="232"/>
      <c r="P214" s="232"/>
      <c r="Q214" s="232"/>
      <c r="R214" s="232"/>
      <c r="S214" s="232"/>
      <c r="T214" s="23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34" t="s">
        <v>148</v>
      </c>
      <c r="AU214" s="234" t="s">
        <v>85</v>
      </c>
      <c r="AV214" s="13" t="s">
        <v>83</v>
      </c>
      <c r="AW214" s="13" t="s">
        <v>35</v>
      </c>
      <c r="AX214" s="13" t="s">
        <v>75</v>
      </c>
      <c r="AY214" s="234" t="s">
        <v>136</v>
      </c>
    </row>
    <row r="215" s="14" customFormat="1">
      <c r="A215" s="14"/>
      <c r="B215" s="235"/>
      <c r="C215" s="236"/>
      <c r="D215" s="226" t="s">
        <v>148</v>
      </c>
      <c r="E215" s="237" t="s">
        <v>19</v>
      </c>
      <c r="F215" s="238" t="s">
        <v>83</v>
      </c>
      <c r="G215" s="236"/>
      <c r="H215" s="239">
        <v>1</v>
      </c>
      <c r="I215" s="240"/>
      <c r="J215" s="236"/>
      <c r="K215" s="236"/>
      <c r="L215" s="241"/>
      <c r="M215" s="242"/>
      <c r="N215" s="243"/>
      <c r="O215" s="243"/>
      <c r="P215" s="243"/>
      <c r="Q215" s="243"/>
      <c r="R215" s="243"/>
      <c r="S215" s="243"/>
      <c r="T215" s="24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45" t="s">
        <v>148</v>
      </c>
      <c r="AU215" s="245" t="s">
        <v>85</v>
      </c>
      <c r="AV215" s="14" t="s">
        <v>85</v>
      </c>
      <c r="AW215" s="14" t="s">
        <v>35</v>
      </c>
      <c r="AX215" s="14" t="s">
        <v>75</v>
      </c>
      <c r="AY215" s="245" t="s">
        <v>136</v>
      </c>
    </row>
    <row r="216" s="13" customFormat="1">
      <c r="A216" s="13"/>
      <c r="B216" s="224"/>
      <c r="C216" s="225"/>
      <c r="D216" s="226" t="s">
        <v>148</v>
      </c>
      <c r="E216" s="227" t="s">
        <v>19</v>
      </c>
      <c r="F216" s="228" t="s">
        <v>394</v>
      </c>
      <c r="G216" s="225"/>
      <c r="H216" s="227" t="s">
        <v>19</v>
      </c>
      <c r="I216" s="229"/>
      <c r="J216" s="225"/>
      <c r="K216" s="225"/>
      <c r="L216" s="230"/>
      <c r="M216" s="231"/>
      <c r="N216" s="232"/>
      <c r="O216" s="232"/>
      <c r="P216" s="232"/>
      <c r="Q216" s="232"/>
      <c r="R216" s="232"/>
      <c r="S216" s="232"/>
      <c r="T216" s="23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34" t="s">
        <v>148</v>
      </c>
      <c r="AU216" s="234" t="s">
        <v>85</v>
      </c>
      <c r="AV216" s="13" t="s">
        <v>83</v>
      </c>
      <c r="AW216" s="13" t="s">
        <v>35</v>
      </c>
      <c r="AX216" s="13" t="s">
        <v>75</v>
      </c>
      <c r="AY216" s="234" t="s">
        <v>136</v>
      </c>
    </row>
    <row r="217" s="14" customFormat="1">
      <c r="A217" s="14"/>
      <c r="B217" s="235"/>
      <c r="C217" s="236"/>
      <c r="D217" s="226" t="s">
        <v>148</v>
      </c>
      <c r="E217" s="237" t="s">
        <v>19</v>
      </c>
      <c r="F217" s="238" t="s">
        <v>1447</v>
      </c>
      <c r="G217" s="236"/>
      <c r="H217" s="239">
        <v>0.5</v>
      </c>
      <c r="I217" s="240"/>
      <c r="J217" s="236"/>
      <c r="K217" s="236"/>
      <c r="L217" s="241"/>
      <c r="M217" s="242"/>
      <c r="N217" s="243"/>
      <c r="O217" s="243"/>
      <c r="P217" s="243"/>
      <c r="Q217" s="243"/>
      <c r="R217" s="243"/>
      <c r="S217" s="243"/>
      <c r="T217" s="24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45" t="s">
        <v>148</v>
      </c>
      <c r="AU217" s="245" t="s">
        <v>85</v>
      </c>
      <c r="AV217" s="14" t="s">
        <v>85</v>
      </c>
      <c r="AW217" s="14" t="s">
        <v>35</v>
      </c>
      <c r="AX217" s="14" t="s">
        <v>75</v>
      </c>
      <c r="AY217" s="245" t="s">
        <v>136</v>
      </c>
    </row>
    <row r="218" s="13" customFormat="1">
      <c r="A218" s="13"/>
      <c r="B218" s="224"/>
      <c r="C218" s="225"/>
      <c r="D218" s="226" t="s">
        <v>148</v>
      </c>
      <c r="E218" s="227" t="s">
        <v>19</v>
      </c>
      <c r="F218" s="228" t="s">
        <v>1389</v>
      </c>
      <c r="G218" s="225"/>
      <c r="H218" s="227" t="s">
        <v>19</v>
      </c>
      <c r="I218" s="229"/>
      <c r="J218" s="225"/>
      <c r="K218" s="225"/>
      <c r="L218" s="230"/>
      <c r="M218" s="231"/>
      <c r="N218" s="232"/>
      <c r="O218" s="232"/>
      <c r="P218" s="232"/>
      <c r="Q218" s="232"/>
      <c r="R218" s="232"/>
      <c r="S218" s="232"/>
      <c r="T218" s="23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34" t="s">
        <v>148</v>
      </c>
      <c r="AU218" s="234" t="s">
        <v>85</v>
      </c>
      <c r="AV218" s="13" t="s">
        <v>83</v>
      </c>
      <c r="AW218" s="13" t="s">
        <v>35</v>
      </c>
      <c r="AX218" s="13" t="s">
        <v>75</v>
      </c>
      <c r="AY218" s="234" t="s">
        <v>136</v>
      </c>
    </row>
    <row r="219" s="14" customFormat="1">
      <c r="A219" s="14"/>
      <c r="B219" s="235"/>
      <c r="C219" s="236"/>
      <c r="D219" s="226" t="s">
        <v>148</v>
      </c>
      <c r="E219" s="237" t="s">
        <v>19</v>
      </c>
      <c r="F219" s="238" t="s">
        <v>1448</v>
      </c>
      <c r="G219" s="236"/>
      <c r="H219" s="239">
        <v>1.5</v>
      </c>
      <c r="I219" s="240"/>
      <c r="J219" s="236"/>
      <c r="K219" s="236"/>
      <c r="L219" s="241"/>
      <c r="M219" s="242"/>
      <c r="N219" s="243"/>
      <c r="O219" s="243"/>
      <c r="P219" s="243"/>
      <c r="Q219" s="243"/>
      <c r="R219" s="243"/>
      <c r="S219" s="243"/>
      <c r="T219" s="24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45" t="s">
        <v>148</v>
      </c>
      <c r="AU219" s="245" t="s">
        <v>85</v>
      </c>
      <c r="AV219" s="14" t="s">
        <v>85</v>
      </c>
      <c r="AW219" s="14" t="s">
        <v>35</v>
      </c>
      <c r="AX219" s="14" t="s">
        <v>75</v>
      </c>
      <c r="AY219" s="245" t="s">
        <v>136</v>
      </c>
    </row>
    <row r="220" s="15" customFormat="1">
      <c r="A220" s="15"/>
      <c r="B220" s="246"/>
      <c r="C220" s="247"/>
      <c r="D220" s="226" t="s">
        <v>148</v>
      </c>
      <c r="E220" s="248" t="s">
        <v>19</v>
      </c>
      <c r="F220" s="249" t="s">
        <v>155</v>
      </c>
      <c r="G220" s="247"/>
      <c r="H220" s="250">
        <v>3</v>
      </c>
      <c r="I220" s="251"/>
      <c r="J220" s="247"/>
      <c r="K220" s="247"/>
      <c r="L220" s="252"/>
      <c r="M220" s="253"/>
      <c r="N220" s="254"/>
      <c r="O220" s="254"/>
      <c r="P220" s="254"/>
      <c r="Q220" s="254"/>
      <c r="R220" s="254"/>
      <c r="S220" s="254"/>
      <c r="T220" s="25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T220" s="256" t="s">
        <v>148</v>
      </c>
      <c r="AU220" s="256" t="s">
        <v>85</v>
      </c>
      <c r="AV220" s="15" t="s">
        <v>144</v>
      </c>
      <c r="AW220" s="15" t="s">
        <v>35</v>
      </c>
      <c r="AX220" s="15" t="s">
        <v>83</v>
      </c>
      <c r="AY220" s="256" t="s">
        <v>136</v>
      </c>
    </row>
    <row r="221" s="14" customFormat="1">
      <c r="A221" s="14"/>
      <c r="B221" s="235"/>
      <c r="C221" s="236"/>
      <c r="D221" s="226" t="s">
        <v>148</v>
      </c>
      <c r="E221" s="236"/>
      <c r="F221" s="238" t="s">
        <v>1449</v>
      </c>
      <c r="G221" s="236"/>
      <c r="H221" s="239">
        <v>3.2999999999999998</v>
      </c>
      <c r="I221" s="240"/>
      <c r="J221" s="236"/>
      <c r="K221" s="236"/>
      <c r="L221" s="241"/>
      <c r="M221" s="242"/>
      <c r="N221" s="243"/>
      <c r="O221" s="243"/>
      <c r="P221" s="243"/>
      <c r="Q221" s="243"/>
      <c r="R221" s="243"/>
      <c r="S221" s="243"/>
      <c r="T221" s="24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45" t="s">
        <v>148</v>
      </c>
      <c r="AU221" s="245" t="s">
        <v>85</v>
      </c>
      <c r="AV221" s="14" t="s">
        <v>85</v>
      </c>
      <c r="AW221" s="14" t="s">
        <v>4</v>
      </c>
      <c r="AX221" s="14" t="s">
        <v>83</v>
      </c>
      <c r="AY221" s="245" t="s">
        <v>136</v>
      </c>
    </row>
    <row r="222" s="12" customFormat="1" ht="22.8" customHeight="1">
      <c r="A222" s="12"/>
      <c r="B222" s="190"/>
      <c r="C222" s="191"/>
      <c r="D222" s="192" t="s">
        <v>74</v>
      </c>
      <c r="E222" s="204" t="s">
        <v>210</v>
      </c>
      <c r="F222" s="204" t="s">
        <v>211</v>
      </c>
      <c r="G222" s="191"/>
      <c r="H222" s="191"/>
      <c r="I222" s="194"/>
      <c r="J222" s="205">
        <f>BK222</f>
        <v>0</v>
      </c>
      <c r="K222" s="191"/>
      <c r="L222" s="196"/>
      <c r="M222" s="197"/>
      <c r="N222" s="198"/>
      <c r="O222" s="198"/>
      <c r="P222" s="199">
        <f>SUM(P223:P231)</f>
        <v>0</v>
      </c>
      <c r="Q222" s="198"/>
      <c r="R222" s="199">
        <f>SUM(R223:R231)</f>
        <v>0</v>
      </c>
      <c r="S222" s="198"/>
      <c r="T222" s="200">
        <f>SUM(T223:T231)</f>
        <v>0</v>
      </c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R222" s="201" t="s">
        <v>83</v>
      </c>
      <c r="AT222" s="202" t="s">
        <v>74</v>
      </c>
      <c r="AU222" s="202" t="s">
        <v>83</v>
      </c>
      <c r="AY222" s="201" t="s">
        <v>136</v>
      </c>
      <c r="BK222" s="203">
        <f>SUM(BK223:BK231)</f>
        <v>0</v>
      </c>
    </row>
    <row r="223" s="2" customFormat="1" ht="24.15" customHeight="1">
      <c r="A223" s="40"/>
      <c r="B223" s="41"/>
      <c r="C223" s="206" t="s">
        <v>186</v>
      </c>
      <c r="D223" s="206" t="s">
        <v>139</v>
      </c>
      <c r="E223" s="207" t="s">
        <v>213</v>
      </c>
      <c r="F223" s="208" t="s">
        <v>214</v>
      </c>
      <c r="G223" s="209" t="s">
        <v>215</v>
      </c>
      <c r="H223" s="210">
        <v>0.38900000000000001</v>
      </c>
      <c r="I223" s="211"/>
      <c r="J223" s="212">
        <f>ROUND(I223*H223,2)</f>
        <v>0</v>
      </c>
      <c r="K223" s="208" t="s">
        <v>143</v>
      </c>
      <c r="L223" s="46"/>
      <c r="M223" s="213" t="s">
        <v>19</v>
      </c>
      <c r="N223" s="214" t="s">
        <v>46</v>
      </c>
      <c r="O223" s="86"/>
      <c r="P223" s="215">
        <f>O223*H223</f>
        <v>0</v>
      </c>
      <c r="Q223" s="215">
        <v>0</v>
      </c>
      <c r="R223" s="215">
        <f>Q223*H223</f>
        <v>0</v>
      </c>
      <c r="S223" s="215">
        <v>0</v>
      </c>
      <c r="T223" s="216">
        <f>S223*H223</f>
        <v>0</v>
      </c>
      <c r="U223" s="40"/>
      <c r="V223" s="40"/>
      <c r="W223" s="40"/>
      <c r="X223" s="40"/>
      <c r="Y223" s="40"/>
      <c r="Z223" s="40"/>
      <c r="AA223" s="40"/>
      <c r="AB223" s="40"/>
      <c r="AC223" s="40"/>
      <c r="AD223" s="40"/>
      <c r="AE223" s="40"/>
      <c r="AR223" s="217" t="s">
        <v>144</v>
      </c>
      <c r="AT223" s="217" t="s">
        <v>139</v>
      </c>
      <c r="AU223" s="217" t="s">
        <v>85</v>
      </c>
      <c r="AY223" s="19" t="s">
        <v>136</v>
      </c>
      <c r="BE223" s="218">
        <f>IF(N223="základní",J223,0)</f>
        <v>0</v>
      </c>
      <c r="BF223" s="218">
        <f>IF(N223="snížená",J223,0)</f>
        <v>0</v>
      </c>
      <c r="BG223" s="218">
        <f>IF(N223="zákl. přenesená",J223,0)</f>
        <v>0</v>
      </c>
      <c r="BH223" s="218">
        <f>IF(N223="sníž. přenesená",J223,0)</f>
        <v>0</v>
      </c>
      <c r="BI223" s="218">
        <f>IF(N223="nulová",J223,0)</f>
        <v>0</v>
      </c>
      <c r="BJ223" s="19" t="s">
        <v>83</v>
      </c>
      <c r="BK223" s="218">
        <f>ROUND(I223*H223,2)</f>
        <v>0</v>
      </c>
      <c r="BL223" s="19" t="s">
        <v>144</v>
      </c>
      <c r="BM223" s="217" t="s">
        <v>1450</v>
      </c>
    </row>
    <row r="224" s="2" customFormat="1">
      <c r="A224" s="40"/>
      <c r="B224" s="41"/>
      <c r="C224" s="42"/>
      <c r="D224" s="219" t="s">
        <v>146</v>
      </c>
      <c r="E224" s="42"/>
      <c r="F224" s="220" t="s">
        <v>217</v>
      </c>
      <c r="G224" s="42"/>
      <c r="H224" s="42"/>
      <c r="I224" s="221"/>
      <c r="J224" s="42"/>
      <c r="K224" s="42"/>
      <c r="L224" s="46"/>
      <c r="M224" s="222"/>
      <c r="N224" s="223"/>
      <c r="O224" s="86"/>
      <c r="P224" s="86"/>
      <c r="Q224" s="86"/>
      <c r="R224" s="86"/>
      <c r="S224" s="86"/>
      <c r="T224" s="87"/>
      <c r="U224" s="40"/>
      <c r="V224" s="40"/>
      <c r="W224" s="40"/>
      <c r="X224" s="40"/>
      <c r="Y224" s="40"/>
      <c r="Z224" s="40"/>
      <c r="AA224" s="40"/>
      <c r="AB224" s="40"/>
      <c r="AC224" s="40"/>
      <c r="AD224" s="40"/>
      <c r="AE224" s="40"/>
      <c r="AT224" s="19" t="s">
        <v>146</v>
      </c>
      <c r="AU224" s="19" t="s">
        <v>85</v>
      </c>
    </row>
    <row r="225" s="2" customFormat="1" ht="21.75" customHeight="1">
      <c r="A225" s="40"/>
      <c r="B225" s="41"/>
      <c r="C225" s="206" t="s">
        <v>193</v>
      </c>
      <c r="D225" s="206" t="s">
        <v>139</v>
      </c>
      <c r="E225" s="207" t="s">
        <v>219</v>
      </c>
      <c r="F225" s="208" t="s">
        <v>220</v>
      </c>
      <c r="G225" s="209" t="s">
        <v>215</v>
      </c>
      <c r="H225" s="210">
        <v>0.38900000000000001</v>
      </c>
      <c r="I225" s="211"/>
      <c r="J225" s="212">
        <f>ROUND(I225*H225,2)</f>
        <v>0</v>
      </c>
      <c r="K225" s="208" t="s">
        <v>143</v>
      </c>
      <c r="L225" s="46"/>
      <c r="M225" s="213" t="s">
        <v>19</v>
      </c>
      <c r="N225" s="214" t="s">
        <v>46</v>
      </c>
      <c r="O225" s="86"/>
      <c r="P225" s="215">
        <f>O225*H225</f>
        <v>0</v>
      </c>
      <c r="Q225" s="215">
        <v>0</v>
      </c>
      <c r="R225" s="215">
        <f>Q225*H225</f>
        <v>0</v>
      </c>
      <c r="S225" s="215">
        <v>0</v>
      </c>
      <c r="T225" s="216">
        <f>S225*H225</f>
        <v>0</v>
      </c>
      <c r="U225" s="40"/>
      <c r="V225" s="40"/>
      <c r="W225" s="40"/>
      <c r="X225" s="40"/>
      <c r="Y225" s="40"/>
      <c r="Z225" s="40"/>
      <c r="AA225" s="40"/>
      <c r="AB225" s="40"/>
      <c r="AC225" s="40"/>
      <c r="AD225" s="40"/>
      <c r="AE225" s="40"/>
      <c r="AR225" s="217" t="s">
        <v>144</v>
      </c>
      <c r="AT225" s="217" t="s">
        <v>139</v>
      </c>
      <c r="AU225" s="217" t="s">
        <v>85</v>
      </c>
      <c r="AY225" s="19" t="s">
        <v>136</v>
      </c>
      <c r="BE225" s="218">
        <f>IF(N225="základní",J225,0)</f>
        <v>0</v>
      </c>
      <c r="BF225" s="218">
        <f>IF(N225="snížená",J225,0)</f>
        <v>0</v>
      </c>
      <c r="BG225" s="218">
        <f>IF(N225="zákl. přenesená",J225,0)</f>
        <v>0</v>
      </c>
      <c r="BH225" s="218">
        <f>IF(N225="sníž. přenesená",J225,0)</f>
        <v>0</v>
      </c>
      <c r="BI225" s="218">
        <f>IF(N225="nulová",J225,0)</f>
        <v>0</v>
      </c>
      <c r="BJ225" s="19" t="s">
        <v>83</v>
      </c>
      <c r="BK225" s="218">
        <f>ROUND(I225*H225,2)</f>
        <v>0</v>
      </c>
      <c r="BL225" s="19" t="s">
        <v>144</v>
      </c>
      <c r="BM225" s="217" t="s">
        <v>1451</v>
      </c>
    </row>
    <row r="226" s="2" customFormat="1">
      <c r="A226" s="40"/>
      <c r="B226" s="41"/>
      <c r="C226" s="42"/>
      <c r="D226" s="219" t="s">
        <v>146</v>
      </c>
      <c r="E226" s="42"/>
      <c r="F226" s="220" t="s">
        <v>222</v>
      </c>
      <c r="G226" s="42"/>
      <c r="H226" s="42"/>
      <c r="I226" s="221"/>
      <c r="J226" s="42"/>
      <c r="K226" s="42"/>
      <c r="L226" s="46"/>
      <c r="M226" s="222"/>
      <c r="N226" s="223"/>
      <c r="O226" s="86"/>
      <c r="P226" s="86"/>
      <c r="Q226" s="86"/>
      <c r="R226" s="86"/>
      <c r="S226" s="86"/>
      <c r="T226" s="87"/>
      <c r="U226" s="40"/>
      <c r="V226" s="40"/>
      <c r="W226" s="40"/>
      <c r="X226" s="40"/>
      <c r="Y226" s="40"/>
      <c r="Z226" s="40"/>
      <c r="AA226" s="40"/>
      <c r="AB226" s="40"/>
      <c r="AC226" s="40"/>
      <c r="AD226" s="40"/>
      <c r="AE226" s="40"/>
      <c r="AT226" s="19" t="s">
        <v>146</v>
      </c>
      <c r="AU226" s="19" t="s">
        <v>85</v>
      </c>
    </row>
    <row r="227" s="2" customFormat="1" ht="24.15" customHeight="1">
      <c r="A227" s="40"/>
      <c r="B227" s="41"/>
      <c r="C227" s="206" t="s">
        <v>212</v>
      </c>
      <c r="D227" s="206" t="s">
        <v>139</v>
      </c>
      <c r="E227" s="207" t="s">
        <v>223</v>
      </c>
      <c r="F227" s="208" t="s">
        <v>224</v>
      </c>
      <c r="G227" s="209" t="s">
        <v>215</v>
      </c>
      <c r="H227" s="210">
        <v>3.8900000000000001</v>
      </c>
      <c r="I227" s="211"/>
      <c r="J227" s="212">
        <f>ROUND(I227*H227,2)</f>
        <v>0</v>
      </c>
      <c r="K227" s="208" t="s">
        <v>143</v>
      </c>
      <c r="L227" s="46"/>
      <c r="M227" s="213" t="s">
        <v>19</v>
      </c>
      <c r="N227" s="214" t="s">
        <v>46</v>
      </c>
      <c r="O227" s="86"/>
      <c r="P227" s="215">
        <f>O227*H227</f>
        <v>0</v>
      </c>
      <c r="Q227" s="215">
        <v>0</v>
      </c>
      <c r="R227" s="215">
        <f>Q227*H227</f>
        <v>0</v>
      </c>
      <c r="S227" s="215">
        <v>0</v>
      </c>
      <c r="T227" s="216">
        <f>S227*H227</f>
        <v>0</v>
      </c>
      <c r="U227" s="40"/>
      <c r="V227" s="40"/>
      <c r="W227" s="40"/>
      <c r="X227" s="40"/>
      <c r="Y227" s="40"/>
      <c r="Z227" s="40"/>
      <c r="AA227" s="40"/>
      <c r="AB227" s="40"/>
      <c r="AC227" s="40"/>
      <c r="AD227" s="40"/>
      <c r="AE227" s="40"/>
      <c r="AR227" s="217" t="s">
        <v>144</v>
      </c>
      <c r="AT227" s="217" t="s">
        <v>139</v>
      </c>
      <c r="AU227" s="217" t="s">
        <v>85</v>
      </c>
      <c r="AY227" s="19" t="s">
        <v>136</v>
      </c>
      <c r="BE227" s="218">
        <f>IF(N227="základní",J227,0)</f>
        <v>0</v>
      </c>
      <c r="BF227" s="218">
        <f>IF(N227="snížená",J227,0)</f>
        <v>0</v>
      </c>
      <c r="BG227" s="218">
        <f>IF(N227="zákl. přenesená",J227,0)</f>
        <v>0</v>
      </c>
      <c r="BH227" s="218">
        <f>IF(N227="sníž. přenesená",J227,0)</f>
        <v>0</v>
      </c>
      <c r="BI227" s="218">
        <f>IF(N227="nulová",J227,0)</f>
        <v>0</v>
      </c>
      <c r="BJ227" s="19" t="s">
        <v>83</v>
      </c>
      <c r="BK227" s="218">
        <f>ROUND(I227*H227,2)</f>
        <v>0</v>
      </c>
      <c r="BL227" s="19" t="s">
        <v>144</v>
      </c>
      <c r="BM227" s="217" t="s">
        <v>1452</v>
      </c>
    </row>
    <row r="228" s="2" customFormat="1">
      <c r="A228" s="40"/>
      <c r="B228" s="41"/>
      <c r="C228" s="42"/>
      <c r="D228" s="219" t="s">
        <v>146</v>
      </c>
      <c r="E228" s="42"/>
      <c r="F228" s="220" t="s">
        <v>226</v>
      </c>
      <c r="G228" s="42"/>
      <c r="H228" s="42"/>
      <c r="I228" s="221"/>
      <c r="J228" s="42"/>
      <c r="K228" s="42"/>
      <c r="L228" s="46"/>
      <c r="M228" s="222"/>
      <c r="N228" s="223"/>
      <c r="O228" s="86"/>
      <c r="P228" s="86"/>
      <c r="Q228" s="86"/>
      <c r="R228" s="86"/>
      <c r="S228" s="86"/>
      <c r="T228" s="87"/>
      <c r="U228" s="40"/>
      <c r="V228" s="40"/>
      <c r="W228" s="40"/>
      <c r="X228" s="40"/>
      <c r="Y228" s="40"/>
      <c r="Z228" s="40"/>
      <c r="AA228" s="40"/>
      <c r="AB228" s="40"/>
      <c r="AC228" s="40"/>
      <c r="AD228" s="40"/>
      <c r="AE228" s="40"/>
      <c r="AT228" s="19" t="s">
        <v>146</v>
      </c>
      <c r="AU228" s="19" t="s">
        <v>85</v>
      </c>
    </row>
    <row r="229" s="14" customFormat="1">
      <c r="A229" s="14"/>
      <c r="B229" s="235"/>
      <c r="C229" s="236"/>
      <c r="D229" s="226" t="s">
        <v>148</v>
      </c>
      <c r="E229" s="236"/>
      <c r="F229" s="238" t="s">
        <v>1453</v>
      </c>
      <c r="G229" s="236"/>
      <c r="H229" s="239">
        <v>3.8900000000000001</v>
      </c>
      <c r="I229" s="240"/>
      <c r="J229" s="236"/>
      <c r="K229" s="236"/>
      <c r="L229" s="241"/>
      <c r="M229" s="242"/>
      <c r="N229" s="243"/>
      <c r="O229" s="243"/>
      <c r="P229" s="243"/>
      <c r="Q229" s="243"/>
      <c r="R229" s="243"/>
      <c r="S229" s="243"/>
      <c r="T229" s="24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45" t="s">
        <v>148</v>
      </c>
      <c r="AU229" s="245" t="s">
        <v>85</v>
      </c>
      <c r="AV229" s="14" t="s">
        <v>85</v>
      </c>
      <c r="AW229" s="14" t="s">
        <v>4</v>
      </c>
      <c r="AX229" s="14" t="s">
        <v>83</v>
      </c>
      <c r="AY229" s="245" t="s">
        <v>136</v>
      </c>
    </row>
    <row r="230" s="2" customFormat="1" ht="24.15" customHeight="1">
      <c r="A230" s="40"/>
      <c r="B230" s="41"/>
      <c r="C230" s="206" t="s">
        <v>218</v>
      </c>
      <c r="D230" s="206" t="s">
        <v>139</v>
      </c>
      <c r="E230" s="207" t="s">
        <v>234</v>
      </c>
      <c r="F230" s="208" t="s">
        <v>235</v>
      </c>
      <c r="G230" s="209" t="s">
        <v>215</v>
      </c>
      <c r="H230" s="210">
        <v>0.38900000000000001</v>
      </c>
      <c r="I230" s="211"/>
      <c r="J230" s="212">
        <f>ROUND(I230*H230,2)</f>
        <v>0</v>
      </c>
      <c r="K230" s="208" t="s">
        <v>143</v>
      </c>
      <c r="L230" s="46"/>
      <c r="M230" s="213" t="s">
        <v>19</v>
      </c>
      <c r="N230" s="214" t="s">
        <v>46</v>
      </c>
      <c r="O230" s="86"/>
      <c r="P230" s="215">
        <f>O230*H230</f>
        <v>0</v>
      </c>
      <c r="Q230" s="215">
        <v>0</v>
      </c>
      <c r="R230" s="215">
        <f>Q230*H230</f>
        <v>0</v>
      </c>
      <c r="S230" s="215">
        <v>0</v>
      </c>
      <c r="T230" s="216">
        <f>S230*H230</f>
        <v>0</v>
      </c>
      <c r="U230" s="40"/>
      <c r="V230" s="40"/>
      <c r="W230" s="40"/>
      <c r="X230" s="40"/>
      <c r="Y230" s="40"/>
      <c r="Z230" s="40"/>
      <c r="AA230" s="40"/>
      <c r="AB230" s="40"/>
      <c r="AC230" s="40"/>
      <c r="AD230" s="40"/>
      <c r="AE230" s="40"/>
      <c r="AR230" s="217" t="s">
        <v>144</v>
      </c>
      <c r="AT230" s="217" t="s">
        <v>139</v>
      </c>
      <c r="AU230" s="217" t="s">
        <v>85</v>
      </c>
      <c r="AY230" s="19" t="s">
        <v>136</v>
      </c>
      <c r="BE230" s="218">
        <f>IF(N230="základní",J230,0)</f>
        <v>0</v>
      </c>
      <c r="BF230" s="218">
        <f>IF(N230="snížená",J230,0)</f>
        <v>0</v>
      </c>
      <c r="BG230" s="218">
        <f>IF(N230="zákl. přenesená",J230,0)</f>
        <v>0</v>
      </c>
      <c r="BH230" s="218">
        <f>IF(N230="sníž. přenesená",J230,0)</f>
        <v>0</v>
      </c>
      <c r="BI230" s="218">
        <f>IF(N230="nulová",J230,0)</f>
        <v>0</v>
      </c>
      <c r="BJ230" s="19" t="s">
        <v>83</v>
      </c>
      <c r="BK230" s="218">
        <f>ROUND(I230*H230,2)</f>
        <v>0</v>
      </c>
      <c r="BL230" s="19" t="s">
        <v>144</v>
      </c>
      <c r="BM230" s="217" t="s">
        <v>1454</v>
      </c>
    </row>
    <row r="231" s="2" customFormat="1">
      <c r="A231" s="40"/>
      <c r="B231" s="41"/>
      <c r="C231" s="42"/>
      <c r="D231" s="219" t="s">
        <v>146</v>
      </c>
      <c r="E231" s="42"/>
      <c r="F231" s="220" t="s">
        <v>237</v>
      </c>
      <c r="G231" s="42"/>
      <c r="H231" s="42"/>
      <c r="I231" s="221"/>
      <c r="J231" s="42"/>
      <c r="K231" s="42"/>
      <c r="L231" s="46"/>
      <c r="M231" s="222"/>
      <c r="N231" s="223"/>
      <c r="O231" s="86"/>
      <c r="P231" s="86"/>
      <c r="Q231" s="86"/>
      <c r="R231" s="86"/>
      <c r="S231" s="86"/>
      <c r="T231" s="87"/>
      <c r="U231" s="40"/>
      <c r="V231" s="40"/>
      <c r="W231" s="40"/>
      <c r="X231" s="40"/>
      <c r="Y231" s="40"/>
      <c r="Z231" s="40"/>
      <c r="AA231" s="40"/>
      <c r="AB231" s="40"/>
      <c r="AC231" s="40"/>
      <c r="AD231" s="40"/>
      <c r="AE231" s="40"/>
      <c r="AT231" s="19" t="s">
        <v>146</v>
      </c>
      <c r="AU231" s="19" t="s">
        <v>85</v>
      </c>
    </row>
    <row r="232" s="12" customFormat="1" ht="22.8" customHeight="1">
      <c r="A232" s="12"/>
      <c r="B232" s="190"/>
      <c r="C232" s="191"/>
      <c r="D232" s="192" t="s">
        <v>74</v>
      </c>
      <c r="E232" s="204" t="s">
        <v>479</v>
      </c>
      <c r="F232" s="204" t="s">
        <v>480</v>
      </c>
      <c r="G232" s="191"/>
      <c r="H232" s="191"/>
      <c r="I232" s="194"/>
      <c r="J232" s="205">
        <f>BK232</f>
        <v>0</v>
      </c>
      <c r="K232" s="191"/>
      <c r="L232" s="196"/>
      <c r="M232" s="197"/>
      <c r="N232" s="198"/>
      <c r="O232" s="198"/>
      <c r="P232" s="199">
        <f>SUM(P233:P234)</f>
        <v>0</v>
      </c>
      <c r="Q232" s="198"/>
      <c r="R232" s="199">
        <f>SUM(R233:R234)</f>
        <v>0</v>
      </c>
      <c r="S232" s="198"/>
      <c r="T232" s="200">
        <f>SUM(T233:T234)</f>
        <v>0</v>
      </c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R232" s="201" t="s">
        <v>83</v>
      </c>
      <c r="AT232" s="202" t="s">
        <v>74</v>
      </c>
      <c r="AU232" s="202" t="s">
        <v>83</v>
      </c>
      <c r="AY232" s="201" t="s">
        <v>136</v>
      </c>
      <c r="BK232" s="203">
        <f>SUM(BK233:BK234)</f>
        <v>0</v>
      </c>
    </row>
    <row r="233" s="2" customFormat="1" ht="37.8" customHeight="1">
      <c r="A233" s="40"/>
      <c r="B233" s="41"/>
      <c r="C233" s="206" t="s">
        <v>137</v>
      </c>
      <c r="D233" s="206" t="s">
        <v>139</v>
      </c>
      <c r="E233" s="207" t="s">
        <v>481</v>
      </c>
      <c r="F233" s="208" t="s">
        <v>482</v>
      </c>
      <c r="G233" s="209" t="s">
        <v>215</v>
      </c>
      <c r="H233" s="210">
        <v>0.251</v>
      </c>
      <c r="I233" s="211"/>
      <c r="J233" s="212">
        <f>ROUND(I233*H233,2)</f>
        <v>0</v>
      </c>
      <c r="K233" s="208" t="s">
        <v>143</v>
      </c>
      <c r="L233" s="46"/>
      <c r="M233" s="213" t="s">
        <v>19</v>
      </c>
      <c r="N233" s="214" t="s">
        <v>46</v>
      </c>
      <c r="O233" s="86"/>
      <c r="P233" s="215">
        <f>O233*H233</f>
        <v>0</v>
      </c>
      <c r="Q233" s="215">
        <v>0</v>
      </c>
      <c r="R233" s="215">
        <f>Q233*H233</f>
        <v>0</v>
      </c>
      <c r="S233" s="215">
        <v>0</v>
      </c>
      <c r="T233" s="216">
        <f>S233*H233</f>
        <v>0</v>
      </c>
      <c r="U233" s="40"/>
      <c r="V233" s="40"/>
      <c r="W233" s="40"/>
      <c r="X233" s="40"/>
      <c r="Y233" s="40"/>
      <c r="Z233" s="40"/>
      <c r="AA233" s="40"/>
      <c r="AB233" s="40"/>
      <c r="AC233" s="40"/>
      <c r="AD233" s="40"/>
      <c r="AE233" s="40"/>
      <c r="AR233" s="217" t="s">
        <v>144</v>
      </c>
      <c r="AT233" s="217" t="s">
        <v>139</v>
      </c>
      <c r="AU233" s="217" t="s">
        <v>85</v>
      </c>
      <c r="AY233" s="19" t="s">
        <v>136</v>
      </c>
      <c r="BE233" s="218">
        <f>IF(N233="základní",J233,0)</f>
        <v>0</v>
      </c>
      <c r="BF233" s="218">
        <f>IF(N233="snížená",J233,0)</f>
        <v>0</v>
      </c>
      <c r="BG233" s="218">
        <f>IF(N233="zákl. přenesená",J233,0)</f>
        <v>0</v>
      </c>
      <c r="BH233" s="218">
        <f>IF(N233="sníž. přenesená",J233,0)</f>
        <v>0</v>
      </c>
      <c r="BI233" s="218">
        <f>IF(N233="nulová",J233,0)</f>
        <v>0</v>
      </c>
      <c r="BJ233" s="19" t="s">
        <v>83</v>
      </c>
      <c r="BK233" s="218">
        <f>ROUND(I233*H233,2)</f>
        <v>0</v>
      </c>
      <c r="BL233" s="19" t="s">
        <v>144</v>
      </c>
      <c r="BM233" s="217" t="s">
        <v>1455</v>
      </c>
    </row>
    <row r="234" s="2" customFormat="1">
      <c r="A234" s="40"/>
      <c r="B234" s="41"/>
      <c r="C234" s="42"/>
      <c r="D234" s="219" t="s">
        <v>146</v>
      </c>
      <c r="E234" s="42"/>
      <c r="F234" s="220" t="s">
        <v>484</v>
      </c>
      <c r="G234" s="42"/>
      <c r="H234" s="42"/>
      <c r="I234" s="221"/>
      <c r="J234" s="42"/>
      <c r="K234" s="42"/>
      <c r="L234" s="46"/>
      <c r="M234" s="222"/>
      <c r="N234" s="223"/>
      <c r="O234" s="86"/>
      <c r="P234" s="86"/>
      <c r="Q234" s="86"/>
      <c r="R234" s="86"/>
      <c r="S234" s="86"/>
      <c r="T234" s="87"/>
      <c r="U234" s="40"/>
      <c r="V234" s="40"/>
      <c r="W234" s="40"/>
      <c r="X234" s="40"/>
      <c r="Y234" s="40"/>
      <c r="Z234" s="40"/>
      <c r="AA234" s="40"/>
      <c r="AB234" s="40"/>
      <c r="AC234" s="40"/>
      <c r="AD234" s="40"/>
      <c r="AE234" s="40"/>
      <c r="AT234" s="19" t="s">
        <v>146</v>
      </c>
      <c r="AU234" s="19" t="s">
        <v>85</v>
      </c>
    </row>
    <row r="235" s="12" customFormat="1" ht="25.92" customHeight="1">
      <c r="A235" s="12"/>
      <c r="B235" s="190"/>
      <c r="C235" s="191"/>
      <c r="D235" s="192" t="s">
        <v>74</v>
      </c>
      <c r="E235" s="193" t="s">
        <v>249</v>
      </c>
      <c r="F235" s="193" t="s">
        <v>250</v>
      </c>
      <c r="G235" s="191"/>
      <c r="H235" s="191"/>
      <c r="I235" s="194"/>
      <c r="J235" s="195">
        <f>BK235</f>
        <v>0</v>
      </c>
      <c r="K235" s="191"/>
      <c r="L235" s="196"/>
      <c r="M235" s="197"/>
      <c r="N235" s="198"/>
      <c r="O235" s="198"/>
      <c r="P235" s="199">
        <f>P236+P333+P516+P603</f>
        <v>0</v>
      </c>
      <c r="Q235" s="198"/>
      <c r="R235" s="199">
        <f>R236+R333+R516+R603</f>
        <v>0.38688454999999999</v>
      </c>
      <c r="S235" s="198"/>
      <c r="T235" s="200">
        <f>T236+T333+T516+T603</f>
        <v>0</v>
      </c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R235" s="201" t="s">
        <v>85</v>
      </c>
      <c r="AT235" s="202" t="s">
        <v>74</v>
      </c>
      <c r="AU235" s="202" t="s">
        <v>75</v>
      </c>
      <c r="AY235" s="201" t="s">
        <v>136</v>
      </c>
      <c r="BK235" s="203">
        <f>BK236+BK333+BK516+BK603</f>
        <v>0</v>
      </c>
    </row>
    <row r="236" s="12" customFormat="1" ht="22.8" customHeight="1">
      <c r="A236" s="12"/>
      <c r="B236" s="190"/>
      <c r="C236" s="191"/>
      <c r="D236" s="192" t="s">
        <v>74</v>
      </c>
      <c r="E236" s="204" t="s">
        <v>1456</v>
      </c>
      <c r="F236" s="204" t="s">
        <v>1457</v>
      </c>
      <c r="G236" s="191"/>
      <c r="H236" s="191"/>
      <c r="I236" s="194"/>
      <c r="J236" s="205">
        <f>BK236</f>
        <v>0</v>
      </c>
      <c r="K236" s="191"/>
      <c r="L236" s="196"/>
      <c r="M236" s="197"/>
      <c r="N236" s="198"/>
      <c r="O236" s="198"/>
      <c r="P236" s="199">
        <f>SUM(P237:P332)</f>
        <v>0</v>
      </c>
      <c r="Q236" s="198"/>
      <c r="R236" s="199">
        <f>SUM(R237:R332)</f>
        <v>0.024023199999999998</v>
      </c>
      <c r="S236" s="198"/>
      <c r="T236" s="200">
        <f>SUM(T237:T332)</f>
        <v>0</v>
      </c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R236" s="201" t="s">
        <v>85</v>
      </c>
      <c r="AT236" s="202" t="s">
        <v>74</v>
      </c>
      <c r="AU236" s="202" t="s">
        <v>83</v>
      </c>
      <c r="AY236" s="201" t="s">
        <v>136</v>
      </c>
      <c r="BK236" s="203">
        <f>SUM(BK237:BK332)</f>
        <v>0</v>
      </c>
    </row>
    <row r="237" s="2" customFormat="1" ht="16.5" customHeight="1">
      <c r="A237" s="40"/>
      <c r="B237" s="41"/>
      <c r="C237" s="206" t="s">
        <v>228</v>
      </c>
      <c r="D237" s="206" t="s">
        <v>139</v>
      </c>
      <c r="E237" s="207" t="s">
        <v>1458</v>
      </c>
      <c r="F237" s="208" t="s">
        <v>1459</v>
      </c>
      <c r="G237" s="209" t="s">
        <v>256</v>
      </c>
      <c r="H237" s="210">
        <v>5</v>
      </c>
      <c r="I237" s="211"/>
      <c r="J237" s="212">
        <f>ROUND(I237*H237,2)</f>
        <v>0</v>
      </c>
      <c r="K237" s="208" t="s">
        <v>19</v>
      </c>
      <c r="L237" s="46"/>
      <c r="M237" s="213" t="s">
        <v>19</v>
      </c>
      <c r="N237" s="214" t="s">
        <v>46</v>
      </c>
      <c r="O237" s="86"/>
      <c r="P237" s="215">
        <f>O237*H237</f>
        <v>0</v>
      </c>
      <c r="Q237" s="215">
        <v>0.00031</v>
      </c>
      <c r="R237" s="215">
        <f>Q237*H237</f>
        <v>0.00155</v>
      </c>
      <c r="S237" s="215">
        <v>0</v>
      </c>
      <c r="T237" s="216">
        <f>S237*H237</f>
        <v>0</v>
      </c>
      <c r="U237" s="40"/>
      <c r="V237" s="40"/>
      <c r="W237" s="40"/>
      <c r="X237" s="40"/>
      <c r="Y237" s="40"/>
      <c r="Z237" s="40"/>
      <c r="AA237" s="40"/>
      <c r="AB237" s="40"/>
      <c r="AC237" s="40"/>
      <c r="AD237" s="40"/>
      <c r="AE237" s="40"/>
      <c r="AR237" s="217" t="s">
        <v>257</v>
      </c>
      <c r="AT237" s="217" t="s">
        <v>139</v>
      </c>
      <c r="AU237" s="217" t="s">
        <v>85</v>
      </c>
      <c r="AY237" s="19" t="s">
        <v>136</v>
      </c>
      <c r="BE237" s="218">
        <f>IF(N237="základní",J237,0)</f>
        <v>0</v>
      </c>
      <c r="BF237" s="218">
        <f>IF(N237="snížená",J237,0)</f>
        <v>0</v>
      </c>
      <c r="BG237" s="218">
        <f>IF(N237="zákl. přenesená",J237,0)</f>
        <v>0</v>
      </c>
      <c r="BH237" s="218">
        <f>IF(N237="sníž. přenesená",J237,0)</f>
        <v>0</v>
      </c>
      <c r="BI237" s="218">
        <f>IF(N237="nulová",J237,0)</f>
        <v>0</v>
      </c>
      <c r="BJ237" s="19" t="s">
        <v>83</v>
      </c>
      <c r="BK237" s="218">
        <f>ROUND(I237*H237,2)</f>
        <v>0</v>
      </c>
      <c r="BL237" s="19" t="s">
        <v>257</v>
      </c>
      <c r="BM237" s="217" t="s">
        <v>1460</v>
      </c>
    </row>
    <row r="238" s="14" customFormat="1">
      <c r="A238" s="14"/>
      <c r="B238" s="235"/>
      <c r="C238" s="236"/>
      <c r="D238" s="226" t="s">
        <v>148</v>
      </c>
      <c r="E238" s="237" t="s">
        <v>19</v>
      </c>
      <c r="F238" s="238" t="s">
        <v>186</v>
      </c>
      <c r="G238" s="236"/>
      <c r="H238" s="239">
        <v>5</v>
      </c>
      <c r="I238" s="240"/>
      <c r="J238" s="236"/>
      <c r="K238" s="236"/>
      <c r="L238" s="241"/>
      <c r="M238" s="242"/>
      <c r="N238" s="243"/>
      <c r="O238" s="243"/>
      <c r="P238" s="243"/>
      <c r="Q238" s="243"/>
      <c r="R238" s="243"/>
      <c r="S238" s="243"/>
      <c r="T238" s="24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T238" s="245" t="s">
        <v>148</v>
      </c>
      <c r="AU238" s="245" t="s">
        <v>85</v>
      </c>
      <c r="AV238" s="14" t="s">
        <v>85</v>
      </c>
      <c r="AW238" s="14" t="s">
        <v>35</v>
      </c>
      <c r="AX238" s="14" t="s">
        <v>75</v>
      </c>
      <c r="AY238" s="245" t="s">
        <v>136</v>
      </c>
    </row>
    <row r="239" s="15" customFormat="1">
      <c r="A239" s="15"/>
      <c r="B239" s="246"/>
      <c r="C239" s="247"/>
      <c r="D239" s="226" t="s">
        <v>148</v>
      </c>
      <c r="E239" s="248" t="s">
        <v>19</v>
      </c>
      <c r="F239" s="249" t="s">
        <v>155</v>
      </c>
      <c r="G239" s="247"/>
      <c r="H239" s="250">
        <v>5</v>
      </c>
      <c r="I239" s="251"/>
      <c r="J239" s="247"/>
      <c r="K239" s="247"/>
      <c r="L239" s="252"/>
      <c r="M239" s="253"/>
      <c r="N239" s="254"/>
      <c r="O239" s="254"/>
      <c r="P239" s="254"/>
      <c r="Q239" s="254"/>
      <c r="R239" s="254"/>
      <c r="S239" s="254"/>
      <c r="T239" s="25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T239" s="256" t="s">
        <v>148</v>
      </c>
      <c r="AU239" s="256" t="s">
        <v>85</v>
      </c>
      <c r="AV239" s="15" t="s">
        <v>144</v>
      </c>
      <c r="AW239" s="15" t="s">
        <v>35</v>
      </c>
      <c r="AX239" s="15" t="s">
        <v>83</v>
      </c>
      <c r="AY239" s="256" t="s">
        <v>136</v>
      </c>
    </row>
    <row r="240" s="2" customFormat="1" ht="16.5" customHeight="1">
      <c r="A240" s="40"/>
      <c r="B240" s="41"/>
      <c r="C240" s="206" t="s">
        <v>233</v>
      </c>
      <c r="D240" s="206" t="s">
        <v>139</v>
      </c>
      <c r="E240" s="207" t="s">
        <v>1461</v>
      </c>
      <c r="F240" s="208" t="s">
        <v>1462</v>
      </c>
      <c r="G240" s="209" t="s">
        <v>256</v>
      </c>
      <c r="H240" s="210">
        <v>1</v>
      </c>
      <c r="I240" s="211"/>
      <c r="J240" s="212">
        <f>ROUND(I240*H240,2)</f>
        <v>0</v>
      </c>
      <c r="K240" s="208" t="s">
        <v>19</v>
      </c>
      <c r="L240" s="46"/>
      <c r="M240" s="213" t="s">
        <v>19</v>
      </c>
      <c r="N240" s="214" t="s">
        <v>46</v>
      </c>
      <c r="O240" s="86"/>
      <c r="P240" s="215">
        <f>O240*H240</f>
        <v>0</v>
      </c>
      <c r="Q240" s="215">
        <v>0.00052999999999999998</v>
      </c>
      <c r="R240" s="215">
        <f>Q240*H240</f>
        <v>0.00052999999999999998</v>
      </c>
      <c r="S240" s="215">
        <v>0</v>
      </c>
      <c r="T240" s="216">
        <f>S240*H240</f>
        <v>0</v>
      </c>
      <c r="U240" s="40"/>
      <c r="V240" s="40"/>
      <c r="W240" s="40"/>
      <c r="X240" s="40"/>
      <c r="Y240" s="40"/>
      <c r="Z240" s="40"/>
      <c r="AA240" s="40"/>
      <c r="AB240" s="40"/>
      <c r="AC240" s="40"/>
      <c r="AD240" s="40"/>
      <c r="AE240" s="40"/>
      <c r="AR240" s="217" t="s">
        <v>257</v>
      </c>
      <c r="AT240" s="217" t="s">
        <v>139</v>
      </c>
      <c r="AU240" s="217" t="s">
        <v>85</v>
      </c>
      <c r="AY240" s="19" t="s">
        <v>136</v>
      </c>
      <c r="BE240" s="218">
        <f>IF(N240="základní",J240,0)</f>
        <v>0</v>
      </c>
      <c r="BF240" s="218">
        <f>IF(N240="snížená",J240,0)</f>
        <v>0</v>
      </c>
      <c r="BG240" s="218">
        <f>IF(N240="zákl. přenesená",J240,0)</f>
        <v>0</v>
      </c>
      <c r="BH240" s="218">
        <f>IF(N240="sníž. přenesená",J240,0)</f>
        <v>0</v>
      </c>
      <c r="BI240" s="218">
        <f>IF(N240="nulová",J240,0)</f>
        <v>0</v>
      </c>
      <c r="BJ240" s="19" t="s">
        <v>83</v>
      </c>
      <c r="BK240" s="218">
        <f>ROUND(I240*H240,2)</f>
        <v>0</v>
      </c>
      <c r="BL240" s="19" t="s">
        <v>257</v>
      </c>
      <c r="BM240" s="217" t="s">
        <v>1463</v>
      </c>
    </row>
    <row r="241" s="13" customFormat="1">
      <c r="A241" s="13"/>
      <c r="B241" s="224"/>
      <c r="C241" s="225"/>
      <c r="D241" s="226" t="s">
        <v>148</v>
      </c>
      <c r="E241" s="227" t="s">
        <v>19</v>
      </c>
      <c r="F241" s="228" t="s">
        <v>394</v>
      </c>
      <c r="G241" s="225"/>
      <c r="H241" s="227" t="s">
        <v>19</v>
      </c>
      <c r="I241" s="229"/>
      <c r="J241" s="225"/>
      <c r="K241" s="225"/>
      <c r="L241" s="230"/>
      <c r="M241" s="231"/>
      <c r="N241" s="232"/>
      <c r="O241" s="232"/>
      <c r="P241" s="232"/>
      <c r="Q241" s="232"/>
      <c r="R241" s="232"/>
      <c r="S241" s="232"/>
      <c r="T241" s="23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34" t="s">
        <v>148</v>
      </c>
      <c r="AU241" s="234" t="s">
        <v>85</v>
      </c>
      <c r="AV241" s="13" t="s">
        <v>83</v>
      </c>
      <c r="AW241" s="13" t="s">
        <v>35</v>
      </c>
      <c r="AX241" s="13" t="s">
        <v>75</v>
      </c>
      <c r="AY241" s="234" t="s">
        <v>136</v>
      </c>
    </row>
    <row r="242" s="14" customFormat="1">
      <c r="A242" s="14"/>
      <c r="B242" s="235"/>
      <c r="C242" s="236"/>
      <c r="D242" s="226" t="s">
        <v>148</v>
      </c>
      <c r="E242" s="237" t="s">
        <v>19</v>
      </c>
      <c r="F242" s="238" t="s">
        <v>83</v>
      </c>
      <c r="G242" s="236"/>
      <c r="H242" s="239">
        <v>1</v>
      </c>
      <c r="I242" s="240"/>
      <c r="J242" s="236"/>
      <c r="K242" s="236"/>
      <c r="L242" s="241"/>
      <c r="M242" s="242"/>
      <c r="N242" s="243"/>
      <c r="O242" s="243"/>
      <c r="P242" s="243"/>
      <c r="Q242" s="243"/>
      <c r="R242" s="243"/>
      <c r="S242" s="243"/>
      <c r="T242" s="24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T242" s="245" t="s">
        <v>148</v>
      </c>
      <c r="AU242" s="245" t="s">
        <v>85</v>
      </c>
      <c r="AV242" s="14" t="s">
        <v>85</v>
      </c>
      <c r="AW242" s="14" t="s">
        <v>35</v>
      </c>
      <c r="AX242" s="14" t="s">
        <v>75</v>
      </c>
      <c r="AY242" s="245" t="s">
        <v>136</v>
      </c>
    </row>
    <row r="243" s="15" customFormat="1">
      <c r="A243" s="15"/>
      <c r="B243" s="246"/>
      <c r="C243" s="247"/>
      <c r="D243" s="226" t="s">
        <v>148</v>
      </c>
      <c r="E243" s="248" t="s">
        <v>19</v>
      </c>
      <c r="F243" s="249" t="s">
        <v>155</v>
      </c>
      <c r="G243" s="247"/>
      <c r="H243" s="250">
        <v>1</v>
      </c>
      <c r="I243" s="251"/>
      <c r="J243" s="247"/>
      <c r="K243" s="247"/>
      <c r="L243" s="252"/>
      <c r="M243" s="253"/>
      <c r="N243" s="254"/>
      <c r="O243" s="254"/>
      <c r="P243" s="254"/>
      <c r="Q243" s="254"/>
      <c r="R243" s="254"/>
      <c r="S243" s="254"/>
      <c r="T243" s="25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T243" s="256" t="s">
        <v>148</v>
      </c>
      <c r="AU243" s="256" t="s">
        <v>85</v>
      </c>
      <c r="AV243" s="15" t="s">
        <v>144</v>
      </c>
      <c r="AW243" s="15" t="s">
        <v>35</v>
      </c>
      <c r="AX243" s="15" t="s">
        <v>83</v>
      </c>
      <c r="AY243" s="256" t="s">
        <v>136</v>
      </c>
    </row>
    <row r="244" s="2" customFormat="1" ht="16.5" customHeight="1">
      <c r="A244" s="40"/>
      <c r="B244" s="41"/>
      <c r="C244" s="206" t="s">
        <v>8</v>
      </c>
      <c r="D244" s="206" t="s">
        <v>139</v>
      </c>
      <c r="E244" s="207" t="s">
        <v>1464</v>
      </c>
      <c r="F244" s="208" t="s">
        <v>1465</v>
      </c>
      <c r="G244" s="209" t="s">
        <v>189</v>
      </c>
      <c r="H244" s="210">
        <v>6.0499999999999998</v>
      </c>
      <c r="I244" s="211"/>
      <c r="J244" s="212">
        <f>ROUND(I244*H244,2)</f>
        <v>0</v>
      </c>
      <c r="K244" s="208" t="s">
        <v>143</v>
      </c>
      <c r="L244" s="46"/>
      <c r="M244" s="213" t="s">
        <v>19</v>
      </c>
      <c r="N244" s="214" t="s">
        <v>46</v>
      </c>
      <c r="O244" s="86"/>
      <c r="P244" s="215">
        <f>O244*H244</f>
        <v>0</v>
      </c>
      <c r="Q244" s="215">
        <v>0.0012999999999999999</v>
      </c>
      <c r="R244" s="215">
        <f>Q244*H244</f>
        <v>0.0078649999999999987</v>
      </c>
      <c r="S244" s="215">
        <v>0</v>
      </c>
      <c r="T244" s="216">
        <f>S244*H244</f>
        <v>0</v>
      </c>
      <c r="U244" s="40"/>
      <c r="V244" s="40"/>
      <c r="W244" s="40"/>
      <c r="X244" s="40"/>
      <c r="Y244" s="40"/>
      <c r="Z244" s="40"/>
      <c r="AA244" s="40"/>
      <c r="AB244" s="40"/>
      <c r="AC244" s="40"/>
      <c r="AD244" s="40"/>
      <c r="AE244" s="40"/>
      <c r="AR244" s="217" t="s">
        <v>257</v>
      </c>
      <c r="AT244" s="217" t="s">
        <v>139</v>
      </c>
      <c r="AU244" s="217" t="s">
        <v>85</v>
      </c>
      <c r="AY244" s="19" t="s">
        <v>136</v>
      </c>
      <c r="BE244" s="218">
        <f>IF(N244="základní",J244,0)</f>
        <v>0</v>
      </c>
      <c r="BF244" s="218">
        <f>IF(N244="snížená",J244,0)</f>
        <v>0</v>
      </c>
      <c r="BG244" s="218">
        <f>IF(N244="zákl. přenesená",J244,0)</f>
        <v>0</v>
      </c>
      <c r="BH244" s="218">
        <f>IF(N244="sníž. přenesená",J244,0)</f>
        <v>0</v>
      </c>
      <c r="BI244" s="218">
        <f>IF(N244="nulová",J244,0)</f>
        <v>0</v>
      </c>
      <c r="BJ244" s="19" t="s">
        <v>83</v>
      </c>
      <c r="BK244" s="218">
        <f>ROUND(I244*H244,2)</f>
        <v>0</v>
      </c>
      <c r="BL244" s="19" t="s">
        <v>257</v>
      </c>
      <c r="BM244" s="217" t="s">
        <v>1466</v>
      </c>
    </row>
    <row r="245" s="2" customFormat="1">
      <c r="A245" s="40"/>
      <c r="B245" s="41"/>
      <c r="C245" s="42"/>
      <c r="D245" s="219" t="s">
        <v>146</v>
      </c>
      <c r="E245" s="42"/>
      <c r="F245" s="220" t="s">
        <v>1467</v>
      </c>
      <c r="G245" s="42"/>
      <c r="H245" s="42"/>
      <c r="I245" s="221"/>
      <c r="J245" s="42"/>
      <c r="K245" s="42"/>
      <c r="L245" s="46"/>
      <c r="M245" s="222"/>
      <c r="N245" s="223"/>
      <c r="O245" s="86"/>
      <c r="P245" s="86"/>
      <c r="Q245" s="86"/>
      <c r="R245" s="86"/>
      <c r="S245" s="86"/>
      <c r="T245" s="87"/>
      <c r="U245" s="40"/>
      <c r="V245" s="40"/>
      <c r="W245" s="40"/>
      <c r="X245" s="40"/>
      <c r="Y245" s="40"/>
      <c r="Z245" s="40"/>
      <c r="AA245" s="40"/>
      <c r="AB245" s="40"/>
      <c r="AC245" s="40"/>
      <c r="AD245" s="40"/>
      <c r="AE245" s="40"/>
      <c r="AT245" s="19" t="s">
        <v>146</v>
      </c>
      <c r="AU245" s="19" t="s">
        <v>85</v>
      </c>
    </row>
    <row r="246" s="13" customFormat="1">
      <c r="A246" s="13"/>
      <c r="B246" s="224"/>
      <c r="C246" s="225"/>
      <c r="D246" s="226" t="s">
        <v>148</v>
      </c>
      <c r="E246" s="227" t="s">
        <v>19</v>
      </c>
      <c r="F246" s="228" t="s">
        <v>1468</v>
      </c>
      <c r="G246" s="225"/>
      <c r="H246" s="227" t="s">
        <v>19</v>
      </c>
      <c r="I246" s="229"/>
      <c r="J246" s="225"/>
      <c r="K246" s="225"/>
      <c r="L246" s="230"/>
      <c r="M246" s="231"/>
      <c r="N246" s="232"/>
      <c r="O246" s="232"/>
      <c r="P246" s="232"/>
      <c r="Q246" s="232"/>
      <c r="R246" s="232"/>
      <c r="S246" s="232"/>
      <c r="T246" s="23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34" t="s">
        <v>148</v>
      </c>
      <c r="AU246" s="234" t="s">
        <v>85</v>
      </c>
      <c r="AV246" s="13" t="s">
        <v>83</v>
      </c>
      <c r="AW246" s="13" t="s">
        <v>35</v>
      </c>
      <c r="AX246" s="13" t="s">
        <v>75</v>
      </c>
      <c r="AY246" s="234" t="s">
        <v>136</v>
      </c>
    </row>
    <row r="247" s="14" customFormat="1">
      <c r="A247" s="14"/>
      <c r="B247" s="235"/>
      <c r="C247" s="236"/>
      <c r="D247" s="226" t="s">
        <v>148</v>
      </c>
      <c r="E247" s="237" t="s">
        <v>19</v>
      </c>
      <c r="F247" s="238" t="s">
        <v>1469</v>
      </c>
      <c r="G247" s="236"/>
      <c r="H247" s="239">
        <v>4.5</v>
      </c>
      <c r="I247" s="240"/>
      <c r="J247" s="236"/>
      <c r="K247" s="236"/>
      <c r="L247" s="241"/>
      <c r="M247" s="242"/>
      <c r="N247" s="243"/>
      <c r="O247" s="243"/>
      <c r="P247" s="243"/>
      <c r="Q247" s="243"/>
      <c r="R247" s="243"/>
      <c r="S247" s="243"/>
      <c r="T247" s="24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45" t="s">
        <v>148</v>
      </c>
      <c r="AU247" s="245" t="s">
        <v>85</v>
      </c>
      <c r="AV247" s="14" t="s">
        <v>85</v>
      </c>
      <c r="AW247" s="14" t="s">
        <v>35</v>
      </c>
      <c r="AX247" s="14" t="s">
        <v>75</v>
      </c>
      <c r="AY247" s="245" t="s">
        <v>136</v>
      </c>
    </row>
    <row r="248" s="13" customFormat="1">
      <c r="A248" s="13"/>
      <c r="B248" s="224"/>
      <c r="C248" s="225"/>
      <c r="D248" s="226" t="s">
        <v>148</v>
      </c>
      <c r="E248" s="227" t="s">
        <v>19</v>
      </c>
      <c r="F248" s="228" t="s">
        <v>1415</v>
      </c>
      <c r="G248" s="225"/>
      <c r="H248" s="227" t="s">
        <v>19</v>
      </c>
      <c r="I248" s="229"/>
      <c r="J248" s="225"/>
      <c r="K248" s="225"/>
      <c r="L248" s="230"/>
      <c r="M248" s="231"/>
      <c r="N248" s="232"/>
      <c r="O248" s="232"/>
      <c r="P248" s="232"/>
      <c r="Q248" s="232"/>
      <c r="R248" s="232"/>
      <c r="S248" s="232"/>
      <c r="T248" s="23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34" t="s">
        <v>148</v>
      </c>
      <c r="AU248" s="234" t="s">
        <v>85</v>
      </c>
      <c r="AV248" s="13" t="s">
        <v>83</v>
      </c>
      <c r="AW248" s="13" t="s">
        <v>35</v>
      </c>
      <c r="AX248" s="13" t="s">
        <v>75</v>
      </c>
      <c r="AY248" s="234" t="s">
        <v>136</v>
      </c>
    </row>
    <row r="249" s="14" customFormat="1">
      <c r="A249" s="14"/>
      <c r="B249" s="235"/>
      <c r="C249" s="236"/>
      <c r="D249" s="226" t="s">
        <v>148</v>
      </c>
      <c r="E249" s="237" t="s">
        <v>19</v>
      </c>
      <c r="F249" s="238" t="s">
        <v>83</v>
      </c>
      <c r="G249" s="236"/>
      <c r="H249" s="239">
        <v>1</v>
      </c>
      <c r="I249" s="240"/>
      <c r="J249" s="236"/>
      <c r="K249" s="236"/>
      <c r="L249" s="241"/>
      <c r="M249" s="242"/>
      <c r="N249" s="243"/>
      <c r="O249" s="243"/>
      <c r="P249" s="243"/>
      <c r="Q249" s="243"/>
      <c r="R249" s="243"/>
      <c r="S249" s="243"/>
      <c r="T249" s="24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T249" s="245" t="s">
        <v>148</v>
      </c>
      <c r="AU249" s="245" t="s">
        <v>85</v>
      </c>
      <c r="AV249" s="14" t="s">
        <v>85</v>
      </c>
      <c r="AW249" s="14" t="s">
        <v>35</v>
      </c>
      <c r="AX249" s="14" t="s">
        <v>75</v>
      </c>
      <c r="AY249" s="245" t="s">
        <v>136</v>
      </c>
    </row>
    <row r="250" s="15" customFormat="1">
      <c r="A250" s="15"/>
      <c r="B250" s="246"/>
      <c r="C250" s="247"/>
      <c r="D250" s="226" t="s">
        <v>148</v>
      </c>
      <c r="E250" s="248" t="s">
        <v>19</v>
      </c>
      <c r="F250" s="249" t="s">
        <v>155</v>
      </c>
      <c r="G250" s="247"/>
      <c r="H250" s="250">
        <v>5.5</v>
      </c>
      <c r="I250" s="251"/>
      <c r="J250" s="247"/>
      <c r="K250" s="247"/>
      <c r="L250" s="252"/>
      <c r="M250" s="253"/>
      <c r="N250" s="254"/>
      <c r="O250" s="254"/>
      <c r="P250" s="254"/>
      <c r="Q250" s="254"/>
      <c r="R250" s="254"/>
      <c r="S250" s="254"/>
      <c r="T250" s="25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T250" s="256" t="s">
        <v>148</v>
      </c>
      <c r="AU250" s="256" t="s">
        <v>85</v>
      </c>
      <c r="AV250" s="15" t="s">
        <v>144</v>
      </c>
      <c r="AW250" s="15" t="s">
        <v>35</v>
      </c>
      <c r="AX250" s="15" t="s">
        <v>83</v>
      </c>
      <c r="AY250" s="256" t="s">
        <v>136</v>
      </c>
    </row>
    <row r="251" s="14" customFormat="1">
      <c r="A251" s="14"/>
      <c r="B251" s="235"/>
      <c r="C251" s="236"/>
      <c r="D251" s="226" t="s">
        <v>148</v>
      </c>
      <c r="E251" s="236"/>
      <c r="F251" s="238" t="s">
        <v>1470</v>
      </c>
      <c r="G251" s="236"/>
      <c r="H251" s="239">
        <v>6.0499999999999998</v>
      </c>
      <c r="I251" s="240"/>
      <c r="J251" s="236"/>
      <c r="K251" s="236"/>
      <c r="L251" s="241"/>
      <c r="M251" s="242"/>
      <c r="N251" s="243"/>
      <c r="O251" s="243"/>
      <c r="P251" s="243"/>
      <c r="Q251" s="243"/>
      <c r="R251" s="243"/>
      <c r="S251" s="243"/>
      <c r="T251" s="24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45" t="s">
        <v>148</v>
      </c>
      <c r="AU251" s="245" t="s">
        <v>85</v>
      </c>
      <c r="AV251" s="14" t="s">
        <v>85</v>
      </c>
      <c r="AW251" s="14" t="s">
        <v>4</v>
      </c>
      <c r="AX251" s="14" t="s">
        <v>83</v>
      </c>
      <c r="AY251" s="245" t="s">
        <v>136</v>
      </c>
    </row>
    <row r="252" s="2" customFormat="1" ht="16.5" customHeight="1">
      <c r="A252" s="40"/>
      <c r="B252" s="41"/>
      <c r="C252" s="206" t="s">
        <v>244</v>
      </c>
      <c r="D252" s="206" t="s">
        <v>139</v>
      </c>
      <c r="E252" s="207" t="s">
        <v>1471</v>
      </c>
      <c r="F252" s="208" t="s">
        <v>1472</v>
      </c>
      <c r="G252" s="209" t="s">
        <v>189</v>
      </c>
      <c r="H252" s="210">
        <v>3.5750000000000002</v>
      </c>
      <c r="I252" s="211"/>
      <c r="J252" s="212">
        <f>ROUND(I252*H252,2)</f>
        <v>0</v>
      </c>
      <c r="K252" s="208" t="s">
        <v>143</v>
      </c>
      <c r="L252" s="46"/>
      <c r="M252" s="213" t="s">
        <v>19</v>
      </c>
      <c r="N252" s="214" t="s">
        <v>46</v>
      </c>
      <c r="O252" s="86"/>
      <c r="P252" s="215">
        <f>O252*H252</f>
        <v>0</v>
      </c>
      <c r="Q252" s="215">
        <v>0.00042999999999999999</v>
      </c>
      <c r="R252" s="215">
        <f>Q252*H252</f>
        <v>0.00153725</v>
      </c>
      <c r="S252" s="215">
        <v>0</v>
      </c>
      <c r="T252" s="216">
        <f>S252*H252</f>
        <v>0</v>
      </c>
      <c r="U252" s="40"/>
      <c r="V252" s="40"/>
      <c r="W252" s="40"/>
      <c r="X252" s="40"/>
      <c r="Y252" s="40"/>
      <c r="Z252" s="40"/>
      <c r="AA252" s="40"/>
      <c r="AB252" s="40"/>
      <c r="AC252" s="40"/>
      <c r="AD252" s="40"/>
      <c r="AE252" s="40"/>
      <c r="AR252" s="217" t="s">
        <v>257</v>
      </c>
      <c r="AT252" s="217" t="s">
        <v>139</v>
      </c>
      <c r="AU252" s="217" t="s">
        <v>85</v>
      </c>
      <c r="AY252" s="19" t="s">
        <v>136</v>
      </c>
      <c r="BE252" s="218">
        <f>IF(N252="základní",J252,0)</f>
        <v>0</v>
      </c>
      <c r="BF252" s="218">
        <f>IF(N252="snížená",J252,0)</f>
        <v>0</v>
      </c>
      <c r="BG252" s="218">
        <f>IF(N252="zákl. přenesená",J252,0)</f>
        <v>0</v>
      </c>
      <c r="BH252" s="218">
        <f>IF(N252="sníž. přenesená",J252,0)</f>
        <v>0</v>
      </c>
      <c r="BI252" s="218">
        <f>IF(N252="nulová",J252,0)</f>
        <v>0</v>
      </c>
      <c r="BJ252" s="19" t="s">
        <v>83</v>
      </c>
      <c r="BK252" s="218">
        <f>ROUND(I252*H252,2)</f>
        <v>0</v>
      </c>
      <c r="BL252" s="19" t="s">
        <v>257</v>
      </c>
      <c r="BM252" s="217" t="s">
        <v>1473</v>
      </c>
    </row>
    <row r="253" s="2" customFormat="1">
      <c r="A253" s="40"/>
      <c r="B253" s="41"/>
      <c r="C253" s="42"/>
      <c r="D253" s="219" t="s">
        <v>146</v>
      </c>
      <c r="E253" s="42"/>
      <c r="F253" s="220" t="s">
        <v>1474</v>
      </c>
      <c r="G253" s="42"/>
      <c r="H253" s="42"/>
      <c r="I253" s="221"/>
      <c r="J253" s="42"/>
      <c r="K253" s="42"/>
      <c r="L253" s="46"/>
      <c r="M253" s="222"/>
      <c r="N253" s="223"/>
      <c r="O253" s="86"/>
      <c r="P253" s="86"/>
      <c r="Q253" s="86"/>
      <c r="R253" s="86"/>
      <c r="S253" s="86"/>
      <c r="T253" s="87"/>
      <c r="U253" s="40"/>
      <c r="V253" s="40"/>
      <c r="W253" s="40"/>
      <c r="X253" s="40"/>
      <c r="Y253" s="40"/>
      <c r="Z253" s="40"/>
      <c r="AA253" s="40"/>
      <c r="AB253" s="40"/>
      <c r="AC253" s="40"/>
      <c r="AD253" s="40"/>
      <c r="AE253" s="40"/>
      <c r="AT253" s="19" t="s">
        <v>146</v>
      </c>
      <c r="AU253" s="19" t="s">
        <v>85</v>
      </c>
    </row>
    <row r="254" s="13" customFormat="1">
      <c r="A254" s="13"/>
      <c r="B254" s="224"/>
      <c r="C254" s="225"/>
      <c r="D254" s="226" t="s">
        <v>148</v>
      </c>
      <c r="E254" s="227" t="s">
        <v>19</v>
      </c>
      <c r="F254" s="228" t="s">
        <v>394</v>
      </c>
      <c r="G254" s="225"/>
      <c r="H254" s="227" t="s">
        <v>19</v>
      </c>
      <c r="I254" s="229"/>
      <c r="J254" s="225"/>
      <c r="K254" s="225"/>
      <c r="L254" s="230"/>
      <c r="M254" s="231"/>
      <c r="N254" s="232"/>
      <c r="O254" s="232"/>
      <c r="P254" s="232"/>
      <c r="Q254" s="232"/>
      <c r="R254" s="232"/>
      <c r="S254" s="232"/>
      <c r="T254" s="23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34" t="s">
        <v>148</v>
      </c>
      <c r="AU254" s="234" t="s">
        <v>85</v>
      </c>
      <c r="AV254" s="13" t="s">
        <v>83</v>
      </c>
      <c r="AW254" s="13" t="s">
        <v>35</v>
      </c>
      <c r="AX254" s="13" t="s">
        <v>75</v>
      </c>
      <c r="AY254" s="234" t="s">
        <v>136</v>
      </c>
    </row>
    <row r="255" s="14" customFormat="1">
      <c r="A255" s="14"/>
      <c r="B255" s="235"/>
      <c r="C255" s="236"/>
      <c r="D255" s="226" t="s">
        <v>148</v>
      </c>
      <c r="E255" s="237" t="s">
        <v>19</v>
      </c>
      <c r="F255" s="238" t="s">
        <v>1435</v>
      </c>
      <c r="G255" s="236"/>
      <c r="H255" s="239">
        <v>1.75</v>
      </c>
      <c r="I255" s="240"/>
      <c r="J255" s="236"/>
      <c r="K255" s="236"/>
      <c r="L255" s="241"/>
      <c r="M255" s="242"/>
      <c r="N255" s="243"/>
      <c r="O255" s="243"/>
      <c r="P255" s="243"/>
      <c r="Q255" s="243"/>
      <c r="R255" s="243"/>
      <c r="S255" s="243"/>
      <c r="T255" s="24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45" t="s">
        <v>148</v>
      </c>
      <c r="AU255" s="245" t="s">
        <v>85</v>
      </c>
      <c r="AV255" s="14" t="s">
        <v>85</v>
      </c>
      <c r="AW255" s="14" t="s">
        <v>35</v>
      </c>
      <c r="AX255" s="14" t="s">
        <v>75</v>
      </c>
      <c r="AY255" s="245" t="s">
        <v>136</v>
      </c>
    </row>
    <row r="256" s="13" customFormat="1">
      <c r="A256" s="13"/>
      <c r="B256" s="224"/>
      <c r="C256" s="225"/>
      <c r="D256" s="226" t="s">
        <v>148</v>
      </c>
      <c r="E256" s="227" t="s">
        <v>19</v>
      </c>
      <c r="F256" s="228" t="s">
        <v>398</v>
      </c>
      <c r="G256" s="225"/>
      <c r="H256" s="227" t="s">
        <v>19</v>
      </c>
      <c r="I256" s="229"/>
      <c r="J256" s="225"/>
      <c r="K256" s="225"/>
      <c r="L256" s="230"/>
      <c r="M256" s="231"/>
      <c r="N256" s="232"/>
      <c r="O256" s="232"/>
      <c r="P256" s="232"/>
      <c r="Q256" s="232"/>
      <c r="R256" s="232"/>
      <c r="S256" s="232"/>
      <c r="T256" s="23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34" t="s">
        <v>148</v>
      </c>
      <c r="AU256" s="234" t="s">
        <v>85</v>
      </c>
      <c r="AV256" s="13" t="s">
        <v>83</v>
      </c>
      <c r="AW256" s="13" t="s">
        <v>35</v>
      </c>
      <c r="AX256" s="13" t="s">
        <v>75</v>
      </c>
      <c r="AY256" s="234" t="s">
        <v>136</v>
      </c>
    </row>
    <row r="257" s="14" customFormat="1">
      <c r="A257" s="14"/>
      <c r="B257" s="235"/>
      <c r="C257" s="236"/>
      <c r="D257" s="226" t="s">
        <v>148</v>
      </c>
      <c r="E257" s="237" t="s">
        <v>19</v>
      </c>
      <c r="F257" s="238" t="s">
        <v>1436</v>
      </c>
      <c r="G257" s="236"/>
      <c r="H257" s="239">
        <v>1.5</v>
      </c>
      <c r="I257" s="240"/>
      <c r="J257" s="236"/>
      <c r="K257" s="236"/>
      <c r="L257" s="241"/>
      <c r="M257" s="242"/>
      <c r="N257" s="243"/>
      <c r="O257" s="243"/>
      <c r="P257" s="243"/>
      <c r="Q257" s="243"/>
      <c r="R257" s="243"/>
      <c r="S257" s="243"/>
      <c r="T257" s="24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45" t="s">
        <v>148</v>
      </c>
      <c r="AU257" s="245" t="s">
        <v>85</v>
      </c>
      <c r="AV257" s="14" t="s">
        <v>85</v>
      </c>
      <c r="AW257" s="14" t="s">
        <v>35</v>
      </c>
      <c r="AX257" s="14" t="s">
        <v>75</v>
      </c>
      <c r="AY257" s="245" t="s">
        <v>136</v>
      </c>
    </row>
    <row r="258" s="15" customFormat="1">
      <c r="A258" s="15"/>
      <c r="B258" s="246"/>
      <c r="C258" s="247"/>
      <c r="D258" s="226" t="s">
        <v>148</v>
      </c>
      <c r="E258" s="248" t="s">
        <v>19</v>
      </c>
      <c r="F258" s="249" t="s">
        <v>155</v>
      </c>
      <c r="G258" s="247"/>
      <c r="H258" s="250">
        <v>3.25</v>
      </c>
      <c r="I258" s="251"/>
      <c r="J258" s="247"/>
      <c r="K258" s="247"/>
      <c r="L258" s="252"/>
      <c r="M258" s="253"/>
      <c r="N258" s="254"/>
      <c r="O258" s="254"/>
      <c r="P258" s="254"/>
      <c r="Q258" s="254"/>
      <c r="R258" s="254"/>
      <c r="S258" s="254"/>
      <c r="T258" s="255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T258" s="256" t="s">
        <v>148</v>
      </c>
      <c r="AU258" s="256" t="s">
        <v>85</v>
      </c>
      <c r="AV258" s="15" t="s">
        <v>144</v>
      </c>
      <c r="AW258" s="15" t="s">
        <v>35</v>
      </c>
      <c r="AX258" s="15" t="s">
        <v>83</v>
      </c>
      <c r="AY258" s="256" t="s">
        <v>136</v>
      </c>
    </row>
    <row r="259" s="14" customFormat="1">
      <c r="A259" s="14"/>
      <c r="B259" s="235"/>
      <c r="C259" s="236"/>
      <c r="D259" s="226" t="s">
        <v>148</v>
      </c>
      <c r="E259" s="236"/>
      <c r="F259" s="238" t="s">
        <v>1475</v>
      </c>
      <c r="G259" s="236"/>
      <c r="H259" s="239">
        <v>3.5750000000000002</v>
      </c>
      <c r="I259" s="240"/>
      <c r="J259" s="236"/>
      <c r="K259" s="236"/>
      <c r="L259" s="241"/>
      <c r="M259" s="242"/>
      <c r="N259" s="243"/>
      <c r="O259" s="243"/>
      <c r="P259" s="243"/>
      <c r="Q259" s="243"/>
      <c r="R259" s="243"/>
      <c r="S259" s="243"/>
      <c r="T259" s="24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45" t="s">
        <v>148</v>
      </c>
      <c r="AU259" s="245" t="s">
        <v>85</v>
      </c>
      <c r="AV259" s="14" t="s">
        <v>85</v>
      </c>
      <c r="AW259" s="14" t="s">
        <v>4</v>
      </c>
      <c r="AX259" s="14" t="s">
        <v>83</v>
      </c>
      <c r="AY259" s="245" t="s">
        <v>136</v>
      </c>
    </row>
    <row r="260" s="2" customFormat="1" ht="16.5" customHeight="1">
      <c r="A260" s="40"/>
      <c r="B260" s="41"/>
      <c r="C260" s="206" t="s">
        <v>253</v>
      </c>
      <c r="D260" s="206" t="s">
        <v>139</v>
      </c>
      <c r="E260" s="207" t="s">
        <v>1476</v>
      </c>
      <c r="F260" s="208" t="s">
        <v>1477</v>
      </c>
      <c r="G260" s="209" t="s">
        <v>189</v>
      </c>
      <c r="H260" s="210">
        <v>11.494999999999999</v>
      </c>
      <c r="I260" s="211"/>
      <c r="J260" s="212">
        <f>ROUND(I260*H260,2)</f>
        <v>0</v>
      </c>
      <c r="K260" s="208" t="s">
        <v>143</v>
      </c>
      <c r="L260" s="46"/>
      <c r="M260" s="213" t="s">
        <v>19</v>
      </c>
      <c r="N260" s="214" t="s">
        <v>46</v>
      </c>
      <c r="O260" s="86"/>
      <c r="P260" s="215">
        <f>O260*H260</f>
        <v>0</v>
      </c>
      <c r="Q260" s="215">
        <v>0.00050000000000000001</v>
      </c>
      <c r="R260" s="215">
        <f>Q260*H260</f>
        <v>0.0057475</v>
      </c>
      <c r="S260" s="215">
        <v>0</v>
      </c>
      <c r="T260" s="216">
        <f>S260*H260</f>
        <v>0</v>
      </c>
      <c r="U260" s="40"/>
      <c r="V260" s="40"/>
      <c r="W260" s="40"/>
      <c r="X260" s="40"/>
      <c r="Y260" s="40"/>
      <c r="Z260" s="40"/>
      <c r="AA260" s="40"/>
      <c r="AB260" s="40"/>
      <c r="AC260" s="40"/>
      <c r="AD260" s="40"/>
      <c r="AE260" s="40"/>
      <c r="AR260" s="217" t="s">
        <v>257</v>
      </c>
      <c r="AT260" s="217" t="s">
        <v>139</v>
      </c>
      <c r="AU260" s="217" t="s">
        <v>85</v>
      </c>
      <c r="AY260" s="19" t="s">
        <v>136</v>
      </c>
      <c r="BE260" s="218">
        <f>IF(N260="základní",J260,0)</f>
        <v>0</v>
      </c>
      <c r="BF260" s="218">
        <f>IF(N260="snížená",J260,0)</f>
        <v>0</v>
      </c>
      <c r="BG260" s="218">
        <f>IF(N260="zákl. přenesená",J260,0)</f>
        <v>0</v>
      </c>
      <c r="BH260" s="218">
        <f>IF(N260="sníž. přenesená",J260,0)</f>
        <v>0</v>
      </c>
      <c r="BI260" s="218">
        <f>IF(N260="nulová",J260,0)</f>
        <v>0</v>
      </c>
      <c r="BJ260" s="19" t="s">
        <v>83</v>
      </c>
      <c r="BK260" s="218">
        <f>ROUND(I260*H260,2)</f>
        <v>0</v>
      </c>
      <c r="BL260" s="19" t="s">
        <v>257</v>
      </c>
      <c r="BM260" s="217" t="s">
        <v>1478</v>
      </c>
    </row>
    <row r="261" s="2" customFormat="1">
      <c r="A261" s="40"/>
      <c r="B261" s="41"/>
      <c r="C261" s="42"/>
      <c r="D261" s="219" t="s">
        <v>146</v>
      </c>
      <c r="E261" s="42"/>
      <c r="F261" s="220" t="s">
        <v>1479</v>
      </c>
      <c r="G261" s="42"/>
      <c r="H261" s="42"/>
      <c r="I261" s="221"/>
      <c r="J261" s="42"/>
      <c r="K261" s="42"/>
      <c r="L261" s="46"/>
      <c r="M261" s="222"/>
      <c r="N261" s="223"/>
      <c r="O261" s="86"/>
      <c r="P261" s="86"/>
      <c r="Q261" s="86"/>
      <c r="R261" s="86"/>
      <c r="S261" s="86"/>
      <c r="T261" s="87"/>
      <c r="U261" s="40"/>
      <c r="V261" s="40"/>
      <c r="W261" s="40"/>
      <c r="X261" s="40"/>
      <c r="Y261" s="40"/>
      <c r="Z261" s="40"/>
      <c r="AA261" s="40"/>
      <c r="AB261" s="40"/>
      <c r="AC261" s="40"/>
      <c r="AD261" s="40"/>
      <c r="AE261" s="40"/>
      <c r="AT261" s="19" t="s">
        <v>146</v>
      </c>
      <c r="AU261" s="19" t="s">
        <v>85</v>
      </c>
    </row>
    <row r="262" s="13" customFormat="1">
      <c r="A262" s="13"/>
      <c r="B262" s="224"/>
      <c r="C262" s="225"/>
      <c r="D262" s="226" t="s">
        <v>148</v>
      </c>
      <c r="E262" s="227" t="s">
        <v>19</v>
      </c>
      <c r="F262" s="228" t="s">
        <v>1404</v>
      </c>
      <c r="G262" s="225"/>
      <c r="H262" s="227" t="s">
        <v>19</v>
      </c>
      <c r="I262" s="229"/>
      <c r="J262" s="225"/>
      <c r="K262" s="225"/>
      <c r="L262" s="230"/>
      <c r="M262" s="231"/>
      <c r="N262" s="232"/>
      <c r="O262" s="232"/>
      <c r="P262" s="232"/>
      <c r="Q262" s="232"/>
      <c r="R262" s="232"/>
      <c r="S262" s="232"/>
      <c r="T262" s="23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34" t="s">
        <v>148</v>
      </c>
      <c r="AU262" s="234" t="s">
        <v>85</v>
      </c>
      <c r="AV262" s="13" t="s">
        <v>83</v>
      </c>
      <c r="AW262" s="13" t="s">
        <v>35</v>
      </c>
      <c r="AX262" s="13" t="s">
        <v>75</v>
      </c>
      <c r="AY262" s="234" t="s">
        <v>136</v>
      </c>
    </row>
    <row r="263" s="14" customFormat="1">
      <c r="A263" s="14"/>
      <c r="B263" s="235"/>
      <c r="C263" s="236"/>
      <c r="D263" s="226" t="s">
        <v>148</v>
      </c>
      <c r="E263" s="237" t="s">
        <v>19</v>
      </c>
      <c r="F263" s="238" t="s">
        <v>1437</v>
      </c>
      <c r="G263" s="236"/>
      <c r="H263" s="239">
        <v>4.5</v>
      </c>
      <c r="I263" s="240"/>
      <c r="J263" s="236"/>
      <c r="K263" s="236"/>
      <c r="L263" s="241"/>
      <c r="M263" s="242"/>
      <c r="N263" s="243"/>
      <c r="O263" s="243"/>
      <c r="P263" s="243"/>
      <c r="Q263" s="243"/>
      <c r="R263" s="243"/>
      <c r="S263" s="243"/>
      <c r="T263" s="24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45" t="s">
        <v>148</v>
      </c>
      <c r="AU263" s="245" t="s">
        <v>85</v>
      </c>
      <c r="AV263" s="14" t="s">
        <v>85</v>
      </c>
      <c r="AW263" s="14" t="s">
        <v>35</v>
      </c>
      <c r="AX263" s="14" t="s">
        <v>75</v>
      </c>
      <c r="AY263" s="245" t="s">
        <v>136</v>
      </c>
    </row>
    <row r="264" s="13" customFormat="1">
      <c r="A264" s="13"/>
      <c r="B264" s="224"/>
      <c r="C264" s="225"/>
      <c r="D264" s="226" t="s">
        <v>148</v>
      </c>
      <c r="E264" s="227" t="s">
        <v>19</v>
      </c>
      <c r="F264" s="228" t="s">
        <v>1387</v>
      </c>
      <c r="G264" s="225"/>
      <c r="H264" s="227" t="s">
        <v>19</v>
      </c>
      <c r="I264" s="229"/>
      <c r="J264" s="225"/>
      <c r="K264" s="225"/>
      <c r="L264" s="230"/>
      <c r="M264" s="231"/>
      <c r="N264" s="232"/>
      <c r="O264" s="232"/>
      <c r="P264" s="232"/>
      <c r="Q264" s="232"/>
      <c r="R264" s="232"/>
      <c r="S264" s="232"/>
      <c r="T264" s="23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34" t="s">
        <v>148</v>
      </c>
      <c r="AU264" s="234" t="s">
        <v>85</v>
      </c>
      <c r="AV264" s="13" t="s">
        <v>83</v>
      </c>
      <c r="AW264" s="13" t="s">
        <v>35</v>
      </c>
      <c r="AX264" s="13" t="s">
        <v>75</v>
      </c>
      <c r="AY264" s="234" t="s">
        <v>136</v>
      </c>
    </row>
    <row r="265" s="14" customFormat="1">
      <c r="A265" s="14"/>
      <c r="B265" s="235"/>
      <c r="C265" s="236"/>
      <c r="D265" s="226" t="s">
        <v>148</v>
      </c>
      <c r="E265" s="237" t="s">
        <v>19</v>
      </c>
      <c r="F265" s="238" t="s">
        <v>1438</v>
      </c>
      <c r="G265" s="236"/>
      <c r="H265" s="239">
        <v>1.2</v>
      </c>
      <c r="I265" s="240"/>
      <c r="J265" s="236"/>
      <c r="K265" s="236"/>
      <c r="L265" s="241"/>
      <c r="M265" s="242"/>
      <c r="N265" s="243"/>
      <c r="O265" s="243"/>
      <c r="P265" s="243"/>
      <c r="Q265" s="243"/>
      <c r="R265" s="243"/>
      <c r="S265" s="243"/>
      <c r="T265" s="24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45" t="s">
        <v>148</v>
      </c>
      <c r="AU265" s="245" t="s">
        <v>85</v>
      </c>
      <c r="AV265" s="14" t="s">
        <v>85</v>
      </c>
      <c r="AW265" s="14" t="s">
        <v>35</v>
      </c>
      <c r="AX265" s="14" t="s">
        <v>75</v>
      </c>
      <c r="AY265" s="245" t="s">
        <v>136</v>
      </c>
    </row>
    <row r="266" s="13" customFormat="1">
      <c r="A266" s="13"/>
      <c r="B266" s="224"/>
      <c r="C266" s="225"/>
      <c r="D266" s="226" t="s">
        <v>148</v>
      </c>
      <c r="E266" s="227" t="s">
        <v>19</v>
      </c>
      <c r="F266" s="228" t="s">
        <v>1389</v>
      </c>
      <c r="G266" s="225"/>
      <c r="H266" s="227" t="s">
        <v>19</v>
      </c>
      <c r="I266" s="229"/>
      <c r="J266" s="225"/>
      <c r="K266" s="225"/>
      <c r="L266" s="230"/>
      <c r="M266" s="231"/>
      <c r="N266" s="232"/>
      <c r="O266" s="232"/>
      <c r="P266" s="232"/>
      <c r="Q266" s="232"/>
      <c r="R266" s="232"/>
      <c r="S266" s="232"/>
      <c r="T266" s="23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34" t="s">
        <v>148</v>
      </c>
      <c r="AU266" s="234" t="s">
        <v>85</v>
      </c>
      <c r="AV266" s="13" t="s">
        <v>83</v>
      </c>
      <c r="AW266" s="13" t="s">
        <v>35</v>
      </c>
      <c r="AX266" s="13" t="s">
        <v>75</v>
      </c>
      <c r="AY266" s="234" t="s">
        <v>136</v>
      </c>
    </row>
    <row r="267" s="14" customFormat="1">
      <c r="A267" s="14"/>
      <c r="B267" s="235"/>
      <c r="C267" s="236"/>
      <c r="D267" s="226" t="s">
        <v>148</v>
      </c>
      <c r="E267" s="237" t="s">
        <v>19</v>
      </c>
      <c r="F267" s="238" t="s">
        <v>1439</v>
      </c>
      <c r="G267" s="236"/>
      <c r="H267" s="239">
        <v>2.75</v>
      </c>
      <c r="I267" s="240"/>
      <c r="J267" s="236"/>
      <c r="K267" s="236"/>
      <c r="L267" s="241"/>
      <c r="M267" s="242"/>
      <c r="N267" s="243"/>
      <c r="O267" s="243"/>
      <c r="P267" s="243"/>
      <c r="Q267" s="243"/>
      <c r="R267" s="243"/>
      <c r="S267" s="243"/>
      <c r="T267" s="24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T267" s="245" t="s">
        <v>148</v>
      </c>
      <c r="AU267" s="245" t="s">
        <v>85</v>
      </c>
      <c r="AV267" s="14" t="s">
        <v>85</v>
      </c>
      <c r="AW267" s="14" t="s">
        <v>35</v>
      </c>
      <c r="AX267" s="14" t="s">
        <v>75</v>
      </c>
      <c r="AY267" s="245" t="s">
        <v>136</v>
      </c>
    </row>
    <row r="268" s="13" customFormat="1">
      <c r="A268" s="13"/>
      <c r="B268" s="224"/>
      <c r="C268" s="225"/>
      <c r="D268" s="226" t="s">
        <v>148</v>
      </c>
      <c r="E268" s="227" t="s">
        <v>19</v>
      </c>
      <c r="F268" s="228" t="s">
        <v>1408</v>
      </c>
      <c r="G268" s="225"/>
      <c r="H268" s="227" t="s">
        <v>19</v>
      </c>
      <c r="I268" s="229"/>
      <c r="J268" s="225"/>
      <c r="K268" s="225"/>
      <c r="L268" s="230"/>
      <c r="M268" s="231"/>
      <c r="N268" s="232"/>
      <c r="O268" s="232"/>
      <c r="P268" s="232"/>
      <c r="Q268" s="232"/>
      <c r="R268" s="232"/>
      <c r="S268" s="232"/>
      <c r="T268" s="23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34" t="s">
        <v>148</v>
      </c>
      <c r="AU268" s="234" t="s">
        <v>85</v>
      </c>
      <c r="AV268" s="13" t="s">
        <v>83</v>
      </c>
      <c r="AW268" s="13" t="s">
        <v>35</v>
      </c>
      <c r="AX268" s="13" t="s">
        <v>75</v>
      </c>
      <c r="AY268" s="234" t="s">
        <v>136</v>
      </c>
    </row>
    <row r="269" s="14" customFormat="1">
      <c r="A269" s="14"/>
      <c r="B269" s="235"/>
      <c r="C269" s="236"/>
      <c r="D269" s="226" t="s">
        <v>148</v>
      </c>
      <c r="E269" s="237" t="s">
        <v>19</v>
      </c>
      <c r="F269" s="238" t="s">
        <v>1440</v>
      </c>
      <c r="G269" s="236"/>
      <c r="H269" s="239">
        <v>0.75</v>
      </c>
      <c r="I269" s="240"/>
      <c r="J269" s="236"/>
      <c r="K269" s="236"/>
      <c r="L269" s="241"/>
      <c r="M269" s="242"/>
      <c r="N269" s="243"/>
      <c r="O269" s="243"/>
      <c r="P269" s="243"/>
      <c r="Q269" s="243"/>
      <c r="R269" s="243"/>
      <c r="S269" s="243"/>
      <c r="T269" s="24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45" t="s">
        <v>148</v>
      </c>
      <c r="AU269" s="245" t="s">
        <v>85</v>
      </c>
      <c r="AV269" s="14" t="s">
        <v>85</v>
      </c>
      <c r="AW269" s="14" t="s">
        <v>35</v>
      </c>
      <c r="AX269" s="14" t="s">
        <v>75</v>
      </c>
      <c r="AY269" s="245" t="s">
        <v>136</v>
      </c>
    </row>
    <row r="270" s="13" customFormat="1">
      <c r="A270" s="13"/>
      <c r="B270" s="224"/>
      <c r="C270" s="225"/>
      <c r="D270" s="226" t="s">
        <v>148</v>
      </c>
      <c r="E270" s="227" t="s">
        <v>19</v>
      </c>
      <c r="F270" s="228" t="s">
        <v>1410</v>
      </c>
      <c r="G270" s="225"/>
      <c r="H270" s="227" t="s">
        <v>19</v>
      </c>
      <c r="I270" s="229"/>
      <c r="J270" s="225"/>
      <c r="K270" s="225"/>
      <c r="L270" s="230"/>
      <c r="M270" s="231"/>
      <c r="N270" s="232"/>
      <c r="O270" s="232"/>
      <c r="P270" s="232"/>
      <c r="Q270" s="232"/>
      <c r="R270" s="232"/>
      <c r="S270" s="232"/>
      <c r="T270" s="23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34" t="s">
        <v>148</v>
      </c>
      <c r="AU270" s="234" t="s">
        <v>85</v>
      </c>
      <c r="AV270" s="13" t="s">
        <v>83</v>
      </c>
      <c r="AW270" s="13" t="s">
        <v>35</v>
      </c>
      <c r="AX270" s="13" t="s">
        <v>75</v>
      </c>
      <c r="AY270" s="234" t="s">
        <v>136</v>
      </c>
    </row>
    <row r="271" s="14" customFormat="1">
      <c r="A271" s="14"/>
      <c r="B271" s="235"/>
      <c r="C271" s="236"/>
      <c r="D271" s="226" t="s">
        <v>148</v>
      </c>
      <c r="E271" s="237" t="s">
        <v>19</v>
      </c>
      <c r="F271" s="238" t="s">
        <v>1441</v>
      </c>
      <c r="G271" s="236"/>
      <c r="H271" s="239">
        <v>0.25</v>
      </c>
      <c r="I271" s="240"/>
      <c r="J271" s="236"/>
      <c r="K271" s="236"/>
      <c r="L271" s="241"/>
      <c r="M271" s="242"/>
      <c r="N271" s="243"/>
      <c r="O271" s="243"/>
      <c r="P271" s="243"/>
      <c r="Q271" s="243"/>
      <c r="R271" s="243"/>
      <c r="S271" s="243"/>
      <c r="T271" s="24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T271" s="245" t="s">
        <v>148</v>
      </c>
      <c r="AU271" s="245" t="s">
        <v>85</v>
      </c>
      <c r="AV271" s="14" t="s">
        <v>85</v>
      </c>
      <c r="AW271" s="14" t="s">
        <v>35</v>
      </c>
      <c r="AX271" s="14" t="s">
        <v>75</v>
      </c>
      <c r="AY271" s="245" t="s">
        <v>136</v>
      </c>
    </row>
    <row r="272" s="13" customFormat="1">
      <c r="A272" s="13"/>
      <c r="B272" s="224"/>
      <c r="C272" s="225"/>
      <c r="D272" s="226" t="s">
        <v>148</v>
      </c>
      <c r="E272" s="227" t="s">
        <v>19</v>
      </c>
      <c r="F272" s="228" t="s">
        <v>1412</v>
      </c>
      <c r="G272" s="225"/>
      <c r="H272" s="227" t="s">
        <v>19</v>
      </c>
      <c r="I272" s="229"/>
      <c r="J272" s="225"/>
      <c r="K272" s="225"/>
      <c r="L272" s="230"/>
      <c r="M272" s="231"/>
      <c r="N272" s="232"/>
      <c r="O272" s="232"/>
      <c r="P272" s="232"/>
      <c r="Q272" s="232"/>
      <c r="R272" s="232"/>
      <c r="S272" s="232"/>
      <c r="T272" s="23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34" t="s">
        <v>148</v>
      </c>
      <c r="AU272" s="234" t="s">
        <v>85</v>
      </c>
      <c r="AV272" s="13" t="s">
        <v>83</v>
      </c>
      <c r="AW272" s="13" t="s">
        <v>35</v>
      </c>
      <c r="AX272" s="13" t="s">
        <v>75</v>
      </c>
      <c r="AY272" s="234" t="s">
        <v>136</v>
      </c>
    </row>
    <row r="273" s="14" customFormat="1">
      <c r="A273" s="14"/>
      <c r="B273" s="235"/>
      <c r="C273" s="236"/>
      <c r="D273" s="226" t="s">
        <v>148</v>
      </c>
      <c r="E273" s="237" t="s">
        <v>19</v>
      </c>
      <c r="F273" s="238" t="s">
        <v>1440</v>
      </c>
      <c r="G273" s="236"/>
      <c r="H273" s="239">
        <v>0.75</v>
      </c>
      <c r="I273" s="240"/>
      <c r="J273" s="236"/>
      <c r="K273" s="236"/>
      <c r="L273" s="241"/>
      <c r="M273" s="242"/>
      <c r="N273" s="243"/>
      <c r="O273" s="243"/>
      <c r="P273" s="243"/>
      <c r="Q273" s="243"/>
      <c r="R273" s="243"/>
      <c r="S273" s="243"/>
      <c r="T273" s="24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45" t="s">
        <v>148</v>
      </c>
      <c r="AU273" s="245" t="s">
        <v>85</v>
      </c>
      <c r="AV273" s="14" t="s">
        <v>85</v>
      </c>
      <c r="AW273" s="14" t="s">
        <v>35</v>
      </c>
      <c r="AX273" s="14" t="s">
        <v>75</v>
      </c>
      <c r="AY273" s="245" t="s">
        <v>136</v>
      </c>
    </row>
    <row r="274" s="13" customFormat="1">
      <c r="A274" s="13"/>
      <c r="B274" s="224"/>
      <c r="C274" s="225"/>
      <c r="D274" s="226" t="s">
        <v>148</v>
      </c>
      <c r="E274" s="227" t="s">
        <v>19</v>
      </c>
      <c r="F274" s="228" t="s">
        <v>1413</v>
      </c>
      <c r="G274" s="225"/>
      <c r="H274" s="227" t="s">
        <v>19</v>
      </c>
      <c r="I274" s="229"/>
      <c r="J274" s="225"/>
      <c r="K274" s="225"/>
      <c r="L274" s="230"/>
      <c r="M274" s="231"/>
      <c r="N274" s="232"/>
      <c r="O274" s="232"/>
      <c r="P274" s="232"/>
      <c r="Q274" s="232"/>
      <c r="R274" s="232"/>
      <c r="S274" s="232"/>
      <c r="T274" s="23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34" t="s">
        <v>148</v>
      </c>
      <c r="AU274" s="234" t="s">
        <v>85</v>
      </c>
      <c r="AV274" s="13" t="s">
        <v>83</v>
      </c>
      <c r="AW274" s="13" t="s">
        <v>35</v>
      </c>
      <c r="AX274" s="13" t="s">
        <v>75</v>
      </c>
      <c r="AY274" s="234" t="s">
        <v>136</v>
      </c>
    </row>
    <row r="275" s="14" customFormat="1">
      <c r="A275" s="14"/>
      <c r="B275" s="235"/>
      <c r="C275" s="236"/>
      <c r="D275" s="226" t="s">
        <v>148</v>
      </c>
      <c r="E275" s="237" t="s">
        <v>19</v>
      </c>
      <c r="F275" s="238" t="s">
        <v>1441</v>
      </c>
      <c r="G275" s="236"/>
      <c r="H275" s="239">
        <v>0.25</v>
      </c>
      <c r="I275" s="240"/>
      <c r="J275" s="236"/>
      <c r="K275" s="236"/>
      <c r="L275" s="241"/>
      <c r="M275" s="242"/>
      <c r="N275" s="243"/>
      <c r="O275" s="243"/>
      <c r="P275" s="243"/>
      <c r="Q275" s="243"/>
      <c r="R275" s="243"/>
      <c r="S275" s="243"/>
      <c r="T275" s="24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T275" s="245" t="s">
        <v>148</v>
      </c>
      <c r="AU275" s="245" t="s">
        <v>85</v>
      </c>
      <c r="AV275" s="14" t="s">
        <v>85</v>
      </c>
      <c r="AW275" s="14" t="s">
        <v>35</v>
      </c>
      <c r="AX275" s="14" t="s">
        <v>75</v>
      </c>
      <c r="AY275" s="245" t="s">
        <v>136</v>
      </c>
    </row>
    <row r="276" s="15" customFormat="1">
      <c r="A276" s="15"/>
      <c r="B276" s="246"/>
      <c r="C276" s="247"/>
      <c r="D276" s="226" t="s">
        <v>148</v>
      </c>
      <c r="E276" s="248" t="s">
        <v>19</v>
      </c>
      <c r="F276" s="249" t="s">
        <v>155</v>
      </c>
      <c r="G276" s="247"/>
      <c r="H276" s="250">
        <v>10.449999999999999</v>
      </c>
      <c r="I276" s="251"/>
      <c r="J276" s="247"/>
      <c r="K276" s="247"/>
      <c r="L276" s="252"/>
      <c r="M276" s="253"/>
      <c r="N276" s="254"/>
      <c r="O276" s="254"/>
      <c r="P276" s="254"/>
      <c r="Q276" s="254"/>
      <c r="R276" s="254"/>
      <c r="S276" s="254"/>
      <c r="T276" s="255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T276" s="256" t="s">
        <v>148</v>
      </c>
      <c r="AU276" s="256" t="s">
        <v>85</v>
      </c>
      <c r="AV276" s="15" t="s">
        <v>144</v>
      </c>
      <c r="AW276" s="15" t="s">
        <v>35</v>
      </c>
      <c r="AX276" s="15" t="s">
        <v>83</v>
      </c>
      <c r="AY276" s="256" t="s">
        <v>136</v>
      </c>
    </row>
    <row r="277" s="14" customFormat="1">
      <c r="A277" s="14"/>
      <c r="B277" s="235"/>
      <c r="C277" s="236"/>
      <c r="D277" s="226" t="s">
        <v>148</v>
      </c>
      <c r="E277" s="236"/>
      <c r="F277" s="238" t="s">
        <v>1480</v>
      </c>
      <c r="G277" s="236"/>
      <c r="H277" s="239">
        <v>11.494999999999999</v>
      </c>
      <c r="I277" s="240"/>
      <c r="J277" s="236"/>
      <c r="K277" s="236"/>
      <c r="L277" s="241"/>
      <c r="M277" s="242"/>
      <c r="N277" s="243"/>
      <c r="O277" s="243"/>
      <c r="P277" s="243"/>
      <c r="Q277" s="243"/>
      <c r="R277" s="243"/>
      <c r="S277" s="243"/>
      <c r="T277" s="24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T277" s="245" t="s">
        <v>148</v>
      </c>
      <c r="AU277" s="245" t="s">
        <v>85</v>
      </c>
      <c r="AV277" s="14" t="s">
        <v>85</v>
      </c>
      <c r="AW277" s="14" t="s">
        <v>4</v>
      </c>
      <c r="AX277" s="14" t="s">
        <v>83</v>
      </c>
      <c r="AY277" s="245" t="s">
        <v>136</v>
      </c>
    </row>
    <row r="278" s="2" customFormat="1" ht="16.5" customHeight="1">
      <c r="A278" s="40"/>
      <c r="B278" s="41"/>
      <c r="C278" s="206" t="s">
        <v>260</v>
      </c>
      <c r="D278" s="206" t="s">
        <v>139</v>
      </c>
      <c r="E278" s="207" t="s">
        <v>1481</v>
      </c>
      <c r="F278" s="208" t="s">
        <v>1482</v>
      </c>
      <c r="G278" s="209" t="s">
        <v>189</v>
      </c>
      <c r="H278" s="210">
        <v>2.2000000000000002</v>
      </c>
      <c r="I278" s="211"/>
      <c r="J278" s="212">
        <f>ROUND(I278*H278,2)</f>
        <v>0</v>
      </c>
      <c r="K278" s="208" t="s">
        <v>143</v>
      </c>
      <c r="L278" s="46"/>
      <c r="M278" s="213" t="s">
        <v>19</v>
      </c>
      <c r="N278" s="214" t="s">
        <v>46</v>
      </c>
      <c r="O278" s="86"/>
      <c r="P278" s="215">
        <f>O278*H278</f>
        <v>0</v>
      </c>
      <c r="Q278" s="215">
        <v>0.0015299999999999999</v>
      </c>
      <c r="R278" s="215">
        <f>Q278*H278</f>
        <v>0.0033660000000000001</v>
      </c>
      <c r="S278" s="215">
        <v>0</v>
      </c>
      <c r="T278" s="216">
        <f>S278*H278</f>
        <v>0</v>
      </c>
      <c r="U278" s="40"/>
      <c r="V278" s="40"/>
      <c r="W278" s="40"/>
      <c r="X278" s="40"/>
      <c r="Y278" s="40"/>
      <c r="Z278" s="40"/>
      <c r="AA278" s="40"/>
      <c r="AB278" s="40"/>
      <c r="AC278" s="40"/>
      <c r="AD278" s="40"/>
      <c r="AE278" s="40"/>
      <c r="AR278" s="217" t="s">
        <v>257</v>
      </c>
      <c r="AT278" s="217" t="s">
        <v>139</v>
      </c>
      <c r="AU278" s="217" t="s">
        <v>85</v>
      </c>
      <c r="AY278" s="19" t="s">
        <v>136</v>
      </c>
      <c r="BE278" s="218">
        <f>IF(N278="základní",J278,0)</f>
        <v>0</v>
      </c>
      <c r="BF278" s="218">
        <f>IF(N278="snížená",J278,0)</f>
        <v>0</v>
      </c>
      <c r="BG278" s="218">
        <f>IF(N278="zákl. přenesená",J278,0)</f>
        <v>0</v>
      </c>
      <c r="BH278" s="218">
        <f>IF(N278="sníž. přenesená",J278,0)</f>
        <v>0</v>
      </c>
      <c r="BI278" s="218">
        <f>IF(N278="nulová",J278,0)</f>
        <v>0</v>
      </c>
      <c r="BJ278" s="19" t="s">
        <v>83</v>
      </c>
      <c r="BK278" s="218">
        <f>ROUND(I278*H278,2)</f>
        <v>0</v>
      </c>
      <c r="BL278" s="19" t="s">
        <v>257</v>
      </c>
      <c r="BM278" s="217" t="s">
        <v>1483</v>
      </c>
    </row>
    <row r="279" s="2" customFormat="1">
      <c r="A279" s="40"/>
      <c r="B279" s="41"/>
      <c r="C279" s="42"/>
      <c r="D279" s="219" t="s">
        <v>146</v>
      </c>
      <c r="E279" s="42"/>
      <c r="F279" s="220" t="s">
        <v>1484</v>
      </c>
      <c r="G279" s="42"/>
      <c r="H279" s="42"/>
      <c r="I279" s="221"/>
      <c r="J279" s="42"/>
      <c r="K279" s="42"/>
      <c r="L279" s="46"/>
      <c r="M279" s="222"/>
      <c r="N279" s="223"/>
      <c r="O279" s="86"/>
      <c r="P279" s="86"/>
      <c r="Q279" s="86"/>
      <c r="R279" s="86"/>
      <c r="S279" s="86"/>
      <c r="T279" s="87"/>
      <c r="U279" s="40"/>
      <c r="V279" s="40"/>
      <c r="W279" s="40"/>
      <c r="X279" s="40"/>
      <c r="Y279" s="40"/>
      <c r="Z279" s="40"/>
      <c r="AA279" s="40"/>
      <c r="AB279" s="40"/>
      <c r="AC279" s="40"/>
      <c r="AD279" s="40"/>
      <c r="AE279" s="40"/>
      <c r="AT279" s="19" t="s">
        <v>146</v>
      </c>
      <c r="AU279" s="19" t="s">
        <v>85</v>
      </c>
    </row>
    <row r="280" s="13" customFormat="1">
      <c r="A280" s="13"/>
      <c r="B280" s="224"/>
      <c r="C280" s="225"/>
      <c r="D280" s="226" t="s">
        <v>148</v>
      </c>
      <c r="E280" s="227" t="s">
        <v>19</v>
      </c>
      <c r="F280" s="228" t="s">
        <v>394</v>
      </c>
      <c r="G280" s="225"/>
      <c r="H280" s="227" t="s">
        <v>19</v>
      </c>
      <c r="I280" s="229"/>
      <c r="J280" s="225"/>
      <c r="K280" s="225"/>
      <c r="L280" s="230"/>
      <c r="M280" s="231"/>
      <c r="N280" s="232"/>
      <c r="O280" s="232"/>
      <c r="P280" s="232"/>
      <c r="Q280" s="232"/>
      <c r="R280" s="232"/>
      <c r="S280" s="232"/>
      <c r="T280" s="23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34" t="s">
        <v>148</v>
      </c>
      <c r="AU280" s="234" t="s">
        <v>85</v>
      </c>
      <c r="AV280" s="13" t="s">
        <v>83</v>
      </c>
      <c r="AW280" s="13" t="s">
        <v>35</v>
      </c>
      <c r="AX280" s="13" t="s">
        <v>75</v>
      </c>
      <c r="AY280" s="234" t="s">
        <v>136</v>
      </c>
    </row>
    <row r="281" s="14" customFormat="1">
      <c r="A281" s="14"/>
      <c r="B281" s="235"/>
      <c r="C281" s="236"/>
      <c r="D281" s="226" t="s">
        <v>148</v>
      </c>
      <c r="E281" s="237" t="s">
        <v>19</v>
      </c>
      <c r="F281" s="238" t="s">
        <v>1447</v>
      </c>
      <c r="G281" s="236"/>
      <c r="H281" s="239">
        <v>0.5</v>
      </c>
      <c r="I281" s="240"/>
      <c r="J281" s="236"/>
      <c r="K281" s="236"/>
      <c r="L281" s="241"/>
      <c r="M281" s="242"/>
      <c r="N281" s="243"/>
      <c r="O281" s="243"/>
      <c r="P281" s="243"/>
      <c r="Q281" s="243"/>
      <c r="R281" s="243"/>
      <c r="S281" s="243"/>
      <c r="T281" s="24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45" t="s">
        <v>148</v>
      </c>
      <c r="AU281" s="245" t="s">
        <v>85</v>
      </c>
      <c r="AV281" s="14" t="s">
        <v>85</v>
      </c>
      <c r="AW281" s="14" t="s">
        <v>35</v>
      </c>
      <c r="AX281" s="14" t="s">
        <v>75</v>
      </c>
      <c r="AY281" s="245" t="s">
        <v>136</v>
      </c>
    </row>
    <row r="282" s="13" customFormat="1">
      <c r="A282" s="13"/>
      <c r="B282" s="224"/>
      <c r="C282" s="225"/>
      <c r="D282" s="226" t="s">
        <v>148</v>
      </c>
      <c r="E282" s="227" t="s">
        <v>19</v>
      </c>
      <c r="F282" s="228" t="s">
        <v>1389</v>
      </c>
      <c r="G282" s="225"/>
      <c r="H282" s="227" t="s">
        <v>19</v>
      </c>
      <c r="I282" s="229"/>
      <c r="J282" s="225"/>
      <c r="K282" s="225"/>
      <c r="L282" s="230"/>
      <c r="M282" s="231"/>
      <c r="N282" s="232"/>
      <c r="O282" s="232"/>
      <c r="P282" s="232"/>
      <c r="Q282" s="232"/>
      <c r="R282" s="232"/>
      <c r="S282" s="232"/>
      <c r="T282" s="23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34" t="s">
        <v>148</v>
      </c>
      <c r="AU282" s="234" t="s">
        <v>85</v>
      </c>
      <c r="AV282" s="13" t="s">
        <v>83</v>
      </c>
      <c r="AW282" s="13" t="s">
        <v>35</v>
      </c>
      <c r="AX282" s="13" t="s">
        <v>75</v>
      </c>
      <c r="AY282" s="234" t="s">
        <v>136</v>
      </c>
    </row>
    <row r="283" s="14" customFormat="1">
      <c r="A283" s="14"/>
      <c r="B283" s="235"/>
      <c r="C283" s="236"/>
      <c r="D283" s="226" t="s">
        <v>148</v>
      </c>
      <c r="E283" s="237" t="s">
        <v>19</v>
      </c>
      <c r="F283" s="238" t="s">
        <v>1448</v>
      </c>
      <c r="G283" s="236"/>
      <c r="H283" s="239">
        <v>1.5</v>
      </c>
      <c r="I283" s="240"/>
      <c r="J283" s="236"/>
      <c r="K283" s="236"/>
      <c r="L283" s="241"/>
      <c r="M283" s="242"/>
      <c r="N283" s="243"/>
      <c r="O283" s="243"/>
      <c r="P283" s="243"/>
      <c r="Q283" s="243"/>
      <c r="R283" s="243"/>
      <c r="S283" s="243"/>
      <c r="T283" s="24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245" t="s">
        <v>148</v>
      </c>
      <c r="AU283" s="245" t="s">
        <v>85</v>
      </c>
      <c r="AV283" s="14" t="s">
        <v>85</v>
      </c>
      <c r="AW283" s="14" t="s">
        <v>35</v>
      </c>
      <c r="AX283" s="14" t="s">
        <v>75</v>
      </c>
      <c r="AY283" s="245" t="s">
        <v>136</v>
      </c>
    </row>
    <row r="284" s="15" customFormat="1">
      <c r="A284" s="15"/>
      <c r="B284" s="246"/>
      <c r="C284" s="247"/>
      <c r="D284" s="226" t="s">
        <v>148</v>
      </c>
      <c r="E284" s="248" t="s">
        <v>19</v>
      </c>
      <c r="F284" s="249" t="s">
        <v>155</v>
      </c>
      <c r="G284" s="247"/>
      <c r="H284" s="250">
        <v>2</v>
      </c>
      <c r="I284" s="251"/>
      <c r="J284" s="247"/>
      <c r="K284" s="247"/>
      <c r="L284" s="252"/>
      <c r="M284" s="253"/>
      <c r="N284" s="254"/>
      <c r="O284" s="254"/>
      <c r="P284" s="254"/>
      <c r="Q284" s="254"/>
      <c r="R284" s="254"/>
      <c r="S284" s="254"/>
      <c r="T284" s="255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T284" s="256" t="s">
        <v>148</v>
      </c>
      <c r="AU284" s="256" t="s">
        <v>85</v>
      </c>
      <c r="AV284" s="15" t="s">
        <v>144</v>
      </c>
      <c r="AW284" s="15" t="s">
        <v>35</v>
      </c>
      <c r="AX284" s="15" t="s">
        <v>83</v>
      </c>
      <c r="AY284" s="256" t="s">
        <v>136</v>
      </c>
    </row>
    <row r="285" s="14" customFormat="1">
      <c r="A285" s="14"/>
      <c r="B285" s="235"/>
      <c r="C285" s="236"/>
      <c r="D285" s="226" t="s">
        <v>148</v>
      </c>
      <c r="E285" s="236"/>
      <c r="F285" s="238" t="s">
        <v>1485</v>
      </c>
      <c r="G285" s="236"/>
      <c r="H285" s="239">
        <v>2.2000000000000002</v>
      </c>
      <c r="I285" s="240"/>
      <c r="J285" s="236"/>
      <c r="K285" s="236"/>
      <c r="L285" s="241"/>
      <c r="M285" s="242"/>
      <c r="N285" s="243"/>
      <c r="O285" s="243"/>
      <c r="P285" s="243"/>
      <c r="Q285" s="243"/>
      <c r="R285" s="243"/>
      <c r="S285" s="243"/>
      <c r="T285" s="24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45" t="s">
        <v>148</v>
      </c>
      <c r="AU285" s="245" t="s">
        <v>85</v>
      </c>
      <c r="AV285" s="14" t="s">
        <v>85</v>
      </c>
      <c r="AW285" s="14" t="s">
        <v>4</v>
      </c>
      <c r="AX285" s="14" t="s">
        <v>83</v>
      </c>
      <c r="AY285" s="245" t="s">
        <v>136</v>
      </c>
    </row>
    <row r="286" s="2" customFormat="1" ht="16.5" customHeight="1">
      <c r="A286" s="40"/>
      <c r="B286" s="41"/>
      <c r="C286" s="206" t="s">
        <v>257</v>
      </c>
      <c r="D286" s="206" t="s">
        <v>139</v>
      </c>
      <c r="E286" s="207" t="s">
        <v>1486</v>
      </c>
      <c r="F286" s="208" t="s">
        <v>1487</v>
      </c>
      <c r="G286" s="209" t="s">
        <v>282</v>
      </c>
      <c r="H286" s="210">
        <v>1</v>
      </c>
      <c r="I286" s="211"/>
      <c r="J286" s="212">
        <f>ROUND(I286*H286,2)</f>
        <v>0</v>
      </c>
      <c r="K286" s="208" t="s">
        <v>143</v>
      </c>
      <c r="L286" s="46"/>
      <c r="M286" s="213" t="s">
        <v>19</v>
      </c>
      <c r="N286" s="214" t="s">
        <v>46</v>
      </c>
      <c r="O286" s="86"/>
      <c r="P286" s="215">
        <f>O286*H286</f>
        <v>0</v>
      </c>
      <c r="Q286" s="215">
        <v>0.00029</v>
      </c>
      <c r="R286" s="215">
        <f>Q286*H286</f>
        <v>0.00029</v>
      </c>
      <c r="S286" s="215">
        <v>0</v>
      </c>
      <c r="T286" s="216">
        <f>S286*H286</f>
        <v>0</v>
      </c>
      <c r="U286" s="40"/>
      <c r="V286" s="40"/>
      <c r="W286" s="40"/>
      <c r="X286" s="40"/>
      <c r="Y286" s="40"/>
      <c r="Z286" s="40"/>
      <c r="AA286" s="40"/>
      <c r="AB286" s="40"/>
      <c r="AC286" s="40"/>
      <c r="AD286" s="40"/>
      <c r="AE286" s="40"/>
      <c r="AR286" s="217" t="s">
        <v>257</v>
      </c>
      <c r="AT286" s="217" t="s">
        <v>139</v>
      </c>
      <c r="AU286" s="217" t="s">
        <v>85</v>
      </c>
      <c r="AY286" s="19" t="s">
        <v>136</v>
      </c>
      <c r="BE286" s="218">
        <f>IF(N286="základní",J286,0)</f>
        <v>0</v>
      </c>
      <c r="BF286" s="218">
        <f>IF(N286="snížená",J286,0)</f>
        <v>0</v>
      </c>
      <c r="BG286" s="218">
        <f>IF(N286="zákl. přenesená",J286,0)</f>
        <v>0</v>
      </c>
      <c r="BH286" s="218">
        <f>IF(N286="sníž. přenesená",J286,0)</f>
        <v>0</v>
      </c>
      <c r="BI286" s="218">
        <f>IF(N286="nulová",J286,0)</f>
        <v>0</v>
      </c>
      <c r="BJ286" s="19" t="s">
        <v>83</v>
      </c>
      <c r="BK286" s="218">
        <f>ROUND(I286*H286,2)</f>
        <v>0</v>
      </c>
      <c r="BL286" s="19" t="s">
        <v>257</v>
      </c>
      <c r="BM286" s="217" t="s">
        <v>1488</v>
      </c>
    </row>
    <row r="287" s="2" customFormat="1">
      <c r="A287" s="40"/>
      <c r="B287" s="41"/>
      <c r="C287" s="42"/>
      <c r="D287" s="219" t="s">
        <v>146</v>
      </c>
      <c r="E287" s="42"/>
      <c r="F287" s="220" t="s">
        <v>1489</v>
      </c>
      <c r="G287" s="42"/>
      <c r="H287" s="42"/>
      <c r="I287" s="221"/>
      <c r="J287" s="42"/>
      <c r="K287" s="42"/>
      <c r="L287" s="46"/>
      <c r="M287" s="222"/>
      <c r="N287" s="223"/>
      <c r="O287" s="86"/>
      <c r="P287" s="86"/>
      <c r="Q287" s="86"/>
      <c r="R287" s="86"/>
      <c r="S287" s="86"/>
      <c r="T287" s="87"/>
      <c r="U287" s="40"/>
      <c r="V287" s="40"/>
      <c r="W287" s="40"/>
      <c r="X287" s="40"/>
      <c r="Y287" s="40"/>
      <c r="Z287" s="40"/>
      <c r="AA287" s="40"/>
      <c r="AB287" s="40"/>
      <c r="AC287" s="40"/>
      <c r="AD287" s="40"/>
      <c r="AE287" s="40"/>
      <c r="AT287" s="19" t="s">
        <v>146</v>
      </c>
      <c r="AU287" s="19" t="s">
        <v>85</v>
      </c>
    </row>
    <row r="288" s="13" customFormat="1">
      <c r="A288" s="13"/>
      <c r="B288" s="224"/>
      <c r="C288" s="225"/>
      <c r="D288" s="226" t="s">
        <v>148</v>
      </c>
      <c r="E288" s="227" t="s">
        <v>19</v>
      </c>
      <c r="F288" s="228" t="s">
        <v>1490</v>
      </c>
      <c r="G288" s="225"/>
      <c r="H288" s="227" t="s">
        <v>19</v>
      </c>
      <c r="I288" s="229"/>
      <c r="J288" s="225"/>
      <c r="K288" s="225"/>
      <c r="L288" s="230"/>
      <c r="M288" s="231"/>
      <c r="N288" s="232"/>
      <c r="O288" s="232"/>
      <c r="P288" s="232"/>
      <c r="Q288" s="232"/>
      <c r="R288" s="232"/>
      <c r="S288" s="232"/>
      <c r="T288" s="23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34" t="s">
        <v>148</v>
      </c>
      <c r="AU288" s="234" t="s">
        <v>85</v>
      </c>
      <c r="AV288" s="13" t="s">
        <v>83</v>
      </c>
      <c r="AW288" s="13" t="s">
        <v>35</v>
      </c>
      <c r="AX288" s="13" t="s">
        <v>75</v>
      </c>
      <c r="AY288" s="234" t="s">
        <v>136</v>
      </c>
    </row>
    <row r="289" s="14" customFormat="1">
      <c r="A289" s="14"/>
      <c r="B289" s="235"/>
      <c r="C289" s="236"/>
      <c r="D289" s="226" t="s">
        <v>148</v>
      </c>
      <c r="E289" s="237" t="s">
        <v>19</v>
      </c>
      <c r="F289" s="238" t="s">
        <v>83</v>
      </c>
      <c r="G289" s="236"/>
      <c r="H289" s="239">
        <v>1</v>
      </c>
      <c r="I289" s="240"/>
      <c r="J289" s="236"/>
      <c r="K289" s="236"/>
      <c r="L289" s="241"/>
      <c r="M289" s="242"/>
      <c r="N289" s="243"/>
      <c r="O289" s="243"/>
      <c r="P289" s="243"/>
      <c r="Q289" s="243"/>
      <c r="R289" s="243"/>
      <c r="S289" s="243"/>
      <c r="T289" s="24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T289" s="245" t="s">
        <v>148</v>
      </c>
      <c r="AU289" s="245" t="s">
        <v>85</v>
      </c>
      <c r="AV289" s="14" t="s">
        <v>85</v>
      </c>
      <c r="AW289" s="14" t="s">
        <v>35</v>
      </c>
      <c r="AX289" s="14" t="s">
        <v>75</v>
      </c>
      <c r="AY289" s="245" t="s">
        <v>136</v>
      </c>
    </row>
    <row r="290" s="15" customFormat="1">
      <c r="A290" s="15"/>
      <c r="B290" s="246"/>
      <c r="C290" s="247"/>
      <c r="D290" s="226" t="s">
        <v>148</v>
      </c>
      <c r="E290" s="248" t="s">
        <v>19</v>
      </c>
      <c r="F290" s="249" t="s">
        <v>155</v>
      </c>
      <c r="G290" s="247"/>
      <c r="H290" s="250">
        <v>1</v>
      </c>
      <c r="I290" s="251"/>
      <c r="J290" s="247"/>
      <c r="K290" s="247"/>
      <c r="L290" s="252"/>
      <c r="M290" s="253"/>
      <c r="N290" s="254"/>
      <c r="O290" s="254"/>
      <c r="P290" s="254"/>
      <c r="Q290" s="254"/>
      <c r="R290" s="254"/>
      <c r="S290" s="254"/>
      <c r="T290" s="255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T290" s="256" t="s">
        <v>148</v>
      </c>
      <c r="AU290" s="256" t="s">
        <v>85</v>
      </c>
      <c r="AV290" s="15" t="s">
        <v>144</v>
      </c>
      <c r="AW290" s="15" t="s">
        <v>35</v>
      </c>
      <c r="AX290" s="15" t="s">
        <v>83</v>
      </c>
      <c r="AY290" s="256" t="s">
        <v>136</v>
      </c>
    </row>
    <row r="291" s="2" customFormat="1" ht="16.5" customHeight="1">
      <c r="A291" s="40"/>
      <c r="B291" s="41"/>
      <c r="C291" s="206" t="s">
        <v>269</v>
      </c>
      <c r="D291" s="206" t="s">
        <v>139</v>
      </c>
      <c r="E291" s="207" t="s">
        <v>1491</v>
      </c>
      <c r="F291" s="208" t="s">
        <v>1492</v>
      </c>
      <c r="G291" s="209" t="s">
        <v>282</v>
      </c>
      <c r="H291" s="210">
        <v>1</v>
      </c>
      <c r="I291" s="211"/>
      <c r="J291" s="212">
        <f>ROUND(I291*H291,2)</f>
        <v>0</v>
      </c>
      <c r="K291" s="208" t="s">
        <v>143</v>
      </c>
      <c r="L291" s="46"/>
      <c r="M291" s="213" t="s">
        <v>19</v>
      </c>
      <c r="N291" s="214" t="s">
        <v>46</v>
      </c>
      <c r="O291" s="86"/>
      <c r="P291" s="215">
        <f>O291*H291</f>
        <v>0</v>
      </c>
      <c r="Q291" s="215">
        <v>8.0000000000000007E-05</v>
      </c>
      <c r="R291" s="215">
        <f>Q291*H291</f>
        <v>8.0000000000000007E-05</v>
      </c>
      <c r="S291" s="215">
        <v>0</v>
      </c>
      <c r="T291" s="216">
        <f>S291*H291</f>
        <v>0</v>
      </c>
      <c r="U291" s="40"/>
      <c r="V291" s="40"/>
      <c r="W291" s="40"/>
      <c r="X291" s="40"/>
      <c r="Y291" s="40"/>
      <c r="Z291" s="40"/>
      <c r="AA291" s="40"/>
      <c r="AB291" s="40"/>
      <c r="AC291" s="40"/>
      <c r="AD291" s="40"/>
      <c r="AE291" s="40"/>
      <c r="AR291" s="217" t="s">
        <v>257</v>
      </c>
      <c r="AT291" s="217" t="s">
        <v>139</v>
      </c>
      <c r="AU291" s="217" t="s">
        <v>85</v>
      </c>
      <c r="AY291" s="19" t="s">
        <v>136</v>
      </c>
      <c r="BE291" s="218">
        <f>IF(N291="základní",J291,0)</f>
        <v>0</v>
      </c>
      <c r="BF291" s="218">
        <f>IF(N291="snížená",J291,0)</f>
        <v>0</v>
      </c>
      <c r="BG291" s="218">
        <f>IF(N291="zákl. přenesená",J291,0)</f>
        <v>0</v>
      </c>
      <c r="BH291" s="218">
        <f>IF(N291="sníž. přenesená",J291,0)</f>
        <v>0</v>
      </c>
      <c r="BI291" s="218">
        <f>IF(N291="nulová",J291,0)</f>
        <v>0</v>
      </c>
      <c r="BJ291" s="19" t="s">
        <v>83</v>
      </c>
      <c r="BK291" s="218">
        <f>ROUND(I291*H291,2)</f>
        <v>0</v>
      </c>
      <c r="BL291" s="19" t="s">
        <v>257</v>
      </c>
      <c r="BM291" s="217" t="s">
        <v>1493</v>
      </c>
    </row>
    <row r="292" s="2" customFormat="1">
      <c r="A292" s="40"/>
      <c r="B292" s="41"/>
      <c r="C292" s="42"/>
      <c r="D292" s="219" t="s">
        <v>146</v>
      </c>
      <c r="E292" s="42"/>
      <c r="F292" s="220" t="s">
        <v>1494</v>
      </c>
      <c r="G292" s="42"/>
      <c r="H292" s="42"/>
      <c r="I292" s="221"/>
      <c r="J292" s="42"/>
      <c r="K292" s="42"/>
      <c r="L292" s="46"/>
      <c r="M292" s="222"/>
      <c r="N292" s="223"/>
      <c r="O292" s="86"/>
      <c r="P292" s="86"/>
      <c r="Q292" s="86"/>
      <c r="R292" s="86"/>
      <c r="S292" s="86"/>
      <c r="T292" s="87"/>
      <c r="U292" s="40"/>
      <c r="V292" s="40"/>
      <c r="W292" s="40"/>
      <c r="X292" s="40"/>
      <c r="Y292" s="40"/>
      <c r="Z292" s="40"/>
      <c r="AA292" s="40"/>
      <c r="AB292" s="40"/>
      <c r="AC292" s="40"/>
      <c r="AD292" s="40"/>
      <c r="AE292" s="40"/>
      <c r="AT292" s="19" t="s">
        <v>146</v>
      </c>
      <c r="AU292" s="19" t="s">
        <v>85</v>
      </c>
    </row>
    <row r="293" s="13" customFormat="1">
      <c r="A293" s="13"/>
      <c r="B293" s="224"/>
      <c r="C293" s="225"/>
      <c r="D293" s="226" t="s">
        <v>148</v>
      </c>
      <c r="E293" s="227" t="s">
        <v>19</v>
      </c>
      <c r="F293" s="228" t="s">
        <v>1415</v>
      </c>
      <c r="G293" s="225"/>
      <c r="H293" s="227" t="s">
        <v>19</v>
      </c>
      <c r="I293" s="229"/>
      <c r="J293" s="225"/>
      <c r="K293" s="225"/>
      <c r="L293" s="230"/>
      <c r="M293" s="231"/>
      <c r="N293" s="232"/>
      <c r="O293" s="232"/>
      <c r="P293" s="232"/>
      <c r="Q293" s="232"/>
      <c r="R293" s="232"/>
      <c r="S293" s="232"/>
      <c r="T293" s="23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34" t="s">
        <v>148</v>
      </c>
      <c r="AU293" s="234" t="s">
        <v>85</v>
      </c>
      <c r="AV293" s="13" t="s">
        <v>83</v>
      </c>
      <c r="AW293" s="13" t="s">
        <v>35</v>
      </c>
      <c r="AX293" s="13" t="s">
        <v>75</v>
      </c>
      <c r="AY293" s="234" t="s">
        <v>136</v>
      </c>
    </row>
    <row r="294" s="14" customFormat="1">
      <c r="A294" s="14"/>
      <c r="B294" s="235"/>
      <c r="C294" s="236"/>
      <c r="D294" s="226" t="s">
        <v>148</v>
      </c>
      <c r="E294" s="237" t="s">
        <v>19</v>
      </c>
      <c r="F294" s="238" t="s">
        <v>83</v>
      </c>
      <c r="G294" s="236"/>
      <c r="H294" s="239">
        <v>1</v>
      </c>
      <c r="I294" s="240"/>
      <c r="J294" s="236"/>
      <c r="K294" s="236"/>
      <c r="L294" s="241"/>
      <c r="M294" s="242"/>
      <c r="N294" s="243"/>
      <c r="O294" s="243"/>
      <c r="P294" s="243"/>
      <c r="Q294" s="243"/>
      <c r="R294" s="243"/>
      <c r="S294" s="243"/>
      <c r="T294" s="24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T294" s="245" t="s">
        <v>148</v>
      </c>
      <c r="AU294" s="245" t="s">
        <v>85</v>
      </c>
      <c r="AV294" s="14" t="s">
        <v>85</v>
      </c>
      <c r="AW294" s="14" t="s">
        <v>35</v>
      </c>
      <c r="AX294" s="14" t="s">
        <v>75</v>
      </c>
      <c r="AY294" s="245" t="s">
        <v>136</v>
      </c>
    </row>
    <row r="295" s="15" customFormat="1">
      <c r="A295" s="15"/>
      <c r="B295" s="246"/>
      <c r="C295" s="247"/>
      <c r="D295" s="226" t="s">
        <v>148</v>
      </c>
      <c r="E295" s="248" t="s">
        <v>19</v>
      </c>
      <c r="F295" s="249" t="s">
        <v>155</v>
      </c>
      <c r="G295" s="247"/>
      <c r="H295" s="250">
        <v>1</v>
      </c>
      <c r="I295" s="251"/>
      <c r="J295" s="247"/>
      <c r="K295" s="247"/>
      <c r="L295" s="252"/>
      <c r="M295" s="253"/>
      <c r="N295" s="254"/>
      <c r="O295" s="254"/>
      <c r="P295" s="254"/>
      <c r="Q295" s="254"/>
      <c r="R295" s="254"/>
      <c r="S295" s="254"/>
      <c r="T295" s="255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  <c r="AT295" s="256" t="s">
        <v>148</v>
      </c>
      <c r="AU295" s="256" t="s">
        <v>85</v>
      </c>
      <c r="AV295" s="15" t="s">
        <v>144</v>
      </c>
      <c r="AW295" s="15" t="s">
        <v>35</v>
      </c>
      <c r="AX295" s="15" t="s">
        <v>83</v>
      </c>
      <c r="AY295" s="256" t="s">
        <v>136</v>
      </c>
    </row>
    <row r="296" s="2" customFormat="1" ht="24.15" customHeight="1">
      <c r="A296" s="40"/>
      <c r="B296" s="41"/>
      <c r="C296" s="206" t="s">
        <v>274</v>
      </c>
      <c r="D296" s="206" t="s">
        <v>139</v>
      </c>
      <c r="E296" s="207" t="s">
        <v>1495</v>
      </c>
      <c r="F296" s="208" t="s">
        <v>1496</v>
      </c>
      <c r="G296" s="209" t="s">
        <v>189</v>
      </c>
      <c r="H296" s="210">
        <v>3.5750000000000002</v>
      </c>
      <c r="I296" s="211"/>
      <c r="J296" s="212">
        <f>ROUND(I296*H296,2)</f>
        <v>0</v>
      </c>
      <c r="K296" s="208" t="s">
        <v>19</v>
      </c>
      <c r="L296" s="46"/>
      <c r="M296" s="213" t="s">
        <v>19</v>
      </c>
      <c r="N296" s="214" t="s">
        <v>46</v>
      </c>
      <c r="O296" s="86"/>
      <c r="P296" s="215">
        <f>O296*H296</f>
        <v>0</v>
      </c>
      <c r="Q296" s="215">
        <v>4.0000000000000003E-05</v>
      </c>
      <c r="R296" s="215">
        <f>Q296*H296</f>
        <v>0.00014300000000000001</v>
      </c>
      <c r="S296" s="215">
        <v>0</v>
      </c>
      <c r="T296" s="216">
        <f>S296*H296</f>
        <v>0</v>
      </c>
      <c r="U296" s="40"/>
      <c r="V296" s="40"/>
      <c r="W296" s="40"/>
      <c r="X296" s="40"/>
      <c r="Y296" s="40"/>
      <c r="Z296" s="40"/>
      <c r="AA296" s="40"/>
      <c r="AB296" s="40"/>
      <c r="AC296" s="40"/>
      <c r="AD296" s="40"/>
      <c r="AE296" s="40"/>
      <c r="AR296" s="217" t="s">
        <v>257</v>
      </c>
      <c r="AT296" s="217" t="s">
        <v>139</v>
      </c>
      <c r="AU296" s="217" t="s">
        <v>85</v>
      </c>
      <c r="AY296" s="19" t="s">
        <v>136</v>
      </c>
      <c r="BE296" s="218">
        <f>IF(N296="základní",J296,0)</f>
        <v>0</v>
      </c>
      <c r="BF296" s="218">
        <f>IF(N296="snížená",J296,0)</f>
        <v>0</v>
      </c>
      <c r="BG296" s="218">
        <f>IF(N296="zákl. přenesená",J296,0)</f>
        <v>0</v>
      </c>
      <c r="BH296" s="218">
        <f>IF(N296="sníž. přenesená",J296,0)</f>
        <v>0</v>
      </c>
      <c r="BI296" s="218">
        <f>IF(N296="nulová",J296,0)</f>
        <v>0</v>
      </c>
      <c r="BJ296" s="19" t="s">
        <v>83</v>
      </c>
      <c r="BK296" s="218">
        <f>ROUND(I296*H296,2)</f>
        <v>0</v>
      </c>
      <c r="BL296" s="19" t="s">
        <v>257</v>
      </c>
      <c r="BM296" s="217" t="s">
        <v>1497</v>
      </c>
    </row>
    <row r="297" s="13" customFormat="1">
      <c r="A297" s="13"/>
      <c r="B297" s="224"/>
      <c r="C297" s="225"/>
      <c r="D297" s="226" t="s">
        <v>148</v>
      </c>
      <c r="E297" s="227" t="s">
        <v>19</v>
      </c>
      <c r="F297" s="228" t="s">
        <v>394</v>
      </c>
      <c r="G297" s="225"/>
      <c r="H297" s="227" t="s">
        <v>19</v>
      </c>
      <c r="I297" s="229"/>
      <c r="J297" s="225"/>
      <c r="K297" s="225"/>
      <c r="L297" s="230"/>
      <c r="M297" s="231"/>
      <c r="N297" s="232"/>
      <c r="O297" s="232"/>
      <c r="P297" s="232"/>
      <c r="Q297" s="232"/>
      <c r="R297" s="232"/>
      <c r="S297" s="232"/>
      <c r="T297" s="23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34" t="s">
        <v>148</v>
      </c>
      <c r="AU297" s="234" t="s">
        <v>85</v>
      </c>
      <c r="AV297" s="13" t="s">
        <v>83</v>
      </c>
      <c r="AW297" s="13" t="s">
        <v>35</v>
      </c>
      <c r="AX297" s="13" t="s">
        <v>75</v>
      </c>
      <c r="AY297" s="234" t="s">
        <v>136</v>
      </c>
    </row>
    <row r="298" s="14" customFormat="1">
      <c r="A298" s="14"/>
      <c r="B298" s="235"/>
      <c r="C298" s="236"/>
      <c r="D298" s="226" t="s">
        <v>148</v>
      </c>
      <c r="E298" s="237" t="s">
        <v>19</v>
      </c>
      <c r="F298" s="238" t="s">
        <v>1435</v>
      </c>
      <c r="G298" s="236"/>
      <c r="H298" s="239">
        <v>1.75</v>
      </c>
      <c r="I298" s="240"/>
      <c r="J298" s="236"/>
      <c r="K298" s="236"/>
      <c r="L298" s="241"/>
      <c r="M298" s="242"/>
      <c r="N298" s="243"/>
      <c r="O298" s="243"/>
      <c r="P298" s="243"/>
      <c r="Q298" s="243"/>
      <c r="R298" s="243"/>
      <c r="S298" s="243"/>
      <c r="T298" s="24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T298" s="245" t="s">
        <v>148</v>
      </c>
      <c r="AU298" s="245" t="s">
        <v>85</v>
      </c>
      <c r="AV298" s="14" t="s">
        <v>85</v>
      </c>
      <c r="AW298" s="14" t="s">
        <v>35</v>
      </c>
      <c r="AX298" s="14" t="s">
        <v>75</v>
      </c>
      <c r="AY298" s="245" t="s">
        <v>136</v>
      </c>
    </row>
    <row r="299" s="13" customFormat="1">
      <c r="A299" s="13"/>
      <c r="B299" s="224"/>
      <c r="C299" s="225"/>
      <c r="D299" s="226" t="s">
        <v>148</v>
      </c>
      <c r="E299" s="227" t="s">
        <v>19</v>
      </c>
      <c r="F299" s="228" t="s">
        <v>398</v>
      </c>
      <c r="G299" s="225"/>
      <c r="H299" s="227" t="s">
        <v>19</v>
      </c>
      <c r="I299" s="229"/>
      <c r="J299" s="225"/>
      <c r="K299" s="225"/>
      <c r="L299" s="230"/>
      <c r="M299" s="231"/>
      <c r="N299" s="232"/>
      <c r="O299" s="232"/>
      <c r="P299" s="232"/>
      <c r="Q299" s="232"/>
      <c r="R299" s="232"/>
      <c r="S299" s="232"/>
      <c r="T299" s="23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34" t="s">
        <v>148</v>
      </c>
      <c r="AU299" s="234" t="s">
        <v>85</v>
      </c>
      <c r="AV299" s="13" t="s">
        <v>83</v>
      </c>
      <c r="AW299" s="13" t="s">
        <v>35</v>
      </c>
      <c r="AX299" s="13" t="s">
        <v>75</v>
      </c>
      <c r="AY299" s="234" t="s">
        <v>136</v>
      </c>
    </row>
    <row r="300" s="14" customFormat="1">
      <c r="A300" s="14"/>
      <c r="B300" s="235"/>
      <c r="C300" s="236"/>
      <c r="D300" s="226" t="s">
        <v>148</v>
      </c>
      <c r="E300" s="237" t="s">
        <v>19</v>
      </c>
      <c r="F300" s="238" t="s">
        <v>1436</v>
      </c>
      <c r="G300" s="236"/>
      <c r="H300" s="239">
        <v>1.5</v>
      </c>
      <c r="I300" s="240"/>
      <c r="J300" s="236"/>
      <c r="K300" s="236"/>
      <c r="L300" s="241"/>
      <c r="M300" s="242"/>
      <c r="N300" s="243"/>
      <c r="O300" s="243"/>
      <c r="P300" s="243"/>
      <c r="Q300" s="243"/>
      <c r="R300" s="243"/>
      <c r="S300" s="243"/>
      <c r="T300" s="24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T300" s="245" t="s">
        <v>148</v>
      </c>
      <c r="AU300" s="245" t="s">
        <v>85</v>
      </c>
      <c r="AV300" s="14" t="s">
        <v>85</v>
      </c>
      <c r="AW300" s="14" t="s">
        <v>35</v>
      </c>
      <c r="AX300" s="14" t="s">
        <v>75</v>
      </c>
      <c r="AY300" s="245" t="s">
        <v>136</v>
      </c>
    </row>
    <row r="301" s="15" customFormat="1">
      <c r="A301" s="15"/>
      <c r="B301" s="246"/>
      <c r="C301" s="247"/>
      <c r="D301" s="226" t="s">
        <v>148</v>
      </c>
      <c r="E301" s="248" t="s">
        <v>19</v>
      </c>
      <c r="F301" s="249" t="s">
        <v>155</v>
      </c>
      <c r="G301" s="247"/>
      <c r="H301" s="250">
        <v>3.25</v>
      </c>
      <c r="I301" s="251"/>
      <c r="J301" s="247"/>
      <c r="K301" s="247"/>
      <c r="L301" s="252"/>
      <c r="M301" s="253"/>
      <c r="N301" s="254"/>
      <c r="O301" s="254"/>
      <c r="P301" s="254"/>
      <c r="Q301" s="254"/>
      <c r="R301" s="254"/>
      <c r="S301" s="254"/>
      <c r="T301" s="255"/>
      <c r="U301" s="15"/>
      <c r="V301" s="15"/>
      <c r="W301" s="15"/>
      <c r="X301" s="15"/>
      <c r="Y301" s="15"/>
      <c r="Z301" s="15"/>
      <c r="AA301" s="15"/>
      <c r="AB301" s="15"/>
      <c r="AC301" s="15"/>
      <c r="AD301" s="15"/>
      <c r="AE301" s="15"/>
      <c r="AT301" s="256" t="s">
        <v>148</v>
      </c>
      <c r="AU301" s="256" t="s">
        <v>85</v>
      </c>
      <c r="AV301" s="15" t="s">
        <v>144</v>
      </c>
      <c r="AW301" s="15" t="s">
        <v>35</v>
      </c>
      <c r="AX301" s="15" t="s">
        <v>83</v>
      </c>
      <c r="AY301" s="256" t="s">
        <v>136</v>
      </c>
    </row>
    <row r="302" s="14" customFormat="1">
      <c r="A302" s="14"/>
      <c r="B302" s="235"/>
      <c r="C302" s="236"/>
      <c r="D302" s="226" t="s">
        <v>148</v>
      </c>
      <c r="E302" s="236"/>
      <c r="F302" s="238" t="s">
        <v>1475</v>
      </c>
      <c r="G302" s="236"/>
      <c r="H302" s="239">
        <v>3.5750000000000002</v>
      </c>
      <c r="I302" s="240"/>
      <c r="J302" s="236"/>
      <c r="K302" s="236"/>
      <c r="L302" s="241"/>
      <c r="M302" s="242"/>
      <c r="N302" s="243"/>
      <c r="O302" s="243"/>
      <c r="P302" s="243"/>
      <c r="Q302" s="243"/>
      <c r="R302" s="243"/>
      <c r="S302" s="243"/>
      <c r="T302" s="24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T302" s="245" t="s">
        <v>148</v>
      </c>
      <c r="AU302" s="245" t="s">
        <v>85</v>
      </c>
      <c r="AV302" s="14" t="s">
        <v>85</v>
      </c>
      <c r="AW302" s="14" t="s">
        <v>4</v>
      </c>
      <c r="AX302" s="14" t="s">
        <v>83</v>
      </c>
      <c r="AY302" s="245" t="s">
        <v>136</v>
      </c>
    </row>
    <row r="303" s="2" customFormat="1" ht="24.15" customHeight="1">
      <c r="A303" s="40"/>
      <c r="B303" s="41"/>
      <c r="C303" s="206" t="s">
        <v>279</v>
      </c>
      <c r="D303" s="206" t="s">
        <v>139</v>
      </c>
      <c r="E303" s="207" t="s">
        <v>1498</v>
      </c>
      <c r="F303" s="208" t="s">
        <v>1499</v>
      </c>
      <c r="G303" s="209" t="s">
        <v>189</v>
      </c>
      <c r="H303" s="210">
        <v>11.494999999999999</v>
      </c>
      <c r="I303" s="211"/>
      <c r="J303" s="212">
        <f>ROUND(I303*H303,2)</f>
        <v>0</v>
      </c>
      <c r="K303" s="208" t="s">
        <v>19</v>
      </c>
      <c r="L303" s="46"/>
      <c r="M303" s="213" t="s">
        <v>19</v>
      </c>
      <c r="N303" s="214" t="s">
        <v>46</v>
      </c>
      <c r="O303" s="86"/>
      <c r="P303" s="215">
        <f>O303*H303</f>
        <v>0</v>
      </c>
      <c r="Q303" s="215">
        <v>0.00011</v>
      </c>
      <c r="R303" s="215">
        <f>Q303*H303</f>
        <v>0.0012644499999999999</v>
      </c>
      <c r="S303" s="215">
        <v>0</v>
      </c>
      <c r="T303" s="216">
        <f>S303*H303</f>
        <v>0</v>
      </c>
      <c r="U303" s="40"/>
      <c r="V303" s="40"/>
      <c r="W303" s="40"/>
      <c r="X303" s="40"/>
      <c r="Y303" s="40"/>
      <c r="Z303" s="40"/>
      <c r="AA303" s="40"/>
      <c r="AB303" s="40"/>
      <c r="AC303" s="40"/>
      <c r="AD303" s="40"/>
      <c r="AE303" s="40"/>
      <c r="AR303" s="217" t="s">
        <v>257</v>
      </c>
      <c r="AT303" s="217" t="s">
        <v>139</v>
      </c>
      <c r="AU303" s="217" t="s">
        <v>85</v>
      </c>
      <c r="AY303" s="19" t="s">
        <v>136</v>
      </c>
      <c r="BE303" s="218">
        <f>IF(N303="základní",J303,0)</f>
        <v>0</v>
      </c>
      <c r="BF303" s="218">
        <f>IF(N303="snížená",J303,0)</f>
        <v>0</v>
      </c>
      <c r="BG303" s="218">
        <f>IF(N303="zákl. přenesená",J303,0)</f>
        <v>0</v>
      </c>
      <c r="BH303" s="218">
        <f>IF(N303="sníž. přenesená",J303,0)</f>
        <v>0</v>
      </c>
      <c r="BI303" s="218">
        <f>IF(N303="nulová",J303,0)</f>
        <v>0</v>
      </c>
      <c r="BJ303" s="19" t="s">
        <v>83</v>
      </c>
      <c r="BK303" s="218">
        <f>ROUND(I303*H303,2)</f>
        <v>0</v>
      </c>
      <c r="BL303" s="19" t="s">
        <v>257</v>
      </c>
      <c r="BM303" s="217" t="s">
        <v>1500</v>
      </c>
    </row>
    <row r="304" s="13" customFormat="1">
      <c r="A304" s="13"/>
      <c r="B304" s="224"/>
      <c r="C304" s="225"/>
      <c r="D304" s="226" t="s">
        <v>148</v>
      </c>
      <c r="E304" s="227" t="s">
        <v>19</v>
      </c>
      <c r="F304" s="228" t="s">
        <v>1404</v>
      </c>
      <c r="G304" s="225"/>
      <c r="H304" s="227" t="s">
        <v>19</v>
      </c>
      <c r="I304" s="229"/>
      <c r="J304" s="225"/>
      <c r="K304" s="225"/>
      <c r="L304" s="230"/>
      <c r="M304" s="231"/>
      <c r="N304" s="232"/>
      <c r="O304" s="232"/>
      <c r="P304" s="232"/>
      <c r="Q304" s="232"/>
      <c r="R304" s="232"/>
      <c r="S304" s="232"/>
      <c r="T304" s="23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34" t="s">
        <v>148</v>
      </c>
      <c r="AU304" s="234" t="s">
        <v>85</v>
      </c>
      <c r="AV304" s="13" t="s">
        <v>83</v>
      </c>
      <c r="AW304" s="13" t="s">
        <v>35</v>
      </c>
      <c r="AX304" s="13" t="s">
        <v>75</v>
      </c>
      <c r="AY304" s="234" t="s">
        <v>136</v>
      </c>
    </row>
    <row r="305" s="14" customFormat="1">
      <c r="A305" s="14"/>
      <c r="B305" s="235"/>
      <c r="C305" s="236"/>
      <c r="D305" s="226" t="s">
        <v>148</v>
      </c>
      <c r="E305" s="237" t="s">
        <v>19</v>
      </c>
      <c r="F305" s="238" t="s">
        <v>1437</v>
      </c>
      <c r="G305" s="236"/>
      <c r="H305" s="239">
        <v>4.5</v>
      </c>
      <c r="I305" s="240"/>
      <c r="J305" s="236"/>
      <c r="K305" s="236"/>
      <c r="L305" s="241"/>
      <c r="M305" s="242"/>
      <c r="N305" s="243"/>
      <c r="O305" s="243"/>
      <c r="P305" s="243"/>
      <c r="Q305" s="243"/>
      <c r="R305" s="243"/>
      <c r="S305" s="243"/>
      <c r="T305" s="24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T305" s="245" t="s">
        <v>148</v>
      </c>
      <c r="AU305" s="245" t="s">
        <v>85</v>
      </c>
      <c r="AV305" s="14" t="s">
        <v>85</v>
      </c>
      <c r="AW305" s="14" t="s">
        <v>35</v>
      </c>
      <c r="AX305" s="14" t="s">
        <v>75</v>
      </c>
      <c r="AY305" s="245" t="s">
        <v>136</v>
      </c>
    </row>
    <row r="306" s="13" customFormat="1">
      <c r="A306" s="13"/>
      <c r="B306" s="224"/>
      <c r="C306" s="225"/>
      <c r="D306" s="226" t="s">
        <v>148</v>
      </c>
      <c r="E306" s="227" t="s">
        <v>19</v>
      </c>
      <c r="F306" s="228" t="s">
        <v>1387</v>
      </c>
      <c r="G306" s="225"/>
      <c r="H306" s="227" t="s">
        <v>19</v>
      </c>
      <c r="I306" s="229"/>
      <c r="J306" s="225"/>
      <c r="K306" s="225"/>
      <c r="L306" s="230"/>
      <c r="M306" s="231"/>
      <c r="N306" s="232"/>
      <c r="O306" s="232"/>
      <c r="P306" s="232"/>
      <c r="Q306" s="232"/>
      <c r="R306" s="232"/>
      <c r="S306" s="232"/>
      <c r="T306" s="23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234" t="s">
        <v>148</v>
      </c>
      <c r="AU306" s="234" t="s">
        <v>85</v>
      </c>
      <c r="AV306" s="13" t="s">
        <v>83</v>
      </c>
      <c r="AW306" s="13" t="s">
        <v>35</v>
      </c>
      <c r="AX306" s="13" t="s">
        <v>75</v>
      </c>
      <c r="AY306" s="234" t="s">
        <v>136</v>
      </c>
    </row>
    <row r="307" s="14" customFormat="1">
      <c r="A307" s="14"/>
      <c r="B307" s="235"/>
      <c r="C307" s="236"/>
      <c r="D307" s="226" t="s">
        <v>148</v>
      </c>
      <c r="E307" s="237" t="s">
        <v>19</v>
      </c>
      <c r="F307" s="238" t="s">
        <v>1438</v>
      </c>
      <c r="G307" s="236"/>
      <c r="H307" s="239">
        <v>1.2</v>
      </c>
      <c r="I307" s="240"/>
      <c r="J307" s="236"/>
      <c r="K307" s="236"/>
      <c r="L307" s="241"/>
      <c r="M307" s="242"/>
      <c r="N307" s="243"/>
      <c r="O307" s="243"/>
      <c r="P307" s="243"/>
      <c r="Q307" s="243"/>
      <c r="R307" s="243"/>
      <c r="S307" s="243"/>
      <c r="T307" s="24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T307" s="245" t="s">
        <v>148</v>
      </c>
      <c r="AU307" s="245" t="s">
        <v>85</v>
      </c>
      <c r="AV307" s="14" t="s">
        <v>85</v>
      </c>
      <c r="AW307" s="14" t="s">
        <v>35</v>
      </c>
      <c r="AX307" s="14" t="s">
        <v>75</v>
      </c>
      <c r="AY307" s="245" t="s">
        <v>136</v>
      </c>
    </row>
    <row r="308" s="13" customFormat="1">
      <c r="A308" s="13"/>
      <c r="B308" s="224"/>
      <c r="C308" s="225"/>
      <c r="D308" s="226" t="s">
        <v>148</v>
      </c>
      <c r="E308" s="227" t="s">
        <v>19</v>
      </c>
      <c r="F308" s="228" t="s">
        <v>1389</v>
      </c>
      <c r="G308" s="225"/>
      <c r="H308" s="227" t="s">
        <v>19</v>
      </c>
      <c r="I308" s="229"/>
      <c r="J308" s="225"/>
      <c r="K308" s="225"/>
      <c r="L308" s="230"/>
      <c r="M308" s="231"/>
      <c r="N308" s="232"/>
      <c r="O308" s="232"/>
      <c r="P308" s="232"/>
      <c r="Q308" s="232"/>
      <c r="R308" s="232"/>
      <c r="S308" s="232"/>
      <c r="T308" s="23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34" t="s">
        <v>148</v>
      </c>
      <c r="AU308" s="234" t="s">
        <v>85</v>
      </c>
      <c r="AV308" s="13" t="s">
        <v>83</v>
      </c>
      <c r="AW308" s="13" t="s">
        <v>35</v>
      </c>
      <c r="AX308" s="13" t="s">
        <v>75</v>
      </c>
      <c r="AY308" s="234" t="s">
        <v>136</v>
      </c>
    </row>
    <row r="309" s="14" customFormat="1">
      <c r="A309" s="14"/>
      <c r="B309" s="235"/>
      <c r="C309" s="236"/>
      <c r="D309" s="226" t="s">
        <v>148</v>
      </c>
      <c r="E309" s="237" t="s">
        <v>19</v>
      </c>
      <c r="F309" s="238" t="s">
        <v>1439</v>
      </c>
      <c r="G309" s="236"/>
      <c r="H309" s="239">
        <v>2.75</v>
      </c>
      <c r="I309" s="240"/>
      <c r="J309" s="236"/>
      <c r="K309" s="236"/>
      <c r="L309" s="241"/>
      <c r="M309" s="242"/>
      <c r="N309" s="243"/>
      <c r="O309" s="243"/>
      <c r="P309" s="243"/>
      <c r="Q309" s="243"/>
      <c r="R309" s="243"/>
      <c r="S309" s="243"/>
      <c r="T309" s="24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T309" s="245" t="s">
        <v>148</v>
      </c>
      <c r="AU309" s="245" t="s">
        <v>85</v>
      </c>
      <c r="AV309" s="14" t="s">
        <v>85</v>
      </c>
      <c r="AW309" s="14" t="s">
        <v>35</v>
      </c>
      <c r="AX309" s="14" t="s">
        <v>75</v>
      </c>
      <c r="AY309" s="245" t="s">
        <v>136</v>
      </c>
    </row>
    <row r="310" s="13" customFormat="1">
      <c r="A310" s="13"/>
      <c r="B310" s="224"/>
      <c r="C310" s="225"/>
      <c r="D310" s="226" t="s">
        <v>148</v>
      </c>
      <c r="E310" s="227" t="s">
        <v>19</v>
      </c>
      <c r="F310" s="228" t="s">
        <v>1408</v>
      </c>
      <c r="G310" s="225"/>
      <c r="H310" s="227" t="s">
        <v>19</v>
      </c>
      <c r="I310" s="229"/>
      <c r="J310" s="225"/>
      <c r="K310" s="225"/>
      <c r="L310" s="230"/>
      <c r="M310" s="231"/>
      <c r="N310" s="232"/>
      <c r="O310" s="232"/>
      <c r="P310" s="232"/>
      <c r="Q310" s="232"/>
      <c r="R310" s="232"/>
      <c r="S310" s="232"/>
      <c r="T310" s="23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34" t="s">
        <v>148</v>
      </c>
      <c r="AU310" s="234" t="s">
        <v>85</v>
      </c>
      <c r="AV310" s="13" t="s">
        <v>83</v>
      </c>
      <c r="AW310" s="13" t="s">
        <v>35</v>
      </c>
      <c r="AX310" s="13" t="s">
        <v>75</v>
      </c>
      <c r="AY310" s="234" t="s">
        <v>136</v>
      </c>
    </row>
    <row r="311" s="14" customFormat="1">
      <c r="A311" s="14"/>
      <c r="B311" s="235"/>
      <c r="C311" s="236"/>
      <c r="D311" s="226" t="s">
        <v>148</v>
      </c>
      <c r="E311" s="237" t="s">
        <v>19</v>
      </c>
      <c r="F311" s="238" t="s">
        <v>1440</v>
      </c>
      <c r="G311" s="236"/>
      <c r="H311" s="239">
        <v>0.75</v>
      </c>
      <c r="I311" s="240"/>
      <c r="J311" s="236"/>
      <c r="K311" s="236"/>
      <c r="L311" s="241"/>
      <c r="M311" s="242"/>
      <c r="N311" s="243"/>
      <c r="O311" s="243"/>
      <c r="P311" s="243"/>
      <c r="Q311" s="243"/>
      <c r="R311" s="243"/>
      <c r="S311" s="243"/>
      <c r="T311" s="24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T311" s="245" t="s">
        <v>148</v>
      </c>
      <c r="AU311" s="245" t="s">
        <v>85</v>
      </c>
      <c r="AV311" s="14" t="s">
        <v>85</v>
      </c>
      <c r="AW311" s="14" t="s">
        <v>35</v>
      </c>
      <c r="AX311" s="14" t="s">
        <v>75</v>
      </c>
      <c r="AY311" s="245" t="s">
        <v>136</v>
      </c>
    </row>
    <row r="312" s="13" customFormat="1">
      <c r="A312" s="13"/>
      <c r="B312" s="224"/>
      <c r="C312" s="225"/>
      <c r="D312" s="226" t="s">
        <v>148</v>
      </c>
      <c r="E312" s="227" t="s">
        <v>19</v>
      </c>
      <c r="F312" s="228" t="s">
        <v>1410</v>
      </c>
      <c r="G312" s="225"/>
      <c r="H312" s="227" t="s">
        <v>19</v>
      </c>
      <c r="I312" s="229"/>
      <c r="J312" s="225"/>
      <c r="K312" s="225"/>
      <c r="L312" s="230"/>
      <c r="M312" s="231"/>
      <c r="N312" s="232"/>
      <c r="O312" s="232"/>
      <c r="P312" s="232"/>
      <c r="Q312" s="232"/>
      <c r="R312" s="232"/>
      <c r="S312" s="232"/>
      <c r="T312" s="23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34" t="s">
        <v>148</v>
      </c>
      <c r="AU312" s="234" t="s">
        <v>85</v>
      </c>
      <c r="AV312" s="13" t="s">
        <v>83</v>
      </c>
      <c r="AW312" s="13" t="s">
        <v>35</v>
      </c>
      <c r="AX312" s="13" t="s">
        <v>75</v>
      </c>
      <c r="AY312" s="234" t="s">
        <v>136</v>
      </c>
    </row>
    <row r="313" s="14" customFormat="1">
      <c r="A313" s="14"/>
      <c r="B313" s="235"/>
      <c r="C313" s="236"/>
      <c r="D313" s="226" t="s">
        <v>148</v>
      </c>
      <c r="E313" s="237" t="s">
        <v>19</v>
      </c>
      <c r="F313" s="238" t="s">
        <v>1441</v>
      </c>
      <c r="G313" s="236"/>
      <c r="H313" s="239">
        <v>0.25</v>
      </c>
      <c r="I313" s="240"/>
      <c r="J313" s="236"/>
      <c r="K313" s="236"/>
      <c r="L313" s="241"/>
      <c r="M313" s="242"/>
      <c r="N313" s="243"/>
      <c r="O313" s="243"/>
      <c r="P313" s="243"/>
      <c r="Q313" s="243"/>
      <c r="R313" s="243"/>
      <c r="S313" s="243"/>
      <c r="T313" s="24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T313" s="245" t="s">
        <v>148</v>
      </c>
      <c r="AU313" s="245" t="s">
        <v>85</v>
      </c>
      <c r="AV313" s="14" t="s">
        <v>85</v>
      </c>
      <c r="AW313" s="14" t="s">
        <v>35</v>
      </c>
      <c r="AX313" s="14" t="s">
        <v>75</v>
      </c>
      <c r="AY313" s="245" t="s">
        <v>136</v>
      </c>
    </row>
    <row r="314" s="13" customFormat="1">
      <c r="A314" s="13"/>
      <c r="B314" s="224"/>
      <c r="C314" s="225"/>
      <c r="D314" s="226" t="s">
        <v>148</v>
      </c>
      <c r="E314" s="227" t="s">
        <v>19</v>
      </c>
      <c r="F314" s="228" t="s">
        <v>1412</v>
      </c>
      <c r="G314" s="225"/>
      <c r="H314" s="227" t="s">
        <v>19</v>
      </c>
      <c r="I314" s="229"/>
      <c r="J314" s="225"/>
      <c r="K314" s="225"/>
      <c r="L314" s="230"/>
      <c r="M314" s="231"/>
      <c r="N314" s="232"/>
      <c r="O314" s="232"/>
      <c r="P314" s="232"/>
      <c r="Q314" s="232"/>
      <c r="R314" s="232"/>
      <c r="S314" s="232"/>
      <c r="T314" s="23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34" t="s">
        <v>148</v>
      </c>
      <c r="AU314" s="234" t="s">
        <v>85</v>
      </c>
      <c r="AV314" s="13" t="s">
        <v>83</v>
      </c>
      <c r="AW314" s="13" t="s">
        <v>35</v>
      </c>
      <c r="AX314" s="13" t="s">
        <v>75</v>
      </c>
      <c r="AY314" s="234" t="s">
        <v>136</v>
      </c>
    </row>
    <row r="315" s="14" customFormat="1">
      <c r="A315" s="14"/>
      <c r="B315" s="235"/>
      <c r="C315" s="236"/>
      <c r="D315" s="226" t="s">
        <v>148</v>
      </c>
      <c r="E315" s="237" t="s">
        <v>19</v>
      </c>
      <c r="F315" s="238" t="s">
        <v>1440</v>
      </c>
      <c r="G315" s="236"/>
      <c r="H315" s="239">
        <v>0.75</v>
      </c>
      <c r="I315" s="240"/>
      <c r="J315" s="236"/>
      <c r="K315" s="236"/>
      <c r="L315" s="241"/>
      <c r="M315" s="242"/>
      <c r="N315" s="243"/>
      <c r="O315" s="243"/>
      <c r="P315" s="243"/>
      <c r="Q315" s="243"/>
      <c r="R315" s="243"/>
      <c r="S315" s="243"/>
      <c r="T315" s="24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T315" s="245" t="s">
        <v>148</v>
      </c>
      <c r="AU315" s="245" t="s">
        <v>85</v>
      </c>
      <c r="AV315" s="14" t="s">
        <v>85</v>
      </c>
      <c r="AW315" s="14" t="s">
        <v>35</v>
      </c>
      <c r="AX315" s="14" t="s">
        <v>75</v>
      </c>
      <c r="AY315" s="245" t="s">
        <v>136</v>
      </c>
    </row>
    <row r="316" s="13" customFormat="1">
      <c r="A316" s="13"/>
      <c r="B316" s="224"/>
      <c r="C316" s="225"/>
      <c r="D316" s="226" t="s">
        <v>148</v>
      </c>
      <c r="E316" s="227" t="s">
        <v>19</v>
      </c>
      <c r="F316" s="228" t="s">
        <v>1413</v>
      </c>
      <c r="G316" s="225"/>
      <c r="H316" s="227" t="s">
        <v>19</v>
      </c>
      <c r="I316" s="229"/>
      <c r="J316" s="225"/>
      <c r="K316" s="225"/>
      <c r="L316" s="230"/>
      <c r="M316" s="231"/>
      <c r="N316" s="232"/>
      <c r="O316" s="232"/>
      <c r="P316" s="232"/>
      <c r="Q316" s="232"/>
      <c r="R316" s="232"/>
      <c r="S316" s="232"/>
      <c r="T316" s="23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34" t="s">
        <v>148</v>
      </c>
      <c r="AU316" s="234" t="s">
        <v>85</v>
      </c>
      <c r="AV316" s="13" t="s">
        <v>83</v>
      </c>
      <c r="AW316" s="13" t="s">
        <v>35</v>
      </c>
      <c r="AX316" s="13" t="s">
        <v>75</v>
      </c>
      <c r="AY316" s="234" t="s">
        <v>136</v>
      </c>
    </row>
    <row r="317" s="14" customFormat="1">
      <c r="A317" s="14"/>
      <c r="B317" s="235"/>
      <c r="C317" s="236"/>
      <c r="D317" s="226" t="s">
        <v>148</v>
      </c>
      <c r="E317" s="237" t="s">
        <v>19</v>
      </c>
      <c r="F317" s="238" t="s">
        <v>1441</v>
      </c>
      <c r="G317" s="236"/>
      <c r="H317" s="239">
        <v>0.25</v>
      </c>
      <c r="I317" s="240"/>
      <c r="J317" s="236"/>
      <c r="K317" s="236"/>
      <c r="L317" s="241"/>
      <c r="M317" s="242"/>
      <c r="N317" s="243"/>
      <c r="O317" s="243"/>
      <c r="P317" s="243"/>
      <c r="Q317" s="243"/>
      <c r="R317" s="243"/>
      <c r="S317" s="243"/>
      <c r="T317" s="24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T317" s="245" t="s">
        <v>148</v>
      </c>
      <c r="AU317" s="245" t="s">
        <v>85</v>
      </c>
      <c r="AV317" s="14" t="s">
        <v>85</v>
      </c>
      <c r="AW317" s="14" t="s">
        <v>35</v>
      </c>
      <c r="AX317" s="14" t="s">
        <v>75</v>
      </c>
      <c r="AY317" s="245" t="s">
        <v>136</v>
      </c>
    </row>
    <row r="318" s="15" customFormat="1">
      <c r="A318" s="15"/>
      <c r="B318" s="246"/>
      <c r="C318" s="247"/>
      <c r="D318" s="226" t="s">
        <v>148</v>
      </c>
      <c r="E318" s="248" t="s">
        <v>19</v>
      </c>
      <c r="F318" s="249" t="s">
        <v>155</v>
      </c>
      <c r="G318" s="247"/>
      <c r="H318" s="250">
        <v>10.449999999999999</v>
      </c>
      <c r="I318" s="251"/>
      <c r="J318" s="247"/>
      <c r="K318" s="247"/>
      <c r="L318" s="252"/>
      <c r="M318" s="253"/>
      <c r="N318" s="254"/>
      <c r="O318" s="254"/>
      <c r="P318" s="254"/>
      <c r="Q318" s="254"/>
      <c r="R318" s="254"/>
      <c r="S318" s="254"/>
      <c r="T318" s="255"/>
      <c r="U318" s="15"/>
      <c r="V318" s="15"/>
      <c r="W318" s="15"/>
      <c r="X318" s="15"/>
      <c r="Y318" s="15"/>
      <c r="Z318" s="15"/>
      <c r="AA318" s="15"/>
      <c r="AB318" s="15"/>
      <c r="AC318" s="15"/>
      <c r="AD318" s="15"/>
      <c r="AE318" s="15"/>
      <c r="AT318" s="256" t="s">
        <v>148</v>
      </c>
      <c r="AU318" s="256" t="s">
        <v>85</v>
      </c>
      <c r="AV318" s="15" t="s">
        <v>144</v>
      </c>
      <c r="AW318" s="15" t="s">
        <v>35</v>
      </c>
      <c r="AX318" s="15" t="s">
        <v>83</v>
      </c>
      <c r="AY318" s="256" t="s">
        <v>136</v>
      </c>
    </row>
    <row r="319" s="14" customFormat="1">
      <c r="A319" s="14"/>
      <c r="B319" s="235"/>
      <c r="C319" s="236"/>
      <c r="D319" s="226" t="s">
        <v>148</v>
      </c>
      <c r="E319" s="236"/>
      <c r="F319" s="238" t="s">
        <v>1480</v>
      </c>
      <c r="G319" s="236"/>
      <c r="H319" s="239">
        <v>11.494999999999999</v>
      </c>
      <c r="I319" s="240"/>
      <c r="J319" s="236"/>
      <c r="K319" s="236"/>
      <c r="L319" s="241"/>
      <c r="M319" s="242"/>
      <c r="N319" s="243"/>
      <c r="O319" s="243"/>
      <c r="P319" s="243"/>
      <c r="Q319" s="243"/>
      <c r="R319" s="243"/>
      <c r="S319" s="243"/>
      <c r="T319" s="24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T319" s="245" t="s">
        <v>148</v>
      </c>
      <c r="AU319" s="245" t="s">
        <v>85</v>
      </c>
      <c r="AV319" s="14" t="s">
        <v>85</v>
      </c>
      <c r="AW319" s="14" t="s">
        <v>4</v>
      </c>
      <c r="AX319" s="14" t="s">
        <v>83</v>
      </c>
      <c r="AY319" s="245" t="s">
        <v>136</v>
      </c>
    </row>
    <row r="320" s="2" customFormat="1" ht="24.15" customHeight="1">
      <c r="A320" s="40"/>
      <c r="B320" s="41"/>
      <c r="C320" s="206" t="s">
        <v>287</v>
      </c>
      <c r="D320" s="206" t="s">
        <v>139</v>
      </c>
      <c r="E320" s="207" t="s">
        <v>1501</v>
      </c>
      <c r="F320" s="208" t="s">
        <v>1502</v>
      </c>
      <c r="G320" s="209" t="s">
        <v>189</v>
      </c>
      <c r="H320" s="210">
        <v>8.25</v>
      </c>
      <c r="I320" s="211"/>
      <c r="J320" s="212">
        <f>ROUND(I320*H320,2)</f>
        <v>0</v>
      </c>
      <c r="K320" s="208" t="s">
        <v>19</v>
      </c>
      <c r="L320" s="46"/>
      <c r="M320" s="213" t="s">
        <v>19</v>
      </c>
      <c r="N320" s="214" t="s">
        <v>46</v>
      </c>
      <c r="O320" s="86"/>
      <c r="P320" s="215">
        <f>O320*H320</f>
        <v>0</v>
      </c>
      <c r="Q320" s="215">
        <v>0.00020000000000000001</v>
      </c>
      <c r="R320" s="215">
        <f>Q320*H320</f>
        <v>0.00165</v>
      </c>
      <c r="S320" s="215">
        <v>0</v>
      </c>
      <c r="T320" s="216">
        <f>S320*H320</f>
        <v>0</v>
      </c>
      <c r="U320" s="40"/>
      <c r="V320" s="40"/>
      <c r="W320" s="40"/>
      <c r="X320" s="40"/>
      <c r="Y320" s="40"/>
      <c r="Z320" s="40"/>
      <c r="AA320" s="40"/>
      <c r="AB320" s="40"/>
      <c r="AC320" s="40"/>
      <c r="AD320" s="40"/>
      <c r="AE320" s="40"/>
      <c r="AR320" s="217" t="s">
        <v>257</v>
      </c>
      <c r="AT320" s="217" t="s">
        <v>139</v>
      </c>
      <c r="AU320" s="217" t="s">
        <v>85</v>
      </c>
      <c r="AY320" s="19" t="s">
        <v>136</v>
      </c>
      <c r="BE320" s="218">
        <f>IF(N320="základní",J320,0)</f>
        <v>0</v>
      </c>
      <c r="BF320" s="218">
        <f>IF(N320="snížená",J320,0)</f>
        <v>0</v>
      </c>
      <c r="BG320" s="218">
        <f>IF(N320="zákl. přenesená",J320,0)</f>
        <v>0</v>
      </c>
      <c r="BH320" s="218">
        <f>IF(N320="sníž. přenesená",J320,0)</f>
        <v>0</v>
      </c>
      <c r="BI320" s="218">
        <f>IF(N320="nulová",J320,0)</f>
        <v>0</v>
      </c>
      <c r="BJ320" s="19" t="s">
        <v>83</v>
      </c>
      <c r="BK320" s="218">
        <f>ROUND(I320*H320,2)</f>
        <v>0</v>
      </c>
      <c r="BL320" s="19" t="s">
        <v>257</v>
      </c>
      <c r="BM320" s="217" t="s">
        <v>1503</v>
      </c>
    </row>
    <row r="321" s="13" customFormat="1">
      <c r="A321" s="13"/>
      <c r="B321" s="224"/>
      <c r="C321" s="225"/>
      <c r="D321" s="226" t="s">
        <v>148</v>
      </c>
      <c r="E321" s="227" t="s">
        <v>19</v>
      </c>
      <c r="F321" s="228" t="s">
        <v>1468</v>
      </c>
      <c r="G321" s="225"/>
      <c r="H321" s="227" t="s">
        <v>19</v>
      </c>
      <c r="I321" s="229"/>
      <c r="J321" s="225"/>
      <c r="K321" s="225"/>
      <c r="L321" s="230"/>
      <c r="M321" s="231"/>
      <c r="N321" s="232"/>
      <c r="O321" s="232"/>
      <c r="P321" s="232"/>
      <c r="Q321" s="232"/>
      <c r="R321" s="232"/>
      <c r="S321" s="232"/>
      <c r="T321" s="23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34" t="s">
        <v>148</v>
      </c>
      <c r="AU321" s="234" t="s">
        <v>85</v>
      </c>
      <c r="AV321" s="13" t="s">
        <v>83</v>
      </c>
      <c r="AW321" s="13" t="s">
        <v>35</v>
      </c>
      <c r="AX321" s="13" t="s">
        <v>75</v>
      </c>
      <c r="AY321" s="234" t="s">
        <v>136</v>
      </c>
    </row>
    <row r="322" s="14" customFormat="1">
      <c r="A322" s="14"/>
      <c r="B322" s="235"/>
      <c r="C322" s="236"/>
      <c r="D322" s="226" t="s">
        <v>148</v>
      </c>
      <c r="E322" s="237" t="s">
        <v>19</v>
      </c>
      <c r="F322" s="238" t="s">
        <v>1469</v>
      </c>
      <c r="G322" s="236"/>
      <c r="H322" s="239">
        <v>4.5</v>
      </c>
      <c r="I322" s="240"/>
      <c r="J322" s="236"/>
      <c r="K322" s="236"/>
      <c r="L322" s="241"/>
      <c r="M322" s="242"/>
      <c r="N322" s="243"/>
      <c r="O322" s="243"/>
      <c r="P322" s="243"/>
      <c r="Q322" s="243"/>
      <c r="R322" s="243"/>
      <c r="S322" s="243"/>
      <c r="T322" s="24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T322" s="245" t="s">
        <v>148</v>
      </c>
      <c r="AU322" s="245" t="s">
        <v>85</v>
      </c>
      <c r="AV322" s="14" t="s">
        <v>85</v>
      </c>
      <c r="AW322" s="14" t="s">
        <v>35</v>
      </c>
      <c r="AX322" s="14" t="s">
        <v>75</v>
      </c>
      <c r="AY322" s="245" t="s">
        <v>136</v>
      </c>
    </row>
    <row r="323" s="13" customFormat="1">
      <c r="A323" s="13"/>
      <c r="B323" s="224"/>
      <c r="C323" s="225"/>
      <c r="D323" s="226" t="s">
        <v>148</v>
      </c>
      <c r="E323" s="227" t="s">
        <v>19</v>
      </c>
      <c r="F323" s="228" t="s">
        <v>1415</v>
      </c>
      <c r="G323" s="225"/>
      <c r="H323" s="227" t="s">
        <v>19</v>
      </c>
      <c r="I323" s="229"/>
      <c r="J323" s="225"/>
      <c r="K323" s="225"/>
      <c r="L323" s="230"/>
      <c r="M323" s="231"/>
      <c r="N323" s="232"/>
      <c r="O323" s="232"/>
      <c r="P323" s="232"/>
      <c r="Q323" s="232"/>
      <c r="R323" s="232"/>
      <c r="S323" s="232"/>
      <c r="T323" s="23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34" t="s">
        <v>148</v>
      </c>
      <c r="AU323" s="234" t="s">
        <v>85</v>
      </c>
      <c r="AV323" s="13" t="s">
        <v>83</v>
      </c>
      <c r="AW323" s="13" t="s">
        <v>35</v>
      </c>
      <c r="AX323" s="13" t="s">
        <v>75</v>
      </c>
      <c r="AY323" s="234" t="s">
        <v>136</v>
      </c>
    </row>
    <row r="324" s="14" customFormat="1">
      <c r="A324" s="14"/>
      <c r="B324" s="235"/>
      <c r="C324" s="236"/>
      <c r="D324" s="226" t="s">
        <v>148</v>
      </c>
      <c r="E324" s="237" t="s">
        <v>19</v>
      </c>
      <c r="F324" s="238" t="s">
        <v>83</v>
      </c>
      <c r="G324" s="236"/>
      <c r="H324" s="239">
        <v>1</v>
      </c>
      <c r="I324" s="240"/>
      <c r="J324" s="236"/>
      <c r="K324" s="236"/>
      <c r="L324" s="241"/>
      <c r="M324" s="242"/>
      <c r="N324" s="243"/>
      <c r="O324" s="243"/>
      <c r="P324" s="243"/>
      <c r="Q324" s="243"/>
      <c r="R324" s="243"/>
      <c r="S324" s="243"/>
      <c r="T324" s="24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T324" s="245" t="s">
        <v>148</v>
      </c>
      <c r="AU324" s="245" t="s">
        <v>85</v>
      </c>
      <c r="AV324" s="14" t="s">
        <v>85</v>
      </c>
      <c r="AW324" s="14" t="s">
        <v>35</v>
      </c>
      <c r="AX324" s="14" t="s">
        <v>75</v>
      </c>
      <c r="AY324" s="245" t="s">
        <v>136</v>
      </c>
    </row>
    <row r="325" s="13" customFormat="1">
      <c r="A325" s="13"/>
      <c r="B325" s="224"/>
      <c r="C325" s="225"/>
      <c r="D325" s="226" t="s">
        <v>148</v>
      </c>
      <c r="E325" s="227" t="s">
        <v>19</v>
      </c>
      <c r="F325" s="228" t="s">
        <v>394</v>
      </c>
      <c r="G325" s="225"/>
      <c r="H325" s="227" t="s">
        <v>19</v>
      </c>
      <c r="I325" s="229"/>
      <c r="J325" s="225"/>
      <c r="K325" s="225"/>
      <c r="L325" s="230"/>
      <c r="M325" s="231"/>
      <c r="N325" s="232"/>
      <c r="O325" s="232"/>
      <c r="P325" s="232"/>
      <c r="Q325" s="232"/>
      <c r="R325" s="232"/>
      <c r="S325" s="232"/>
      <c r="T325" s="23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34" t="s">
        <v>148</v>
      </c>
      <c r="AU325" s="234" t="s">
        <v>85</v>
      </c>
      <c r="AV325" s="13" t="s">
        <v>83</v>
      </c>
      <c r="AW325" s="13" t="s">
        <v>35</v>
      </c>
      <c r="AX325" s="13" t="s">
        <v>75</v>
      </c>
      <c r="AY325" s="234" t="s">
        <v>136</v>
      </c>
    </row>
    <row r="326" s="14" customFormat="1">
      <c r="A326" s="14"/>
      <c r="B326" s="235"/>
      <c r="C326" s="236"/>
      <c r="D326" s="226" t="s">
        <v>148</v>
      </c>
      <c r="E326" s="237" t="s">
        <v>19</v>
      </c>
      <c r="F326" s="238" t="s">
        <v>1447</v>
      </c>
      <c r="G326" s="236"/>
      <c r="H326" s="239">
        <v>0.5</v>
      </c>
      <c r="I326" s="240"/>
      <c r="J326" s="236"/>
      <c r="K326" s="236"/>
      <c r="L326" s="241"/>
      <c r="M326" s="242"/>
      <c r="N326" s="243"/>
      <c r="O326" s="243"/>
      <c r="P326" s="243"/>
      <c r="Q326" s="243"/>
      <c r="R326" s="243"/>
      <c r="S326" s="243"/>
      <c r="T326" s="24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T326" s="245" t="s">
        <v>148</v>
      </c>
      <c r="AU326" s="245" t="s">
        <v>85</v>
      </c>
      <c r="AV326" s="14" t="s">
        <v>85</v>
      </c>
      <c r="AW326" s="14" t="s">
        <v>35</v>
      </c>
      <c r="AX326" s="14" t="s">
        <v>75</v>
      </c>
      <c r="AY326" s="245" t="s">
        <v>136</v>
      </c>
    </row>
    <row r="327" s="13" customFormat="1">
      <c r="A327" s="13"/>
      <c r="B327" s="224"/>
      <c r="C327" s="225"/>
      <c r="D327" s="226" t="s">
        <v>148</v>
      </c>
      <c r="E327" s="227" t="s">
        <v>19</v>
      </c>
      <c r="F327" s="228" t="s">
        <v>1389</v>
      </c>
      <c r="G327" s="225"/>
      <c r="H327" s="227" t="s">
        <v>19</v>
      </c>
      <c r="I327" s="229"/>
      <c r="J327" s="225"/>
      <c r="K327" s="225"/>
      <c r="L327" s="230"/>
      <c r="M327" s="231"/>
      <c r="N327" s="232"/>
      <c r="O327" s="232"/>
      <c r="P327" s="232"/>
      <c r="Q327" s="232"/>
      <c r="R327" s="232"/>
      <c r="S327" s="232"/>
      <c r="T327" s="23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34" t="s">
        <v>148</v>
      </c>
      <c r="AU327" s="234" t="s">
        <v>85</v>
      </c>
      <c r="AV327" s="13" t="s">
        <v>83</v>
      </c>
      <c r="AW327" s="13" t="s">
        <v>35</v>
      </c>
      <c r="AX327" s="13" t="s">
        <v>75</v>
      </c>
      <c r="AY327" s="234" t="s">
        <v>136</v>
      </c>
    </row>
    <row r="328" s="14" customFormat="1">
      <c r="A328" s="14"/>
      <c r="B328" s="235"/>
      <c r="C328" s="236"/>
      <c r="D328" s="226" t="s">
        <v>148</v>
      </c>
      <c r="E328" s="237" t="s">
        <v>19</v>
      </c>
      <c r="F328" s="238" t="s">
        <v>1448</v>
      </c>
      <c r="G328" s="236"/>
      <c r="H328" s="239">
        <v>1.5</v>
      </c>
      <c r="I328" s="240"/>
      <c r="J328" s="236"/>
      <c r="K328" s="236"/>
      <c r="L328" s="241"/>
      <c r="M328" s="242"/>
      <c r="N328" s="243"/>
      <c r="O328" s="243"/>
      <c r="P328" s="243"/>
      <c r="Q328" s="243"/>
      <c r="R328" s="243"/>
      <c r="S328" s="243"/>
      <c r="T328" s="24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T328" s="245" t="s">
        <v>148</v>
      </c>
      <c r="AU328" s="245" t="s">
        <v>85</v>
      </c>
      <c r="AV328" s="14" t="s">
        <v>85</v>
      </c>
      <c r="AW328" s="14" t="s">
        <v>35</v>
      </c>
      <c r="AX328" s="14" t="s">
        <v>75</v>
      </c>
      <c r="AY328" s="245" t="s">
        <v>136</v>
      </c>
    </row>
    <row r="329" s="15" customFormat="1">
      <c r="A329" s="15"/>
      <c r="B329" s="246"/>
      <c r="C329" s="247"/>
      <c r="D329" s="226" t="s">
        <v>148</v>
      </c>
      <c r="E329" s="248" t="s">
        <v>19</v>
      </c>
      <c r="F329" s="249" t="s">
        <v>155</v>
      </c>
      <c r="G329" s="247"/>
      <c r="H329" s="250">
        <v>7.5</v>
      </c>
      <c r="I329" s="251"/>
      <c r="J329" s="247"/>
      <c r="K329" s="247"/>
      <c r="L329" s="252"/>
      <c r="M329" s="253"/>
      <c r="N329" s="254"/>
      <c r="O329" s="254"/>
      <c r="P329" s="254"/>
      <c r="Q329" s="254"/>
      <c r="R329" s="254"/>
      <c r="S329" s="254"/>
      <c r="T329" s="255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T329" s="256" t="s">
        <v>148</v>
      </c>
      <c r="AU329" s="256" t="s">
        <v>85</v>
      </c>
      <c r="AV329" s="15" t="s">
        <v>144</v>
      </c>
      <c r="AW329" s="15" t="s">
        <v>35</v>
      </c>
      <c r="AX329" s="15" t="s">
        <v>83</v>
      </c>
      <c r="AY329" s="256" t="s">
        <v>136</v>
      </c>
    </row>
    <row r="330" s="14" customFormat="1">
      <c r="A330" s="14"/>
      <c r="B330" s="235"/>
      <c r="C330" s="236"/>
      <c r="D330" s="226" t="s">
        <v>148</v>
      </c>
      <c r="E330" s="236"/>
      <c r="F330" s="238" t="s">
        <v>1504</v>
      </c>
      <c r="G330" s="236"/>
      <c r="H330" s="239">
        <v>8.25</v>
      </c>
      <c r="I330" s="240"/>
      <c r="J330" s="236"/>
      <c r="K330" s="236"/>
      <c r="L330" s="241"/>
      <c r="M330" s="242"/>
      <c r="N330" s="243"/>
      <c r="O330" s="243"/>
      <c r="P330" s="243"/>
      <c r="Q330" s="243"/>
      <c r="R330" s="243"/>
      <c r="S330" s="243"/>
      <c r="T330" s="24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T330" s="245" t="s">
        <v>148</v>
      </c>
      <c r="AU330" s="245" t="s">
        <v>85</v>
      </c>
      <c r="AV330" s="14" t="s">
        <v>85</v>
      </c>
      <c r="AW330" s="14" t="s">
        <v>4</v>
      </c>
      <c r="AX330" s="14" t="s">
        <v>83</v>
      </c>
      <c r="AY330" s="245" t="s">
        <v>136</v>
      </c>
    </row>
    <row r="331" s="2" customFormat="1" ht="24.15" customHeight="1">
      <c r="A331" s="40"/>
      <c r="B331" s="41"/>
      <c r="C331" s="206" t="s">
        <v>7</v>
      </c>
      <c r="D331" s="206" t="s">
        <v>139</v>
      </c>
      <c r="E331" s="207" t="s">
        <v>1505</v>
      </c>
      <c r="F331" s="208" t="s">
        <v>1506</v>
      </c>
      <c r="G331" s="209" t="s">
        <v>215</v>
      </c>
      <c r="H331" s="210">
        <v>0.024</v>
      </c>
      <c r="I331" s="211"/>
      <c r="J331" s="212">
        <f>ROUND(I331*H331,2)</f>
        <v>0</v>
      </c>
      <c r="K331" s="208" t="s">
        <v>143</v>
      </c>
      <c r="L331" s="46"/>
      <c r="M331" s="213" t="s">
        <v>19</v>
      </c>
      <c r="N331" s="214" t="s">
        <v>46</v>
      </c>
      <c r="O331" s="86"/>
      <c r="P331" s="215">
        <f>O331*H331</f>
        <v>0</v>
      </c>
      <c r="Q331" s="215">
        <v>0</v>
      </c>
      <c r="R331" s="215">
        <f>Q331*H331</f>
        <v>0</v>
      </c>
      <c r="S331" s="215">
        <v>0</v>
      </c>
      <c r="T331" s="216">
        <f>S331*H331</f>
        <v>0</v>
      </c>
      <c r="U331" s="40"/>
      <c r="V331" s="40"/>
      <c r="W331" s="40"/>
      <c r="X331" s="40"/>
      <c r="Y331" s="40"/>
      <c r="Z331" s="40"/>
      <c r="AA331" s="40"/>
      <c r="AB331" s="40"/>
      <c r="AC331" s="40"/>
      <c r="AD331" s="40"/>
      <c r="AE331" s="40"/>
      <c r="AR331" s="217" t="s">
        <v>257</v>
      </c>
      <c r="AT331" s="217" t="s">
        <v>139</v>
      </c>
      <c r="AU331" s="217" t="s">
        <v>85</v>
      </c>
      <c r="AY331" s="19" t="s">
        <v>136</v>
      </c>
      <c r="BE331" s="218">
        <f>IF(N331="základní",J331,0)</f>
        <v>0</v>
      </c>
      <c r="BF331" s="218">
        <f>IF(N331="snížená",J331,0)</f>
        <v>0</v>
      </c>
      <c r="BG331" s="218">
        <f>IF(N331="zákl. přenesená",J331,0)</f>
        <v>0</v>
      </c>
      <c r="BH331" s="218">
        <f>IF(N331="sníž. přenesená",J331,0)</f>
        <v>0</v>
      </c>
      <c r="BI331" s="218">
        <f>IF(N331="nulová",J331,0)</f>
        <v>0</v>
      </c>
      <c r="BJ331" s="19" t="s">
        <v>83</v>
      </c>
      <c r="BK331" s="218">
        <f>ROUND(I331*H331,2)</f>
        <v>0</v>
      </c>
      <c r="BL331" s="19" t="s">
        <v>257</v>
      </c>
      <c r="BM331" s="217" t="s">
        <v>1507</v>
      </c>
    </row>
    <row r="332" s="2" customFormat="1">
      <c r="A332" s="40"/>
      <c r="B332" s="41"/>
      <c r="C332" s="42"/>
      <c r="D332" s="219" t="s">
        <v>146</v>
      </c>
      <c r="E332" s="42"/>
      <c r="F332" s="220" t="s">
        <v>1508</v>
      </c>
      <c r="G332" s="42"/>
      <c r="H332" s="42"/>
      <c r="I332" s="221"/>
      <c r="J332" s="42"/>
      <c r="K332" s="42"/>
      <c r="L332" s="46"/>
      <c r="M332" s="222"/>
      <c r="N332" s="223"/>
      <c r="O332" s="86"/>
      <c r="P332" s="86"/>
      <c r="Q332" s="86"/>
      <c r="R332" s="86"/>
      <c r="S332" s="86"/>
      <c r="T332" s="87"/>
      <c r="U332" s="40"/>
      <c r="V332" s="40"/>
      <c r="W332" s="40"/>
      <c r="X332" s="40"/>
      <c r="Y332" s="40"/>
      <c r="Z332" s="40"/>
      <c r="AA332" s="40"/>
      <c r="AB332" s="40"/>
      <c r="AC332" s="40"/>
      <c r="AD332" s="40"/>
      <c r="AE332" s="40"/>
      <c r="AT332" s="19" t="s">
        <v>146</v>
      </c>
      <c r="AU332" s="19" t="s">
        <v>85</v>
      </c>
    </row>
    <row r="333" s="12" customFormat="1" ht="22.8" customHeight="1">
      <c r="A333" s="12"/>
      <c r="B333" s="190"/>
      <c r="C333" s="191"/>
      <c r="D333" s="192" t="s">
        <v>74</v>
      </c>
      <c r="E333" s="204" t="s">
        <v>1509</v>
      </c>
      <c r="F333" s="204" t="s">
        <v>1510</v>
      </c>
      <c r="G333" s="191"/>
      <c r="H333" s="191"/>
      <c r="I333" s="194"/>
      <c r="J333" s="205">
        <f>BK333</f>
        <v>0</v>
      </c>
      <c r="K333" s="191"/>
      <c r="L333" s="196"/>
      <c r="M333" s="197"/>
      <c r="N333" s="198"/>
      <c r="O333" s="198"/>
      <c r="P333" s="199">
        <f>SUM(P334:P515)</f>
        <v>0</v>
      </c>
      <c r="Q333" s="198"/>
      <c r="R333" s="199">
        <f>SUM(R334:R515)</f>
        <v>0.067681350000000015</v>
      </c>
      <c r="S333" s="198"/>
      <c r="T333" s="200">
        <f>SUM(T334:T515)</f>
        <v>0</v>
      </c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R333" s="201" t="s">
        <v>85</v>
      </c>
      <c r="AT333" s="202" t="s">
        <v>74</v>
      </c>
      <c r="AU333" s="202" t="s">
        <v>83</v>
      </c>
      <c r="AY333" s="201" t="s">
        <v>136</v>
      </c>
      <c r="BK333" s="203">
        <f>SUM(BK334:BK515)</f>
        <v>0</v>
      </c>
    </row>
    <row r="334" s="2" customFormat="1" ht="16.5" customHeight="1">
      <c r="A334" s="40"/>
      <c r="B334" s="41"/>
      <c r="C334" s="206" t="s">
        <v>302</v>
      </c>
      <c r="D334" s="206" t="s">
        <v>139</v>
      </c>
      <c r="E334" s="207" t="s">
        <v>1511</v>
      </c>
      <c r="F334" s="208" t="s">
        <v>1512</v>
      </c>
      <c r="G334" s="209" t="s">
        <v>256</v>
      </c>
      <c r="H334" s="210">
        <v>5</v>
      </c>
      <c r="I334" s="211"/>
      <c r="J334" s="212">
        <f>ROUND(I334*H334,2)</f>
        <v>0</v>
      </c>
      <c r="K334" s="208" t="s">
        <v>19</v>
      </c>
      <c r="L334" s="46"/>
      <c r="M334" s="213" t="s">
        <v>19</v>
      </c>
      <c r="N334" s="214" t="s">
        <v>46</v>
      </c>
      <c r="O334" s="86"/>
      <c r="P334" s="215">
        <f>O334*H334</f>
        <v>0</v>
      </c>
      <c r="Q334" s="215">
        <v>0.00042999999999999999</v>
      </c>
      <c r="R334" s="215">
        <f>Q334*H334</f>
        <v>0.00215</v>
      </c>
      <c r="S334" s="215">
        <v>0</v>
      </c>
      <c r="T334" s="216">
        <f>S334*H334</f>
        <v>0</v>
      </c>
      <c r="U334" s="40"/>
      <c r="V334" s="40"/>
      <c r="W334" s="40"/>
      <c r="X334" s="40"/>
      <c r="Y334" s="40"/>
      <c r="Z334" s="40"/>
      <c r="AA334" s="40"/>
      <c r="AB334" s="40"/>
      <c r="AC334" s="40"/>
      <c r="AD334" s="40"/>
      <c r="AE334" s="40"/>
      <c r="AR334" s="217" t="s">
        <v>257</v>
      </c>
      <c r="AT334" s="217" t="s">
        <v>139</v>
      </c>
      <c r="AU334" s="217" t="s">
        <v>85</v>
      </c>
      <c r="AY334" s="19" t="s">
        <v>136</v>
      </c>
      <c r="BE334" s="218">
        <f>IF(N334="základní",J334,0)</f>
        <v>0</v>
      </c>
      <c r="BF334" s="218">
        <f>IF(N334="snížená",J334,0)</f>
        <v>0</v>
      </c>
      <c r="BG334" s="218">
        <f>IF(N334="zákl. přenesená",J334,0)</f>
        <v>0</v>
      </c>
      <c r="BH334" s="218">
        <f>IF(N334="sníž. přenesená",J334,0)</f>
        <v>0</v>
      </c>
      <c r="BI334" s="218">
        <f>IF(N334="nulová",J334,0)</f>
        <v>0</v>
      </c>
      <c r="BJ334" s="19" t="s">
        <v>83</v>
      </c>
      <c r="BK334" s="218">
        <f>ROUND(I334*H334,2)</f>
        <v>0</v>
      </c>
      <c r="BL334" s="19" t="s">
        <v>257</v>
      </c>
      <c r="BM334" s="217" t="s">
        <v>1513</v>
      </c>
    </row>
    <row r="335" s="14" customFormat="1">
      <c r="A335" s="14"/>
      <c r="B335" s="235"/>
      <c r="C335" s="236"/>
      <c r="D335" s="226" t="s">
        <v>148</v>
      </c>
      <c r="E335" s="237" t="s">
        <v>19</v>
      </c>
      <c r="F335" s="238" t="s">
        <v>186</v>
      </c>
      <c r="G335" s="236"/>
      <c r="H335" s="239">
        <v>5</v>
      </c>
      <c r="I335" s="240"/>
      <c r="J335" s="236"/>
      <c r="K335" s="236"/>
      <c r="L335" s="241"/>
      <c r="M335" s="242"/>
      <c r="N335" s="243"/>
      <c r="O335" s="243"/>
      <c r="P335" s="243"/>
      <c r="Q335" s="243"/>
      <c r="R335" s="243"/>
      <c r="S335" s="243"/>
      <c r="T335" s="24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T335" s="245" t="s">
        <v>148</v>
      </c>
      <c r="AU335" s="245" t="s">
        <v>85</v>
      </c>
      <c r="AV335" s="14" t="s">
        <v>85</v>
      </c>
      <c r="AW335" s="14" t="s">
        <v>35</v>
      </c>
      <c r="AX335" s="14" t="s">
        <v>75</v>
      </c>
      <c r="AY335" s="245" t="s">
        <v>136</v>
      </c>
    </row>
    <row r="336" s="15" customFormat="1">
      <c r="A336" s="15"/>
      <c r="B336" s="246"/>
      <c r="C336" s="247"/>
      <c r="D336" s="226" t="s">
        <v>148</v>
      </c>
      <c r="E336" s="248" t="s">
        <v>19</v>
      </c>
      <c r="F336" s="249" t="s">
        <v>155</v>
      </c>
      <c r="G336" s="247"/>
      <c r="H336" s="250">
        <v>5</v>
      </c>
      <c r="I336" s="251"/>
      <c r="J336" s="247"/>
      <c r="K336" s="247"/>
      <c r="L336" s="252"/>
      <c r="M336" s="253"/>
      <c r="N336" s="254"/>
      <c r="O336" s="254"/>
      <c r="P336" s="254"/>
      <c r="Q336" s="254"/>
      <c r="R336" s="254"/>
      <c r="S336" s="254"/>
      <c r="T336" s="255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T336" s="256" t="s">
        <v>148</v>
      </c>
      <c r="AU336" s="256" t="s">
        <v>85</v>
      </c>
      <c r="AV336" s="15" t="s">
        <v>144</v>
      </c>
      <c r="AW336" s="15" t="s">
        <v>35</v>
      </c>
      <c r="AX336" s="15" t="s">
        <v>83</v>
      </c>
      <c r="AY336" s="256" t="s">
        <v>136</v>
      </c>
    </row>
    <row r="337" s="2" customFormat="1" ht="21.75" customHeight="1">
      <c r="A337" s="40"/>
      <c r="B337" s="41"/>
      <c r="C337" s="206" t="s">
        <v>310</v>
      </c>
      <c r="D337" s="206" t="s">
        <v>139</v>
      </c>
      <c r="E337" s="207" t="s">
        <v>1514</v>
      </c>
      <c r="F337" s="208" t="s">
        <v>1515</v>
      </c>
      <c r="G337" s="209" t="s">
        <v>189</v>
      </c>
      <c r="H337" s="210">
        <v>49.005000000000003</v>
      </c>
      <c r="I337" s="211"/>
      <c r="J337" s="212">
        <f>ROUND(I337*H337,2)</f>
        <v>0</v>
      </c>
      <c r="K337" s="208" t="s">
        <v>143</v>
      </c>
      <c r="L337" s="46"/>
      <c r="M337" s="213" t="s">
        <v>19</v>
      </c>
      <c r="N337" s="214" t="s">
        <v>46</v>
      </c>
      <c r="O337" s="86"/>
      <c r="P337" s="215">
        <f>O337*H337</f>
        <v>0</v>
      </c>
      <c r="Q337" s="215">
        <v>0.00080000000000000004</v>
      </c>
      <c r="R337" s="215">
        <f>Q337*H337</f>
        <v>0.039204000000000003</v>
      </c>
      <c r="S337" s="215">
        <v>0</v>
      </c>
      <c r="T337" s="216">
        <f>S337*H337</f>
        <v>0</v>
      </c>
      <c r="U337" s="40"/>
      <c r="V337" s="40"/>
      <c r="W337" s="40"/>
      <c r="X337" s="40"/>
      <c r="Y337" s="40"/>
      <c r="Z337" s="40"/>
      <c r="AA337" s="40"/>
      <c r="AB337" s="40"/>
      <c r="AC337" s="40"/>
      <c r="AD337" s="40"/>
      <c r="AE337" s="40"/>
      <c r="AR337" s="217" t="s">
        <v>257</v>
      </c>
      <c r="AT337" s="217" t="s">
        <v>139</v>
      </c>
      <c r="AU337" s="217" t="s">
        <v>85</v>
      </c>
      <c r="AY337" s="19" t="s">
        <v>136</v>
      </c>
      <c r="BE337" s="218">
        <f>IF(N337="základní",J337,0)</f>
        <v>0</v>
      </c>
      <c r="BF337" s="218">
        <f>IF(N337="snížená",J337,0)</f>
        <v>0</v>
      </c>
      <c r="BG337" s="218">
        <f>IF(N337="zákl. přenesená",J337,0)</f>
        <v>0</v>
      </c>
      <c r="BH337" s="218">
        <f>IF(N337="sníž. přenesená",J337,0)</f>
        <v>0</v>
      </c>
      <c r="BI337" s="218">
        <f>IF(N337="nulová",J337,0)</f>
        <v>0</v>
      </c>
      <c r="BJ337" s="19" t="s">
        <v>83</v>
      </c>
      <c r="BK337" s="218">
        <f>ROUND(I337*H337,2)</f>
        <v>0</v>
      </c>
      <c r="BL337" s="19" t="s">
        <v>257</v>
      </c>
      <c r="BM337" s="217" t="s">
        <v>1516</v>
      </c>
    </row>
    <row r="338" s="2" customFormat="1">
      <c r="A338" s="40"/>
      <c r="B338" s="41"/>
      <c r="C338" s="42"/>
      <c r="D338" s="219" t="s">
        <v>146</v>
      </c>
      <c r="E338" s="42"/>
      <c r="F338" s="220" t="s">
        <v>1517</v>
      </c>
      <c r="G338" s="42"/>
      <c r="H338" s="42"/>
      <c r="I338" s="221"/>
      <c r="J338" s="42"/>
      <c r="K338" s="42"/>
      <c r="L338" s="46"/>
      <c r="M338" s="222"/>
      <c r="N338" s="223"/>
      <c r="O338" s="86"/>
      <c r="P338" s="86"/>
      <c r="Q338" s="86"/>
      <c r="R338" s="86"/>
      <c r="S338" s="86"/>
      <c r="T338" s="87"/>
      <c r="U338" s="40"/>
      <c r="V338" s="40"/>
      <c r="W338" s="40"/>
      <c r="X338" s="40"/>
      <c r="Y338" s="40"/>
      <c r="Z338" s="40"/>
      <c r="AA338" s="40"/>
      <c r="AB338" s="40"/>
      <c r="AC338" s="40"/>
      <c r="AD338" s="40"/>
      <c r="AE338" s="40"/>
      <c r="AT338" s="19" t="s">
        <v>146</v>
      </c>
      <c r="AU338" s="19" t="s">
        <v>85</v>
      </c>
    </row>
    <row r="339" s="13" customFormat="1">
      <c r="A339" s="13"/>
      <c r="B339" s="224"/>
      <c r="C339" s="225"/>
      <c r="D339" s="226" t="s">
        <v>148</v>
      </c>
      <c r="E339" s="227" t="s">
        <v>19</v>
      </c>
      <c r="F339" s="228" t="s">
        <v>1383</v>
      </c>
      <c r="G339" s="225"/>
      <c r="H339" s="227" t="s">
        <v>19</v>
      </c>
      <c r="I339" s="229"/>
      <c r="J339" s="225"/>
      <c r="K339" s="225"/>
      <c r="L339" s="230"/>
      <c r="M339" s="231"/>
      <c r="N339" s="232"/>
      <c r="O339" s="232"/>
      <c r="P339" s="232"/>
      <c r="Q339" s="232"/>
      <c r="R339" s="232"/>
      <c r="S339" s="232"/>
      <c r="T339" s="23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34" t="s">
        <v>148</v>
      </c>
      <c r="AU339" s="234" t="s">
        <v>85</v>
      </c>
      <c r="AV339" s="13" t="s">
        <v>83</v>
      </c>
      <c r="AW339" s="13" t="s">
        <v>35</v>
      </c>
      <c r="AX339" s="13" t="s">
        <v>75</v>
      </c>
      <c r="AY339" s="234" t="s">
        <v>136</v>
      </c>
    </row>
    <row r="340" s="14" customFormat="1">
      <c r="A340" s="14"/>
      <c r="B340" s="235"/>
      <c r="C340" s="236"/>
      <c r="D340" s="226" t="s">
        <v>148</v>
      </c>
      <c r="E340" s="237" t="s">
        <v>19</v>
      </c>
      <c r="F340" s="238" t="s">
        <v>1424</v>
      </c>
      <c r="G340" s="236"/>
      <c r="H340" s="239">
        <v>8</v>
      </c>
      <c r="I340" s="240"/>
      <c r="J340" s="236"/>
      <c r="K340" s="236"/>
      <c r="L340" s="241"/>
      <c r="M340" s="242"/>
      <c r="N340" s="243"/>
      <c r="O340" s="243"/>
      <c r="P340" s="243"/>
      <c r="Q340" s="243"/>
      <c r="R340" s="243"/>
      <c r="S340" s="243"/>
      <c r="T340" s="24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T340" s="245" t="s">
        <v>148</v>
      </c>
      <c r="AU340" s="245" t="s">
        <v>85</v>
      </c>
      <c r="AV340" s="14" t="s">
        <v>85</v>
      </c>
      <c r="AW340" s="14" t="s">
        <v>35</v>
      </c>
      <c r="AX340" s="14" t="s">
        <v>75</v>
      </c>
      <c r="AY340" s="245" t="s">
        <v>136</v>
      </c>
    </row>
    <row r="341" s="14" customFormat="1">
      <c r="A341" s="14"/>
      <c r="B341" s="235"/>
      <c r="C341" s="236"/>
      <c r="D341" s="226" t="s">
        <v>148</v>
      </c>
      <c r="E341" s="237" t="s">
        <v>19</v>
      </c>
      <c r="F341" s="238" t="s">
        <v>1424</v>
      </c>
      <c r="G341" s="236"/>
      <c r="H341" s="239">
        <v>8</v>
      </c>
      <c r="I341" s="240"/>
      <c r="J341" s="236"/>
      <c r="K341" s="236"/>
      <c r="L341" s="241"/>
      <c r="M341" s="242"/>
      <c r="N341" s="243"/>
      <c r="O341" s="243"/>
      <c r="P341" s="243"/>
      <c r="Q341" s="243"/>
      <c r="R341" s="243"/>
      <c r="S341" s="243"/>
      <c r="T341" s="24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T341" s="245" t="s">
        <v>148</v>
      </c>
      <c r="AU341" s="245" t="s">
        <v>85</v>
      </c>
      <c r="AV341" s="14" t="s">
        <v>85</v>
      </c>
      <c r="AW341" s="14" t="s">
        <v>35</v>
      </c>
      <c r="AX341" s="14" t="s">
        <v>75</v>
      </c>
      <c r="AY341" s="245" t="s">
        <v>136</v>
      </c>
    </row>
    <row r="342" s="13" customFormat="1">
      <c r="A342" s="13"/>
      <c r="B342" s="224"/>
      <c r="C342" s="225"/>
      <c r="D342" s="226" t="s">
        <v>148</v>
      </c>
      <c r="E342" s="227" t="s">
        <v>19</v>
      </c>
      <c r="F342" s="228" t="s">
        <v>1385</v>
      </c>
      <c r="G342" s="225"/>
      <c r="H342" s="227" t="s">
        <v>19</v>
      </c>
      <c r="I342" s="229"/>
      <c r="J342" s="225"/>
      <c r="K342" s="225"/>
      <c r="L342" s="230"/>
      <c r="M342" s="231"/>
      <c r="N342" s="232"/>
      <c r="O342" s="232"/>
      <c r="P342" s="232"/>
      <c r="Q342" s="232"/>
      <c r="R342" s="232"/>
      <c r="S342" s="232"/>
      <c r="T342" s="23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34" t="s">
        <v>148</v>
      </c>
      <c r="AU342" s="234" t="s">
        <v>85</v>
      </c>
      <c r="AV342" s="13" t="s">
        <v>83</v>
      </c>
      <c r="AW342" s="13" t="s">
        <v>35</v>
      </c>
      <c r="AX342" s="13" t="s">
        <v>75</v>
      </c>
      <c r="AY342" s="234" t="s">
        <v>136</v>
      </c>
    </row>
    <row r="343" s="14" customFormat="1">
      <c r="A343" s="14"/>
      <c r="B343" s="235"/>
      <c r="C343" s="236"/>
      <c r="D343" s="226" t="s">
        <v>148</v>
      </c>
      <c r="E343" s="237" t="s">
        <v>19</v>
      </c>
      <c r="F343" s="238" t="s">
        <v>1425</v>
      </c>
      <c r="G343" s="236"/>
      <c r="H343" s="239">
        <v>3</v>
      </c>
      <c r="I343" s="240"/>
      <c r="J343" s="236"/>
      <c r="K343" s="236"/>
      <c r="L343" s="241"/>
      <c r="M343" s="242"/>
      <c r="N343" s="243"/>
      <c r="O343" s="243"/>
      <c r="P343" s="243"/>
      <c r="Q343" s="243"/>
      <c r="R343" s="243"/>
      <c r="S343" s="243"/>
      <c r="T343" s="24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T343" s="245" t="s">
        <v>148</v>
      </c>
      <c r="AU343" s="245" t="s">
        <v>85</v>
      </c>
      <c r="AV343" s="14" t="s">
        <v>85</v>
      </c>
      <c r="AW343" s="14" t="s">
        <v>35</v>
      </c>
      <c r="AX343" s="14" t="s">
        <v>75</v>
      </c>
      <c r="AY343" s="245" t="s">
        <v>136</v>
      </c>
    </row>
    <row r="344" s="14" customFormat="1">
      <c r="A344" s="14"/>
      <c r="B344" s="235"/>
      <c r="C344" s="236"/>
      <c r="D344" s="226" t="s">
        <v>148</v>
      </c>
      <c r="E344" s="237" t="s">
        <v>19</v>
      </c>
      <c r="F344" s="238" t="s">
        <v>1425</v>
      </c>
      <c r="G344" s="236"/>
      <c r="H344" s="239">
        <v>3</v>
      </c>
      <c r="I344" s="240"/>
      <c r="J344" s="236"/>
      <c r="K344" s="236"/>
      <c r="L344" s="241"/>
      <c r="M344" s="242"/>
      <c r="N344" s="243"/>
      <c r="O344" s="243"/>
      <c r="P344" s="243"/>
      <c r="Q344" s="243"/>
      <c r="R344" s="243"/>
      <c r="S344" s="243"/>
      <c r="T344" s="24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T344" s="245" t="s">
        <v>148</v>
      </c>
      <c r="AU344" s="245" t="s">
        <v>85</v>
      </c>
      <c r="AV344" s="14" t="s">
        <v>85</v>
      </c>
      <c r="AW344" s="14" t="s">
        <v>35</v>
      </c>
      <c r="AX344" s="14" t="s">
        <v>75</v>
      </c>
      <c r="AY344" s="245" t="s">
        <v>136</v>
      </c>
    </row>
    <row r="345" s="13" customFormat="1">
      <c r="A345" s="13"/>
      <c r="B345" s="224"/>
      <c r="C345" s="225"/>
      <c r="D345" s="226" t="s">
        <v>148</v>
      </c>
      <c r="E345" s="227" t="s">
        <v>19</v>
      </c>
      <c r="F345" s="228" t="s">
        <v>1387</v>
      </c>
      <c r="G345" s="225"/>
      <c r="H345" s="227" t="s">
        <v>19</v>
      </c>
      <c r="I345" s="229"/>
      <c r="J345" s="225"/>
      <c r="K345" s="225"/>
      <c r="L345" s="230"/>
      <c r="M345" s="231"/>
      <c r="N345" s="232"/>
      <c r="O345" s="232"/>
      <c r="P345" s="232"/>
      <c r="Q345" s="232"/>
      <c r="R345" s="232"/>
      <c r="S345" s="232"/>
      <c r="T345" s="23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34" t="s">
        <v>148</v>
      </c>
      <c r="AU345" s="234" t="s">
        <v>85</v>
      </c>
      <c r="AV345" s="13" t="s">
        <v>83</v>
      </c>
      <c r="AW345" s="13" t="s">
        <v>35</v>
      </c>
      <c r="AX345" s="13" t="s">
        <v>75</v>
      </c>
      <c r="AY345" s="234" t="s">
        <v>136</v>
      </c>
    </row>
    <row r="346" s="14" customFormat="1">
      <c r="A346" s="14"/>
      <c r="B346" s="235"/>
      <c r="C346" s="236"/>
      <c r="D346" s="226" t="s">
        <v>148</v>
      </c>
      <c r="E346" s="237" t="s">
        <v>19</v>
      </c>
      <c r="F346" s="238" t="s">
        <v>1518</v>
      </c>
      <c r="G346" s="236"/>
      <c r="H346" s="239">
        <v>2.5</v>
      </c>
      <c r="I346" s="240"/>
      <c r="J346" s="236"/>
      <c r="K346" s="236"/>
      <c r="L346" s="241"/>
      <c r="M346" s="242"/>
      <c r="N346" s="243"/>
      <c r="O346" s="243"/>
      <c r="P346" s="243"/>
      <c r="Q346" s="243"/>
      <c r="R346" s="243"/>
      <c r="S346" s="243"/>
      <c r="T346" s="24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T346" s="245" t="s">
        <v>148</v>
      </c>
      <c r="AU346" s="245" t="s">
        <v>85</v>
      </c>
      <c r="AV346" s="14" t="s">
        <v>85</v>
      </c>
      <c r="AW346" s="14" t="s">
        <v>35</v>
      </c>
      <c r="AX346" s="14" t="s">
        <v>75</v>
      </c>
      <c r="AY346" s="245" t="s">
        <v>136</v>
      </c>
    </row>
    <row r="347" s="14" customFormat="1">
      <c r="A347" s="14"/>
      <c r="B347" s="235"/>
      <c r="C347" s="236"/>
      <c r="D347" s="226" t="s">
        <v>148</v>
      </c>
      <c r="E347" s="237" t="s">
        <v>19</v>
      </c>
      <c r="F347" s="238" t="s">
        <v>1518</v>
      </c>
      <c r="G347" s="236"/>
      <c r="H347" s="239">
        <v>2.5</v>
      </c>
      <c r="I347" s="240"/>
      <c r="J347" s="236"/>
      <c r="K347" s="236"/>
      <c r="L347" s="241"/>
      <c r="M347" s="242"/>
      <c r="N347" s="243"/>
      <c r="O347" s="243"/>
      <c r="P347" s="243"/>
      <c r="Q347" s="243"/>
      <c r="R347" s="243"/>
      <c r="S347" s="243"/>
      <c r="T347" s="24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T347" s="245" t="s">
        <v>148</v>
      </c>
      <c r="AU347" s="245" t="s">
        <v>85</v>
      </c>
      <c r="AV347" s="14" t="s">
        <v>85</v>
      </c>
      <c r="AW347" s="14" t="s">
        <v>35</v>
      </c>
      <c r="AX347" s="14" t="s">
        <v>75</v>
      </c>
      <c r="AY347" s="245" t="s">
        <v>136</v>
      </c>
    </row>
    <row r="348" s="13" customFormat="1">
      <c r="A348" s="13"/>
      <c r="B348" s="224"/>
      <c r="C348" s="225"/>
      <c r="D348" s="226" t="s">
        <v>148</v>
      </c>
      <c r="E348" s="227" t="s">
        <v>19</v>
      </c>
      <c r="F348" s="228" t="s">
        <v>1389</v>
      </c>
      <c r="G348" s="225"/>
      <c r="H348" s="227" t="s">
        <v>19</v>
      </c>
      <c r="I348" s="229"/>
      <c r="J348" s="225"/>
      <c r="K348" s="225"/>
      <c r="L348" s="230"/>
      <c r="M348" s="231"/>
      <c r="N348" s="232"/>
      <c r="O348" s="232"/>
      <c r="P348" s="232"/>
      <c r="Q348" s="232"/>
      <c r="R348" s="232"/>
      <c r="S348" s="232"/>
      <c r="T348" s="23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234" t="s">
        <v>148</v>
      </c>
      <c r="AU348" s="234" t="s">
        <v>85</v>
      </c>
      <c r="AV348" s="13" t="s">
        <v>83</v>
      </c>
      <c r="AW348" s="13" t="s">
        <v>35</v>
      </c>
      <c r="AX348" s="13" t="s">
        <v>75</v>
      </c>
      <c r="AY348" s="234" t="s">
        <v>136</v>
      </c>
    </row>
    <row r="349" s="14" customFormat="1">
      <c r="A349" s="14"/>
      <c r="B349" s="235"/>
      <c r="C349" s="236"/>
      <c r="D349" s="226" t="s">
        <v>148</v>
      </c>
      <c r="E349" s="237" t="s">
        <v>19</v>
      </c>
      <c r="F349" s="238" t="s">
        <v>1519</v>
      </c>
      <c r="G349" s="236"/>
      <c r="H349" s="239">
        <v>7.75</v>
      </c>
      <c r="I349" s="240"/>
      <c r="J349" s="236"/>
      <c r="K349" s="236"/>
      <c r="L349" s="241"/>
      <c r="M349" s="242"/>
      <c r="N349" s="243"/>
      <c r="O349" s="243"/>
      <c r="P349" s="243"/>
      <c r="Q349" s="243"/>
      <c r="R349" s="243"/>
      <c r="S349" s="243"/>
      <c r="T349" s="24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T349" s="245" t="s">
        <v>148</v>
      </c>
      <c r="AU349" s="245" t="s">
        <v>85</v>
      </c>
      <c r="AV349" s="14" t="s">
        <v>85</v>
      </c>
      <c r="AW349" s="14" t="s">
        <v>35</v>
      </c>
      <c r="AX349" s="14" t="s">
        <v>75</v>
      </c>
      <c r="AY349" s="245" t="s">
        <v>136</v>
      </c>
    </row>
    <row r="350" s="14" customFormat="1">
      <c r="A350" s="14"/>
      <c r="B350" s="235"/>
      <c r="C350" s="236"/>
      <c r="D350" s="226" t="s">
        <v>148</v>
      </c>
      <c r="E350" s="237" t="s">
        <v>19</v>
      </c>
      <c r="F350" s="238" t="s">
        <v>1520</v>
      </c>
      <c r="G350" s="236"/>
      <c r="H350" s="239">
        <v>5</v>
      </c>
      <c r="I350" s="240"/>
      <c r="J350" s="236"/>
      <c r="K350" s="236"/>
      <c r="L350" s="241"/>
      <c r="M350" s="242"/>
      <c r="N350" s="243"/>
      <c r="O350" s="243"/>
      <c r="P350" s="243"/>
      <c r="Q350" s="243"/>
      <c r="R350" s="243"/>
      <c r="S350" s="243"/>
      <c r="T350" s="24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T350" s="245" t="s">
        <v>148</v>
      </c>
      <c r="AU350" s="245" t="s">
        <v>85</v>
      </c>
      <c r="AV350" s="14" t="s">
        <v>85</v>
      </c>
      <c r="AW350" s="14" t="s">
        <v>35</v>
      </c>
      <c r="AX350" s="14" t="s">
        <v>75</v>
      </c>
      <c r="AY350" s="245" t="s">
        <v>136</v>
      </c>
    </row>
    <row r="351" s="13" customFormat="1">
      <c r="A351" s="13"/>
      <c r="B351" s="224"/>
      <c r="C351" s="225"/>
      <c r="D351" s="226" t="s">
        <v>148</v>
      </c>
      <c r="E351" s="227" t="s">
        <v>19</v>
      </c>
      <c r="F351" s="228" t="s">
        <v>1392</v>
      </c>
      <c r="G351" s="225"/>
      <c r="H351" s="227" t="s">
        <v>19</v>
      </c>
      <c r="I351" s="229"/>
      <c r="J351" s="225"/>
      <c r="K351" s="225"/>
      <c r="L351" s="230"/>
      <c r="M351" s="231"/>
      <c r="N351" s="232"/>
      <c r="O351" s="232"/>
      <c r="P351" s="232"/>
      <c r="Q351" s="232"/>
      <c r="R351" s="232"/>
      <c r="S351" s="232"/>
      <c r="T351" s="23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T351" s="234" t="s">
        <v>148</v>
      </c>
      <c r="AU351" s="234" t="s">
        <v>85</v>
      </c>
      <c r="AV351" s="13" t="s">
        <v>83</v>
      </c>
      <c r="AW351" s="13" t="s">
        <v>35</v>
      </c>
      <c r="AX351" s="13" t="s">
        <v>75</v>
      </c>
      <c r="AY351" s="234" t="s">
        <v>136</v>
      </c>
    </row>
    <row r="352" s="14" customFormat="1">
      <c r="A352" s="14"/>
      <c r="B352" s="235"/>
      <c r="C352" s="236"/>
      <c r="D352" s="226" t="s">
        <v>148</v>
      </c>
      <c r="E352" s="237" t="s">
        <v>19</v>
      </c>
      <c r="F352" s="238" t="s">
        <v>83</v>
      </c>
      <c r="G352" s="236"/>
      <c r="H352" s="239">
        <v>1</v>
      </c>
      <c r="I352" s="240"/>
      <c r="J352" s="236"/>
      <c r="K352" s="236"/>
      <c r="L352" s="241"/>
      <c r="M352" s="242"/>
      <c r="N352" s="243"/>
      <c r="O352" s="243"/>
      <c r="P352" s="243"/>
      <c r="Q352" s="243"/>
      <c r="R352" s="243"/>
      <c r="S352" s="243"/>
      <c r="T352" s="24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T352" s="245" t="s">
        <v>148</v>
      </c>
      <c r="AU352" s="245" t="s">
        <v>85</v>
      </c>
      <c r="AV352" s="14" t="s">
        <v>85</v>
      </c>
      <c r="AW352" s="14" t="s">
        <v>35</v>
      </c>
      <c r="AX352" s="14" t="s">
        <v>75</v>
      </c>
      <c r="AY352" s="245" t="s">
        <v>136</v>
      </c>
    </row>
    <row r="353" s="14" customFormat="1">
      <c r="A353" s="14"/>
      <c r="B353" s="235"/>
      <c r="C353" s="236"/>
      <c r="D353" s="226" t="s">
        <v>148</v>
      </c>
      <c r="E353" s="237" t="s">
        <v>19</v>
      </c>
      <c r="F353" s="238" t="s">
        <v>83</v>
      </c>
      <c r="G353" s="236"/>
      <c r="H353" s="239">
        <v>1</v>
      </c>
      <c r="I353" s="240"/>
      <c r="J353" s="236"/>
      <c r="K353" s="236"/>
      <c r="L353" s="241"/>
      <c r="M353" s="242"/>
      <c r="N353" s="243"/>
      <c r="O353" s="243"/>
      <c r="P353" s="243"/>
      <c r="Q353" s="243"/>
      <c r="R353" s="243"/>
      <c r="S353" s="243"/>
      <c r="T353" s="24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T353" s="245" t="s">
        <v>148</v>
      </c>
      <c r="AU353" s="245" t="s">
        <v>85</v>
      </c>
      <c r="AV353" s="14" t="s">
        <v>85</v>
      </c>
      <c r="AW353" s="14" t="s">
        <v>35</v>
      </c>
      <c r="AX353" s="14" t="s">
        <v>75</v>
      </c>
      <c r="AY353" s="245" t="s">
        <v>136</v>
      </c>
    </row>
    <row r="354" s="13" customFormat="1">
      <c r="A354" s="13"/>
      <c r="B354" s="224"/>
      <c r="C354" s="225"/>
      <c r="D354" s="226" t="s">
        <v>148</v>
      </c>
      <c r="E354" s="227" t="s">
        <v>19</v>
      </c>
      <c r="F354" s="228" t="s">
        <v>1394</v>
      </c>
      <c r="G354" s="225"/>
      <c r="H354" s="227" t="s">
        <v>19</v>
      </c>
      <c r="I354" s="229"/>
      <c r="J354" s="225"/>
      <c r="K354" s="225"/>
      <c r="L354" s="230"/>
      <c r="M354" s="231"/>
      <c r="N354" s="232"/>
      <c r="O354" s="232"/>
      <c r="P354" s="232"/>
      <c r="Q354" s="232"/>
      <c r="R354" s="232"/>
      <c r="S354" s="232"/>
      <c r="T354" s="23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T354" s="234" t="s">
        <v>148</v>
      </c>
      <c r="AU354" s="234" t="s">
        <v>85</v>
      </c>
      <c r="AV354" s="13" t="s">
        <v>83</v>
      </c>
      <c r="AW354" s="13" t="s">
        <v>35</v>
      </c>
      <c r="AX354" s="13" t="s">
        <v>75</v>
      </c>
      <c r="AY354" s="234" t="s">
        <v>136</v>
      </c>
    </row>
    <row r="355" s="14" customFormat="1">
      <c r="A355" s="14"/>
      <c r="B355" s="235"/>
      <c r="C355" s="236"/>
      <c r="D355" s="226" t="s">
        <v>148</v>
      </c>
      <c r="E355" s="237" t="s">
        <v>19</v>
      </c>
      <c r="F355" s="238" t="s">
        <v>1429</v>
      </c>
      <c r="G355" s="236"/>
      <c r="H355" s="239">
        <v>0.34999999999999998</v>
      </c>
      <c r="I355" s="240"/>
      <c r="J355" s="236"/>
      <c r="K355" s="236"/>
      <c r="L355" s="241"/>
      <c r="M355" s="242"/>
      <c r="N355" s="243"/>
      <c r="O355" s="243"/>
      <c r="P355" s="243"/>
      <c r="Q355" s="243"/>
      <c r="R355" s="243"/>
      <c r="S355" s="243"/>
      <c r="T355" s="24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T355" s="245" t="s">
        <v>148</v>
      </c>
      <c r="AU355" s="245" t="s">
        <v>85</v>
      </c>
      <c r="AV355" s="14" t="s">
        <v>85</v>
      </c>
      <c r="AW355" s="14" t="s">
        <v>35</v>
      </c>
      <c r="AX355" s="14" t="s">
        <v>75</v>
      </c>
      <c r="AY355" s="245" t="s">
        <v>136</v>
      </c>
    </row>
    <row r="356" s="14" customFormat="1">
      <c r="A356" s="14"/>
      <c r="B356" s="235"/>
      <c r="C356" s="236"/>
      <c r="D356" s="226" t="s">
        <v>148</v>
      </c>
      <c r="E356" s="237" t="s">
        <v>19</v>
      </c>
      <c r="F356" s="238" t="s">
        <v>1429</v>
      </c>
      <c r="G356" s="236"/>
      <c r="H356" s="239">
        <v>0.34999999999999998</v>
      </c>
      <c r="I356" s="240"/>
      <c r="J356" s="236"/>
      <c r="K356" s="236"/>
      <c r="L356" s="241"/>
      <c r="M356" s="242"/>
      <c r="N356" s="243"/>
      <c r="O356" s="243"/>
      <c r="P356" s="243"/>
      <c r="Q356" s="243"/>
      <c r="R356" s="243"/>
      <c r="S356" s="243"/>
      <c r="T356" s="24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T356" s="245" t="s">
        <v>148</v>
      </c>
      <c r="AU356" s="245" t="s">
        <v>85</v>
      </c>
      <c r="AV356" s="14" t="s">
        <v>85</v>
      </c>
      <c r="AW356" s="14" t="s">
        <v>35</v>
      </c>
      <c r="AX356" s="14" t="s">
        <v>75</v>
      </c>
      <c r="AY356" s="245" t="s">
        <v>136</v>
      </c>
    </row>
    <row r="357" s="13" customFormat="1">
      <c r="A357" s="13"/>
      <c r="B357" s="224"/>
      <c r="C357" s="225"/>
      <c r="D357" s="226" t="s">
        <v>148</v>
      </c>
      <c r="E357" s="227" t="s">
        <v>19</v>
      </c>
      <c r="F357" s="228" t="s">
        <v>1396</v>
      </c>
      <c r="G357" s="225"/>
      <c r="H357" s="227" t="s">
        <v>19</v>
      </c>
      <c r="I357" s="229"/>
      <c r="J357" s="225"/>
      <c r="K357" s="225"/>
      <c r="L357" s="230"/>
      <c r="M357" s="231"/>
      <c r="N357" s="232"/>
      <c r="O357" s="232"/>
      <c r="P357" s="232"/>
      <c r="Q357" s="232"/>
      <c r="R357" s="232"/>
      <c r="S357" s="232"/>
      <c r="T357" s="23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T357" s="234" t="s">
        <v>148</v>
      </c>
      <c r="AU357" s="234" t="s">
        <v>85</v>
      </c>
      <c r="AV357" s="13" t="s">
        <v>83</v>
      </c>
      <c r="AW357" s="13" t="s">
        <v>35</v>
      </c>
      <c r="AX357" s="13" t="s">
        <v>75</v>
      </c>
      <c r="AY357" s="234" t="s">
        <v>136</v>
      </c>
    </row>
    <row r="358" s="14" customFormat="1">
      <c r="A358" s="14"/>
      <c r="B358" s="235"/>
      <c r="C358" s="236"/>
      <c r="D358" s="226" t="s">
        <v>148</v>
      </c>
      <c r="E358" s="237" t="s">
        <v>19</v>
      </c>
      <c r="F358" s="238" t="s">
        <v>1429</v>
      </c>
      <c r="G358" s="236"/>
      <c r="H358" s="239">
        <v>0.34999999999999998</v>
      </c>
      <c r="I358" s="240"/>
      <c r="J358" s="236"/>
      <c r="K358" s="236"/>
      <c r="L358" s="241"/>
      <c r="M358" s="242"/>
      <c r="N358" s="243"/>
      <c r="O358" s="243"/>
      <c r="P358" s="243"/>
      <c r="Q358" s="243"/>
      <c r="R358" s="243"/>
      <c r="S358" s="243"/>
      <c r="T358" s="24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T358" s="245" t="s">
        <v>148</v>
      </c>
      <c r="AU358" s="245" t="s">
        <v>85</v>
      </c>
      <c r="AV358" s="14" t="s">
        <v>85</v>
      </c>
      <c r="AW358" s="14" t="s">
        <v>35</v>
      </c>
      <c r="AX358" s="14" t="s">
        <v>75</v>
      </c>
      <c r="AY358" s="245" t="s">
        <v>136</v>
      </c>
    </row>
    <row r="359" s="14" customFormat="1">
      <c r="A359" s="14"/>
      <c r="B359" s="235"/>
      <c r="C359" s="236"/>
      <c r="D359" s="226" t="s">
        <v>148</v>
      </c>
      <c r="E359" s="237" t="s">
        <v>19</v>
      </c>
      <c r="F359" s="238" t="s">
        <v>1429</v>
      </c>
      <c r="G359" s="236"/>
      <c r="H359" s="239">
        <v>0.34999999999999998</v>
      </c>
      <c r="I359" s="240"/>
      <c r="J359" s="236"/>
      <c r="K359" s="236"/>
      <c r="L359" s="241"/>
      <c r="M359" s="242"/>
      <c r="N359" s="243"/>
      <c r="O359" s="243"/>
      <c r="P359" s="243"/>
      <c r="Q359" s="243"/>
      <c r="R359" s="243"/>
      <c r="S359" s="243"/>
      <c r="T359" s="24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T359" s="245" t="s">
        <v>148</v>
      </c>
      <c r="AU359" s="245" t="s">
        <v>85</v>
      </c>
      <c r="AV359" s="14" t="s">
        <v>85</v>
      </c>
      <c r="AW359" s="14" t="s">
        <v>35</v>
      </c>
      <c r="AX359" s="14" t="s">
        <v>75</v>
      </c>
      <c r="AY359" s="245" t="s">
        <v>136</v>
      </c>
    </row>
    <row r="360" s="13" customFormat="1">
      <c r="A360" s="13"/>
      <c r="B360" s="224"/>
      <c r="C360" s="225"/>
      <c r="D360" s="226" t="s">
        <v>148</v>
      </c>
      <c r="E360" s="227" t="s">
        <v>19</v>
      </c>
      <c r="F360" s="228" t="s">
        <v>1397</v>
      </c>
      <c r="G360" s="225"/>
      <c r="H360" s="227" t="s">
        <v>19</v>
      </c>
      <c r="I360" s="229"/>
      <c r="J360" s="225"/>
      <c r="K360" s="225"/>
      <c r="L360" s="230"/>
      <c r="M360" s="231"/>
      <c r="N360" s="232"/>
      <c r="O360" s="232"/>
      <c r="P360" s="232"/>
      <c r="Q360" s="232"/>
      <c r="R360" s="232"/>
      <c r="S360" s="232"/>
      <c r="T360" s="23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T360" s="234" t="s">
        <v>148</v>
      </c>
      <c r="AU360" s="234" t="s">
        <v>85</v>
      </c>
      <c r="AV360" s="13" t="s">
        <v>83</v>
      </c>
      <c r="AW360" s="13" t="s">
        <v>35</v>
      </c>
      <c r="AX360" s="13" t="s">
        <v>75</v>
      </c>
      <c r="AY360" s="234" t="s">
        <v>136</v>
      </c>
    </row>
    <row r="361" s="14" customFormat="1">
      <c r="A361" s="14"/>
      <c r="B361" s="235"/>
      <c r="C361" s="236"/>
      <c r="D361" s="226" t="s">
        <v>148</v>
      </c>
      <c r="E361" s="237" t="s">
        <v>19</v>
      </c>
      <c r="F361" s="238" t="s">
        <v>1429</v>
      </c>
      <c r="G361" s="236"/>
      <c r="H361" s="239">
        <v>0.34999999999999998</v>
      </c>
      <c r="I361" s="240"/>
      <c r="J361" s="236"/>
      <c r="K361" s="236"/>
      <c r="L361" s="241"/>
      <c r="M361" s="242"/>
      <c r="N361" s="243"/>
      <c r="O361" s="243"/>
      <c r="P361" s="243"/>
      <c r="Q361" s="243"/>
      <c r="R361" s="243"/>
      <c r="S361" s="243"/>
      <c r="T361" s="24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T361" s="245" t="s">
        <v>148</v>
      </c>
      <c r="AU361" s="245" t="s">
        <v>85</v>
      </c>
      <c r="AV361" s="14" t="s">
        <v>85</v>
      </c>
      <c r="AW361" s="14" t="s">
        <v>35</v>
      </c>
      <c r="AX361" s="14" t="s">
        <v>75</v>
      </c>
      <c r="AY361" s="245" t="s">
        <v>136</v>
      </c>
    </row>
    <row r="362" s="14" customFormat="1">
      <c r="A362" s="14"/>
      <c r="B362" s="235"/>
      <c r="C362" s="236"/>
      <c r="D362" s="226" t="s">
        <v>148</v>
      </c>
      <c r="E362" s="237" t="s">
        <v>19</v>
      </c>
      <c r="F362" s="238" t="s">
        <v>1429</v>
      </c>
      <c r="G362" s="236"/>
      <c r="H362" s="239">
        <v>0.34999999999999998</v>
      </c>
      <c r="I362" s="240"/>
      <c r="J362" s="236"/>
      <c r="K362" s="236"/>
      <c r="L362" s="241"/>
      <c r="M362" s="242"/>
      <c r="N362" s="243"/>
      <c r="O362" s="243"/>
      <c r="P362" s="243"/>
      <c r="Q362" s="243"/>
      <c r="R362" s="243"/>
      <c r="S362" s="243"/>
      <c r="T362" s="24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T362" s="245" t="s">
        <v>148</v>
      </c>
      <c r="AU362" s="245" t="s">
        <v>85</v>
      </c>
      <c r="AV362" s="14" t="s">
        <v>85</v>
      </c>
      <c r="AW362" s="14" t="s">
        <v>35</v>
      </c>
      <c r="AX362" s="14" t="s">
        <v>75</v>
      </c>
      <c r="AY362" s="245" t="s">
        <v>136</v>
      </c>
    </row>
    <row r="363" s="13" customFormat="1">
      <c r="A363" s="13"/>
      <c r="B363" s="224"/>
      <c r="C363" s="225"/>
      <c r="D363" s="226" t="s">
        <v>148</v>
      </c>
      <c r="E363" s="227" t="s">
        <v>19</v>
      </c>
      <c r="F363" s="228" t="s">
        <v>1398</v>
      </c>
      <c r="G363" s="225"/>
      <c r="H363" s="227" t="s">
        <v>19</v>
      </c>
      <c r="I363" s="229"/>
      <c r="J363" s="225"/>
      <c r="K363" s="225"/>
      <c r="L363" s="230"/>
      <c r="M363" s="231"/>
      <c r="N363" s="232"/>
      <c r="O363" s="232"/>
      <c r="P363" s="232"/>
      <c r="Q363" s="232"/>
      <c r="R363" s="232"/>
      <c r="S363" s="232"/>
      <c r="T363" s="23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T363" s="234" t="s">
        <v>148</v>
      </c>
      <c r="AU363" s="234" t="s">
        <v>85</v>
      </c>
      <c r="AV363" s="13" t="s">
        <v>83</v>
      </c>
      <c r="AW363" s="13" t="s">
        <v>35</v>
      </c>
      <c r="AX363" s="13" t="s">
        <v>75</v>
      </c>
      <c r="AY363" s="234" t="s">
        <v>136</v>
      </c>
    </row>
    <row r="364" s="14" customFormat="1">
      <c r="A364" s="14"/>
      <c r="B364" s="235"/>
      <c r="C364" s="236"/>
      <c r="D364" s="226" t="s">
        <v>148</v>
      </c>
      <c r="E364" s="237" t="s">
        <v>19</v>
      </c>
      <c r="F364" s="238" t="s">
        <v>1429</v>
      </c>
      <c r="G364" s="236"/>
      <c r="H364" s="239">
        <v>0.34999999999999998</v>
      </c>
      <c r="I364" s="240"/>
      <c r="J364" s="236"/>
      <c r="K364" s="236"/>
      <c r="L364" s="241"/>
      <c r="M364" s="242"/>
      <c r="N364" s="243"/>
      <c r="O364" s="243"/>
      <c r="P364" s="243"/>
      <c r="Q364" s="243"/>
      <c r="R364" s="243"/>
      <c r="S364" s="243"/>
      <c r="T364" s="24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T364" s="245" t="s">
        <v>148</v>
      </c>
      <c r="AU364" s="245" t="s">
        <v>85</v>
      </c>
      <c r="AV364" s="14" t="s">
        <v>85</v>
      </c>
      <c r="AW364" s="14" t="s">
        <v>35</v>
      </c>
      <c r="AX364" s="14" t="s">
        <v>75</v>
      </c>
      <c r="AY364" s="245" t="s">
        <v>136</v>
      </c>
    </row>
    <row r="365" s="14" customFormat="1">
      <c r="A365" s="14"/>
      <c r="B365" s="235"/>
      <c r="C365" s="236"/>
      <c r="D365" s="226" t="s">
        <v>148</v>
      </c>
      <c r="E365" s="237" t="s">
        <v>19</v>
      </c>
      <c r="F365" s="238" t="s">
        <v>1429</v>
      </c>
      <c r="G365" s="236"/>
      <c r="H365" s="239">
        <v>0.34999999999999998</v>
      </c>
      <c r="I365" s="240"/>
      <c r="J365" s="236"/>
      <c r="K365" s="236"/>
      <c r="L365" s="241"/>
      <c r="M365" s="242"/>
      <c r="N365" s="243"/>
      <c r="O365" s="243"/>
      <c r="P365" s="243"/>
      <c r="Q365" s="243"/>
      <c r="R365" s="243"/>
      <c r="S365" s="243"/>
      <c r="T365" s="24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T365" s="245" t="s">
        <v>148</v>
      </c>
      <c r="AU365" s="245" t="s">
        <v>85</v>
      </c>
      <c r="AV365" s="14" t="s">
        <v>85</v>
      </c>
      <c r="AW365" s="14" t="s">
        <v>35</v>
      </c>
      <c r="AX365" s="14" t="s">
        <v>75</v>
      </c>
      <c r="AY365" s="245" t="s">
        <v>136</v>
      </c>
    </row>
    <row r="366" s="15" customFormat="1">
      <c r="A366" s="15"/>
      <c r="B366" s="246"/>
      <c r="C366" s="247"/>
      <c r="D366" s="226" t="s">
        <v>148</v>
      </c>
      <c r="E366" s="248" t="s">
        <v>19</v>
      </c>
      <c r="F366" s="249" t="s">
        <v>155</v>
      </c>
      <c r="G366" s="247"/>
      <c r="H366" s="250">
        <v>44.549999999999997</v>
      </c>
      <c r="I366" s="251"/>
      <c r="J366" s="247"/>
      <c r="K366" s="247"/>
      <c r="L366" s="252"/>
      <c r="M366" s="253"/>
      <c r="N366" s="254"/>
      <c r="O366" s="254"/>
      <c r="P366" s="254"/>
      <c r="Q366" s="254"/>
      <c r="R366" s="254"/>
      <c r="S366" s="254"/>
      <c r="T366" s="255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  <c r="AT366" s="256" t="s">
        <v>148</v>
      </c>
      <c r="AU366" s="256" t="s">
        <v>85</v>
      </c>
      <c r="AV366" s="15" t="s">
        <v>144</v>
      </c>
      <c r="AW366" s="15" t="s">
        <v>35</v>
      </c>
      <c r="AX366" s="15" t="s">
        <v>83</v>
      </c>
      <c r="AY366" s="256" t="s">
        <v>136</v>
      </c>
    </row>
    <row r="367" s="14" customFormat="1">
      <c r="A367" s="14"/>
      <c r="B367" s="235"/>
      <c r="C367" s="236"/>
      <c r="D367" s="226" t="s">
        <v>148</v>
      </c>
      <c r="E367" s="236"/>
      <c r="F367" s="238" t="s">
        <v>1521</v>
      </c>
      <c r="G367" s="236"/>
      <c r="H367" s="239">
        <v>49.005000000000003</v>
      </c>
      <c r="I367" s="240"/>
      <c r="J367" s="236"/>
      <c r="K367" s="236"/>
      <c r="L367" s="241"/>
      <c r="M367" s="242"/>
      <c r="N367" s="243"/>
      <c r="O367" s="243"/>
      <c r="P367" s="243"/>
      <c r="Q367" s="243"/>
      <c r="R367" s="243"/>
      <c r="S367" s="243"/>
      <c r="T367" s="24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T367" s="245" t="s">
        <v>148</v>
      </c>
      <c r="AU367" s="245" t="s">
        <v>85</v>
      </c>
      <c r="AV367" s="14" t="s">
        <v>85</v>
      </c>
      <c r="AW367" s="14" t="s">
        <v>4</v>
      </c>
      <c r="AX367" s="14" t="s">
        <v>83</v>
      </c>
      <c r="AY367" s="245" t="s">
        <v>136</v>
      </c>
    </row>
    <row r="368" s="2" customFormat="1" ht="24.15" customHeight="1">
      <c r="A368" s="40"/>
      <c r="B368" s="41"/>
      <c r="C368" s="206" t="s">
        <v>321</v>
      </c>
      <c r="D368" s="206" t="s">
        <v>139</v>
      </c>
      <c r="E368" s="207" t="s">
        <v>1522</v>
      </c>
      <c r="F368" s="208" t="s">
        <v>1523</v>
      </c>
      <c r="G368" s="209" t="s">
        <v>189</v>
      </c>
      <c r="H368" s="210">
        <v>26.015000000000001</v>
      </c>
      <c r="I368" s="211"/>
      <c r="J368" s="212">
        <f>ROUND(I368*H368,2)</f>
        <v>0</v>
      </c>
      <c r="K368" s="208" t="s">
        <v>143</v>
      </c>
      <c r="L368" s="46"/>
      <c r="M368" s="213" t="s">
        <v>19</v>
      </c>
      <c r="N368" s="214" t="s">
        <v>46</v>
      </c>
      <c r="O368" s="86"/>
      <c r="P368" s="215">
        <f>O368*H368</f>
        <v>0</v>
      </c>
      <c r="Q368" s="215">
        <v>4.0000000000000003E-05</v>
      </c>
      <c r="R368" s="215">
        <f>Q368*H368</f>
        <v>0.0010406</v>
      </c>
      <c r="S368" s="215">
        <v>0</v>
      </c>
      <c r="T368" s="216">
        <f>S368*H368</f>
        <v>0</v>
      </c>
      <c r="U368" s="40"/>
      <c r="V368" s="40"/>
      <c r="W368" s="40"/>
      <c r="X368" s="40"/>
      <c r="Y368" s="40"/>
      <c r="Z368" s="40"/>
      <c r="AA368" s="40"/>
      <c r="AB368" s="40"/>
      <c r="AC368" s="40"/>
      <c r="AD368" s="40"/>
      <c r="AE368" s="40"/>
      <c r="AR368" s="217" t="s">
        <v>257</v>
      </c>
      <c r="AT368" s="217" t="s">
        <v>139</v>
      </c>
      <c r="AU368" s="217" t="s">
        <v>85</v>
      </c>
      <c r="AY368" s="19" t="s">
        <v>136</v>
      </c>
      <c r="BE368" s="218">
        <f>IF(N368="základní",J368,0)</f>
        <v>0</v>
      </c>
      <c r="BF368" s="218">
        <f>IF(N368="snížená",J368,0)</f>
        <v>0</v>
      </c>
      <c r="BG368" s="218">
        <f>IF(N368="zákl. přenesená",J368,0)</f>
        <v>0</v>
      </c>
      <c r="BH368" s="218">
        <f>IF(N368="sníž. přenesená",J368,0)</f>
        <v>0</v>
      </c>
      <c r="BI368" s="218">
        <f>IF(N368="nulová",J368,0)</f>
        <v>0</v>
      </c>
      <c r="BJ368" s="19" t="s">
        <v>83</v>
      </c>
      <c r="BK368" s="218">
        <f>ROUND(I368*H368,2)</f>
        <v>0</v>
      </c>
      <c r="BL368" s="19" t="s">
        <v>257</v>
      </c>
      <c r="BM368" s="217" t="s">
        <v>1524</v>
      </c>
    </row>
    <row r="369" s="2" customFormat="1">
      <c r="A369" s="40"/>
      <c r="B369" s="41"/>
      <c r="C369" s="42"/>
      <c r="D369" s="219" t="s">
        <v>146</v>
      </c>
      <c r="E369" s="42"/>
      <c r="F369" s="220" t="s">
        <v>1525</v>
      </c>
      <c r="G369" s="42"/>
      <c r="H369" s="42"/>
      <c r="I369" s="221"/>
      <c r="J369" s="42"/>
      <c r="K369" s="42"/>
      <c r="L369" s="46"/>
      <c r="M369" s="222"/>
      <c r="N369" s="223"/>
      <c r="O369" s="86"/>
      <c r="P369" s="86"/>
      <c r="Q369" s="86"/>
      <c r="R369" s="86"/>
      <c r="S369" s="86"/>
      <c r="T369" s="87"/>
      <c r="U369" s="40"/>
      <c r="V369" s="40"/>
      <c r="W369" s="40"/>
      <c r="X369" s="40"/>
      <c r="Y369" s="40"/>
      <c r="Z369" s="40"/>
      <c r="AA369" s="40"/>
      <c r="AB369" s="40"/>
      <c r="AC369" s="40"/>
      <c r="AD369" s="40"/>
      <c r="AE369" s="40"/>
      <c r="AT369" s="19" t="s">
        <v>146</v>
      </c>
      <c r="AU369" s="19" t="s">
        <v>85</v>
      </c>
    </row>
    <row r="370" s="13" customFormat="1">
      <c r="A370" s="13"/>
      <c r="B370" s="224"/>
      <c r="C370" s="225"/>
      <c r="D370" s="226" t="s">
        <v>148</v>
      </c>
      <c r="E370" s="227" t="s">
        <v>19</v>
      </c>
      <c r="F370" s="228" t="s">
        <v>1383</v>
      </c>
      <c r="G370" s="225"/>
      <c r="H370" s="227" t="s">
        <v>19</v>
      </c>
      <c r="I370" s="229"/>
      <c r="J370" s="225"/>
      <c r="K370" s="225"/>
      <c r="L370" s="230"/>
      <c r="M370" s="231"/>
      <c r="N370" s="232"/>
      <c r="O370" s="232"/>
      <c r="P370" s="232"/>
      <c r="Q370" s="232"/>
      <c r="R370" s="232"/>
      <c r="S370" s="232"/>
      <c r="T370" s="23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34" t="s">
        <v>148</v>
      </c>
      <c r="AU370" s="234" t="s">
        <v>85</v>
      </c>
      <c r="AV370" s="13" t="s">
        <v>83</v>
      </c>
      <c r="AW370" s="13" t="s">
        <v>35</v>
      </c>
      <c r="AX370" s="13" t="s">
        <v>75</v>
      </c>
      <c r="AY370" s="234" t="s">
        <v>136</v>
      </c>
    </row>
    <row r="371" s="14" customFormat="1">
      <c r="A371" s="14"/>
      <c r="B371" s="235"/>
      <c r="C371" s="236"/>
      <c r="D371" s="226" t="s">
        <v>148</v>
      </c>
      <c r="E371" s="237" t="s">
        <v>19</v>
      </c>
      <c r="F371" s="238" t="s">
        <v>1424</v>
      </c>
      <c r="G371" s="236"/>
      <c r="H371" s="239">
        <v>8</v>
      </c>
      <c r="I371" s="240"/>
      <c r="J371" s="236"/>
      <c r="K371" s="236"/>
      <c r="L371" s="241"/>
      <c r="M371" s="242"/>
      <c r="N371" s="243"/>
      <c r="O371" s="243"/>
      <c r="P371" s="243"/>
      <c r="Q371" s="243"/>
      <c r="R371" s="243"/>
      <c r="S371" s="243"/>
      <c r="T371" s="24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T371" s="245" t="s">
        <v>148</v>
      </c>
      <c r="AU371" s="245" t="s">
        <v>85</v>
      </c>
      <c r="AV371" s="14" t="s">
        <v>85</v>
      </c>
      <c r="AW371" s="14" t="s">
        <v>35</v>
      </c>
      <c r="AX371" s="14" t="s">
        <v>75</v>
      </c>
      <c r="AY371" s="245" t="s">
        <v>136</v>
      </c>
    </row>
    <row r="372" s="13" customFormat="1">
      <c r="A372" s="13"/>
      <c r="B372" s="224"/>
      <c r="C372" s="225"/>
      <c r="D372" s="226" t="s">
        <v>148</v>
      </c>
      <c r="E372" s="227" t="s">
        <v>19</v>
      </c>
      <c r="F372" s="228" t="s">
        <v>1385</v>
      </c>
      <c r="G372" s="225"/>
      <c r="H372" s="227" t="s">
        <v>19</v>
      </c>
      <c r="I372" s="229"/>
      <c r="J372" s="225"/>
      <c r="K372" s="225"/>
      <c r="L372" s="230"/>
      <c r="M372" s="231"/>
      <c r="N372" s="232"/>
      <c r="O372" s="232"/>
      <c r="P372" s="232"/>
      <c r="Q372" s="232"/>
      <c r="R372" s="232"/>
      <c r="S372" s="232"/>
      <c r="T372" s="23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T372" s="234" t="s">
        <v>148</v>
      </c>
      <c r="AU372" s="234" t="s">
        <v>85</v>
      </c>
      <c r="AV372" s="13" t="s">
        <v>83</v>
      </c>
      <c r="AW372" s="13" t="s">
        <v>35</v>
      </c>
      <c r="AX372" s="13" t="s">
        <v>75</v>
      </c>
      <c r="AY372" s="234" t="s">
        <v>136</v>
      </c>
    </row>
    <row r="373" s="14" customFormat="1">
      <c r="A373" s="14"/>
      <c r="B373" s="235"/>
      <c r="C373" s="236"/>
      <c r="D373" s="226" t="s">
        <v>148</v>
      </c>
      <c r="E373" s="237" t="s">
        <v>19</v>
      </c>
      <c r="F373" s="238" t="s">
        <v>1425</v>
      </c>
      <c r="G373" s="236"/>
      <c r="H373" s="239">
        <v>3</v>
      </c>
      <c r="I373" s="240"/>
      <c r="J373" s="236"/>
      <c r="K373" s="236"/>
      <c r="L373" s="241"/>
      <c r="M373" s="242"/>
      <c r="N373" s="243"/>
      <c r="O373" s="243"/>
      <c r="P373" s="243"/>
      <c r="Q373" s="243"/>
      <c r="R373" s="243"/>
      <c r="S373" s="243"/>
      <c r="T373" s="24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T373" s="245" t="s">
        <v>148</v>
      </c>
      <c r="AU373" s="245" t="s">
        <v>85</v>
      </c>
      <c r="AV373" s="14" t="s">
        <v>85</v>
      </c>
      <c r="AW373" s="14" t="s">
        <v>35</v>
      </c>
      <c r="AX373" s="14" t="s">
        <v>75</v>
      </c>
      <c r="AY373" s="245" t="s">
        <v>136</v>
      </c>
    </row>
    <row r="374" s="13" customFormat="1">
      <c r="A374" s="13"/>
      <c r="B374" s="224"/>
      <c r="C374" s="225"/>
      <c r="D374" s="226" t="s">
        <v>148</v>
      </c>
      <c r="E374" s="227" t="s">
        <v>19</v>
      </c>
      <c r="F374" s="228" t="s">
        <v>1387</v>
      </c>
      <c r="G374" s="225"/>
      <c r="H374" s="227" t="s">
        <v>19</v>
      </c>
      <c r="I374" s="229"/>
      <c r="J374" s="225"/>
      <c r="K374" s="225"/>
      <c r="L374" s="230"/>
      <c r="M374" s="231"/>
      <c r="N374" s="232"/>
      <c r="O374" s="232"/>
      <c r="P374" s="232"/>
      <c r="Q374" s="232"/>
      <c r="R374" s="232"/>
      <c r="S374" s="232"/>
      <c r="T374" s="23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34" t="s">
        <v>148</v>
      </c>
      <c r="AU374" s="234" t="s">
        <v>85</v>
      </c>
      <c r="AV374" s="13" t="s">
        <v>83</v>
      </c>
      <c r="AW374" s="13" t="s">
        <v>35</v>
      </c>
      <c r="AX374" s="13" t="s">
        <v>75</v>
      </c>
      <c r="AY374" s="234" t="s">
        <v>136</v>
      </c>
    </row>
    <row r="375" s="14" customFormat="1">
      <c r="A375" s="14"/>
      <c r="B375" s="235"/>
      <c r="C375" s="236"/>
      <c r="D375" s="226" t="s">
        <v>148</v>
      </c>
      <c r="E375" s="237" t="s">
        <v>19</v>
      </c>
      <c r="F375" s="238" t="s">
        <v>1518</v>
      </c>
      <c r="G375" s="236"/>
      <c r="H375" s="239">
        <v>2.5</v>
      </c>
      <c r="I375" s="240"/>
      <c r="J375" s="236"/>
      <c r="K375" s="236"/>
      <c r="L375" s="241"/>
      <c r="M375" s="242"/>
      <c r="N375" s="243"/>
      <c r="O375" s="243"/>
      <c r="P375" s="243"/>
      <c r="Q375" s="243"/>
      <c r="R375" s="243"/>
      <c r="S375" s="243"/>
      <c r="T375" s="24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T375" s="245" t="s">
        <v>148</v>
      </c>
      <c r="AU375" s="245" t="s">
        <v>85</v>
      </c>
      <c r="AV375" s="14" t="s">
        <v>85</v>
      </c>
      <c r="AW375" s="14" t="s">
        <v>35</v>
      </c>
      <c r="AX375" s="14" t="s">
        <v>75</v>
      </c>
      <c r="AY375" s="245" t="s">
        <v>136</v>
      </c>
    </row>
    <row r="376" s="13" customFormat="1">
      <c r="A376" s="13"/>
      <c r="B376" s="224"/>
      <c r="C376" s="225"/>
      <c r="D376" s="226" t="s">
        <v>148</v>
      </c>
      <c r="E376" s="227" t="s">
        <v>19</v>
      </c>
      <c r="F376" s="228" t="s">
        <v>1389</v>
      </c>
      <c r="G376" s="225"/>
      <c r="H376" s="227" t="s">
        <v>19</v>
      </c>
      <c r="I376" s="229"/>
      <c r="J376" s="225"/>
      <c r="K376" s="225"/>
      <c r="L376" s="230"/>
      <c r="M376" s="231"/>
      <c r="N376" s="232"/>
      <c r="O376" s="232"/>
      <c r="P376" s="232"/>
      <c r="Q376" s="232"/>
      <c r="R376" s="232"/>
      <c r="S376" s="232"/>
      <c r="T376" s="23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T376" s="234" t="s">
        <v>148</v>
      </c>
      <c r="AU376" s="234" t="s">
        <v>85</v>
      </c>
      <c r="AV376" s="13" t="s">
        <v>83</v>
      </c>
      <c r="AW376" s="13" t="s">
        <v>35</v>
      </c>
      <c r="AX376" s="13" t="s">
        <v>75</v>
      </c>
      <c r="AY376" s="234" t="s">
        <v>136</v>
      </c>
    </row>
    <row r="377" s="14" customFormat="1">
      <c r="A377" s="14"/>
      <c r="B377" s="235"/>
      <c r="C377" s="236"/>
      <c r="D377" s="226" t="s">
        <v>148</v>
      </c>
      <c r="E377" s="237" t="s">
        <v>19</v>
      </c>
      <c r="F377" s="238" t="s">
        <v>1519</v>
      </c>
      <c r="G377" s="236"/>
      <c r="H377" s="239">
        <v>7.75</v>
      </c>
      <c r="I377" s="240"/>
      <c r="J377" s="236"/>
      <c r="K377" s="236"/>
      <c r="L377" s="241"/>
      <c r="M377" s="242"/>
      <c r="N377" s="243"/>
      <c r="O377" s="243"/>
      <c r="P377" s="243"/>
      <c r="Q377" s="243"/>
      <c r="R377" s="243"/>
      <c r="S377" s="243"/>
      <c r="T377" s="24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T377" s="245" t="s">
        <v>148</v>
      </c>
      <c r="AU377" s="245" t="s">
        <v>85</v>
      </c>
      <c r="AV377" s="14" t="s">
        <v>85</v>
      </c>
      <c r="AW377" s="14" t="s">
        <v>35</v>
      </c>
      <c r="AX377" s="14" t="s">
        <v>75</v>
      </c>
      <c r="AY377" s="245" t="s">
        <v>136</v>
      </c>
    </row>
    <row r="378" s="13" customFormat="1">
      <c r="A378" s="13"/>
      <c r="B378" s="224"/>
      <c r="C378" s="225"/>
      <c r="D378" s="226" t="s">
        <v>148</v>
      </c>
      <c r="E378" s="227" t="s">
        <v>19</v>
      </c>
      <c r="F378" s="228" t="s">
        <v>1392</v>
      </c>
      <c r="G378" s="225"/>
      <c r="H378" s="227" t="s">
        <v>19</v>
      </c>
      <c r="I378" s="229"/>
      <c r="J378" s="225"/>
      <c r="K378" s="225"/>
      <c r="L378" s="230"/>
      <c r="M378" s="231"/>
      <c r="N378" s="232"/>
      <c r="O378" s="232"/>
      <c r="P378" s="232"/>
      <c r="Q378" s="232"/>
      <c r="R378" s="232"/>
      <c r="S378" s="232"/>
      <c r="T378" s="23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T378" s="234" t="s">
        <v>148</v>
      </c>
      <c r="AU378" s="234" t="s">
        <v>85</v>
      </c>
      <c r="AV378" s="13" t="s">
        <v>83</v>
      </c>
      <c r="AW378" s="13" t="s">
        <v>35</v>
      </c>
      <c r="AX378" s="13" t="s">
        <v>75</v>
      </c>
      <c r="AY378" s="234" t="s">
        <v>136</v>
      </c>
    </row>
    <row r="379" s="14" customFormat="1">
      <c r="A379" s="14"/>
      <c r="B379" s="235"/>
      <c r="C379" s="236"/>
      <c r="D379" s="226" t="s">
        <v>148</v>
      </c>
      <c r="E379" s="237" t="s">
        <v>19</v>
      </c>
      <c r="F379" s="238" t="s">
        <v>83</v>
      </c>
      <c r="G379" s="236"/>
      <c r="H379" s="239">
        <v>1</v>
      </c>
      <c r="I379" s="240"/>
      <c r="J379" s="236"/>
      <c r="K379" s="236"/>
      <c r="L379" s="241"/>
      <c r="M379" s="242"/>
      <c r="N379" s="243"/>
      <c r="O379" s="243"/>
      <c r="P379" s="243"/>
      <c r="Q379" s="243"/>
      <c r="R379" s="243"/>
      <c r="S379" s="243"/>
      <c r="T379" s="24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T379" s="245" t="s">
        <v>148</v>
      </c>
      <c r="AU379" s="245" t="s">
        <v>85</v>
      </c>
      <c r="AV379" s="14" t="s">
        <v>85</v>
      </c>
      <c r="AW379" s="14" t="s">
        <v>35</v>
      </c>
      <c r="AX379" s="14" t="s">
        <v>75</v>
      </c>
      <c r="AY379" s="245" t="s">
        <v>136</v>
      </c>
    </row>
    <row r="380" s="13" customFormat="1">
      <c r="A380" s="13"/>
      <c r="B380" s="224"/>
      <c r="C380" s="225"/>
      <c r="D380" s="226" t="s">
        <v>148</v>
      </c>
      <c r="E380" s="227" t="s">
        <v>19</v>
      </c>
      <c r="F380" s="228" t="s">
        <v>1394</v>
      </c>
      <c r="G380" s="225"/>
      <c r="H380" s="227" t="s">
        <v>19</v>
      </c>
      <c r="I380" s="229"/>
      <c r="J380" s="225"/>
      <c r="K380" s="225"/>
      <c r="L380" s="230"/>
      <c r="M380" s="231"/>
      <c r="N380" s="232"/>
      <c r="O380" s="232"/>
      <c r="P380" s="232"/>
      <c r="Q380" s="232"/>
      <c r="R380" s="232"/>
      <c r="S380" s="232"/>
      <c r="T380" s="23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T380" s="234" t="s">
        <v>148</v>
      </c>
      <c r="AU380" s="234" t="s">
        <v>85</v>
      </c>
      <c r="AV380" s="13" t="s">
        <v>83</v>
      </c>
      <c r="AW380" s="13" t="s">
        <v>35</v>
      </c>
      <c r="AX380" s="13" t="s">
        <v>75</v>
      </c>
      <c r="AY380" s="234" t="s">
        <v>136</v>
      </c>
    </row>
    <row r="381" s="14" customFormat="1">
      <c r="A381" s="14"/>
      <c r="B381" s="235"/>
      <c r="C381" s="236"/>
      <c r="D381" s="226" t="s">
        <v>148</v>
      </c>
      <c r="E381" s="237" t="s">
        <v>19</v>
      </c>
      <c r="F381" s="238" t="s">
        <v>1429</v>
      </c>
      <c r="G381" s="236"/>
      <c r="H381" s="239">
        <v>0.34999999999999998</v>
      </c>
      <c r="I381" s="240"/>
      <c r="J381" s="236"/>
      <c r="K381" s="236"/>
      <c r="L381" s="241"/>
      <c r="M381" s="242"/>
      <c r="N381" s="243"/>
      <c r="O381" s="243"/>
      <c r="P381" s="243"/>
      <c r="Q381" s="243"/>
      <c r="R381" s="243"/>
      <c r="S381" s="243"/>
      <c r="T381" s="24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T381" s="245" t="s">
        <v>148</v>
      </c>
      <c r="AU381" s="245" t="s">
        <v>85</v>
      </c>
      <c r="AV381" s="14" t="s">
        <v>85</v>
      </c>
      <c r="AW381" s="14" t="s">
        <v>35</v>
      </c>
      <c r="AX381" s="14" t="s">
        <v>75</v>
      </c>
      <c r="AY381" s="245" t="s">
        <v>136</v>
      </c>
    </row>
    <row r="382" s="13" customFormat="1">
      <c r="A382" s="13"/>
      <c r="B382" s="224"/>
      <c r="C382" s="225"/>
      <c r="D382" s="226" t="s">
        <v>148</v>
      </c>
      <c r="E382" s="227" t="s">
        <v>19</v>
      </c>
      <c r="F382" s="228" t="s">
        <v>1396</v>
      </c>
      <c r="G382" s="225"/>
      <c r="H382" s="227" t="s">
        <v>19</v>
      </c>
      <c r="I382" s="229"/>
      <c r="J382" s="225"/>
      <c r="K382" s="225"/>
      <c r="L382" s="230"/>
      <c r="M382" s="231"/>
      <c r="N382" s="232"/>
      <c r="O382" s="232"/>
      <c r="P382" s="232"/>
      <c r="Q382" s="232"/>
      <c r="R382" s="232"/>
      <c r="S382" s="232"/>
      <c r="T382" s="23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T382" s="234" t="s">
        <v>148</v>
      </c>
      <c r="AU382" s="234" t="s">
        <v>85</v>
      </c>
      <c r="AV382" s="13" t="s">
        <v>83</v>
      </c>
      <c r="AW382" s="13" t="s">
        <v>35</v>
      </c>
      <c r="AX382" s="13" t="s">
        <v>75</v>
      </c>
      <c r="AY382" s="234" t="s">
        <v>136</v>
      </c>
    </row>
    <row r="383" s="14" customFormat="1">
      <c r="A383" s="14"/>
      <c r="B383" s="235"/>
      <c r="C383" s="236"/>
      <c r="D383" s="226" t="s">
        <v>148</v>
      </c>
      <c r="E383" s="237" t="s">
        <v>19</v>
      </c>
      <c r="F383" s="238" t="s">
        <v>1429</v>
      </c>
      <c r="G383" s="236"/>
      <c r="H383" s="239">
        <v>0.34999999999999998</v>
      </c>
      <c r="I383" s="240"/>
      <c r="J383" s="236"/>
      <c r="K383" s="236"/>
      <c r="L383" s="241"/>
      <c r="M383" s="242"/>
      <c r="N383" s="243"/>
      <c r="O383" s="243"/>
      <c r="P383" s="243"/>
      <c r="Q383" s="243"/>
      <c r="R383" s="243"/>
      <c r="S383" s="243"/>
      <c r="T383" s="24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T383" s="245" t="s">
        <v>148</v>
      </c>
      <c r="AU383" s="245" t="s">
        <v>85</v>
      </c>
      <c r="AV383" s="14" t="s">
        <v>85</v>
      </c>
      <c r="AW383" s="14" t="s">
        <v>35</v>
      </c>
      <c r="AX383" s="14" t="s">
        <v>75</v>
      </c>
      <c r="AY383" s="245" t="s">
        <v>136</v>
      </c>
    </row>
    <row r="384" s="13" customFormat="1">
      <c r="A384" s="13"/>
      <c r="B384" s="224"/>
      <c r="C384" s="225"/>
      <c r="D384" s="226" t="s">
        <v>148</v>
      </c>
      <c r="E384" s="227" t="s">
        <v>19</v>
      </c>
      <c r="F384" s="228" t="s">
        <v>1397</v>
      </c>
      <c r="G384" s="225"/>
      <c r="H384" s="227" t="s">
        <v>19</v>
      </c>
      <c r="I384" s="229"/>
      <c r="J384" s="225"/>
      <c r="K384" s="225"/>
      <c r="L384" s="230"/>
      <c r="M384" s="231"/>
      <c r="N384" s="232"/>
      <c r="O384" s="232"/>
      <c r="P384" s="232"/>
      <c r="Q384" s="232"/>
      <c r="R384" s="232"/>
      <c r="S384" s="232"/>
      <c r="T384" s="23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T384" s="234" t="s">
        <v>148</v>
      </c>
      <c r="AU384" s="234" t="s">
        <v>85</v>
      </c>
      <c r="AV384" s="13" t="s">
        <v>83</v>
      </c>
      <c r="AW384" s="13" t="s">
        <v>35</v>
      </c>
      <c r="AX384" s="13" t="s">
        <v>75</v>
      </c>
      <c r="AY384" s="234" t="s">
        <v>136</v>
      </c>
    </row>
    <row r="385" s="14" customFormat="1">
      <c r="A385" s="14"/>
      <c r="B385" s="235"/>
      <c r="C385" s="236"/>
      <c r="D385" s="226" t="s">
        <v>148</v>
      </c>
      <c r="E385" s="237" t="s">
        <v>19</v>
      </c>
      <c r="F385" s="238" t="s">
        <v>1429</v>
      </c>
      <c r="G385" s="236"/>
      <c r="H385" s="239">
        <v>0.34999999999999998</v>
      </c>
      <c r="I385" s="240"/>
      <c r="J385" s="236"/>
      <c r="K385" s="236"/>
      <c r="L385" s="241"/>
      <c r="M385" s="242"/>
      <c r="N385" s="243"/>
      <c r="O385" s="243"/>
      <c r="P385" s="243"/>
      <c r="Q385" s="243"/>
      <c r="R385" s="243"/>
      <c r="S385" s="243"/>
      <c r="T385" s="24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T385" s="245" t="s">
        <v>148</v>
      </c>
      <c r="AU385" s="245" t="s">
        <v>85</v>
      </c>
      <c r="AV385" s="14" t="s">
        <v>85</v>
      </c>
      <c r="AW385" s="14" t="s">
        <v>35</v>
      </c>
      <c r="AX385" s="14" t="s">
        <v>75</v>
      </c>
      <c r="AY385" s="245" t="s">
        <v>136</v>
      </c>
    </row>
    <row r="386" s="13" customFormat="1">
      <c r="A386" s="13"/>
      <c r="B386" s="224"/>
      <c r="C386" s="225"/>
      <c r="D386" s="226" t="s">
        <v>148</v>
      </c>
      <c r="E386" s="227" t="s">
        <v>19</v>
      </c>
      <c r="F386" s="228" t="s">
        <v>1398</v>
      </c>
      <c r="G386" s="225"/>
      <c r="H386" s="227" t="s">
        <v>19</v>
      </c>
      <c r="I386" s="229"/>
      <c r="J386" s="225"/>
      <c r="K386" s="225"/>
      <c r="L386" s="230"/>
      <c r="M386" s="231"/>
      <c r="N386" s="232"/>
      <c r="O386" s="232"/>
      <c r="P386" s="232"/>
      <c r="Q386" s="232"/>
      <c r="R386" s="232"/>
      <c r="S386" s="232"/>
      <c r="T386" s="23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T386" s="234" t="s">
        <v>148</v>
      </c>
      <c r="AU386" s="234" t="s">
        <v>85</v>
      </c>
      <c r="AV386" s="13" t="s">
        <v>83</v>
      </c>
      <c r="AW386" s="13" t="s">
        <v>35</v>
      </c>
      <c r="AX386" s="13" t="s">
        <v>75</v>
      </c>
      <c r="AY386" s="234" t="s">
        <v>136</v>
      </c>
    </row>
    <row r="387" s="14" customFormat="1">
      <c r="A387" s="14"/>
      <c r="B387" s="235"/>
      <c r="C387" s="236"/>
      <c r="D387" s="226" t="s">
        <v>148</v>
      </c>
      <c r="E387" s="237" t="s">
        <v>19</v>
      </c>
      <c r="F387" s="238" t="s">
        <v>1429</v>
      </c>
      <c r="G387" s="236"/>
      <c r="H387" s="239">
        <v>0.34999999999999998</v>
      </c>
      <c r="I387" s="240"/>
      <c r="J387" s="236"/>
      <c r="K387" s="236"/>
      <c r="L387" s="241"/>
      <c r="M387" s="242"/>
      <c r="N387" s="243"/>
      <c r="O387" s="243"/>
      <c r="P387" s="243"/>
      <c r="Q387" s="243"/>
      <c r="R387" s="243"/>
      <c r="S387" s="243"/>
      <c r="T387" s="24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T387" s="245" t="s">
        <v>148</v>
      </c>
      <c r="AU387" s="245" t="s">
        <v>85</v>
      </c>
      <c r="AV387" s="14" t="s">
        <v>85</v>
      </c>
      <c r="AW387" s="14" t="s">
        <v>35</v>
      </c>
      <c r="AX387" s="14" t="s">
        <v>75</v>
      </c>
      <c r="AY387" s="245" t="s">
        <v>136</v>
      </c>
    </row>
    <row r="388" s="15" customFormat="1">
      <c r="A388" s="15"/>
      <c r="B388" s="246"/>
      <c r="C388" s="247"/>
      <c r="D388" s="226" t="s">
        <v>148</v>
      </c>
      <c r="E388" s="248" t="s">
        <v>19</v>
      </c>
      <c r="F388" s="249" t="s">
        <v>155</v>
      </c>
      <c r="G388" s="247"/>
      <c r="H388" s="250">
        <v>23.649999999999999</v>
      </c>
      <c r="I388" s="251"/>
      <c r="J388" s="247"/>
      <c r="K388" s="247"/>
      <c r="L388" s="252"/>
      <c r="M388" s="253"/>
      <c r="N388" s="254"/>
      <c r="O388" s="254"/>
      <c r="P388" s="254"/>
      <c r="Q388" s="254"/>
      <c r="R388" s="254"/>
      <c r="S388" s="254"/>
      <c r="T388" s="255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  <c r="AE388" s="15"/>
      <c r="AT388" s="256" t="s">
        <v>148</v>
      </c>
      <c r="AU388" s="256" t="s">
        <v>85</v>
      </c>
      <c r="AV388" s="15" t="s">
        <v>144</v>
      </c>
      <c r="AW388" s="15" t="s">
        <v>35</v>
      </c>
      <c r="AX388" s="15" t="s">
        <v>83</v>
      </c>
      <c r="AY388" s="256" t="s">
        <v>136</v>
      </c>
    </row>
    <row r="389" s="14" customFormat="1">
      <c r="A389" s="14"/>
      <c r="B389" s="235"/>
      <c r="C389" s="236"/>
      <c r="D389" s="226" t="s">
        <v>148</v>
      </c>
      <c r="E389" s="236"/>
      <c r="F389" s="238" t="s">
        <v>1526</v>
      </c>
      <c r="G389" s="236"/>
      <c r="H389" s="239">
        <v>26.015000000000001</v>
      </c>
      <c r="I389" s="240"/>
      <c r="J389" s="236"/>
      <c r="K389" s="236"/>
      <c r="L389" s="241"/>
      <c r="M389" s="242"/>
      <c r="N389" s="243"/>
      <c r="O389" s="243"/>
      <c r="P389" s="243"/>
      <c r="Q389" s="243"/>
      <c r="R389" s="243"/>
      <c r="S389" s="243"/>
      <c r="T389" s="24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T389" s="245" t="s">
        <v>148</v>
      </c>
      <c r="AU389" s="245" t="s">
        <v>85</v>
      </c>
      <c r="AV389" s="14" t="s">
        <v>85</v>
      </c>
      <c r="AW389" s="14" t="s">
        <v>4</v>
      </c>
      <c r="AX389" s="14" t="s">
        <v>83</v>
      </c>
      <c r="AY389" s="245" t="s">
        <v>136</v>
      </c>
    </row>
    <row r="390" s="2" customFormat="1" ht="24.15" customHeight="1">
      <c r="A390" s="40"/>
      <c r="B390" s="41"/>
      <c r="C390" s="206" t="s">
        <v>333</v>
      </c>
      <c r="D390" s="206" t="s">
        <v>139</v>
      </c>
      <c r="E390" s="207" t="s">
        <v>1527</v>
      </c>
      <c r="F390" s="208" t="s">
        <v>1528</v>
      </c>
      <c r="G390" s="209" t="s">
        <v>189</v>
      </c>
      <c r="H390" s="210">
        <v>22.989999999999998</v>
      </c>
      <c r="I390" s="211"/>
      <c r="J390" s="212">
        <f>ROUND(I390*H390,2)</f>
        <v>0</v>
      </c>
      <c r="K390" s="208" t="s">
        <v>143</v>
      </c>
      <c r="L390" s="46"/>
      <c r="M390" s="213" t="s">
        <v>19</v>
      </c>
      <c r="N390" s="214" t="s">
        <v>46</v>
      </c>
      <c r="O390" s="86"/>
      <c r="P390" s="215">
        <f>O390*H390</f>
        <v>0</v>
      </c>
      <c r="Q390" s="215">
        <v>0.00034000000000000002</v>
      </c>
      <c r="R390" s="215">
        <f>Q390*H390</f>
        <v>0.0078165999999999999</v>
      </c>
      <c r="S390" s="215">
        <v>0</v>
      </c>
      <c r="T390" s="216">
        <f>S390*H390</f>
        <v>0</v>
      </c>
      <c r="U390" s="40"/>
      <c r="V390" s="40"/>
      <c r="W390" s="40"/>
      <c r="X390" s="40"/>
      <c r="Y390" s="40"/>
      <c r="Z390" s="40"/>
      <c r="AA390" s="40"/>
      <c r="AB390" s="40"/>
      <c r="AC390" s="40"/>
      <c r="AD390" s="40"/>
      <c r="AE390" s="40"/>
      <c r="AR390" s="217" t="s">
        <v>257</v>
      </c>
      <c r="AT390" s="217" t="s">
        <v>139</v>
      </c>
      <c r="AU390" s="217" t="s">
        <v>85</v>
      </c>
      <c r="AY390" s="19" t="s">
        <v>136</v>
      </c>
      <c r="BE390" s="218">
        <f>IF(N390="základní",J390,0)</f>
        <v>0</v>
      </c>
      <c r="BF390" s="218">
        <f>IF(N390="snížená",J390,0)</f>
        <v>0</v>
      </c>
      <c r="BG390" s="218">
        <f>IF(N390="zákl. přenesená",J390,0)</f>
        <v>0</v>
      </c>
      <c r="BH390" s="218">
        <f>IF(N390="sníž. přenesená",J390,0)</f>
        <v>0</v>
      </c>
      <c r="BI390" s="218">
        <f>IF(N390="nulová",J390,0)</f>
        <v>0</v>
      </c>
      <c r="BJ390" s="19" t="s">
        <v>83</v>
      </c>
      <c r="BK390" s="218">
        <f>ROUND(I390*H390,2)</f>
        <v>0</v>
      </c>
      <c r="BL390" s="19" t="s">
        <v>257</v>
      </c>
      <c r="BM390" s="217" t="s">
        <v>1529</v>
      </c>
    </row>
    <row r="391" s="2" customFormat="1">
      <c r="A391" s="40"/>
      <c r="B391" s="41"/>
      <c r="C391" s="42"/>
      <c r="D391" s="219" t="s">
        <v>146</v>
      </c>
      <c r="E391" s="42"/>
      <c r="F391" s="220" t="s">
        <v>1530</v>
      </c>
      <c r="G391" s="42"/>
      <c r="H391" s="42"/>
      <c r="I391" s="221"/>
      <c r="J391" s="42"/>
      <c r="K391" s="42"/>
      <c r="L391" s="46"/>
      <c r="M391" s="222"/>
      <c r="N391" s="223"/>
      <c r="O391" s="86"/>
      <c r="P391" s="86"/>
      <c r="Q391" s="86"/>
      <c r="R391" s="86"/>
      <c r="S391" s="86"/>
      <c r="T391" s="87"/>
      <c r="U391" s="40"/>
      <c r="V391" s="40"/>
      <c r="W391" s="40"/>
      <c r="X391" s="40"/>
      <c r="Y391" s="40"/>
      <c r="Z391" s="40"/>
      <c r="AA391" s="40"/>
      <c r="AB391" s="40"/>
      <c r="AC391" s="40"/>
      <c r="AD391" s="40"/>
      <c r="AE391" s="40"/>
      <c r="AT391" s="19" t="s">
        <v>146</v>
      </c>
      <c r="AU391" s="19" t="s">
        <v>85</v>
      </c>
    </row>
    <row r="392" s="13" customFormat="1">
      <c r="A392" s="13"/>
      <c r="B392" s="224"/>
      <c r="C392" s="225"/>
      <c r="D392" s="226" t="s">
        <v>148</v>
      </c>
      <c r="E392" s="227" t="s">
        <v>19</v>
      </c>
      <c r="F392" s="228" t="s">
        <v>1383</v>
      </c>
      <c r="G392" s="225"/>
      <c r="H392" s="227" t="s">
        <v>19</v>
      </c>
      <c r="I392" s="229"/>
      <c r="J392" s="225"/>
      <c r="K392" s="225"/>
      <c r="L392" s="230"/>
      <c r="M392" s="231"/>
      <c r="N392" s="232"/>
      <c r="O392" s="232"/>
      <c r="P392" s="232"/>
      <c r="Q392" s="232"/>
      <c r="R392" s="232"/>
      <c r="S392" s="232"/>
      <c r="T392" s="233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T392" s="234" t="s">
        <v>148</v>
      </c>
      <c r="AU392" s="234" t="s">
        <v>85</v>
      </c>
      <c r="AV392" s="13" t="s">
        <v>83</v>
      </c>
      <c r="AW392" s="13" t="s">
        <v>35</v>
      </c>
      <c r="AX392" s="13" t="s">
        <v>75</v>
      </c>
      <c r="AY392" s="234" t="s">
        <v>136</v>
      </c>
    </row>
    <row r="393" s="14" customFormat="1">
      <c r="A393" s="14"/>
      <c r="B393" s="235"/>
      <c r="C393" s="236"/>
      <c r="D393" s="226" t="s">
        <v>148</v>
      </c>
      <c r="E393" s="237" t="s">
        <v>19</v>
      </c>
      <c r="F393" s="238" t="s">
        <v>1424</v>
      </c>
      <c r="G393" s="236"/>
      <c r="H393" s="239">
        <v>8</v>
      </c>
      <c r="I393" s="240"/>
      <c r="J393" s="236"/>
      <c r="K393" s="236"/>
      <c r="L393" s="241"/>
      <c r="M393" s="242"/>
      <c r="N393" s="243"/>
      <c r="O393" s="243"/>
      <c r="P393" s="243"/>
      <c r="Q393" s="243"/>
      <c r="R393" s="243"/>
      <c r="S393" s="243"/>
      <c r="T393" s="24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T393" s="245" t="s">
        <v>148</v>
      </c>
      <c r="AU393" s="245" t="s">
        <v>85</v>
      </c>
      <c r="AV393" s="14" t="s">
        <v>85</v>
      </c>
      <c r="AW393" s="14" t="s">
        <v>35</v>
      </c>
      <c r="AX393" s="14" t="s">
        <v>75</v>
      </c>
      <c r="AY393" s="245" t="s">
        <v>136</v>
      </c>
    </row>
    <row r="394" s="13" customFormat="1">
      <c r="A394" s="13"/>
      <c r="B394" s="224"/>
      <c r="C394" s="225"/>
      <c r="D394" s="226" t="s">
        <v>148</v>
      </c>
      <c r="E394" s="227" t="s">
        <v>19</v>
      </c>
      <c r="F394" s="228" t="s">
        <v>1385</v>
      </c>
      <c r="G394" s="225"/>
      <c r="H394" s="227" t="s">
        <v>19</v>
      </c>
      <c r="I394" s="229"/>
      <c r="J394" s="225"/>
      <c r="K394" s="225"/>
      <c r="L394" s="230"/>
      <c r="M394" s="231"/>
      <c r="N394" s="232"/>
      <c r="O394" s="232"/>
      <c r="P394" s="232"/>
      <c r="Q394" s="232"/>
      <c r="R394" s="232"/>
      <c r="S394" s="232"/>
      <c r="T394" s="233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T394" s="234" t="s">
        <v>148</v>
      </c>
      <c r="AU394" s="234" t="s">
        <v>85</v>
      </c>
      <c r="AV394" s="13" t="s">
        <v>83</v>
      </c>
      <c r="AW394" s="13" t="s">
        <v>35</v>
      </c>
      <c r="AX394" s="13" t="s">
        <v>75</v>
      </c>
      <c r="AY394" s="234" t="s">
        <v>136</v>
      </c>
    </row>
    <row r="395" s="14" customFormat="1">
      <c r="A395" s="14"/>
      <c r="B395" s="235"/>
      <c r="C395" s="236"/>
      <c r="D395" s="226" t="s">
        <v>148</v>
      </c>
      <c r="E395" s="237" t="s">
        <v>19</v>
      </c>
      <c r="F395" s="238" t="s">
        <v>1425</v>
      </c>
      <c r="G395" s="236"/>
      <c r="H395" s="239">
        <v>3</v>
      </c>
      <c r="I395" s="240"/>
      <c r="J395" s="236"/>
      <c r="K395" s="236"/>
      <c r="L395" s="241"/>
      <c r="M395" s="242"/>
      <c r="N395" s="243"/>
      <c r="O395" s="243"/>
      <c r="P395" s="243"/>
      <c r="Q395" s="243"/>
      <c r="R395" s="243"/>
      <c r="S395" s="243"/>
      <c r="T395" s="24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T395" s="245" t="s">
        <v>148</v>
      </c>
      <c r="AU395" s="245" t="s">
        <v>85</v>
      </c>
      <c r="AV395" s="14" t="s">
        <v>85</v>
      </c>
      <c r="AW395" s="14" t="s">
        <v>35</v>
      </c>
      <c r="AX395" s="14" t="s">
        <v>75</v>
      </c>
      <c r="AY395" s="245" t="s">
        <v>136</v>
      </c>
    </row>
    <row r="396" s="13" customFormat="1">
      <c r="A396" s="13"/>
      <c r="B396" s="224"/>
      <c r="C396" s="225"/>
      <c r="D396" s="226" t="s">
        <v>148</v>
      </c>
      <c r="E396" s="227" t="s">
        <v>19</v>
      </c>
      <c r="F396" s="228" t="s">
        <v>1387</v>
      </c>
      <c r="G396" s="225"/>
      <c r="H396" s="227" t="s">
        <v>19</v>
      </c>
      <c r="I396" s="229"/>
      <c r="J396" s="225"/>
      <c r="K396" s="225"/>
      <c r="L396" s="230"/>
      <c r="M396" s="231"/>
      <c r="N396" s="232"/>
      <c r="O396" s="232"/>
      <c r="P396" s="232"/>
      <c r="Q396" s="232"/>
      <c r="R396" s="232"/>
      <c r="S396" s="232"/>
      <c r="T396" s="233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T396" s="234" t="s">
        <v>148</v>
      </c>
      <c r="AU396" s="234" t="s">
        <v>85</v>
      </c>
      <c r="AV396" s="13" t="s">
        <v>83</v>
      </c>
      <c r="AW396" s="13" t="s">
        <v>35</v>
      </c>
      <c r="AX396" s="13" t="s">
        <v>75</v>
      </c>
      <c r="AY396" s="234" t="s">
        <v>136</v>
      </c>
    </row>
    <row r="397" s="14" customFormat="1">
      <c r="A397" s="14"/>
      <c r="B397" s="235"/>
      <c r="C397" s="236"/>
      <c r="D397" s="226" t="s">
        <v>148</v>
      </c>
      <c r="E397" s="237" t="s">
        <v>19</v>
      </c>
      <c r="F397" s="238" t="s">
        <v>1518</v>
      </c>
      <c r="G397" s="236"/>
      <c r="H397" s="239">
        <v>2.5</v>
      </c>
      <c r="I397" s="240"/>
      <c r="J397" s="236"/>
      <c r="K397" s="236"/>
      <c r="L397" s="241"/>
      <c r="M397" s="242"/>
      <c r="N397" s="243"/>
      <c r="O397" s="243"/>
      <c r="P397" s="243"/>
      <c r="Q397" s="243"/>
      <c r="R397" s="243"/>
      <c r="S397" s="243"/>
      <c r="T397" s="24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T397" s="245" t="s">
        <v>148</v>
      </c>
      <c r="AU397" s="245" t="s">
        <v>85</v>
      </c>
      <c r="AV397" s="14" t="s">
        <v>85</v>
      </c>
      <c r="AW397" s="14" t="s">
        <v>35</v>
      </c>
      <c r="AX397" s="14" t="s">
        <v>75</v>
      </c>
      <c r="AY397" s="245" t="s">
        <v>136</v>
      </c>
    </row>
    <row r="398" s="13" customFormat="1">
      <c r="A398" s="13"/>
      <c r="B398" s="224"/>
      <c r="C398" s="225"/>
      <c r="D398" s="226" t="s">
        <v>148</v>
      </c>
      <c r="E398" s="227" t="s">
        <v>19</v>
      </c>
      <c r="F398" s="228" t="s">
        <v>1389</v>
      </c>
      <c r="G398" s="225"/>
      <c r="H398" s="227" t="s">
        <v>19</v>
      </c>
      <c r="I398" s="229"/>
      <c r="J398" s="225"/>
      <c r="K398" s="225"/>
      <c r="L398" s="230"/>
      <c r="M398" s="231"/>
      <c r="N398" s="232"/>
      <c r="O398" s="232"/>
      <c r="P398" s="232"/>
      <c r="Q398" s="232"/>
      <c r="R398" s="232"/>
      <c r="S398" s="232"/>
      <c r="T398" s="233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234" t="s">
        <v>148</v>
      </c>
      <c r="AU398" s="234" t="s">
        <v>85</v>
      </c>
      <c r="AV398" s="13" t="s">
        <v>83</v>
      </c>
      <c r="AW398" s="13" t="s">
        <v>35</v>
      </c>
      <c r="AX398" s="13" t="s">
        <v>75</v>
      </c>
      <c r="AY398" s="234" t="s">
        <v>136</v>
      </c>
    </row>
    <row r="399" s="14" customFormat="1">
      <c r="A399" s="14"/>
      <c r="B399" s="235"/>
      <c r="C399" s="236"/>
      <c r="D399" s="226" t="s">
        <v>148</v>
      </c>
      <c r="E399" s="237" t="s">
        <v>19</v>
      </c>
      <c r="F399" s="238" t="s">
        <v>1520</v>
      </c>
      <c r="G399" s="236"/>
      <c r="H399" s="239">
        <v>5</v>
      </c>
      <c r="I399" s="240"/>
      <c r="J399" s="236"/>
      <c r="K399" s="236"/>
      <c r="L399" s="241"/>
      <c r="M399" s="242"/>
      <c r="N399" s="243"/>
      <c r="O399" s="243"/>
      <c r="P399" s="243"/>
      <c r="Q399" s="243"/>
      <c r="R399" s="243"/>
      <c r="S399" s="243"/>
      <c r="T399" s="24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T399" s="245" t="s">
        <v>148</v>
      </c>
      <c r="AU399" s="245" t="s">
        <v>85</v>
      </c>
      <c r="AV399" s="14" t="s">
        <v>85</v>
      </c>
      <c r="AW399" s="14" t="s">
        <v>35</v>
      </c>
      <c r="AX399" s="14" t="s">
        <v>75</v>
      </c>
      <c r="AY399" s="245" t="s">
        <v>136</v>
      </c>
    </row>
    <row r="400" s="13" customFormat="1">
      <c r="A400" s="13"/>
      <c r="B400" s="224"/>
      <c r="C400" s="225"/>
      <c r="D400" s="226" t="s">
        <v>148</v>
      </c>
      <c r="E400" s="227" t="s">
        <v>19</v>
      </c>
      <c r="F400" s="228" t="s">
        <v>1392</v>
      </c>
      <c r="G400" s="225"/>
      <c r="H400" s="227" t="s">
        <v>19</v>
      </c>
      <c r="I400" s="229"/>
      <c r="J400" s="225"/>
      <c r="K400" s="225"/>
      <c r="L400" s="230"/>
      <c r="M400" s="231"/>
      <c r="N400" s="232"/>
      <c r="O400" s="232"/>
      <c r="P400" s="232"/>
      <c r="Q400" s="232"/>
      <c r="R400" s="232"/>
      <c r="S400" s="232"/>
      <c r="T400" s="233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T400" s="234" t="s">
        <v>148</v>
      </c>
      <c r="AU400" s="234" t="s">
        <v>85</v>
      </c>
      <c r="AV400" s="13" t="s">
        <v>83</v>
      </c>
      <c r="AW400" s="13" t="s">
        <v>35</v>
      </c>
      <c r="AX400" s="13" t="s">
        <v>75</v>
      </c>
      <c r="AY400" s="234" t="s">
        <v>136</v>
      </c>
    </row>
    <row r="401" s="14" customFormat="1">
      <c r="A401" s="14"/>
      <c r="B401" s="235"/>
      <c r="C401" s="236"/>
      <c r="D401" s="226" t="s">
        <v>148</v>
      </c>
      <c r="E401" s="237" t="s">
        <v>19</v>
      </c>
      <c r="F401" s="238" t="s">
        <v>83</v>
      </c>
      <c r="G401" s="236"/>
      <c r="H401" s="239">
        <v>1</v>
      </c>
      <c r="I401" s="240"/>
      <c r="J401" s="236"/>
      <c r="K401" s="236"/>
      <c r="L401" s="241"/>
      <c r="M401" s="242"/>
      <c r="N401" s="243"/>
      <c r="O401" s="243"/>
      <c r="P401" s="243"/>
      <c r="Q401" s="243"/>
      <c r="R401" s="243"/>
      <c r="S401" s="243"/>
      <c r="T401" s="24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T401" s="245" t="s">
        <v>148</v>
      </c>
      <c r="AU401" s="245" t="s">
        <v>85</v>
      </c>
      <c r="AV401" s="14" t="s">
        <v>85</v>
      </c>
      <c r="AW401" s="14" t="s">
        <v>35</v>
      </c>
      <c r="AX401" s="14" t="s">
        <v>75</v>
      </c>
      <c r="AY401" s="245" t="s">
        <v>136</v>
      </c>
    </row>
    <row r="402" s="13" customFormat="1">
      <c r="A402" s="13"/>
      <c r="B402" s="224"/>
      <c r="C402" s="225"/>
      <c r="D402" s="226" t="s">
        <v>148</v>
      </c>
      <c r="E402" s="227" t="s">
        <v>19</v>
      </c>
      <c r="F402" s="228" t="s">
        <v>1394</v>
      </c>
      <c r="G402" s="225"/>
      <c r="H402" s="227" t="s">
        <v>19</v>
      </c>
      <c r="I402" s="229"/>
      <c r="J402" s="225"/>
      <c r="K402" s="225"/>
      <c r="L402" s="230"/>
      <c r="M402" s="231"/>
      <c r="N402" s="232"/>
      <c r="O402" s="232"/>
      <c r="P402" s="232"/>
      <c r="Q402" s="232"/>
      <c r="R402" s="232"/>
      <c r="S402" s="232"/>
      <c r="T402" s="233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T402" s="234" t="s">
        <v>148</v>
      </c>
      <c r="AU402" s="234" t="s">
        <v>85</v>
      </c>
      <c r="AV402" s="13" t="s">
        <v>83</v>
      </c>
      <c r="AW402" s="13" t="s">
        <v>35</v>
      </c>
      <c r="AX402" s="13" t="s">
        <v>75</v>
      </c>
      <c r="AY402" s="234" t="s">
        <v>136</v>
      </c>
    </row>
    <row r="403" s="14" customFormat="1">
      <c r="A403" s="14"/>
      <c r="B403" s="235"/>
      <c r="C403" s="236"/>
      <c r="D403" s="226" t="s">
        <v>148</v>
      </c>
      <c r="E403" s="237" t="s">
        <v>19</v>
      </c>
      <c r="F403" s="238" t="s">
        <v>1429</v>
      </c>
      <c r="G403" s="236"/>
      <c r="H403" s="239">
        <v>0.34999999999999998</v>
      </c>
      <c r="I403" s="240"/>
      <c r="J403" s="236"/>
      <c r="K403" s="236"/>
      <c r="L403" s="241"/>
      <c r="M403" s="242"/>
      <c r="N403" s="243"/>
      <c r="O403" s="243"/>
      <c r="P403" s="243"/>
      <c r="Q403" s="243"/>
      <c r="R403" s="243"/>
      <c r="S403" s="243"/>
      <c r="T403" s="24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T403" s="245" t="s">
        <v>148</v>
      </c>
      <c r="AU403" s="245" t="s">
        <v>85</v>
      </c>
      <c r="AV403" s="14" t="s">
        <v>85</v>
      </c>
      <c r="AW403" s="14" t="s">
        <v>35</v>
      </c>
      <c r="AX403" s="14" t="s">
        <v>75</v>
      </c>
      <c r="AY403" s="245" t="s">
        <v>136</v>
      </c>
    </row>
    <row r="404" s="13" customFormat="1">
      <c r="A404" s="13"/>
      <c r="B404" s="224"/>
      <c r="C404" s="225"/>
      <c r="D404" s="226" t="s">
        <v>148</v>
      </c>
      <c r="E404" s="227" t="s">
        <v>19</v>
      </c>
      <c r="F404" s="228" t="s">
        <v>1396</v>
      </c>
      <c r="G404" s="225"/>
      <c r="H404" s="227" t="s">
        <v>19</v>
      </c>
      <c r="I404" s="229"/>
      <c r="J404" s="225"/>
      <c r="K404" s="225"/>
      <c r="L404" s="230"/>
      <c r="M404" s="231"/>
      <c r="N404" s="232"/>
      <c r="O404" s="232"/>
      <c r="P404" s="232"/>
      <c r="Q404" s="232"/>
      <c r="R404" s="232"/>
      <c r="S404" s="232"/>
      <c r="T404" s="233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T404" s="234" t="s">
        <v>148</v>
      </c>
      <c r="AU404" s="234" t="s">
        <v>85</v>
      </c>
      <c r="AV404" s="13" t="s">
        <v>83</v>
      </c>
      <c r="AW404" s="13" t="s">
        <v>35</v>
      </c>
      <c r="AX404" s="13" t="s">
        <v>75</v>
      </c>
      <c r="AY404" s="234" t="s">
        <v>136</v>
      </c>
    </row>
    <row r="405" s="14" customFormat="1">
      <c r="A405" s="14"/>
      <c r="B405" s="235"/>
      <c r="C405" s="236"/>
      <c r="D405" s="226" t="s">
        <v>148</v>
      </c>
      <c r="E405" s="237" t="s">
        <v>19</v>
      </c>
      <c r="F405" s="238" t="s">
        <v>1429</v>
      </c>
      <c r="G405" s="236"/>
      <c r="H405" s="239">
        <v>0.34999999999999998</v>
      </c>
      <c r="I405" s="240"/>
      <c r="J405" s="236"/>
      <c r="K405" s="236"/>
      <c r="L405" s="241"/>
      <c r="M405" s="242"/>
      <c r="N405" s="243"/>
      <c r="O405" s="243"/>
      <c r="P405" s="243"/>
      <c r="Q405" s="243"/>
      <c r="R405" s="243"/>
      <c r="S405" s="243"/>
      <c r="T405" s="24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T405" s="245" t="s">
        <v>148</v>
      </c>
      <c r="AU405" s="245" t="s">
        <v>85</v>
      </c>
      <c r="AV405" s="14" t="s">
        <v>85</v>
      </c>
      <c r="AW405" s="14" t="s">
        <v>35</v>
      </c>
      <c r="AX405" s="14" t="s">
        <v>75</v>
      </c>
      <c r="AY405" s="245" t="s">
        <v>136</v>
      </c>
    </row>
    <row r="406" s="13" customFormat="1">
      <c r="A406" s="13"/>
      <c r="B406" s="224"/>
      <c r="C406" s="225"/>
      <c r="D406" s="226" t="s">
        <v>148</v>
      </c>
      <c r="E406" s="227" t="s">
        <v>19</v>
      </c>
      <c r="F406" s="228" t="s">
        <v>1397</v>
      </c>
      <c r="G406" s="225"/>
      <c r="H406" s="227" t="s">
        <v>19</v>
      </c>
      <c r="I406" s="229"/>
      <c r="J406" s="225"/>
      <c r="K406" s="225"/>
      <c r="L406" s="230"/>
      <c r="M406" s="231"/>
      <c r="N406" s="232"/>
      <c r="O406" s="232"/>
      <c r="P406" s="232"/>
      <c r="Q406" s="232"/>
      <c r="R406" s="232"/>
      <c r="S406" s="232"/>
      <c r="T406" s="233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T406" s="234" t="s">
        <v>148</v>
      </c>
      <c r="AU406" s="234" t="s">
        <v>85</v>
      </c>
      <c r="AV406" s="13" t="s">
        <v>83</v>
      </c>
      <c r="AW406" s="13" t="s">
        <v>35</v>
      </c>
      <c r="AX406" s="13" t="s">
        <v>75</v>
      </c>
      <c r="AY406" s="234" t="s">
        <v>136</v>
      </c>
    </row>
    <row r="407" s="14" customFormat="1">
      <c r="A407" s="14"/>
      <c r="B407" s="235"/>
      <c r="C407" s="236"/>
      <c r="D407" s="226" t="s">
        <v>148</v>
      </c>
      <c r="E407" s="237" t="s">
        <v>19</v>
      </c>
      <c r="F407" s="238" t="s">
        <v>1429</v>
      </c>
      <c r="G407" s="236"/>
      <c r="H407" s="239">
        <v>0.34999999999999998</v>
      </c>
      <c r="I407" s="240"/>
      <c r="J407" s="236"/>
      <c r="K407" s="236"/>
      <c r="L407" s="241"/>
      <c r="M407" s="242"/>
      <c r="N407" s="243"/>
      <c r="O407" s="243"/>
      <c r="P407" s="243"/>
      <c r="Q407" s="243"/>
      <c r="R407" s="243"/>
      <c r="S407" s="243"/>
      <c r="T407" s="24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T407" s="245" t="s">
        <v>148</v>
      </c>
      <c r="AU407" s="245" t="s">
        <v>85</v>
      </c>
      <c r="AV407" s="14" t="s">
        <v>85</v>
      </c>
      <c r="AW407" s="14" t="s">
        <v>35</v>
      </c>
      <c r="AX407" s="14" t="s">
        <v>75</v>
      </c>
      <c r="AY407" s="245" t="s">
        <v>136</v>
      </c>
    </row>
    <row r="408" s="13" customFormat="1">
      <c r="A408" s="13"/>
      <c r="B408" s="224"/>
      <c r="C408" s="225"/>
      <c r="D408" s="226" t="s">
        <v>148</v>
      </c>
      <c r="E408" s="227" t="s">
        <v>19</v>
      </c>
      <c r="F408" s="228" t="s">
        <v>1398</v>
      </c>
      <c r="G408" s="225"/>
      <c r="H408" s="227" t="s">
        <v>19</v>
      </c>
      <c r="I408" s="229"/>
      <c r="J408" s="225"/>
      <c r="K408" s="225"/>
      <c r="L408" s="230"/>
      <c r="M408" s="231"/>
      <c r="N408" s="232"/>
      <c r="O408" s="232"/>
      <c r="P408" s="232"/>
      <c r="Q408" s="232"/>
      <c r="R408" s="232"/>
      <c r="S408" s="232"/>
      <c r="T408" s="233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T408" s="234" t="s">
        <v>148</v>
      </c>
      <c r="AU408" s="234" t="s">
        <v>85</v>
      </c>
      <c r="AV408" s="13" t="s">
        <v>83</v>
      </c>
      <c r="AW408" s="13" t="s">
        <v>35</v>
      </c>
      <c r="AX408" s="13" t="s">
        <v>75</v>
      </c>
      <c r="AY408" s="234" t="s">
        <v>136</v>
      </c>
    </row>
    <row r="409" s="14" customFormat="1">
      <c r="A409" s="14"/>
      <c r="B409" s="235"/>
      <c r="C409" s="236"/>
      <c r="D409" s="226" t="s">
        <v>148</v>
      </c>
      <c r="E409" s="237" t="s">
        <v>19</v>
      </c>
      <c r="F409" s="238" t="s">
        <v>1429</v>
      </c>
      <c r="G409" s="236"/>
      <c r="H409" s="239">
        <v>0.34999999999999998</v>
      </c>
      <c r="I409" s="240"/>
      <c r="J409" s="236"/>
      <c r="K409" s="236"/>
      <c r="L409" s="241"/>
      <c r="M409" s="242"/>
      <c r="N409" s="243"/>
      <c r="O409" s="243"/>
      <c r="P409" s="243"/>
      <c r="Q409" s="243"/>
      <c r="R409" s="243"/>
      <c r="S409" s="243"/>
      <c r="T409" s="24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T409" s="245" t="s">
        <v>148</v>
      </c>
      <c r="AU409" s="245" t="s">
        <v>85</v>
      </c>
      <c r="AV409" s="14" t="s">
        <v>85</v>
      </c>
      <c r="AW409" s="14" t="s">
        <v>35</v>
      </c>
      <c r="AX409" s="14" t="s">
        <v>75</v>
      </c>
      <c r="AY409" s="245" t="s">
        <v>136</v>
      </c>
    </row>
    <row r="410" s="15" customFormat="1">
      <c r="A410" s="15"/>
      <c r="B410" s="246"/>
      <c r="C410" s="247"/>
      <c r="D410" s="226" t="s">
        <v>148</v>
      </c>
      <c r="E410" s="248" t="s">
        <v>19</v>
      </c>
      <c r="F410" s="249" t="s">
        <v>155</v>
      </c>
      <c r="G410" s="247"/>
      <c r="H410" s="250">
        <v>20.899999999999999</v>
      </c>
      <c r="I410" s="251"/>
      <c r="J410" s="247"/>
      <c r="K410" s="247"/>
      <c r="L410" s="252"/>
      <c r="M410" s="253"/>
      <c r="N410" s="254"/>
      <c r="O410" s="254"/>
      <c r="P410" s="254"/>
      <c r="Q410" s="254"/>
      <c r="R410" s="254"/>
      <c r="S410" s="254"/>
      <c r="T410" s="255"/>
      <c r="U410" s="15"/>
      <c r="V410" s="15"/>
      <c r="W410" s="15"/>
      <c r="X410" s="15"/>
      <c r="Y410" s="15"/>
      <c r="Z410" s="15"/>
      <c r="AA410" s="15"/>
      <c r="AB410" s="15"/>
      <c r="AC410" s="15"/>
      <c r="AD410" s="15"/>
      <c r="AE410" s="15"/>
      <c r="AT410" s="256" t="s">
        <v>148</v>
      </c>
      <c r="AU410" s="256" t="s">
        <v>85</v>
      </c>
      <c r="AV410" s="15" t="s">
        <v>144</v>
      </c>
      <c r="AW410" s="15" t="s">
        <v>35</v>
      </c>
      <c r="AX410" s="15" t="s">
        <v>83</v>
      </c>
      <c r="AY410" s="256" t="s">
        <v>136</v>
      </c>
    </row>
    <row r="411" s="14" customFormat="1">
      <c r="A411" s="14"/>
      <c r="B411" s="235"/>
      <c r="C411" s="236"/>
      <c r="D411" s="226" t="s">
        <v>148</v>
      </c>
      <c r="E411" s="236"/>
      <c r="F411" s="238" t="s">
        <v>1531</v>
      </c>
      <c r="G411" s="236"/>
      <c r="H411" s="239">
        <v>22.989999999999998</v>
      </c>
      <c r="I411" s="240"/>
      <c r="J411" s="236"/>
      <c r="K411" s="236"/>
      <c r="L411" s="241"/>
      <c r="M411" s="242"/>
      <c r="N411" s="243"/>
      <c r="O411" s="243"/>
      <c r="P411" s="243"/>
      <c r="Q411" s="243"/>
      <c r="R411" s="243"/>
      <c r="S411" s="243"/>
      <c r="T411" s="24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T411" s="245" t="s">
        <v>148</v>
      </c>
      <c r="AU411" s="245" t="s">
        <v>85</v>
      </c>
      <c r="AV411" s="14" t="s">
        <v>85</v>
      </c>
      <c r="AW411" s="14" t="s">
        <v>4</v>
      </c>
      <c r="AX411" s="14" t="s">
        <v>83</v>
      </c>
      <c r="AY411" s="245" t="s">
        <v>136</v>
      </c>
    </row>
    <row r="412" s="2" customFormat="1" ht="16.5" customHeight="1">
      <c r="A412" s="40"/>
      <c r="B412" s="41"/>
      <c r="C412" s="206" t="s">
        <v>531</v>
      </c>
      <c r="D412" s="206" t="s">
        <v>139</v>
      </c>
      <c r="E412" s="207" t="s">
        <v>1532</v>
      </c>
      <c r="F412" s="208" t="s">
        <v>1533</v>
      </c>
      <c r="G412" s="209" t="s">
        <v>282</v>
      </c>
      <c r="H412" s="210">
        <v>23</v>
      </c>
      <c r="I412" s="211"/>
      <c r="J412" s="212">
        <f>ROUND(I412*H412,2)</f>
        <v>0</v>
      </c>
      <c r="K412" s="208" t="s">
        <v>143</v>
      </c>
      <c r="L412" s="46"/>
      <c r="M412" s="213" t="s">
        <v>19</v>
      </c>
      <c r="N412" s="214" t="s">
        <v>46</v>
      </c>
      <c r="O412" s="86"/>
      <c r="P412" s="215">
        <f>O412*H412</f>
        <v>0</v>
      </c>
      <c r="Q412" s="215">
        <v>0</v>
      </c>
      <c r="R412" s="215">
        <f>Q412*H412</f>
        <v>0</v>
      </c>
      <c r="S412" s="215">
        <v>0</v>
      </c>
      <c r="T412" s="216">
        <f>S412*H412</f>
        <v>0</v>
      </c>
      <c r="U412" s="40"/>
      <c r="V412" s="40"/>
      <c r="W412" s="40"/>
      <c r="X412" s="40"/>
      <c r="Y412" s="40"/>
      <c r="Z412" s="40"/>
      <c r="AA412" s="40"/>
      <c r="AB412" s="40"/>
      <c r="AC412" s="40"/>
      <c r="AD412" s="40"/>
      <c r="AE412" s="40"/>
      <c r="AR412" s="217" t="s">
        <v>257</v>
      </c>
      <c r="AT412" s="217" t="s">
        <v>139</v>
      </c>
      <c r="AU412" s="217" t="s">
        <v>85</v>
      </c>
      <c r="AY412" s="19" t="s">
        <v>136</v>
      </c>
      <c r="BE412" s="218">
        <f>IF(N412="základní",J412,0)</f>
        <v>0</v>
      </c>
      <c r="BF412" s="218">
        <f>IF(N412="snížená",J412,0)</f>
        <v>0</v>
      </c>
      <c r="BG412" s="218">
        <f>IF(N412="zákl. přenesená",J412,0)</f>
        <v>0</v>
      </c>
      <c r="BH412" s="218">
        <f>IF(N412="sníž. přenesená",J412,0)</f>
        <v>0</v>
      </c>
      <c r="BI412" s="218">
        <f>IF(N412="nulová",J412,0)</f>
        <v>0</v>
      </c>
      <c r="BJ412" s="19" t="s">
        <v>83</v>
      </c>
      <c r="BK412" s="218">
        <f>ROUND(I412*H412,2)</f>
        <v>0</v>
      </c>
      <c r="BL412" s="19" t="s">
        <v>257</v>
      </c>
      <c r="BM412" s="217" t="s">
        <v>1534</v>
      </c>
    </row>
    <row r="413" s="2" customFormat="1">
      <c r="A413" s="40"/>
      <c r="B413" s="41"/>
      <c r="C413" s="42"/>
      <c r="D413" s="219" t="s">
        <v>146</v>
      </c>
      <c r="E413" s="42"/>
      <c r="F413" s="220" t="s">
        <v>1535</v>
      </c>
      <c r="G413" s="42"/>
      <c r="H413" s="42"/>
      <c r="I413" s="221"/>
      <c r="J413" s="42"/>
      <c r="K413" s="42"/>
      <c r="L413" s="46"/>
      <c r="M413" s="222"/>
      <c r="N413" s="223"/>
      <c r="O413" s="86"/>
      <c r="P413" s="86"/>
      <c r="Q413" s="86"/>
      <c r="R413" s="86"/>
      <c r="S413" s="86"/>
      <c r="T413" s="87"/>
      <c r="U413" s="40"/>
      <c r="V413" s="40"/>
      <c r="W413" s="40"/>
      <c r="X413" s="40"/>
      <c r="Y413" s="40"/>
      <c r="Z413" s="40"/>
      <c r="AA413" s="40"/>
      <c r="AB413" s="40"/>
      <c r="AC413" s="40"/>
      <c r="AD413" s="40"/>
      <c r="AE413" s="40"/>
      <c r="AT413" s="19" t="s">
        <v>146</v>
      </c>
      <c r="AU413" s="19" t="s">
        <v>85</v>
      </c>
    </row>
    <row r="414" s="13" customFormat="1">
      <c r="A414" s="13"/>
      <c r="B414" s="224"/>
      <c r="C414" s="225"/>
      <c r="D414" s="226" t="s">
        <v>148</v>
      </c>
      <c r="E414" s="227" t="s">
        <v>19</v>
      </c>
      <c r="F414" s="228" t="s">
        <v>1383</v>
      </c>
      <c r="G414" s="225"/>
      <c r="H414" s="227" t="s">
        <v>19</v>
      </c>
      <c r="I414" s="229"/>
      <c r="J414" s="225"/>
      <c r="K414" s="225"/>
      <c r="L414" s="230"/>
      <c r="M414" s="231"/>
      <c r="N414" s="232"/>
      <c r="O414" s="232"/>
      <c r="P414" s="232"/>
      <c r="Q414" s="232"/>
      <c r="R414" s="232"/>
      <c r="S414" s="232"/>
      <c r="T414" s="233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T414" s="234" t="s">
        <v>148</v>
      </c>
      <c r="AU414" s="234" t="s">
        <v>85</v>
      </c>
      <c r="AV414" s="13" t="s">
        <v>83</v>
      </c>
      <c r="AW414" s="13" t="s">
        <v>35</v>
      </c>
      <c r="AX414" s="13" t="s">
        <v>75</v>
      </c>
      <c r="AY414" s="234" t="s">
        <v>136</v>
      </c>
    </row>
    <row r="415" s="14" customFormat="1">
      <c r="A415" s="14"/>
      <c r="B415" s="235"/>
      <c r="C415" s="236"/>
      <c r="D415" s="226" t="s">
        <v>148</v>
      </c>
      <c r="E415" s="237" t="s">
        <v>19</v>
      </c>
      <c r="F415" s="238" t="s">
        <v>1536</v>
      </c>
      <c r="G415" s="236"/>
      <c r="H415" s="239">
        <v>9</v>
      </c>
      <c r="I415" s="240"/>
      <c r="J415" s="236"/>
      <c r="K415" s="236"/>
      <c r="L415" s="241"/>
      <c r="M415" s="242"/>
      <c r="N415" s="243"/>
      <c r="O415" s="243"/>
      <c r="P415" s="243"/>
      <c r="Q415" s="243"/>
      <c r="R415" s="243"/>
      <c r="S415" s="243"/>
      <c r="T415" s="24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T415" s="245" t="s">
        <v>148</v>
      </c>
      <c r="AU415" s="245" t="s">
        <v>85</v>
      </c>
      <c r="AV415" s="14" t="s">
        <v>85</v>
      </c>
      <c r="AW415" s="14" t="s">
        <v>35</v>
      </c>
      <c r="AX415" s="14" t="s">
        <v>75</v>
      </c>
      <c r="AY415" s="245" t="s">
        <v>136</v>
      </c>
    </row>
    <row r="416" s="13" customFormat="1">
      <c r="A416" s="13"/>
      <c r="B416" s="224"/>
      <c r="C416" s="225"/>
      <c r="D416" s="226" t="s">
        <v>148</v>
      </c>
      <c r="E416" s="227" t="s">
        <v>19</v>
      </c>
      <c r="F416" s="228" t="s">
        <v>1385</v>
      </c>
      <c r="G416" s="225"/>
      <c r="H416" s="227" t="s">
        <v>19</v>
      </c>
      <c r="I416" s="229"/>
      <c r="J416" s="225"/>
      <c r="K416" s="225"/>
      <c r="L416" s="230"/>
      <c r="M416" s="231"/>
      <c r="N416" s="232"/>
      <c r="O416" s="232"/>
      <c r="P416" s="232"/>
      <c r="Q416" s="232"/>
      <c r="R416" s="232"/>
      <c r="S416" s="232"/>
      <c r="T416" s="233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T416" s="234" t="s">
        <v>148</v>
      </c>
      <c r="AU416" s="234" t="s">
        <v>85</v>
      </c>
      <c r="AV416" s="13" t="s">
        <v>83</v>
      </c>
      <c r="AW416" s="13" t="s">
        <v>35</v>
      </c>
      <c r="AX416" s="13" t="s">
        <v>75</v>
      </c>
      <c r="AY416" s="234" t="s">
        <v>136</v>
      </c>
    </row>
    <row r="417" s="14" customFormat="1">
      <c r="A417" s="14"/>
      <c r="B417" s="235"/>
      <c r="C417" s="236"/>
      <c r="D417" s="226" t="s">
        <v>148</v>
      </c>
      <c r="E417" s="237" t="s">
        <v>19</v>
      </c>
      <c r="F417" s="238" t="s">
        <v>1537</v>
      </c>
      <c r="G417" s="236"/>
      <c r="H417" s="239">
        <v>4</v>
      </c>
      <c r="I417" s="240"/>
      <c r="J417" s="236"/>
      <c r="K417" s="236"/>
      <c r="L417" s="241"/>
      <c r="M417" s="242"/>
      <c r="N417" s="243"/>
      <c r="O417" s="243"/>
      <c r="P417" s="243"/>
      <c r="Q417" s="243"/>
      <c r="R417" s="243"/>
      <c r="S417" s="243"/>
      <c r="T417" s="24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T417" s="245" t="s">
        <v>148</v>
      </c>
      <c r="AU417" s="245" t="s">
        <v>85</v>
      </c>
      <c r="AV417" s="14" t="s">
        <v>85</v>
      </c>
      <c r="AW417" s="14" t="s">
        <v>35</v>
      </c>
      <c r="AX417" s="14" t="s">
        <v>75</v>
      </c>
      <c r="AY417" s="245" t="s">
        <v>136</v>
      </c>
    </row>
    <row r="418" s="13" customFormat="1">
      <c r="A418" s="13"/>
      <c r="B418" s="224"/>
      <c r="C418" s="225"/>
      <c r="D418" s="226" t="s">
        <v>148</v>
      </c>
      <c r="E418" s="227" t="s">
        <v>19</v>
      </c>
      <c r="F418" s="228" t="s">
        <v>1387</v>
      </c>
      <c r="G418" s="225"/>
      <c r="H418" s="227" t="s">
        <v>19</v>
      </c>
      <c r="I418" s="229"/>
      <c r="J418" s="225"/>
      <c r="K418" s="225"/>
      <c r="L418" s="230"/>
      <c r="M418" s="231"/>
      <c r="N418" s="232"/>
      <c r="O418" s="232"/>
      <c r="P418" s="232"/>
      <c r="Q418" s="232"/>
      <c r="R418" s="232"/>
      <c r="S418" s="232"/>
      <c r="T418" s="233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T418" s="234" t="s">
        <v>148</v>
      </c>
      <c r="AU418" s="234" t="s">
        <v>85</v>
      </c>
      <c r="AV418" s="13" t="s">
        <v>83</v>
      </c>
      <c r="AW418" s="13" t="s">
        <v>35</v>
      </c>
      <c r="AX418" s="13" t="s">
        <v>75</v>
      </c>
      <c r="AY418" s="234" t="s">
        <v>136</v>
      </c>
    </row>
    <row r="419" s="14" customFormat="1">
      <c r="A419" s="14"/>
      <c r="B419" s="235"/>
      <c r="C419" s="236"/>
      <c r="D419" s="226" t="s">
        <v>148</v>
      </c>
      <c r="E419" s="237" t="s">
        <v>19</v>
      </c>
      <c r="F419" s="238" t="s">
        <v>1538</v>
      </c>
      <c r="G419" s="236"/>
      <c r="H419" s="239">
        <v>2</v>
      </c>
      <c r="I419" s="240"/>
      <c r="J419" s="236"/>
      <c r="K419" s="236"/>
      <c r="L419" s="241"/>
      <c r="M419" s="242"/>
      <c r="N419" s="243"/>
      <c r="O419" s="243"/>
      <c r="P419" s="243"/>
      <c r="Q419" s="243"/>
      <c r="R419" s="243"/>
      <c r="S419" s="243"/>
      <c r="T419" s="24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T419" s="245" t="s">
        <v>148</v>
      </c>
      <c r="AU419" s="245" t="s">
        <v>85</v>
      </c>
      <c r="AV419" s="14" t="s">
        <v>85</v>
      </c>
      <c r="AW419" s="14" t="s">
        <v>35</v>
      </c>
      <c r="AX419" s="14" t="s">
        <v>75</v>
      </c>
      <c r="AY419" s="245" t="s">
        <v>136</v>
      </c>
    </row>
    <row r="420" s="13" customFormat="1">
      <c r="A420" s="13"/>
      <c r="B420" s="224"/>
      <c r="C420" s="225"/>
      <c r="D420" s="226" t="s">
        <v>148</v>
      </c>
      <c r="E420" s="227" t="s">
        <v>19</v>
      </c>
      <c r="F420" s="228" t="s">
        <v>1389</v>
      </c>
      <c r="G420" s="225"/>
      <c r="H420" s="227" t="s">
        <v>19</v>
      </c>
      <c r="I420" s="229"/>
      <c r="J420" s="225"/>
      <c r="K420" s="225"/>
      <c r="L420" s="230"/>
      <c r="M420" s="231"/>
      <c r="N420" s="232"/>
      <c r="O420" s="232"/>
      <c r="P420" s="232"/>
      <c r="Q420" s="232"/>
      <c r="R420" s="232"/>
      <c r="S420" s="232"/>
      <c r="T420" s="233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T420" s="234" t="s">
        <v>148</v>
      </c>
      <c r="AU420" s="234" t="s">
        <v>85</v>
      </c>
      <c r="AV420" s="13" t="s">
        <v>83</v>
      </c>
      <c r="AW420" s="13" t="s">
        <v>35</v>
      </c>
      <c r="AX420" s="13" t="s">
        <v>75</v>
      </c>
      <c r="AY420" s="234" t="s">
        <v>136</v>
      </c>
    </row>
    <row r="421" s="14" customFormat="1">
      <c r="A421" s="14"/>
      <c r="B421" s="235"/>
      <c r="C421" s="236"/>
      <c r="D421" s="226" t="s">
        <v>148</v>
      </c>
      <c r="E421" s="237" t="s">
        <v>19</v>
      </c>
      <c r="F421" s="238" t="s">
        <v>1539</v>
      </c>
      <c r="G421" s="236"/>
      <c r="H421" s="239">
        <v>8</v>
      </c>
      <c r="I421" s="240"/>
      <c r="J421" s="236"/>
      <c r="K421" s="236"/>
      <c r="L421" s="241"/>
      <c r="M421" s="242"/>
      <c r="N421" s="243"/>
      <c r="O421" s="243"/>
      <c r="P421" s="243"/>
      <c r="Q421" s="243"/>
      <c r="R421" s="243"/>
      <c r="S421" s="243"/>
      <c r="T421" s="24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T421" s="245" t="s">
        <v>148</v>
      </c>
      <c r="AU421" s="245" t="s">
        <v>85</v>
      </c>
      <c r="AV421" s="14" t="s">
        <v>85</v>
      </c>
      <c r="AW421" s="14" t="s">
        <v>35</v>
      </c>
      <c r="AX421" s="14" t="s">
        <v>75</v>
      </c>
      <c r="AY421" s="245" t="s">
        <v>136</v>
      </c>
    </row>
    <row r="422" s="15" customFormat="1">
      <c r="A422" s="15"/>
      <c r="B422" s="246"/>
      <c r="C422" s="247"/>
      <c r="D422" s="226" t="s">
        <v>148</v>
      </c>
      <c r="E422" s="248" t="s">
        <v>19</v>
      </c>
      <c r="F422" s="249" t="s">
        <v>155</v>
      </c>
      <c r="G422" s="247"/>
      <c r="H422" s="250">
        <v>23</v>
      </c>
      <c r="I422" s="251"/>
      <c r="J422" s="247"/>
      <c r="K422" s="247"/>
      <c r="L422" s="252"/>
      <c r="M422" s="253"/>
      <c r="N422" s="254"/>
      <c r="O422" s="254"/>
      <c r="P422" s="254"/>
      <c r="Q422" s="254"/>
      <c r="R422" s="254"/>
      <c r="S422" s="254"/>
      <c r="T422" s="255"/>
      <c r="U422" s="15"/>
      <c r="V422" s="15"/>
      <c r="W422" s="15"/>
      <c r="X422" s="15"/>
      <c r="Y422" s="15"/>
      <c r="Z422" s="15"/>
      <c r="AA422" s="15"/>
      <c r="AB422" s="15"/>
      <c r="AC422" s="15"/>
      <c r="AD422" s="15"/>
      <c r="AE422" s="15"/>
      <c r="AT422" s="256" t="s">
        <v>148</v>
      </c>
      <c r="AU422" s="256" t="s">
        <v>85</v>
      </c>
      <c r="AV422" s="15" t="s">
        <v>144</v>
      </c>
      <c r="AW422" s="15" t="s">
        <v>35</v>
      </c>
      <c r="AX422" s="15" t="s">
        <v>83</v>
      </c>
      <c r="AY422" s="256" t="s">
        <v>136</v>
      </c>
    </row>
    <row r="423" s="2" customFormat="1" ht="16.5" customHeight="1">
      <c r="A423" s="40"/>
      <c r="B423" s="41"/>
      <c r="C423" s="206" t="s">
        <v>542</v>
      </c>
      <c r="D423" s="206" t="s">
        <v>139</v>
      </c>
      <c r="E423" s="207" t="s">
        <v>1540</v>
      </c>
      <c r="F423" s="208" t="s">
        <v>1541</v>
      </c>
      <c r="G423" s="209" t="s">
        <v>282</v>
      </c>
      <c r="H423" s="210">
        <v>3</v>
      </c>
      <c r="I423" s="211"/>
      <c r="J423" s="212">
        <f>ROUND(I423*H423,2)</f>
        <v>0</v>
      </c>
      <c r="K423" s="208" t="s">
        <v>143</v>
      </c>
      <c r="L423" s="46"/>
      <c r="M423" s="213" t="s">
        <v>19</v>
      </c>
      <c r="N423" s="214" t="s">
        <v>46</v>
      </c>
      <c r="O423" s="86"/>
      <c r="P423" s="215">
        <f>O423*H423</f>
        <v>0</v>
      </c>
      <c r="Q423" s="215">
        <v>0.00012999999999999999</v>
      </c>
      <c r="R423" s="215">
        <f>Q423*H423</f>
        <v>0.00038999999999999994</v>
      </c>
      <c r="S423" s="215">
        <v>0</v>
      </c>
      <c r="T423" s="216">
        <f>S423*H423</f>
        <v>0</v>
      </c>
      <c r="U423" s="40"/>
      <c r="V423" s="40"/>
      <c r="W423" s="40"/>
      <c r="X423" s="40"/>
      <c r="Y423" s="40"/>
      <c r="Z423" s="40"/>
      <c r="AA423" s="40"/>
      <c r="AB423" s="40"/>
      <c r="AC423" s="40"/>
      <c r="AD423" s="40"/>
      <c r="AE423" s="40"/>
      <c r="AR423" s="217" t="s">
        <v>257</v>
      </c>
      <c r="AT423" s="217" t="s">
        <v>139</v>
      </c>
      <c r="AU423" s="217" t="s">
        <v>85</v>
      </c>
      <c r="AY423" s="19" t="s">
        <v>136</v>
      </c>
      <c r="BE423" s="218">
        <f>IF(N423="základní",J423,0)</f>
        <v>0</v>
      </c>
      <c r="BF423" s="218">
        <f>IF(N423="snížená",J423,0)</f>
        <v>0</v>
      </c>
      <c r="BG423" s="218">
        <f>IF(N423="zákl. přenesená",J423,0)</f>
        <v>0</v>
      </c>
      <c r="BH423" s="218">
        <f>IF(N423="sníž. přenesená",J423,0)</f>
        <v>0</v>
      </c>
      <c r="BI423" s="218">
        <f>IF(N423="nulová",J423,0)</f>
        <v>0</v>
      </c>
      <c r="BJ423" s="19" t="s">
        <v>83</v>
      </c>
      <c r="BK423" s="218">
        <f>ROUND(I423*H423,2)</f>
        <v>0</v>
      </c>
      <c r="BL423" s="19" t="s">
        <v>257</v>
      </c>
      <c r="BM423" s="217" t="s">
        <v>1542</v>
      </c>
    </row>
    <row r="424" s="2" customFormat="1">
      <c r="A424" s="40"/>
      <c r="B424" s="41"/>
      <c r="C424" s="42"/>
      <c r="D424" s="219" t="s">
        <v>146</v>
      </c>
      <c r="E424" s="42"/>
      <c r="F424" s="220" t="s">
        <v>1543</v>
      </c>
      <c r="G424" s="42"/>
      <c r="H424" s="42"/>
      <c r="I424" s="221"/>
      <c r="J424" s="42"/>
      <c r="K424" s="42"/>
      <c r="L424" s="46"/>
      <c r="M424" s="222"/>
      <c r="N424" s="223"/>
      <c r="O424" s="86"/>
      <c r="P424" s="86"/>
      <c r="Q424" s="86"/>
      <c r="R424" s="86"/>
      <c r="S424" s="86"/>
      <c r="T424" s="87"/>
      <c r="U424" s="40"/>
      <c r="V424" s="40"/>
      <c r="W424" s="40"/>
      <c r="X424" s="40"/>
      <c r="Y424" s="40"/>
      <c r="Z424" s="40"/>
      <c r="AA424" s="40"/>
      <c r="AB424" s="40"/>
      <c r="AC424" s="40"/>
      <c r="AD424" s="40"/>
      <c r="AE424" s="40"/>
      <c r="AT424" s="19" t="s">
        <v>146</v>
      </c>
      <c r="AU424" s="19" t="s">
        <v>85</v>
      </c>
    </row>
    <row r="425" s="13" customFormat="1">
      <c r="A425" s="13"/>
      <c r="B425" s="224"/>
      <c r="C425" s="225"/>
      <c r="D425" s="226" t="s">
        <v>148</v>
      </c>
      <c r="E425" s="227" t="s">
        <v>19</v>
      </c>
      <c r="F425" s="228" t="s">
        <v>1383</v>
      </c>
      <c r="G425" s="225"/>
      <c r="H425" s="227" t="s">
        <v>19</v>
      </c>
      <c r="I425" s="229"/>
      <c r="J425" s="225"/>
      <c r="K425" s="225"/>
      <c r="L425" s="230"/>
      <c r="M425" s="231"/>
      <c r="N425" s="232"/>
      <c r="O425" s="232"/>
      <c r="P425" s="232"/>
      <c r="Q425" s="232"/>
      <c r="R425" s="232"/>
      <c r="S425" s="232"/>
      <c r="T425" s="233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T425" s="234" t="s">
        <v>148</v>
      </c>
      <c r="AU425" s="234" t="s">
        <v>85</v>
      </c>
      <c r="AV425" s="13" t="s">
        <v>83</v>
      </c>
      <c r="AW425" s="13" t="s">
        <v>35</v>
      </c>
      <c r="AX425" s="13" t="s">
        <v>75</v>
      </c>
      <c r="AY425" s="234" t="s">
        <v>136</v>
      </c>
    </row>
    <row r="426" s="14" customFormat="1">
      <c r="A426" s="14"/>
      <c r="B426" s="235"/>
      <c r="C426" s="236"/>
      <c r="D426" s="226" t="s">
        <v>148</v>
      </c>
      <c r="E426" s="237" t="s">
        <v>19</v>
      </c>
      <c r="F426" s="238" t="s">
        <v>83</v>
      </c>
      <c r="G426" s="236"/>
      <c r="H426" s="239">
        <v>1</v>
      </c>
      <c r="I426" s="240"/>
      <c r="J426" s="236"/>
      <c r="K426" s="236"/>
      <c r="L426" s="241"/>
      <c r="M426" s="242"/>
      <c r="N426" s="243"/>
      <c r="O426" s="243"/>
      <c r="P426" s="243"/>
      <c r="Q426" s="243"/>
      <c r="R426" s="243"/>
      <c r="S426" s="243"/>
      <c r="T426" s="24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T426" s="245" t="s">
        <v>148</v>
      </c>
      <c r="AU426" s="245" t="s">
        <v>85</v>
      </c>
      <c r="AV426" s="14" t="s">
        <v>85</v>
      </c>
      <c r="AW426" s="14" t="s">
        <v>35</v>
      </c>
      <c r="AX426" s="14" t="s">
        <v>75</v>
      </c>
      <c r="AY426" s="245" t="s">
        <v>136</v>
      </c>
    </row>
    <row r="427" s="13" customFormat="1">
      <c r="A427" s="13"/>
      <c r="B427" s="224"/>
      <c r="C427" s="225"/>
      <c r="D427" s="226" t="s">
        <v>148</v>
      </c>
      <c r="E427" s="227" t="s">
        <v>19</v>
      </c>
      <c r="F427" s="228" t="s">
        <v>1389</v>
      </c>
      <c r="G427" s="225"/>
      <c r="H427" s="227" t="s">
        <v>19</v>
      </c>
      <c r="I427" s="229"/>
      <c r="J427" s="225"/>
      <c r="K427" s="225"/>
      <c r="L427" s="230"/>
      <c r="M427" s="231"/>
      <c r="N427" s="232"/>
      <c r="O427" s="232"/>
      <c r="P427" s="232"/>
      <c r="Q427" s="232"/>
      <c r="R427" s="232"/>
      <c r="S427" s="232"/>
      <c r="T427" s="233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T427" s="234" t="s">
        <v>148</v>
      </c>
      <c r="AU427" s="234" t="s">
        <v>85</v>
      </c>
      <c r="AV427" s="13" t="s">
        <v>83</v>
      </c>
      <c r="AW427" s="13" t="s">
        <v>35</v>
      </c>
      <c r="AX427" s="13" t="s">
        <v>75</v>
      </c>
      <c r="AY427" s="234" t="s">
        <v>136</v>
      </c>
    </row>
    <row r="428" s="14" customFormat="1">
      <c r="A428" s="14"/>
      <c r="B428" s="235"/>
      <c r="C428" s="236"/>
      <c r="D428" s="226" t="s">
        <v>148</v>
      </c>
      <c r="E428" s="237" t="s">
        <v>19</v>
      </c>
      <c r="F428" s="238" t="s">
        <v>1538</v>
      </c>
      <c r="G428" s="236"/>
      <c r="H428" s="239">
        <v>2</v>
      </c>
      <c r="I428" s="240"/>
      <c r="J428" s="236"/>
      <c r="K428" s="236"/>
      <c r="L428" s="241"/>
      <c r="M428" s="242"/>
      <c r="N428" s="243"/>
      <c r="O428" s="243"/>
      <c r="P428" s="243"/>
      <c r="Q428" s="243"/>
      <c r="R428" s="243"/>
      <c r="S428" s="243"/>
      <c r="T428" s="24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T428" s="245" t="s">
        <v>148</v>
      </c>
      <c r="AU428" s="245" t="s">
        <v>85</v>
      </c>
      <c r="AV428" s="14" t="s">
        <v>85</v>
      </c>
      <c r="AW428" s="14" t="s">
        <v>35</v>
      </c>
      <c r="AX428" s="14" t="s">
        <v>75</v>
      </c>
      <c r="AY428" s="245" t="s">
        <v>136</v>
      </c>
    </row>
    <row r="429" s="15" customFormat="1">
      <c r="A429" s="15"/>
      <c r="B429" s="246"/>
      <c r="C429" s="247"/>
      <c r="D429" s="226" t="s">
        <v>148</v>
      </c>
      <c r="E429" s="248" t="s">
        <v>19</v>
      </c>
      <c r="F429" s="249" t="s">
        <v>155</v>
      </c>
      <c r="G429" s="247"/>
      <c r="H429" s="250">
        <v>3</v>
      </c>
      <c r="I429" s="251"/>
      <c r="J429" s="247"/>
      <c r="K429" s="247"/>
      <c r="L429" s="252"/>
      <c r="M429" s="253"/>
      <c r="N429" s="254"/>
      <c r="O429" s="254"/>
      <c r="P429" s="254"/>
      <c r="Q429" s="254"/>
      <c r="R429" s="254"/>
      <c r="S429" s="254"/>
      <c r="T429" s="255"/>
      <c r="U429" s="15"/>
      <c r="V429" s="15"/>
      <c r="W429" s="15"/>
      <c r="X429" s="15"/>
      <c r="Y429" s="15"/>
      <c r="Z429" s="15"/>
      <c r="AA429" s="15"/>
      <c r="AB429" s="15"/>
      <c r="AC429" s="15"/>
      <c r="AD429" s="15"/>
      <c r="AE429" s="15"/>
      <c r="AT429" s="256" t="s">
        <v>148</v>
      </c>
      <c r="AU429" s="256" t="s">
        <v>85</v>
      </c>
      <c r="AV429" s="15" t="s">
        <v>144</v>
      </c>
      <c r="AW429" s="15" t="s">
        <v>35</v>
      </c>
      <c r="AX429" s="15" t="s">
        <v>83</v>
      </c>
      <c r="AY429" s="256" t="s">
        <v>136</v>
      </c>
    </row>
    <row r="430" s="2" customFormat="1" ht="16.5" customHeight="1">
      <c r="A430" s="40"/>
      <c r="B430" s="41"/>
      <c r="C430" s="206" t="s">
        <v>549</v>
      </c>
      <c r="D430" s="206" t="s">
        <v>139</v>
      </c>
      <c r="E430" s="207" t="s">
        <v>1544</v>
      </c>
      <c r="F430" s="208" t="s">
        <v>1545</v>
      </c>
      <c r="G430" s="209" t="s">
        <v>1546</v>
      </c>
      <c r="H430" s="210">
        <v>10</v>
      </c>
      <c r="I430" s="211"/>
      <c r="J430" s="212">
        <f>ROUND(I430*H430,2)</f>
        <v>0</v>
      </c>
      <c r="K430" s="208" t="s">
        <v>143</v>
      </c>
      <c r="L430" s="46"/>
      <c r="M430" s="213" t="s">
        <v>19</v>
      </c>
      <c r="N430" s="214" t="s">
        <v>46</v>
      </c>
      <c r="O430" s="86"/>
      <c r="P430" s="215">
        <f>O430*H430</f>
        <v>0</v>
      </c>
      <c r="Q430" s="215">
        <v>0.00025000000000000001</v>
      </c>
      <c r="R430" s="215">
        <f>Q430*H430</f>
        <v>0.0025000000000000001</v>
      </c>
      <c r="S430" s="215">
        <v>0</v>
      </c>
      <c r="T430" s="216">
        <f>S430*H430</f>
        <v>0</v>
      </c>
      <c r="U430" s="40"/>
      <c r="V430" s="40"/>
      <c r="W430" s="40"/>
      <c r="X430" s="40"/>
      <c r="Y430" s="40"/>
      <c r="Z430" s="40"/>
      <c r="AA430" s="40"/>
      <c r="AB430" s="40"/>
      <c r="AC430" s="40"/>
      <c r="AD430" s="40"/>
      <c r="AE430" s="40"/>
      <c r="AR430" s="217" t="s">
        <v>257</v>
      </c>
      <c r="AT430" s="217" t="s">
        <v>139</v>
      </c>
      <c r="AU430" s="217" t="s">
        <v>85</v>
      </c>
      <c r="AY430" s="19" t="s">
        <v>136</v>
      </c>
      <c r="BE430" s="218">
        <f>IF(N430="základní",J430,0)</f>
        <v>0</v>
      </c>
      <c r="BF430" s="218">
        <f>IF(N430="snížená",J430,0)</f>
        <v>0</v>
      </c>
      <c r="BG430" s="218">
        <f>IF(N430="zákl. přenesená",J430,0)</f>
        <v>0</v>
      </c>
      <c r="BH430" s="218">
        <f>IF(N430="sníž. přenesená",J430,0)</f>
        <v>0</v>
      </c>
      <c r="BI430" s="218">
        <f>IF(N430="nulová",J430,0)</f>
        <v>0</v>
      </c>
      <c r="BJ430" s="19" t="s">
        <v>83</v>
      </c>
      <c r="BK430" s="218">
        <f>ROUND(I430*H430,2)</f>
        <v>0</v>
      </c>
      <c r="BL430" s="19" t="s">
        <v>257</v>
      </c>
      <c r="BM430" s="217" t="s">
        <v>1547</v>
      </c>
    </row>
    <row r="431" s="2" customFormat="1">
      <c r="A431" s="40"/>
      <c r="B431" s="41"/>
      <c r="C431" s="42"/>
      <c r="D431" s="219" t="s">
        <v>146</v>
      </c>
      <c r="E431" s="42"/>
      <c r="F431" s="220" t="s">
        <v>1548</v>
      </c>
      <c r="G431" s="42"/>
      <c r="H431" s="42"/>
      <c r="I431" s="221"/>
      <c r="J431" s="42"/>
      <c r="K431" s="42"/>
      <c r="L431" s="46"/>
      <c r="M431" s="222"/>
      <c r="N431" s="223"/>
      <c r="O431" s="86"/>
      <c r="P431" s="86"/>
      <c r="Q431" s="86"/>
      <c r="R431" s="86"/>
      <c r="S431" s="86"/>
      <c r="T431" s="87"/>
      <c r="U431" s="40"/>
      <c r="V431" s="40"/>
      <c r="W431" s="40"/>
      <c r="X431" s="40"/>
      <c r="Y431" s="40"/>
      <c r="Z431" s="40"/>
      <c r="AA431" s="40"/>
      <c r="AB431" s="40"/>
      <c r="AC431" s="40"/>
      <c r="AD431" s="40"/>
      <c r="AE431" s="40"/>
      <c r="AT431" s="19" t="s">
        <v>146</v>
      </c>
      <c r="AU431" s="19" t="s">
        <v>85</v>
      </c>
    </row>
    <row r="432" s="13" customFormat="1">
      <c r="A432" s="13"/>
      <c r="B432" s="224"/>
      <c r="C432" s="225"/>
      <c r="D432" s="226" t="s">
        <v>148</v>
      </c>
      <c r="E432" s="227" t="s">
        <v>19</v>
      </c>
      <c r="F432" s="228" t="s">
        <v>1383</v>
      </c>
      <c r="G432" s="225"/>
      <c r="H432" s="227" t="s">
        <v>19</v>
      </c>
      <c r="I432" s="229"/>
      <c r="J432" s="225"/>
      <c r="K432" s="225"/>
      <c r="L432" s="230"/>
      <c r="M432" s="231"/>
      <c r="N432" s="232"/>
      <c r="O432" s="232"/>
      <c r="P432" s="232"/>
      <c r="Q432" s="232"/>
      <c r="R432" s="232"/>
      <c r="S432" s="232"/>
      <c r="T432" s="233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T432" s="234" t="s">
        <v>148</v>
      </c>
      <c r="AU432" s="234" t="s">
        <v>85</v>
      </c>
      <c r="AV432" s="13" t="s">
        <v>83</v>
      </c>
      <c r="AW432" s="13" t="s">
        <v>35</v>
      </c>
      <c r="AX432" s="13" t="s">
        <v>75</v>
      </c>
      <c r="AY432" s="234" t="s">
        <v>136</v>
      </c>
    </row>
    <row r="433" s="14" customFormat="1">
      <c r="A433" s="14"/>
      <c r="B433" s="235"/>
      <c r="C433" s="236"/>
      <c r="D433" s="226" t="s">
        <v>148</v>
      </c>
      <c r="E433" s="237" t="s">
        <v>19</v>
      </c>
      <c r="F433" s="238" t="s">
        <v>144</v>
      </c>
      <c r="G433" s="236"/>
      <c r="H433" s="239">
        <v>4</v>
      </c>
      <c r="I433" s="240"/>
      <c r="J433" s="236"/>
      <c r="K433" s="236"/>
      <c r="L433" s="241"/>
      <c r="M433" s="242"/>
      <c r="N433" s="243"/>
      <c r="O433" s="243"/>
      <c r="P433" s="243"/>
      <c r="Q433" s="243"/>
      <c r="R433" s="243"/>
      <c r="S433" s="243"/>
      <c r="T433" s="244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T433" s="245" t="s">
        <v>148</v>
      </c>
      <c r="AU433" s="245" t="s">
        <v>85</v>
      </c>
      <c r="AV433" s="14" t="s">
        <v>85</v>
      </c>
      <c r="AW433" s="14" t="s">
        <v>35</v>
      </c>
      <c r="AX433" s="14" t="s">
        <v>75</v>
      </c>
      <c r="AY433" s="245" t="s">
        <v>136</v>
      </c>
    </row>
    <row r="434" s="13" customFormat="1">
      <c r="A434" s="13"/>
      <c r="B434" s="224"/>
      <c r="C434" s="225"/>
      <c r="D434" s="226" t="s">
        <v>148</v>
      </c>
      <c r="E434" s="227" t="s">
        <v>19</v>
      </c>
      <c r="F434" s="228" t="s">
        <v>1385</v>
      </c>
      <c r="G434" s="225"/>
      <c r="H434" s="227" t="s">
        <v>19</v>
      </c>
      <c r="I434" s="229"/>
      <c r="J434" s="225"/>
      <c r="K434" s="225"/>
      <c r="L434" s="230"/>
      <c r="M434" s="231"/>
      <c r="N434" s="232"/>
      <c r="O434" s="232"/>
      <c r="P434" s="232"/>
      <c r="Q434" s="232"/>
      <c r="R434" s="232"/>
      <c r="S434" s="232"/>
      <c r="T434" s="233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T434" s="234" t="s">
        <v>148</v>
      </c>
      <c r="AU434" s="234" t="s">
        <v>85</v>
      </c>
      <c r="AV434" s="13" t="s">
        <v>83</v>
      </c>
      <c r="AW434" s="13" t="s">
        <v>35</v>
      </c>
      <c r="AX434" s="13" t="s">
        <v>75</v>
      </c>
      <c r="AY434" s="234" t="s">
        <v>136</v>
      </c>
    </row>
    <row r="435" s="14" customFormat="1">
      <c r="A435" s="14"/>
      <c r="B435" s="235"/>
      <c r="C435" s="236"/>
      <c r="D435" s="226" t="s">
        <v>148</v>
      </c>
      <c r="E435" s="237" t="s">
        <v>19</v>
      </c>
      <c r="F435" s="238" t="s">
        <v>85</v>
      </c>
      <c r="G435" s="236"/>
      <c r="H435" s="239">
        <v>2</v>
      </c>
      <c r="I435" s="240"/>
      <c r="J435" s="236"/>
      <c r="K435" s="236"/>
      <c r="L435" s="241"/>
      <c r="M435" s="242"/>
      <c r="N435" s="243"/>
      <c r="O435" s="243"/>
      <c r="P435" s="243"/>
      <c r="Q435" s="243"/>
      <c r="R435" s="243"/>
      <c r="S435" s="243"/>
      <c r="T435" s="24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T435" s="245" t="s">
        <v>148</v>
      </c>
      <c r="AU435" s="245" t="s">
        <v>85</v>
      </c>
      <c r="AV435" s="14" t="s">
        <v>85</v>
      </c>
      <c r="AW435" s="14" t="s">
        <v>35</v>
      </c>
      <c r="AX435" s="14" t="s">
        <v>75</v>
      </c>
      <c r="AY435" s="245" t="s">
        <v>136</v>
      </c>
    </row>
    <row r="436" s="13" customFormat="1">
      <c r="A436" s="13"/>
      <c r="B436" s="224"/>
      <c r="C436" s="225"/>
      <c r="D436" s="226" t="s">
        <v>148</v>
      </c>
      <c r="E436" s="227" t="s">
        <v>19</v>
      </c>
      <c r="F436" s="228" t="s">
        <v>1387</v>
      </c>
      <c r="G436" s="225"/>
      <c r="H436" s="227" t="s">
        <v>19</v>
      </c>
      <c r="I436" s="229"/>
      <c r="J436" s="225"/>
      <c r="K436" s="225"/>
      <c r="L436" s="230"/>
      <c r="M436" s="231"/>
      <c r="N436" s="232"/>
      <c r="O436" s="232"/>
      <c r="P436" s="232"/>
      <c r="Q436" s="232"/>
      <c r="R436" s="232"/>
      <c r="S436" s="232"/>
      <c r="T436" s="233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T436" s="234" t="s">
        <v>148</v>
      </c>
      <c r="AU436" s="234" t="s">
        <v>85</v>
      </c>
      <c r="AV436" s="13" t="s">
        <v>83</v>
      </c>
      <c r="AW436" s="13" t="s">
        <v>35</v>
      </c>
      <c r="AX436" s="13" t="s">
        <v>75</v>
      </c>
      <c r="AY436" s="234" t="s">
        <v>136</v>
      </c>
    </row>
    <row r="437" s="14" customFormat="1">
      <c r="A437" s="14"/>
      <c r="B437" s="235"/>
      <c r="C437" s="236"/>
      <c r="D437" s="226" t="s">
        <v>148</v>
      </c>
      <c r="E437" s="237" t="s">
        <v>19</v>
      </c>
      <c r="F437" s="238" t="s">
        <v>83</v>
      </c>
      <c r="G437" s="236"/>
      <c r="H437" s="239">
        <v>1</v>
      </c>
      <c r="I437" s="240"/>
      <c r="J437" s="236"/>
      <c r="K437" s="236"/>
      <c r="L437" s="241"/>
      <c r="M437" s="242"/>
      <c r="N437" s="243"/>
      <c r="O437" s="243"/>
      <c r="P437" s="243"/>
      <c r="Q437" s="243"/>
      <c r="R437" s="243"/>
      <c r="S437" s="243"/>
      <c r="T437" s="24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T437" s="245" t="s">
        <v>148</v>
      </c>
      <c r="AU437" s="245" t="s">
        <v>85</v>
      </c>
      <c r="AV437" s="14" t="s">
        <v>85</v>
      </c>
      <c r="AW437" s="14" t="s">
        <v>35</v>
      </c>
      <c r="AX437" s="14" t="s">
        <v>75</v>
      </c>
      <c r="AY437" s="245" t="s">
        <v>136</v>
      </c>
    </row>
    <row r="438" s="13" customFormat="1">
      <c r="A438" s="13"/>
      <c r="B438" s="224"/>
      <c r="C438" s="225"/>
      <c r="D438" s="226" t="s">
        <v>148</v>
      </c>
      <c r="E438" s="227" t="s">
        <v>19</v>
      </c>
      <c r="F438" s="228" t="s">
        <v>1389</v>
      </c>
      <c r="G438" s="225"/>
      <c r="H438" s="227" t="s">
        <v>19</v>
      </c>
      <c r="I438" s="229"/>
      <c r="J438" s="225"/>
      <c r="K438" s="225"/>
      <c r="L438" s="230"/>
      <c r="M438" s="231"/>
      <c r="N438" s="232"/>
      <c r="O438" s="232"/>
      <c r="P438" s="232"/>
      <c r="Q438" s="232"/>
      <c r="R438" s="232"/>
      <c r="S438" s="232"/>
      <c r="T438" s="233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T438" s="234" t="s">
        <v>148</v>
      </c>
      <c r="AU438" s="234" t="s">
        <v>85</v>
      </c>
      <c r="AV438" s="13" t="s">
        <v>83</v>
      </c>
      <c r="AW438" s="13" t="s">
        <v>35</v>
      </c>
      <c r="AX438" s="13" t="s">
        <v>75</v>
      </c>
      <c r="AY438" s="234" t="s">
        <v>136</v>
      </c>
    </row>
    <row r="439" s="14" customFormat="1">
      <c r="A439" s="14"/>
      <c r="B439" s="235"/>
      <c r="C439" s="236"/>
      <c r="D439" s="226" t="s">
        <v>148</v>
      </c>
      <c r="E439" s="237" t="s">
        <v>19</v>
      </c>
      <c r="F439" s="238" t="s">
        <v>162</v>
      </c>
      <c r="G439" s="236"/>
      <c r="H439" s="239">
        <v>3</v>
      </c>
      <c r="I439" s="240"/>
      <c r="J439" s="236"/>
      <c r="K439" s="236"/>
      <c r="L439" s="241"/>
      <c r="M439" s="242"/>
      <c r="N439" s="243"/>
      <c r="O439" s="243"/>
      <c r="P439" s="243"/>
      <c r="Q439" s="243"/>
      <c r="R439" s="243"/>
      <c r="S439" s="243"/>
      <c r="T439" s="244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T439" s="245" t="s">
        <v>148</v>
      </c>
      <c r="AU439" s="245" t="s">
        <v>85</v>
      </c>
      <c r="AV439" s="14" t="s">
        <v>85</v>
      </c>
      <c r="AW439" s="14" t="s">
        <v>35</v>
      </c>
      <c r="AX439" s="14" t="s">
        <v>75</v>
      </c>
      <c r="AY439" s="245" t="s">
        <v>136</v>
      </c>
    </row>
    <row r="440" s="15" customFormat="1">
      <c r="A440" s="15"/>
      <c r="B440" s="246"/>
      <c r="C440" s="247"/>
      <c r="D440" s="226" t="s">
        <v>148</v>
      </c>
      <c r="E440" s="248" t="s">
        <v>19</v>
      </c>
      <c r="F440" s="249" t="s">
        <v>155</v>
      </c>
      <c r="G440" s="247"/>
      <c r="H440" s="250">
        <v>10</v>
      </c>
      <c r="I440" s="251"/>
      <c r="J440" s="247"/>
      <c r="K440" s="247"/>
      <c r="L440" s="252"/>
      <c r="M440" s="253"/>
      <c r="N440" s="254"/>
      <c r="O440" s="254"/>
      <c r="P440" s="254"/>
      <c r="Q440" s="254"/>
      <c r="R440" s="254"/>
      <c r="S440" s="254"/>
      <c r="T440" s="255"/>
      <c r="U440" s="15"/>
      <c r="V440" s="15"/>
      <c r="W440" s="15"/>
      <c r="X440" s="15"/>
      <c r="Y440" s="15"/>
      <c r="Z440" s="15"/>
      <c r="AA440" s="15"/>
      <c r="AB440" s="15"/>
      <c r="AC440" s="15"/>
      <c r="AD440" s="15"/>
      <c r="AE440" s="15"/>
      <c r="AT440" s="256" t="s">
        <v>148</v>
      </c>
      <c r="AU440" s="256" t="s">
        <v>85</v>
      </c>
      <c r="AV440" s="15" t="s">
        <v>144</v>
      </c>
      <c r="AW440" s="15" t="s">
        <v>35</v>
      </c>
      <c r="AX440" s="15" t="s">
        <v>83</v>
      </c>
      <c r="AY440" s="256" t="s">
        <v>136</v>
      </c>
    </row>
    <row r="441" s="2" customFormat="1" ht="16.5" customHeight="1">
      <c r="A441" s="40"/>
      <c r="B441" s="41"/>
      <c r="C441" s="206" t="s">
        <v>554</v>
      </c>
      <c r="D441" s="206" t="s">
        <v>139</v>
      </c>
      <c r="E441" s="207" t="s">
        <v>1549</v>
      </c>
      <c r="F441" s="208" t="s">
        <v>1550</v>
      </c>
      <c r="G441" s="209" t="s">
        <v>256</v>
      </c>
      <c r="H441" s="210">
        <v>23</v>
      </c>
      <c r="I441" s="211"/>
      <c r="J441" s="212">
        <f>ROUND(I441*H441,2)</f>
        <v>0</v>
      </c>
      <c r="K441" s="208" t="s">
        <v>143</v>
      </c>
      <c r="L441" s="46"/>
      <c r="M441" s="213" t="s">
        <v>19</v>
      </c>
      <c r="N441" s="214" t="s">
        <v>46</v>
      </c>
      <c r="O441" s="86"/>
      <c r="P441" s="215">
        <f>O441*H441</f>
        <v>0</v>
      </c>
      <c r="Q441" s="215">
        <v>0.00056999999999999998</v>
      </c>
      <c r="R441" s="215">
        <f>Q441*H441</f>
        <v>0.01311</v>
      </c>
      <c r="S441" s="215">
        <v>0</v>
      </c>
      <c r="T441" s="216">
        <f>S441*H441</f>
        <v>0</v>
      </c>
      <c r="U441" s="40"/>
      <c r="V441" s="40"/>
      <c r="W441" s="40"/>
      <c r="X441" s="40"/>
      <c r="Y441" s="40"/>
      <c r="Z441" s="40"/>
      <c r="AA441" s="40"/>
      <c r="AB441" s="40"/>
      <c r="AC441" s="40"/>
      <c r="AD441" s="40"/>
      <c r="AE441" s="40"/>
      <c r="AR441" s="217" t="s">
        <v>257</v>
      </c>
      <c r="AT441" s="217" t="s">
        <v>139</v>
      </c>
      <c r="AU441" s="217" t="s">
        <v>85</v>
      </c>
      <c r="AY441" s="19" t="s">
        <v>136</v>
      </c>
      <c r="BE441" s="218">
        <f>IF(N441="základní",J441,0)</f>
        <v>0</v>
      </c>
      <c r="BF441" s="218">
        <f>IF(N441="snížená",J441,0)</f>
        <v>0</v>
      </c>
      <c r="BG441" s="218">
        <f>IF(N441="zákl. přenesená",J441,0)</f>
        <v>0</v>
      </c>
      <c r="BH441" s="218">
        <f>IF(N441="sníž. přenesená",J441,0)</f>
        <v>0</v>
      </c>
      <c r="BI441" s="218">
        <f>IF(N441="nulová",J441,0)</f>
        <v>0</v>
      </c>
      <c r="BJ441" s="19" t="s">
        <v>83</v>
      </c>
      <c r="BK441" s="218">
        <f>ROUND(I441*H441,2)</f>
        <v>0</v>
      </c>
      <c r="BL441" s="19" t="s">
        <v>257</v>
      </c>
      <c r="BM441" s="217" t="s">
        <v>1551</v>
      </c>
    </row>
    <row r="442" s="2" customFormat="1">
      <c r="A442" s="40"/>
      <c r="B442" s="41"/>
      <c r="C442" s="42"/>
      <c r="D442" s="219" t="s">
        <v>146</v>
      </c>
      <c r="E442" s="42"/>
      <c r="F442" s="220" t="s">
        <v>1552</v>
      </c>
      <c r="G442" s="42"/>
      <c r="H442" s="42"/>
      <c r="I442" s="221"/>
      <c r="J442" s="42"/>
      <c r="K442" s="42"/>
      <c r="L442" s="46"/>
      <c r="M442" s="222"/>
      <c r="N442" s="223"/>
      <c r="O442" s="86"/>
      <c r="P442" s="86"/>
      <c r="Q442" s="86"/>
      <c r="R442" s="86"/>
      <c r="S442" s="86"/>
      <c r="T442" s="87"/>
      <c r="U442" s="40"/>
      <c r="V442" s="40"/>
      <c r="W442" s="40"/>
      <c r="X442" s="40"/>
      <c r="Y442" s="40"/>
      <c r="Z442" s="40"/>
      <c r="AA442" s="40"/>
      <c r="AB442" s="40"/>
      <c r="AC442" s="40"/>
      <c r="AD442" s="40"/>
      <c r="AE442" s="40"/>
      <c r="AT442" s="19" t="s">
        <v>146</v>
      </c>
      <c r="AU442" s="19" t="s">
        <v>85</v>
      </c>
    </row>
    <row r="443" s="13" customFormat="1">
      <c r="A443" s="13"/>
      <c r="B443" s="224"/>
      <c r="C443" s="225"/>
      <c r="D443" s="226" t="s">
        <v>148</v>
      </c>
      <c r="E443" s="227" t="s">
        <v>19</v>
      </c>
      <c r="F443" s="228" t="s">
        <v>1383</v>
      </c>
      <c r="G443" s="225"/>
      <c r="H443" s="227" t="s">
        <v>19</v>
      </c>
      <c r="I443" s="229"/>
      <c r="J443" s="225"/>
      <c r="K443" s="225"/>
      <c r="L443" s="230"/>
      <c r="M443" s="231"/>
      <c r="N443" s="232"/>
      <c r="O443" s="232"/>
      <c r="P443" s="232"/>
      <c r="Q443" s="232"/>
      <c r="R443" s="232"/>
      <c r="S443" s="232"/>
      <c r="T443" s="233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T443" s="234" t="s">
        <v>148</v>
      </c>
      <c r="AU443" s="234" t="s">
        <v>85</v>
      </c>
      <c r="AV443" s="13" t="s">
        <v>83</v>
      </c>
      <c r="AW443" s="13" t="s">
        <v>35</v>
      </c>
      <c r="AX443" s="13" t="s">
        <v>75</v>
      </c>
      <c r="AY443" s="234" t="s">
        <v>136</v>
      </c>
    </row>
    <row r="444" s="14" customFormat="1">
      <c r="A444" s="14"/>
      <c r="B444" s="235"/>
      <c r="C444" s="236"/>
      <c r="D444" s="226" t="s">
        <v>148</v>
      </c>
      <c r="E444" s="237" t="s">
        <v>19</v>
      </c>
      <c r="F444" s="238" t="s">
        <v>1553</v>
      </c>
      <c r="G444" s="236"/>
      <c r="H444" s="239">
        <v>9</v>
      </c>
      <c r="I444" s="240"/>
      <c r="J444" s="236"/>
      <c r="K444" s="236"/>
      <c r="L444" s="241"/>
      <c r="M444" s="242"/>
      <c r="N444" s="243"/>
      <c r="O444" s="243"/>
      <c r="P444" s="243"/>
      <c r="Q444" s="243"/>
      <c r="R444" s="243"/>
      <c r="S444" s="243"/>
      <c r="T444" s="24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T444" s="245" t="s">
        <v>148</v>
      </c>
      <c r="AU444" s="245" t="s">
        <v>85</v>
      </c>
      <c r="AV444" s="14" t="s">
        <v>85</v>
      </c>
      <c r="AW444" s="14" t="s">
        <v>35</v>
      </c>
      <c r="AX444" s="14" t="s">
        <v>75</v>
      </c>
      <c r="AY444" s="245" t="s">
        <v>136</v>
      </c>
    </row>
    <row r="445" s="13" customFormat="1">
      <c r="A445" s="13"/>
      <c r="B445" s="224"/>
      <c r="C445" s="225"/>
      <c r="D445" s="226" t="s">
        <v>148</v>
      </c>
      <c r="E445" s="227" t="s">
        <v>19</v>
      </c>
      <c r="F445" s="228" t="s">
        <v>1385</v>
      </c>
      <c r="G445" s="225"/>
      <c r="H445" s="227" t="s">
        <v>19</v>
      </c>
      <c r="I445" s="229"/>
      <c r="J445" s="225"/>
      <c r="K445" s="225"/>
      <c r="L445" s="230"/>
      <c r="M445" s="231"/>
      <c r="N445" s="232"/>
      <c r="O445" s="232"/>
      <c r="P445" s="232"/>
      <c r="Q445" s="232"/>
      <c r="R445" s="232"/>
      <c r="S445" s="232"/>
      <c r="T445" s="233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T445" s="234" t="s">
        <v>148</v>
      </c>
      <c r="AU445" s="234" t="s">
        <v>85</v>
      </c>
      <c r="AV445" s="13" t="s">
        <v>83</v>
      </c>
      <c r="AW445" s="13" t="s">
        <v>35</v>
      </c>
      <c r="AX445" s="13" t="s">
        <v>75</v>
      </c>
      <c r="AY445" s="234" t="s">
        <v>136</v>
      </c>
    </row>
    <row r="446" s="14" customFormat="1">
      <c r="A446" s="14"/>
      <c r="B446" s="235"/>
      <c r="C446" s="236"/>
      <c r="D446" s="226" t="s">
        <v>148</v>
      </c>
      <c r="E446" s="237" t="s">
        <v>19</v>
      </c>
      <c r="F446" s="238" t="s">
        <v>1537</v>
      </c>
      <c r="G446" s="236"/>
      <c r="H446" s="239">
        <v>4</v>
      </c>
      <c r="I446" s="240"/>
      <c r="J446" s="236"/>
      <c r="K446" s="236"/>
      <c r="L446" s="241"/>
      <c r="M446" s="242"/>
      <c r="N446" s="243"/>
      <c r="O446" s="243"/>
      <c r="P446" s="243"/>
      <c r="Q446" s="243"/>
      <c r="R446" s="243"/>
      <c r="S446" s="243"/>
      <c r="T446" s="24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T446" s="245" t="s">
        <v>148</v>
      </c>
      <c r="AU446" s="245" t="s">
        <v>85</v>
      </c>
      <c r="AV446" s="14" t="s">
        <v>85</v>
      </c>
      <c r="AW446" s="14" t="s">
        <v>35</v>
      </c>
      <c r="AX446" s="14" t="s">
        <v>75</v>
      </c>
      <c r="AY446" s="245" t="s">
        <v>136</v>
      </c>
    </row>
    <row r="447" s="13" customFormat="1">
      <c r="A447" s="13"/>
      <c r="B447" s="224"/>
      <c r="C447" s="225"/>
      <c r="D447" s="226" t="s">
        <v>148</v>
      </c>
      <c r="E447" s="227" t="s">
        <v>19</v>
      </c>
      <c r="F447" s="228" t="s">
        <v>1387</v>
      </c>
      <c r="G447" s="225"/>
      <c r="H447" s="227" t="s">
        <v>19</v>
      </c>
      <c r="I447" s="229"/>
      <c r="J447" s="225"/>
      <c r="K447" s="225"/>
      <c r="L447" s="230"/>
      <c r="M447" s="231"/>
      <c r="N447" s="232"/>
      <c r="O447" s="232"/>
      <c r="P447" s="232"/>
      <c r="Q447" s="232"/>
      <c r="R447" s="232"/>
      <c r="S447" s="232"/>
      <c r="T447" s="233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T447" s="234" t="s">
        <v>148</v>
      </c>
      <c r="AU447" s="234" t="s">
        <v>85</v>
      </c>
      <c r="AV447" s="13" t="s">
        <v>83</v>
      </c>
      <c r="AW447" s="13" t="s">
        <v>35</v>
      </c>
      <c r="AX447" s="13" t="s">
        <v>75</v>
      </c>
      <c r="AY447" s="234" t="s">
        <v>136</v>
      </c>
    </row>
    <row r="448" s="14" customFormat="1">
      <c r="A448" s="14"/>
      <c r="B448" s="235"/>
      <c r="C448" s="236"/>
      <c r="D448" s="226" t="s">
        <v>148</v>
      </c>
      <c r="E448" s="237" t="s">
        <v>19</v>
      </c>
      <c r="F448" s="238" t="s">
        <v>85</v>
      </c>
      <c r="G448" s="236"/>
      <c r="H448" s="239">
        <v>2</v>
      </c>
      <c r="I448" s="240"/>
      <c r="J448" s="236"/>
      <c r="K448" s="236"/>
      <c r="L448" s="241"/>
      <c r="M448" s="242"/>
      <c r="N448" s="243"/>
      <c r="O448" s="243"/>
      <c r="P448" s="243"/>
      <c r="Q448" s="243"/>
      <c r="R448" s="243"/>
      <c r="S448" s="243"/>
      <c r="T448" s="24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T448" s="245" t="s">
        <v>148</v>
      </c>
      <c r="AU448" s="245" t="s">
        <v>85</v>
      </c>
      <c r="AV448" s="14" t="s">
        <v>85</v>
      </c>
      <c r="AW448" s="14" t="s">
        <v>35</v>
      </c>
      <c r="AX448" s="14" t="s">
        <v>75</v>
      </c>
      <c r="AY448" s="245" t="s">
        <v>136</v>
      </c>
    </row>
    <row r="449" s="13" customFormat="1">
      <c r="A449" s="13"/>
      <c r="B449" s="224"/>
      <c r="C449" s="225"/>
      <c r="D449" s="226" t="s">
        <v>148</v>
      </c>
      <c r="E449" s="227" t="s">
        <v>19</v>
      </c>
      <c r="F449" s="228" t="s">
        <v>1389</v>
      </c>
      <c r="G449" s="225"/>
      <c r="H449" s="227" t="s">
        <v>19</v>
      </c>
      <c r="I449" s="229"/>
      <c r="J449" s="225"/>
      <c r="K449" s="225"/>
      <c r="L449" s="230"/>
      <c r="M449" s="231"/>
      <c r="N449" s="232"/>
      <c r="O449" s="232"/>
      <c r="P449" s="232"/>
      <c r="Q449" s="232"/>
      <c r="R449" s="232"/>
      <c r="S449" s="232"/>
      <c r="T449" s="233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T449" s="234" t="s">
        <v>148</v>
      </c>
      <c r="AU449" s="234" t="s">
        <v>85</v>
      </c>
      <c r="AV449" s="13" t="s">
        <v>83</v>
      </c>
      <c r="AW449" s="13" t="s">
        <v>35</v>
      </c>
      <c r="AX449" s="13" t="s">
        <v>75</v>
      </c>
      <c r="AY449" s="234" t="s">
        <v>136</v>
      </c>
    </row>
    <row r="450" s="14" customFormat="1">
      <c r="A450" s="14"/>
      <c r="B450" s="235"/>
      <c r="C450" s="236"/>
      <c r="D450" s="226" t="s">
        <v>148</v>
      </c>
      <c r="E450" s="237" t="s">
        <v>19</v>
      </c>
      <c r="F450" s="238" t="s">
        <v>1539</v>
      </c>
      <c r="G450" s="236"/>
      <c r="H450" s="239">
        <v>8</v>
      </c>
      <c r="I450" s="240"/>
      <c r="J450" s="236"/>
      <c r="K450" s="236"/>
      <c r="L450" s="241"/>
      <c r="M450" s="242"/>
      <c r="N450" s="243"/>
      <c r="O450" s="243"/>
      <c r="P450" s="243"/>
      <c r="Q450" s="243"/>
      <c r="R450" s="243"/>
      <c r="S450" s="243"/>
      <c r="T450" s="24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T450" s="245" t="s">
        <v>148</v>
      </c>
      <c r="AU450" s="245" t="s">
        <v>85</v>
      </c>
      <c r="AV450" s="14" t="s">
        <v>85</v>
      </c>
      <c r="AW450" s="14" t="s">
        <v>35</v>
      </c>
      <c r="AX450" s="14" t="s">
        <v>75</v>
      </c>
      <c r="AY450" s="245" t="s">
        <v>136</v>
      </c>
    </row>
    <row r="451" s="15" customFormat="1">
      <c r="A451" s="15"/>
      <c r="B451" s="246"/>
      <c r="C451" s="247"/>
      <c r="D451" s="226" t="s">
        <v>148</v>
      </c>
      <c r="E451" s="248" t="s">
        <v>19</v>
      </c>
      <c r="F451" s="249" t="s">
        <v>155</v>
      </c>
      <c r="G451" s="247"/>
      <c r="H451" s="250">
        <v>23</v>
      </c>
      <c r="I451" s="251"/>
      <c r="J451" s="247"/>
      <c r="K451" s="247"/>
      <c r="L451" s="252"/>
      <c r="M451" s="253"/>
      <c r="N451" s="254"/>
      <c r="O451" s="254"/>
      <c r="P451" s="254"/>
      <c r="Q451" s="254"/>
      <c r="R451" s="254"/>
      <c r="S451" s="254"/>
      <c r="T451" s="255"/>
      <c r="U451" s="15"/>
      <c r="V451" s="15"/>
      <c r="W451" s="15"/>
      <c r="X451" s="15"/>
      <c r="Y451" s="15"/>
      <c r="Z451" s="15"/>
      <c r="AA451" s="15"/>
      <c r="AB451" s="15"/>
      <c r="AC451" s="15"/>
      <c r="AD451" s="15"/>
      <c r="AE451" s="15"/>
      <c r="AT451" s="256" t="s">
        <v>148</v>
      </c>
      <c r="AU451" s="256" t="s">
        <v>85</v>
      </c>
      <c r="AV451" s="15" t="s">
        <v>144</v>
      </c>
      <c r="AW451" s="15" t="s">
        <v>35</v>
      </c>
      <c r="AX451" s="15" t="s">
        <v>83</v>
      </c>
      <c r="AY451" s="256" t="s">
        <v>136</v>
      </c>
    </row>
    <row r="452" s="2" customFormat="1" ht="21.75" customHeight="1">
      <c r="A452" s="40"/>
      <c r="B452" s="41"/>
      <c r="C452" s="206" t="s">
        <v>559</v>
      </c>
      <c r="D452" s="206" t="s">
        <v>139</v>
      </c>
      <c r="E452" s="207" t="s">
        <v>1554</v>
      </c>
      <c r="F452" s="208" t="s">
        <v>1555</v>
      </c>
      <c r="G452" s="209" t="s">
        <v>189</v>
      </c>
      <c r="H452" s="210">
        <v>49.005000000000003</v>
      </c>
      <c r="I452" s="211"/>
      <c r="J452" s="212">
        <f>ROUND(I452*H452,2)</f>
        <v>0</v>
      </c>
      <c r="K452" s="208" t="s">
        <v>143</v>
      </c>
      <c r="L452" s="46"/>
      <c r="M452" s="213" t="s">
        <v>19</v>
      </c>
      <c r="N452" s="214" t="s">
        <v>46</v>
      </c>
      <c r="O452" s="86"/>
      <c r="P452" s="215">
        <f>O452*H452</f>
        <v>0</v>
      </c>
      <c r="Q452" s="215">
        <v>1.0000000000000001E-05</v>
      </c>
      <c r="R452" s="215">
        <f>Q452*H452</f>
        <v>0.00049005000000000001</v>
      </c>
      <c r="S452" s="215">
        <v>0</v>
      </c>
      <c r="T452" s="216">
        <f>S452*H452</f>
        <v>0</v>
      </c>
      <c r="U452" s="40"/>
      <c r="V452" s="40"/>
      <c r="W452" s="40"/>
      <c r="X452" s="40"/>
      <c r="Y452" s="40"/>
      <c r="Z452" s="40"/>
      <c r="AA452" s="40"/>
      <c r="AB452" s="40"/>
      <c r="AC452" s="40"/>
      <c r="AD452" s="40"/>
      <c r="AE452" s="40"/>
      <c r="AR452" s="217" t="s">
        <v>257</v>
      </c>
      <c r="AT452" s="217" t="s">
        <v>139</v>
      </c>
      <c r="AU452" s="217" t="s">
        <v>85</v>
      </c>
      <c r="AY452" s="19" t="s">
        <v>136</v>
      </c>
      <c r="BE452" s="218">
        <f>IF(N452="základní",J452,0)</f>
        <v>0</v>
      </c>
      <c r="BF452" s="218">
        <f>IF(N452="snížená",J452,0)</f>
        <v>0</v>
      </c>
      <c r="BG452" s="218">
        <f>IF(N452="zákl. přenesená",J452,0)</f>
        <v>0</v>
      </c>
      <c r="BH452" s="218">
        <f>IF(N452="sníž. přenesená",J452,0)</f>
        <v>0</v>
      </c>
      <c r="BI452" s="218">
        <f>IF(N452="nulová",J452,0)</f>
        <v>0</v>
      </c>
      <c r="BJ452" s="19" t="s">
        <v>83</v>
      </c>
      <c r="BK452" s="218">
        <f>ROUND(I452*H452,2)</f>
        <v>0</v>
      </c>
      <c r="BL452" s="19" t="s">
        <v>257</v>
      </c>
      <c r="BM452" s="217" t="s">
        <v>1556</v>
      </c>
    </row>
    <row r="453" s="2" customFormat="1">
      <c r="A453" s="40"/>
      <c r="B453" s="41"/>
      <c r="C453" s="42"/>
      <c r="D453" s="219" t="s">
        <v>146</v>
      </c>
      <c r="E453" s="42"/>
      <c r="F453" s="220" t="s">
        <v>1557</v>
      </c>
      <c r="G453" s="42"/>
      <c r="H453" s="42"/>
      <c r="I453" s="221"/>
      <c r="J453" s="42"/>
      <c r="K453" s="42"/>
      <c r="L453" s="46"/>
      <c r="M453" s="222"/>
      <c r="N453" s="223"/>
      <c r="O453" s="86"/>
      <c r="P453" s="86"/>
      <c r="Q453" s="86"/>
      <c r="R453" s="86"/>
      <c r="S453" s="86"/>
      <c r="T453" s="87"/>
      <c r="U453" s="40"/>
      <c r="V453" s="40"/>
      <c r="W453" s="40"/>
      <c r="X453" s="40"/>
      <c r="Y453" s="40"/>
      <c r="Z453" s="40"/>
      <c r="AA453" s="40"/>
      <c r="AB453" s="40"/>
      <c r="AC453" s="40"/>
      <c r="AD453" s="40"/>
      <c r="AE453" s="40"/>
      <c r="AT453" s="19" t="s">
        <v>146</v>
      </c>
      <c r="AU453" s="19" t="s">
        <v>85</v>
      </c>
    </row>
    <row r="454" s="13" customFormat="1">
      <c r="A454" s="13"/>
      <c r="B454" s="224"/>
      <c r="C454" s="225"/>
      <c r="D454" s="226" t="s">
        <v>148</v>
      </c>
      <c r="E454" s="227" t="s">
        <v>19</v>
      </c>
      <c r="F454" s="228" t="s">
        <v>1383</v>
      </c>
      <c r="G454" s="225"/>
      <c r="H454" s="227" t="s">
        <v>19</v>
      </c>
      <c r="I454" s="229"/>
      <c r="J454" s="225"/>
      <c r="K454" s="225"/>
      <c r="L454" s="230"/>
      <c r="M454" s="231"/>
      <c r="N454" s="232"/>
      <c r="O454" s="232"/>
      <c r="P454" s="232"/>
      <c r="Q454" s="232"/>
      <c r="R454" s="232"/>
      <c r="S454" s="232"/>
      <c r="T454" s="233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T454" s="234" t="s">
        <v>148</v>
      </c>
      <c r="AU454" s="234" t="s">
        <v>85</v>
      </c>
      <c r="AV454" s="13" t="s">
        <v>83</v>
      </c>
      <c r="AW454" s="13" t="s">
        <v>35</v>
      </c>
      <c r="AX454" s="13" t="s">
        <v>75</v>
      </c>
      <c r="AY454" s="234" t="s">
        <v>136</v>
      </c>
    </row>
    <row r="455" s="14" customFormat="1">
      <c r="A455" s="14"/>
      <c r="B455" s="235"/>
      <c r="C455" s="236"/>
      <c r="D455" s="226" t="s">
        <v>148</v>
      </c>
      <c r="E455" s="237" t="s">
        <v>19</v>
      </c>
      <c r="F455" s="238" t="s">
        <v>1424</v>
      </c>
      <c r="G455" s="236"/>
      <c r="H455" s="239">
        <v>8</v>
      </c>
      <c r="I455" s="240"/>
      <c r="J455" s="236"/>
      <c r="K455" s="236"/>
      <c r="L455" s="241"/>
      <c r="M455" s="242"/>
      <c r="N455" s="243"/>
      <c r="O455" s="243"/>
      <c r="P455" s="243"/>
      <c r="Q455" s="243"/>
      <c r="R455" s="243"/>
      <c r="S455" s="243"/>
      <c r="T455" s="24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T455" s="245" t="s">
        <v>148</v>
      </c>
      <c r="AU455" s="245" t="s">
        <v>85</v>
      </c>
      <c r="AV455" s="14" t="s">
        <v>85</v>
      </c>
      <c r="AW455" s="14" t="s">
        <v>35</v>
      </c>
      <c r="AX455" s="14" t="s">
        <v>75</v>
      </c>
      <c r="AY455" s="245" t="s">
        <v>136</v>
      </c>
    </row>
    <row r="456" s="14" customFormat="1">
      <c r="A456" s="14"/>
      <c r="B456" s="235"/>
      <c r="C456" s="236"/>
      <c r="D456" s="226" t="s">
        <v>148</v>
      </c>
      <c r="E456" s="237" t="s">
        <v>19</v>
      </c>
      <c r="F456" s="238" t="s">
        <v>1424</v>
      </c>
      <c r="G456" s="236"/>
      <c r="H456" s="239">
        <v>8</v>
      </c>
      <c r="I456" s="240"/>
      <c r="J456" s="236"/>
      <c r="K456" s="236"/>
      <c r="L456" s="241"/>
      <c r="M456" s="242"/>
      <c r="N456" s="243"/>
      <c r="O456" s="243"/>
      <c r="P456" s="243"/>
      <c r="Q456" s="243"/>
      <c r="R456" s="243"/>
      <c r="S456" s="243"/>
      <c r="T456" s="24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T456" s="245" t="s">
        <v>148</v>
      </c>
      <c r="AU456" s="245" t="s">
        <v>85</v>
      </c>
      <c r="AV456" s="14" t="s">
        <v>85</v>
      </c>
      <c r="AW456" s="14" t="s">
        <v>35</v>
      </c>
      <c r="AX456" s="14" t="s">
        <v>75</v>
      </c>
      <c r="AY456" s="245" t="s">
        <v>136</v>
      </c>
    </row>
    <row r="457" s="13" customFormat="1">
      <c r="A457" s="13"/>
      <c r="B457" s="224"/>
      <c r="C457" s="225"/>
      <c r="D457" s="226" t="s">
        <v>148</v>
      </c>
      <c r="E457" s="227" t="s">
        <v>19</v>
      </c>
      <c r="F457" s="228" t="s">
        <v>1385</v>
      </c>
      <c r="G457" s="225"/>
      <c r="H457" s="227" t="s">
        <v>19</v>
      </c>
      <c r="I457" s="229"/>
      <c r="J457" s="225"/>
      <c r="K457" s="225"/>
      <c r="L457" s="230"/>
      <c r="M457" s="231"/>
      <c r="N457" s="232"/>
      <c r="O457" s="232"/>
      <c r="P457" s="232"/>
      <c r="Q457" s="232"/>
      <c r="R457" s="232"/>
      <c r="S457" s="232"/>
      <c r="T457" s="233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T457" s="234" t="s">
        <v>148</v>
      </c>
      <c r="AU457" s="234" t="s">
        <v>85</v>
      </c>
      <c r="AV457" s="13" t="s">
        <v>83</v>
      </c>
      <c r="AW457" s="13" t="s">
        <v>35</v>
      </c>
      <c r="AX457" s="13" t="s">
        <v>75</v>
      </c>
      <c r="AY457" s="234" t="s">
        <v>136</v>
      </c>
    </row>
    <row r="458" s="14" customFormat="1">
      <c r="A458" s="14"/>
      <c r="B458" s="235"/>
      <c r="C458" s="236"/>
      <c r="D458" s="226" t="s">
        <v>148</v>
      </c>
      <c r="E458" s="237" t="s">
        <v>19</v>
      </c>
      <c r="F458" s="238" t="s">
        <v>1425</v>
      </c>
      <c r="G458" s="236"/>
      <c r="H458" s="239">
        <v>3</v>
      </c>
      <c r="I458" s="240"/>
      <c r="J458" s="236"/>
      <c r="K458" s="236"/>
      <c r="L458" s="241"/>
      <c r="M458" s="242"/>
      <c r="N458" s="243"/>
      <c r="O458" s="243"/>
      <c r="P458" s="243"/>
      <c r="Q458" s="243"/>
      <c r="R458" s="243"/>
      <c r="S458" s="243"/>
      <c r="T458" s="24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T458" s="245" t="s">
        <v>148</v>
      </c>
      <c r="AU458" s="245" t="s">
        <v>85</v>
      </c>
      <c r="AV458" s="14" t="s">
        <v>85</v>
      </c>
      <c r="AW458" s="14" t="s">
        <v>35</v>
      </c>
      <c r="AX458" s="14" t="s">
        <v>75</v>
      </c>
      <c r="AY458" s="245" t="s">
        <v>136</v>
      </c>
    </row>
    <row r="459" s="14" customFormat="1">
      <c r="A459" s="14"/>
      <c r="B459" s="235"/>
      <c r="C459" s="236"/>
      <c r="D459" s="226" t="s">
        <v>148</v>
      </c>
      <c r="E459" s="237" t="s">
        <v>19</v>
      </c>
      <c r="F459" s="238" t="s">
        <v>1425</v>
      </c>
      <c r="G459" s="236"/>
      <c r="H459" s="239">
        <v>3</v>
      </c>
      <c r="I459" s="240"/>
      <c r="J459" s="236"/>
      <c r="K459" s="236"/>
      <c r="L459" s="241"/>
      <c r="M459" s="242"/>
      <c r="N459" s="243"/>
      <c r="O459" s="243"/>
      <c r="P459" s="243"/>
      <c r="Q459" s="243"/>
      <c r="R459" s="243"/>
      <c r="S459" s="243"/>
      <c r="T459" s="244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T459" s="245" t="s">
        <v>148</v>
      </c>
      <c r="AU459" s="245" t="s">
        <v>85</v>
      </c>
      <c r="AV459" s="14" t="s">
        <v>85</v>
      </c>
      <c r="AW459" s="14" t="s">
        <v>35</v>
      </c>
      <c r="AX459" s="14" t="s">
        <v>75</v>
      </c>
      <c r="AY459" s="245" t="s">
        <v>136</v>
      </c>
    </row>
    <row r="460" s="13" customFormat="1">
      <c r="A460" s="13"/>
      <c r="B460" s="224"/>
      <c r="C460" s="225"/>
      <c r="D460" s="226" t="s">
        <v>148</v>
      </c>
      <c r="E460" s="227" t="s">
        <v>19</v>
      </c>
      <c r="F460" s="228" t="s">
        <v>1387</v>
      </c>
      <c r="G460" s="225"/>
      <c r="H460" s="227" t="s">
        <v>19</v>
      </c>
      <c r="I460" s="229"/>
      <c r="J460" s="225"/>
      <c r="K460" s="225"/>
      <c r="L460" s="230"/>
      <c r="M460" s="231"/>
      <c r="N460" s="232"/>
      <c r="O460" s="232"/>
      <c r="P460" s="232"/>
      <c r="Q460" s="232"/>
      <c r="R460" s="232"/>
      <c r="S460" s="232"/>
      <c r="T460" s="233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T460" s="234" t="s">
        <v>148</v>
      </c>
      <c r="AU460" s="234" t="s">
        <v>85</v>
      </c>
      <c r="AV460" s="13" t="s">
        <v>83</v>
      </c>
      <c r="AW460" s="13" t="s">
        <v>35</v>
      </c>
      <c r="AX460" s="13" t="s">
        <v>75</v>
      </c>
      <c r="AY460" s="234" t="s">
        <v>136</v>
      </c>
    </row>
    <row r="461" s="14" customFormat="1">
      <c r="A461" s="14"/>
      <c r="B461" s="235"/>
      <c r="C461" s="236"/>
      <c r="D461" s="226" t="s">
        <v>148</v>
      </c>
      <c r="E461" s="237" t="s">
        <v>19</v>
      </c>
      <c r="F461" s="238" t="s">
        <v>1518</v>
      </c>
      <c r="G461" s="236"/>
      <c r="H461" s="239">
        <v>2.5</v>
      </c>
      <c r="I461" s="240"/>
      <c r="J461" s="236"/>
      <c r="K461" s="236"/>
      <c r="L461" s="241"/>
      <c r="M461" s="242"/>
      <c r="N461" s="243"/>
      <c r="O461" s="243"/>
      <c r="P461" s="243"/>
      <c r="Q461" s="243"/>
      <c r="R461" s="243"/>
      <c r="S461" s="243"/>
      <c r="T461" s="24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T461" s="245" t="s">
        <v>148</v>
      </c>
      <c r="AU461" s="245" t="s">
        <v>85</v>
      </c>
      <c r="AV461" s="14" t="s">
        <v>85</v>
      </c>
      <c r="AW461" s="14" t="s">
        <v>35</v>
      </c>
      <c r="AX461" s="14" t="s">
        <v>75</v>
      </c>
      <c r="AY461" s="245" t="s">
        <v>136</v>
      </c>
    </row>
    <row r="462" s="14" customFormat="1">
      <c r="A462" s="14"/>
      <c r="B462" s="235"/>
      <c r="C462" s="236"/>
      <c r="D462" s="226" t="s">
        <v>148</v>
      </c>
      <c r="E462" s="237" t="s">
        <v>19</v>
      </c>
      <c r="F462" s="238" t="s">
        <v>1518</v>
      </c>
      <c r="G462" s="236"/>
      <c r="H462" s="239">
        <v>2.5</v>
      </c>
      <c r="I462" s="240"/>
      <c r="J462" s="236"/>
      <c r="K462" s="236"/>
      <c r="L462" s="241"/>
      <c r="M462" s="242"/>
      <c r="N462" s="243"/>
      <c r="O462" s="243"/>
      <c r="P462" s="243"/>
      <c r="Q462" s="243"/>
      <c r="R462" s="243"/>
      <c r="S462" s="243"/>
      <c r="T462" s="24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T462" s="245" t="s">
        <v>148</v>
      </c>
      <c r="AU462" s="245" t="s">
        <v>85</v>
      </c>
      <c r="AV462" s="14" t="s">
        <v>85</v>
      </c>
      <c r="AW462" s="14" t="s">
        <v>35</v>
      </c>
      <c r="AX462" s="14" t="s">
        <v>75</v>
      </c>
      <c r="AY462" s="245" t="s">
        <v>136</v>
      </c>
    </row>
    <row r="463" s="13" customFormat="1">
      <c r="A463" s="13"/>
      <c r="B463" s="224"/>
      <c r="C463" s="225"/>
      <c r="D463" s="226" t="s">
        <v>148</v>
      </c>
      <c r="E463" s="227" t="s">
        <v>19</v>
      </c>
      <c r="F463" s="228" t="s">
        <v>1389</v>
      </c>
      <c r="G463" s="225"/>
      <c r="H463" s="227" t="s">
        <v>19</v>
      </c>
      <c r="I463" s="229"/>
      <c r="J463" s="225"/>
      <c r="K463" s="225"/>
      <c r="L463" s="230"/>
      <c r="M463" s="231"/>
      <c r="N463" s="232"/>
      <c r="O463" s="232"/>
      <c r="P463" s="232"/>
      <c r="Q463" s="232"/>
      <c r="R463" s="232"/>
      <c r="S463" s="232"/>
      <c r="T463" s="233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T463" s="234" t="s">
        <v>148</v>
      </c>
      <c r="AU463" s="234" t="s">
        <v>85</v>
      </c>
      <c r="AV463" s="13" t="s">
        <v>83</v>
      </c>
      <c r="AW463" s="13" t="s">
        <v>35</v>
      </c>
      <c r="AX463" s="13" t="s">
        <v>75</v>
      </c>
      <c r="AY463" s="234" t="s">
        <v>136</v>
      </c>
    </row>
    <row r="464" s="14" customFormat="1">
      <c r="A464" s="14"/>
      <c r="B464" s="235"/>
      <c r="C464" s="236"/>
      <c r="D464" s="226" t="s">
        <v>148</v>
      </c>
      <c r="E464" s="237" t="s">
        <v>19</v>
      </c>
      <c r="F464" s="238" t="s">
        <v>1519</v>
      </c>
      <c r="G464" s="236"/>
      <c r="H464" s="239">
        <v>7.75</v>
      </c>
      <c r="I464" s="240"/>
      <c r="J464" s="236"/>
      <c r="K464" s="236"/>
      <c r="L464" s="241"/>
      <c r="M464" s="242"/>
      <c r="N464" s="243"/>
      <c r="O464" s="243"/>
      <c r="P464" s="243"/>
      <c r="Q464" s="243"/>
      <c r="R464" s="243"/>
      <c r="S464" s="243"/>
      <c r="T464" s="24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T464" s="245" t="s">
        <v>148</v>
      </c>
      <c r="AU464" s="245" t="s">
        <v>85</v>
      </c>
      <c r="AV464" s="14" t="s">
        <v>85</v>
      </c>
      <c r="AW464" s="14" t="s">
        <v>35</v>
      </c>
      <c r="AX464" s="14" t="s">
        <v>75</v>
      </c>
      <c r="AY464" s="245" t="s">
        <v>136</v>
      </c>
    </row>
    <row r="465" s="14" customFormat="1">
      <c r="A465" s="14"/>
      <c r="B465" s="235"/>
      <c r="C465" s="236"/>
      <c r="D465" s="226" t="s">
        <v>148</v>
      </c>
      <c r="E465" s="237" t="s">
        <v>19</v>
      </c>
      <c r="F465" s="238" t="s">
        <v>1520</v>
      </c>
      <c r="G465" s="236"/>
      <c r="H465" s="239">
        <v>5</v>
      </c>
      <c r="I465" s="240"/>
      <c r="J465" s="236"/>
      <c r="K465" s="236"/>
      <c r="L465" s="241"/>
      <c r="M465" s="242"/>
      <c r="N465" s="243"/>
      <c r="O465" s="243"/>
      <c r="P465" s="243"/>
      <c r="Q465" s="243"/>
      <c r="R465" s="243"/>
      <c r="S465" s="243"/>
      <c r="T465" s="24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T465" s="245" t="s">
        <v>148</v>
      </c>
      <c r="AU465" s="245" t="s">
        <v>85</v>
      </c>
      <c r="AV465" s="14" t="s">
        <v>85</v>
      </c>
      <c r="AW465" s="14" t="s">
        <v>35</v>
      </c>
      <c r="AX465" s="14" t="s">
        <v>75</v>
      </c>
      <c r="AY465" s="245" t="s">
        <v>136</v>
      </c>
    </row>
    <row r="466" s="13" customFormat="1">
      <c r="A466" s="13"/>
      <c r="B466" s="224"/>
      <c r="C466" s="225"/>
      <c r="D466" s="226" t="s">
        <v>148</v>
      </c>
      <c r="E466" s="227" t="s">
        <v>19</v>
      </c>
      <c r="F466" s="228" t="s">
        <v>1392</v>
      </c>
      <c r="G466" s="225"/>
      <c r="H466" s="227" t="s">
        <v>19</v>
      </c>
      <c r="I466" s="229"/>
      <c r="J466" s="225"/>
      <c r="K466" s="225"/>
      <c r="L466" s="230"/>
      <c r="M466" s="231"/>
      <c r="N466" s="232"/>
      <c r="O466" s="232"/>
      <c r="P466" s="232"/>
      <c r="Q466" s="232"/>
      <c r="R466" s="232"/>
      <c r="S466" s="232"/>
      <c r="T466" s="233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T466" s="234" t="s">
        <v>148</v>
      </c>
      <c r="AU466" s="234" t="s">
        <v>85</v>
      </c>
      <c r="AV466" s="13" t="s">
        <v>83</v>
      </c>
      <c r="AW466" s="13" t="s">
        <v>35</v>
      </c>
      <c r="AX466" s="13" t="s">
        <v>75</v>
      </c>
      <c r="AY466" s="234" t="s">
        <v>136</v>
      </c>
    </row>
    <row r="467" s="14" customFormat="1">
      <c r="A467" s="14"/>
      <c r="B467" s="235"/>
      <c r="C467" s="236"/>
      <c r="D467" s="226" t="s">
        <v>148</v>
      </c>
      <c r="E467" s="237" t="s">
        <v>19</v>
      </c>
      <c r="F467" s="238" t="s">
        <v>83</v>
      </c>
      <c r="G467" s="236"/>
      <c r="H467" s="239">
        <v>1</v>
      </c>
      <c r="I467" s="240"/>
      <c r="J467" s="236"/>
      <c r="K467" s="236"/>
      <c r="L467" s="241"/>
      <c r="M467" s="242"/>
      <c r="N467" s="243"/>
      <c r="O467" s="243"/>
      <c r="P467" s="243"/>
      <c r="Q467" s="243"/>
      <c r="R467" s="243"/>
      <c r="S467" s="243"/>
      <c r="T467" s="244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T467" s="245" t="s">
        <v>148</v>
      </c>
      <c r="AU467" s="245" t="s">
        <v>85</v>
      </c>
      <c r="AV467" s="14" t="s">
        <v>85</v>
      </c>
      <c r="AW467" s="14" t="s">
        <v>35</v>
      </c>
      <c r="AX467" s="14" t="s">
        <v>75</v>
      </c>
      <c r="AY467" s="245" t="s">
        <v>136</v>
      </c>
    </row>
    <row r="468" s="14" customFormat="1">
      <c r="A468" s="14"/>
      <c r="B468" s="235"/>
      <c r="C468" s="236"/>
      <c r="D468" s="226" t="s">
        <v>148</v>
      </c>
      <c r="E468" s="237" t="s">
        <v>19</v>
      </c>
      <c r="F468" s="238" t="s">
        <v>83</v>
      </c>
      <c r="G468" s="236"/>
      <c r="H468" s="239">
        <v>1</v>
      </c>
      <c r="I468" s="240"/>
      <c r="J468" s="236"/>
      <c r="K468" s="236"/>
      <c r="L468" s="241"/>
      <c r="M468" s="242"/>
      <c r="N468" s="243"/>
      <c r="O468" s="243"/>
      <c r="P468" s="243"/>
      <c r="Q468" s="243"/>
      <c r="R468" s="243"/>
      <c r="S468" s="243"/>
      <c r="T468" s="244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T468" s="245" t="s">
        <v>148</v>
      </c>
      <c r="AU468" s="245" t="s">
        <v>85</v>
      </c>
      <c r="AV468" s="14" t="s">
        <v>85</v>
      </c>
      <c r="AW468" s="14" t="s">
        <v>35</v>
      </c>
      <c r="AX468" s="14" t="s">
        <v>75</v>
      </c>
      <c r="AY468" s="245" t="s">
        <v>136</v>
      </c>
    </row>
    <row r="469" s="13" customFormat="1">
      <c r="A469" s="13"/>
      <c r="B469" s="224"/>
      <c r="C469" s="225"/>
      <c r="D469" s="226" t="s">
        <v>148</v>
      </c>
      <c r="E469" s="227" t="s">
        <v>19</v>
      </c>
      <c r="F469" s="228" t="s">
        <v>1394</v>
      </c>
      <c r="G469" s="225"/>
      <c r="H469" s="227" t="s">
        <v>19</v>
      </c>
      <c r="I469" s="229"/>
      <c r="J469" s="225"/>
      <c r="K469" s="225"/>
      <c r="L469" s="230"/>
      <c r="M469" s="231"/>
      <c r="N469" s="232"/>
      <c r="O469" s="232"/>
      <c r="P469" s="232"/>
      <c r="Q469" s="232"/>
      <c r="R469" s="232"/>
      <c r="S469" s="232"/>
      <c r="T469" s="233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T469" s="234" t="s">
        <v>148</v>
      </c>
      <c r="AU469" s="234" t="s">
        <v>85</v>
      </c>
      <c r="AV469" s="13" t="s">
        <v>83</v>
      </c>
      <c r="AW469" s="13" t="s">
        <v>35</v>
      </c>
      <c r="AX469" s="13" t="s">
        <v>75</v>
      </c>
      <c r="AY469" s="234" t="s">
        <v>136</v>
      </c>
    </row>
    <row r="470" s="14" customFormat="1">
      <c r="A470" s="14"/>
      <c r="B470" s="235"/>
      <c r="C470" s="236"/>
      <c r="D470" s="226" t="s">
        <v>148</v>
      </c>
      <c r="E470" s="237" t="s">
        <v>19</v>
      </c>
      <c r="F470" s="238" t="s">
        <v>1429</v>
      </c>
      <c r="G470" s="236"/>
      <c r="H470" s="239">
        <v>0.34999999999999998</v>
      </c>
      <c r="I470" s="240"/>
      <c r="J470" s="236"/>
      <c r="K470" s="236"/>
      <c r="L470" s="241"/>
      <c r="M470" s="242"/>
      <c r="N470" s="243"/>
      <c r="O470" s="243"/>
      <c r="P470" s="243"/>
      <c r="Q470" s="243"/>
      <c r="R470" s="243"/>
      <c r="S470" s="243"/>
      <c r="T470" s="244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T470" s="245" t="s">
        <v>148</v>
      </c>
      <c r="AU470" s="245" t="s">
        <v>85</v>
      </c>
      <c r="AV470" s="14" t="s">
        <v>85</v>
      </c>
      <c r="AW470" s="14" t="s">
        <v>35</v>
      </c>
      <c r="AX470" s="14" t="s">
        <v>75</v>
      </c>
      <c r="AY470" s="245" t="s">
        <v>136</v>
      </c>
    </row>
    <row r="471" s="14" customFormat="1">
      <c r="A471" s="14"/>
      <c r="B471" s="235"/>
      <c r="C471" s="236"/>
      <c r="D471" s="226" t="s">
        <v>148</v>
      </c>
      <c r="E471" s="237" t="s">
        <v>19</v>
      </c>
      <c r="F471" s="238" t="s">
        <v>1429</v>
      </c>
      <c r="G471" s="236"/>
      <c r="H471" s="239">
        <v>0.34999999999999998</v>
      </c>
      <c r="I471" s="240"/>
      <c r="J471" s="236"/>
      <c r="K471" s="236"/>
      <c r="L471" s="241"/>
      <c r="M471" s="242"/>
      <c r="N471" s="243"/>
      <c r="O471" s="243"/>
      <c r="P471" s="243"/>
      <c r="Q471" s="243"/>
      <c r="R471" s="243"/>
      <c r="S471" s="243"/>
      <c r="T471" s="244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T471" s="245" t="s">
        <v>148</v>
      </c>
      <c r="AU471" s="245" t="s">
        <v>85</v>
      </c>
      <c r="AV471" s="14" t="s">
        <v>85</v>
      </c>
      <c r="AW471" s="14" t="s">
        <v>35</v>
      </c>
      <c r="AX471" s="14" t="s">
        <v>75</v>
      </c>
      <c r="AY471" s="245" t="s">
        <v>136</v>
      </c>
    </row>
    <row r="472" s="13" customFormat="1">
      <c r="A472" s="13"/>
      <c r="B472" s="224"/>
      <c r="C472" s="225"/>
      <c r="D472" s="226" t="s">
        <v>148</v>
      </c>
      <c r="E472" s="227" t="s">
        <v>19</v>
      </c>
      <c r="F472" s="228" t="s">
        <v>1396</v>
      </c>
      <c r="G472" s="225"/>
      <c r="H472" s="227" t="s">
        <v>19</v>
      </c>
      <c r="I472" s="229"/>
      <c r="J472" s="225"/>
      <c r="K472" s="225"/>
      <c r="L472" s="230"/>
      <c r="M472" s="231"/>
      <c r="N472" s="232"/>
      <c r="O472" s="232"/>
      <c r="P472" s="232"/>
      <c r="Q472" s="232"/>
      <c r="R472" s="232"/>
      <c r="S472" s="232"/>
      <c r="T472" s="233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T472" s="234" t="s">
        <v>148</v>
      </c>
      <c r="AU472" s="234" t="s">
        <v>85</v>
      </c>
      <c r="AV472" s="13" t="s">
        <v>83</v>
      </c>
      <c r="AW472" s="13" t="s">
        <v>35</v>
      </c>
      <c r="AX472" s="13" t="s">
        <v>75</v>
      </c>
      <c r="AY472" s="234" t="s">
        <v>136</v>
      </c>
    </row>
    <row r="473" s="14" customFormat="1">
      <c r="A473" s="14"/>
      <c r="B473" s="235"/>
      <c r="C473" s="236"/>
      <c r="D473" s="226" t="s">
        <v>148</v>
      </c>
      <c r="E473" s="237" t="s">
        <v>19</v>
      </c>
      <c r="F473" s="238" t="s">
        <v>1429</v>
      </c>
      <c r="G473" s="236"/>
      <c r="H473" s="239">
        <v>0.34999999999999998</v>
      </c>
      <c r="I473" s="240"/>
      <c r="J473" s="236"/>
      <c r="K473" s="236"/>
      <c r="L473" s="241"/>
      <c r="M473" s="242"/>
      <c r="N473" s="243"/>
      <c r="O473" s="243"/>
      <c r="P473" s="243"/>
      <c r="Q473" s="243"/>
      <c r="R473" s="243"/>
      <c r="S473" s="243"/>
      <c r="T473" s="244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T473" s="245" t="s">
        <v>148</v>
      </c>
      <c r="AU473" s="245" t="s">
        <v>85</v>
      </c>
      <c r="AV473" s="14" t="s">
        <v>85</v>
      </c>
      <c r="AW473" s="14" t="s">
        <v>35</v>
      </c>
      <c r="AX473" s="14" t="s">
        <v>75</v>
      </c>
      <c r="AY473" s="245" t="s">
        <v>136</v>
      </c>
    </row>
    <row r="474" s="14" customFormat="1">
      <c r="A474" s="14"/>
      <c r="B474" s="235"/>
      <c r="C474" s="236"/>
      <c r="D474" s="226" t="s">
        <v>148</v>
      </c>
      <c r="E474" s="237" t="s">
        <v>19</v>
      </c>
      <c r="F474" s="238" t="s">
        <v>1429</v>
      </c>
      <c r="G474" s="236"/>
      <c r="H474" s="239">
        <v>0.34999999999999998</v>
      </c>
      <c r="I474" s="240"/>
      <c r="J474" s="236"/>
      <c r="K474" s="236"/>
      <c r="L474" s="241"/>
      <c r="M474" s="242"/>
      <c r="N474" s="243"/>
      <c r="O474" s="243"/>
      <c r="P474" s="243"/>
      <c r="Q474" s="243"/>
      <c r="R474" s="243"/>
      <c r="S474" s="243"/>
      <c r="T474" s="244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T474" s="245" t="s">
        <v>148</v>
      </c>
      <c r="AU474" s="245" t="s">
        <v>85</v>
      </c>
      <c r="AV474" s="14" t="s">
        <v>85</v>
      </c>
      <c r="AW474" s="14" t="s">
        <v>35</v>
      </c>
      <c r="AX474" s="14" t="s">
        <v>75</v>
      </c>
      <c r="AY474" s="245" t="s">
        <v>136</v>
      </c>
    </row>
    <row r="475" s="13" customFormat="1">
      <c r="A475" s="13"/>
      <c r="B475" s="224"/>
      <c r="C475" s="225"/>
      <c r="D475" s="226" t="s">
        <v>148</v>
      </c>
      <c r="E475" s="227" t="s">
        <v>19</v>
      </c>
      <c r="F475" s="228" t="s">
        <v>1397</v>
      </c>
      <c r="G475" s="225"/>
      <c r="H475" s="227" t="s">
        <v>19</v>
      </c>
      <c r="I475" s="229"/>
      <c r="J475" s="225"/>
      <c r="K475" s="225"/>
      <c r="L475" s="230"/>
      <c r="M475" s="231"/>
      <c r="N475" s="232"/>
      <c r="O475" s="232"/>
      <c r="P475" s="232"/>
      <c r="Q475" s="232"/>
      <c r="R475" s="232"/>
      <c r="S475" s="232"/>
      <c r="T475" s="233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T475" s="234" t="s">
        <v>148</v>
      </c>
      <c r="AU475" s="234" t="s">
        <v>85</v>
      </c>
      <c r="AV475" s="13" t="s">
        <v>83</v>
      </c>
      <c r="AW475" s="13" t="s">
        <v>35</v>
      </c>
      <c r="AX475" s="13" t="s">
        <v>75</v>
      </c>
      <c r="AY475" s="234" t="s">
        <v>136</v>
      </c>
    </row>
    <row r="476" s="14" customFormat="1">
      <c r="A476" s="14"/>
      <c r="B476" s="235"/>
      <c r="C476" s="236"/>
      <c r="D476" s="226" t="s">
        <v>148</v>
      </c>
      <c r="E476" s="237" t="s">
        <v>19</v>
      </c>
      <c r="F476" s="238" t="s">
        <v>1429</v>
      </c>
      <c r="G476" s="236"/>
      <c r="H476" s="239">
        <v>0.34999999999999998</v>
      </c>
      <c r="I476" s="240"/>
      <c r="J476" s="236"/>
      <c r="K476" s="236"/>
      <c r="L476" s="241"/>
      <c r="M476" s="242"/>
      <c r="N476" s="243"/>
      <c r="O476" s="243"/>
      <c r="P476" s="243"/>
      <c r="Q476" s="243"/>
      <c r="R476" s="243"/>
      <c r="S476" s="243"/>
      <c r="T476" s="244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T476" s="245" t="s">
        <v>148</v>
      </c>
      <c r="AU476" s="245" t="s">
        <v>85</v>
      </c>
      <c r="AV476" s="14" t="s">
        <v>85</v>
      </c>
      <c r="AW476" s="14" t="s">
        <v>35</v>
      </c>
      <c r="AX476" s="14" t="s">
        <v>75</v>
      </c>
      <c r="AY476" s="245" t="s">
        <v>136</v>
      </c>
    </row>
    <row r="477" s="14" customFormat="1">
      <c r="A477" s="14"/>
      <c r="B477" s="235"/>
      <c r="C477" s="236"/>
      <c r="D477" s="226" t="s">
        <v>148</v>
      </c>
      <c r="E477" s="237" t="s">
        <v>19</v>
      </c>
      <c r="F477" s="238" t="s">
        <v>1429</v>
      </c>
      <c r="G477" s="236"/>
      <c r="H477" s="239">
        <v>0.34999999999999998</v>
      </c>
      <c r="I477" s="240"/>
      <c r="J477" s="236"/>
      <c r="K477" s="236"/>
      <c r="L477" s="241"/>
      <c r="M477" s="242"/>
      <c r="N477" s="243"/>
      <c r="O477" s="243"/>
      <c r="P477" s="243"/>
      <c r="Q477" s="243"/>
      <c r="R477" s="243"/>
      <c r="S477" s="243"/>
      <c r="T477" s="244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T477" s="245" t="s">
        <v>148</v>
      </c>
      <c r="AU477" s="245" t="s">
        <v>85</v>
      </c>
      <c r="AV477" s="14" t="s">
        <v>85</v>
      </c>
      <c r="AW477" s="14" t="s">
        <v>35</v>
      </c>
      <c r="AX477" s="14" t="s">
        <v>75</v>
      </c>
      <c r="AY477" s="245" t="s">
        <v>136</v>
      </c>
    </row>
    <row r="478" s="13" customFormat="1">
      <c r="A478" s="13"/>
      <c r="B478" s="224"/>
      <c r="C478" s="225"/>
      <c r="D478" s="226" t="s">
        <v>148</v>
      </c>
      <c r="E478" s="227" t="s">
        <v>19</v>
      </c>
      <c r="F478" s="228" t="s">
        <v>1398</v>
      </c>
      <c r="G478" s="225"/>
      <c r="H478" s="227" t="s">
        <v>19</v>
      </c>
      <c r="I478" s="229"/>
      <c r="J478" s="225"/>
      <c r="K478" s="225"/>
      <c r="L478" s="230"/>
      <c r="M478" s="231"/>
      <c r="N478" s="232"/>
      <c r="O478" s="232"/>
      <c r="P478" s="232"/>
      <c r="Q478" s="232"/>
      <c r="R478" s="232"/>
      <c r="S478" s="232"/>
      <c r="T478" s="233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T478" s="234" t="s">
        <v>148</v>
      </c>
      <c r="AU478" s="234" t="s">
        <v>85</v>
      </c>
      <c r="AV478" s="13" t="s">
        <v>83</v>
      </c>
      <c r="AW478" s="13" t="s">
        <v>35</v>
      </c>
      <c r="AX478" s="13" t="s">
        <v>75</v>
      </c>
      <c r="AY478" s="234" t="s">
        <v>136</v>
      </c>
    </row>
    <row r="479" s="14" customFormat="1">
      <c r="A479" s="14"/>
      <c r="B479" s="235"/>
      <c r="C479" s="236"/>
      <c r="D479" s="226" t="s">
        <v>148</v>
      </c>
      <c r="E479" s="237" t="s">
        <v>19</v>
      </c>
      <c r="F479" s="238" t="s">
        <v>1429</v>
      </c>
      <c r="G479" s="236"/>
      <c r="H479" s="239">
        <v>0.34999999999999998</v>
      </c>
      <c r="I479" s="240"/>
      <c r="J479" s="236"/>
      <c r="K479" s="236"/>
      <c r="L479" s="241"/>
      <c r="M479" s="242"/>
      <c r="N479" s="243"/>
      <c r="O479" s="243"/>
      <c r="P479" s="243"/>
      <c r="Q479" s="243"/>
      <c r="R479" s="243"/>
      <c r="S479" s="243"/>
      <c r="T479" s="244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T479" s="245" t="s">
        <v>148</v>
      </c>
      <c r="AU479" s="245" t="s">
        <v>85</v>
      </c>
      <c r="AV479" s="14" t="s">
        <v>85</v>
      </c>
      <c r="AW479" s="14" t="s">
        <v>35</v>
      </c>
      <c r="AX479" s="14" t="s">
        <v>75</v>
      </c>
      <c r="AY479" s="245" t="s">
        <v>136</v>
      </c>
    </row>
    <row r="480" s="14" customFormat="1">
      <c r="A480" s="14"/>
      <c r="B480" s="235"/>
      <c r="C480" s="236"/>
      <c r="D480" s="226" t="s">
        <v>148</v>
      </c>
      <c r="E480" s="237" t="s">
        <v>19</v>
      </c>
      <c r="F480" s="238" t="s">
        <v>1429</v>
      </c>
      <c r="G480" s="236"/>
      <c r="H480" s="239">
        <v>0.34999999999999998</v>
      </c>
      <c r="I480" s="240"/>
      <c r="J480" s="236"/>
      <c r="K480" s="236"/>
      <c r="L480" s="241"/>
      <c r="M480" s="242"/>
      <c r="N480" s="243"/>
      <c r="O480" s="243"/>
      <c r="P480" s="243"/>
      <c r="Q480" s="243"/>
      <c r="R480" s="243"/>
      <c r="S480" s="243"/>
      <c r="T480" s="244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T480" s="245" t="s">
        <v>148</v>
      </c>
      <c r="AU480" s="245" t="s">
        <v>85</v>
      </c>
      <c r="AV480" s="14" t="s">
        <v>85</v>
      </c>
      <c r="AW480" s="14" t="s">
        <v>35</v>
      </c>
      <c r="AX480" s="14" t="s">
        <v>75</v>
      </c>
      <c r="AY480" s="245" t="s">
        <v>136</v>
      </c>
    </row>
    <row r="481" s="15" customFormat="1">
      <c r="A481" s="15"/>
      <c r="B481" s="246"/>
      <c r="C481" s="247"/>
      <c r="D481" s="226" t="s">
        <v>148</v>
      </c>
      <c r="E481" s="248" t="s">
        <v>19</v>
      </c>
      <c r="F481" s="249" t="s">
        <v>155</v>
      </c>
      <c r="G481" s="247"/>
      <c r="H481" s="250">
        <v>44.549999999999997</v>
      </c>
      <c r="I481" s="251"/>
      <c r="J481" s="247"/>
      <c r="K481" s="247"/>
      <c r="L481" s="252"/>
      <c r="M481" s="253"/>
      <c r="N481" s="254"/>
      <c r="O481" s="254"/>
      <c r="P481" s="254"/>
      <c r="Q481" s="254"/>
      <c r="R481" s="254"/>
      <c r="S481" s="254"/>
      <c r="T481" s="255"/>
      <c r="U481" s="15"/>
      <c r="V481" s="15"/>
      <c r="W481" s="15"/>
      <c r="X481" s="15"/>
      <c r="Y481" s="15"/>
      <c r="Z481" s="15"/>
      <c r="AA481" s="15"/>
      <c r="AB481" s="15"/>
      <c r="AC481" s="15"/>
      <c r="AD481" s="15"/>
      <c r="AE481" s="15"/>
      <c r="AT481" s="256" t="s">
        <v>148</v>
      </c>
      <c r="AU481" s="256" t="s">
        <v>85</v>
      </c>
      <c r="AV481" s="15" t="s">
        <v>144</v>
      </c>
      <c r="AW481" s="15" t="s">
        <v>35</v>
      </c>
      <c r="AX481" s="15" t="s">
        <v>83</v>
      </c>
      <c r="AY481" s="256" t="s">
        <v>136</v>
      </c>
    </row>
    <row r="482" s="14" customFormat="1">
      <c r="A482" s="14"/>
      <c r="B482" s="235"/>
      <c r="C482" s="236"/>
      <c r="D482" s="226" t="s">
        <v>148</v>
      </c>
      <c r="E482" s="236"/>
      <c r="F482" s="238" t="s">
        <v>1521</v>
      </c>
      <c r="G482" s="236"/>
      <c r="H482" s="239">
        <v>49.005000000000003</v>
      </c>
      <c r="I482" s="240"/>
      <c r="J482" s="236"/>
      <c r="K482" s="236"/>
      <c r="L482" s="241"/>
      <c r="M482" s="242"/>
      <c r="N482" s="243"/>
      <c r="O482" s="243"/>
      <c r="P482" s="243"/>
      <c r="Q482" s="243"/>
      <c r="R482" s="243"/>
      <c r="S482" s="243"/>
      <c r="T482" s="244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T482" s="245" t="s">
        <v>148</v>
      </c>
      <c r="AU482" s="245" t="s">
        <v>85</v>
      </c>
      <c r="AV482" s="14" t="s">
        <v>85</v>
      </c>
      <c r="AW482" s="14" t="s">
        <v>4</v>
      </c>
      <c r="AX482" s="14" t="s">
        <v>83</v>
      </c>
      <c r="AY482" s="245" t="s">
        <v>136</v>
      </c>
    </row>
    <row r="483" s="2" customFormat="1" ht="24.15" customHeight="1">
      <c r="A483" s="40"/>
      <c r="B483" s="41"/>
      <c r="C483" s="206" t="s">
        <v>564</v>
      </c>
      <c r="D483" s="206" t="s">
        <v>139</v>
      </c>
      <c r="E483" s="207" t="s">
        <v>1558</v>
      </c>
      <c r="F483" s="208" t="s">
        <v>1559</v>
      </c>
      <c r="G483" s="209" t="s">
        <v>189</v>
      </c>
      <c r="H483" s="210">
        <v>49.005000000000003</v>
      </c>
      <c r="I483" s="211"/>
      <c r="J483" s="212">
        <f>ROUND(I483*H483,2)</f>
        <v>0</v>
      </c>
      <c r="K483" s="208" t="s">
        <v>143</v>
      </c>
      <c r="L483" s="46"/>
      <c r="M483" s="213" t="s">
        <v>19</v>
      </c>
      <c r="N483" s="214" t="s">
        <v>46</v>
      </c>
      <c r="O483" s="86"/>
      <c r="P483" s="215">
        <f>O483*H483</f>
        <v>0</v>
      </c>
      <c r="Q483" s="215">
        <v>2.0000000000000002E-05</v>
      </c>
      <c r="R483" s="215">
        <f>Q483*H483</f>
        <v>0.00098010000000000002</v>
      </c>
      <c r="S483" s="215">
        <v>0</v>
      </c>
      <c r="T483" s="216">
        <f>S483*H483</f>
        <v>0</v>
      </c>
      <c r="U483" s="40"/>
      <c r="V483" s="40"/>
      <c r="W483" s="40"/>
      <c r="X483" s="40"/>
      <c r="Y483" s="40"/>
      <c r="Z483" s="40"/>
      <c r="AA483" s="40"/>
      <c r="AB483" s="40"/>
      <c r="AC483" s="40"/>
      <c r="AD483" s="40"/>
      <c r="AE483" s="40"/>
      <c r="AR483" s="217" t="s">
        <v>257</v>
      </c>
      <c r="AT483" s="217" t="s">
        <v>139</v>
      </c>
      <c r="AU483" s="217" t="s">
        <v>85</v>
      </c>
      <c r="AY483" s="19" t="s">
        <v>136</v>
      </c>
      <c r="BE483" s="218">
        <f>IF(N483="základní",J483,0)</f>
        <v>0</v>
      </c>
      <c r="BF483" s="218">
        <f>IF(N483="snížená",J483,0)</f>
        <v>0</v>
      </c>
      <c r="BG483" s="218">
        <f>IF(N483="zákl. přenesená",J483,0)</f>
        <v>0</v>
      </c>
      <c r="BH483" s="218">
        <f>IF(N483="sníž. přenesená",J483,0)</f>
        <v>0</v>
      </c>
      <c r="BI483" s="218">
        <f>IF(N483="nulová",J483,0)</f>
        <v>0</v>
      </c>
      <c r="BJ483" s="19" t="s">
        <v>83</v>
      </c>
      <c r="BK483" s="218">
        <f>ROUND(I483*H483,2)</f>
        <v>0</v>
      </c>
      <c r="BL483" s="19" t="s">
        <v>257</v>
      </c>
      <c r="BM483" s="217" t="s">
        <v>1560</v>
      </c>
    </row>
    <row r="484" s="2" customFormat="1">
      <c r="A484" s="40"/>
      <c r="B484" s="41"/>
      <c r="C484" s="42"/>
      <c r="D484" s="219" t="s">
        <v>146</v>
      </c>
      <c r="E484" s="42"/>
      <c r="F484" s="220" t="s">
        <v>1561</v>
      </c>
      <c r="G484" s="42"/>
      <c r="H484" s="42"/>
      <c r="I484" s="221"/>
      <c r="J484" s="42"/>
      <c r="K484" s="42"/>
      <c r="L484" s="46"/>
      <c r="M484" s="222"/>
      <c r="N484" s="223"/>
      <c r="O484" s="86"/>
      <c r="P484" s="86"/>
      <c r="Q484" s="86"/>
      <c r="R484" s="86"/>
      <c r="S484" s="86"/>
      <c r="T484" s="87"/>
      <c r="U484" s="40"/>
      <c r="V484" s="40"/>
      <c r="W484" s="40"/>
      <c r="X484" s="40"/>
      <c r="Y484" s="40"/>
      <c r="Z484" s="40"/>
      <c r="AA484" s="40"/>
      <c r="AB484" s="40"/>
      <c r="AC484" s="40"/>
      <c r="AD484" s="40"/>
      <c r="AE484" s="40"/>
      <c r="AT484" s="19" t="s">
        <v>146</v>
      </c>
      <c r="AU484" s="19" t="s">
        <v>85</v>
      </c>
    </row>
    <row r="485" s="13" customFormat="1">
      <c r="A485" s="13"/>
      <c r="B485" s="224"/>
      <c r="C485" s="225"/>
      <c r="D485" s="226" t="s">
        <v>148</v>
      </c>
      <c r="E485" s="227" t="s">
        <v>19</v>
      </c>
      <c r="F485" s="228" t="s">
        <v>1383</v>
      </c>
      <c r="G485" s="225"/>
      <c r="H485" s="227" t="s">
        <v>19</v>
      </c>
      <c r="I485" s="229"/>
      <c r="J485" s="225"/>
      <c r="K485" s="225"/>
      <c r="L485" s="230"/>
      <c r="M485" s="231"/>
      <c r="N485" s="232"/>
      <c r="O485" s="232"/>
      <c r="P485" s="232"/>
      <c r="Q485" s="232"/>
      <c r="R485" s="232"/>
      <c r="S485" s="232"/>
      <c r="T485" s="233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T485" s="234" t="s">
        <v>148</v>
      </c>
      <c r="AU485" s="234" t="s">
        <v>85</v>
      </c>
      <c r="AV485" s="13" t="s">
        <v>83</v>
      </c>
      <c r="AW485" s="13" t="s">
        <v>35</v>
      </c>
      <c r="AX485" s="13" t="s">
        <v>75</v>
      </c>
      <c r="AY485" s="234" t="s">
        <v>136</v>
      </c>
    </row>
    <row r="486" s="14" customFormat="1">
      <c r="A486" s="14"/>
      <c r="B486" s="235"/>
      <c r="C486" s="236"/>
      <c r="D486" s="226" t="s">
        <v>148</v>
      </c>
      <c r="E486" s="237" t="s">
        <v>19</v>
      </c>
      <c r="F486" s="238" t="s">
        <v>1424</v>
      </c>
      <c r="G486" s="236"/>
      <c r="H486" s="239">
        <v>8</v>
      </c>
      <c r="I486" s="240"/>
      <c r="J486" s="236"/>
      <c r="K486" s="236"/>
      <c r="L486" s="241"/>
      <c r="M486" s="242"/>
      <c r="N486" s="243"/>
      <c r="O486" s="243"/>
      <c r="P486" s="243"/>
      <c r="Q486" s="243"/>
      <c r="R486" s="243"/>
      <c r="S486" s="243"/>
      <c r="T486" s="244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T486" s="245" t="s">
        <v>148</v>
      </c>
      <c r="AU486" s="245" t="s">
        <v>85</v>
      </c>
      <c r="AV486" s="14" t="s">
        <v>85</v>
      </c>
      <c r="AW486" s="14" t="s">
        <v>35</v>
      </c>
      <c r="AX486" s="14" t="s">
        <v>75</v>
      </c>
      <c r="AY486" s="245" t="s">
        <v>136</v>
      </c>
    </row>
    <row r="487" s="14" customFormat="1">
      <c r="A487" s="14"/>
      <c r="B487" s="235"/>
      <c r="C487" s="236"/>
      <c r="D487" s="226" t="s">
        <v>148</v>
      </c>
      <c r="E487" s="237" t="s">
        <v>19</v>
      </c>
      <c r="F487" s="238" t="s">
        <v>1424</v>
      </c>
      <c r="G487" s="236"/>
      <c r="H487" s="239">
        <v>8</v>
      </c>
      <c r="I487" s="240"/>
      <c r="J487" s="236"/>
      <c r="K487" s="236"/>
      <c r="L487" s="241"/>
      <c r="M487" s="242"/>
      <c r="N487" s="243"/>
      <c r="O487" s="243"/>
      <c r="P487" s="243"/>
      <c r="Q487" s="243"/>
      <c r="R487" s="243"/>
      <c r="S487" s="243"/>
      <c r="T487" s="244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T487" s="245" t="s">
        <v>148</v>
      </c>
      <c r="AU487" s="245" t="s">
        <v>85</v>
      </c>
      <c r="AV487" s="14" t="s">
        <v>85</v>
      </c>
      <c r="AW487" s="14" t="s">
        <v>35</v>
      </c>
      <c r="AX487" s="14" t="s">
        <v>75</v>
      </c>
      <c r="AY487" s="245" t="s">
        <v>136</v>
      </c>
    </row>
    <row r="488" s="13" customFormat="1">
      <c r="A488" s="13"/>
      <c r="B488" s="224"/>
      <c r="C488" s="225"/>
      <c r="D488" s="226" t="s">
        <v>148</v>
      </c>
      <c r="E488" s="227" t="s">
        <v>19</v>
      </c>
      <c r="F488" s="228" t="s">
        <v>1385</v>
      </c>
      <c r="G488" s="225"/>
      <c r="H488" s="227" t="s">
        <v>19</v>
      </c>
      <c r="I488" s="229"/>
      <c r="J488" s="225"/>
      <c r="K488" s="225"/>
      <c r="L488" s="230"/>
      <c r="M488" s="231"/>
      <c r="N488" s="232"/>
      <c r="O488" s="232"/>
      <c r="P488" s="232"/>
      <c r="Q488" s="232"/>
      <c r="R488" s="232"/>
      <c r="S488" s="232"/>
      <c r="T488" s="233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T488" s="234" t="s">
        <v>148</v>
      </c>
      <c r="AU488" s="234" t="s">
        <v>85</v>
      </c>
      <c r="AV488" s="13" t="s">
        <v>83</v>
      </c>
      <c r="AW488" s="13" t="s">
        <v>35</v>
      </c>
      <c r="AX488" s="13" t="s">
        <v>75</v>
      </c>
      <c r="AY488" s="234" t="s">
        <v>136</v>
      </c>
    </row>
    <row r="489" s="14" customFormat="1">
      <c r="A489" s="14"/>
      <c r="B489" s="235"/>
      <c r="C489" s="236"/>
      <c r="D489" s="226" t="s">
        <v>148</v>
      </c>
      <c r="E489" s="237" t="s">
        <v>19</v>
      </c>
      <c r="F489" s="238" t="s">
        <v>1425</v>
      </c>
      <c r="G489" s="236"/>
      <c r="H489" s="239">
        <v>3</v>
      </c>
      <c r="I489" s="240"/>
      <c r="J489" s="236"/>
      <c r="K489" s="236"/>
      <c r="L489" s="241"/>
      <c r="M489" s="242"/>
      <c r="N489" s="243"/>
      <c r="O489" s="243"/>
      <c r="P489" s="243"/>
      <c r="Q489" s="243"/>
      <c r="R489" s="243"/>
      <c r="S489" s="243"/>
      <c r="T489" s="244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T489" s="245" t="s">
        <v>148</v>
      </c>
      <c r="AU489" s="245" t="s">
        <v>85</v>
      </c>
      <c r="AV489" s="14" t="s">
        <v>85</v>
      </c>
      <c r="AW489" s="14" t="s">
        <v>35</v>
      </c>
      <c r="AX489" s="14" t="s">
        <v>75</v>
      </c>
      <c r="AY489" s="245" t="s">
        <v>136</v>
      </c>
    </row>
    <row r="490" s="14" customFormat="1">
      <c r="A490" s="14"/>
      <c r="B490" s="235"/>
      <c r="C490" s="236"/>
      <c r="D490" s="226" t="s">
        <v>148</v>
      </c>
      <c r="E490" s="237" t="s">
        <v>19</v>
      </c>
      <c r="F490" s="238" t="s">
        <v>1425</v>
      </c>
      <c r="G490" s="236"/>
      <c r="H490" s="239">
        <v>3</v>
      </c>
      <c r="I490" s="240"/>
      <c r="J490" s="236"/>
      <c r="K490" s="236"/>
      <c r="L490" s="241"/>
      <c r="M490" s="242"/>
      <c r="N490" s="243"/>
      <c r="O490" s="243"/>
      <c r="P490" s="243"/>
      <c r="Q490" s="243"/>
      <c r="R490" s="243"/>
      <c r="S490" s="243"/>
      <c r="T490" s="244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T490" s="245" t="s">
        <v>148</v>
      </c>
      <c r="AU490" s="245" t="s">
        <v>85</v>
      </c>
      <c r="AV490" s="14" t="s">
        <v>85</v>
      </c>
      <c r="AW490" s="14" t="s">
        <v>35</v>
      </c>
      <c r="AX490" s="14" t="s">
        <v>75</v>
      </c>
      <c r="AY490" s="245" t="s">
        <v>136</v>
      </c>
    </row>
    <row r="491" s="13" customFormat="1">
      <c r="A491" s="13"/>
      <c r="B491" s="224"/>
      <c r="C491" s="225"/>
      <c r="D491" s="226" t="s">
        <v>148</v>
      </c>
      <c r="E491" s="227" t="s">
        <v>19</v>
      </c>
      <c r="F491" s="228" t="s">
        <v>1387</v>
      </c>
      <c r="G491" s="225"/>
      <c r="H491" s="227" t="s">
        <v>19</v>
      </c>
      <c r="I491" s="229"/>
      <c r="J491" s="225"/>
      <c r="K491" s="225"/>
      <c r="L491" s="230"/>
      <c r="M491" s="231"/>
      <c r="N491" s="232"/>
      <c r="O491" s="232"/>
      <c r="P491" s="232"/>
      <c r="Q491" s="232"/>
      <c r="R491" s="232"/>
      <c r="S491" s="232"/>
      <c r="T491" s="233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T491" s="234" t="s">
        <v>148</v>
      </c>
      <c r="AU491" s="234" t="s">
        <v>85</v>
      </c>
      <c r="AV491" s="13" t="s">
        <v>83</v>
      </c>
      <c r="AW491" s="13" t="s">
        <v>35</v>
      </c>
      <c r="AX491" s="13" t="s">
        <v>75</v>
      </c>
      <c r="AY491" s="234" t="s">
        <v>136</v>
      </c>
    </row>
    <row r="492" s="14" customFormat="1">
      <c r="A492" s="14"/>
      <c r="B492" s="235"/>
      <c r="C492" s="236"/>
      <c r="D492" s="226" t="s">
        <v>148</v>
      </c>
      <c r="E492" s="237" t="s">
        <v>19</v>
      </c>
      <c r="F492" s="238" t="s">
        <v>1518</v>
      </c>
      <c r="G492" s="236"/>
      <c r="H492" s="239">
        <v>2.5</v>
      </c>
      <c r="I492" s="240"/>
      <c r="J492" s="236"/>
      <c r="K492" s="236"/>
      <c r="L492" s="241"/>
      <c r="M492" s="242"/>
      <c r="N492" s="243"/>
      <c r="O492" s="243"/>
      <c r="P492" s="243"/>
      <c r="Q492" s="243"/>
      <c r="R492" s="243"/>
      <c r="S492" s="243"/>
      <c r="T492" s="244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T492" s="245" t="s">
        <v>148</v>
      </c>
      <c r="AU492" s="245" t="s">
        <v>85</v>
      </c>
      <c r="AV492" s="14" t="s">
        <v>85</v>
      </c>
      <c r="AW492" s="14" t="s">
        <v>35</v>
      </c>
      <c r="AX492" s="14" t="s">
        <v>75</v>
      </c>
      <c r="AY492" s="245" t="s">
        <v>136</v>
      </c>
    </row>
    <row r="493" s="14" customFormat="1">
      <c r="A493" s="14"/>
      <c r="B493" s="235"/>
      <c r="C493" s="236"/>
      <c r="D493" s="226" t="s">
        <v>148</v>
      </c>
      <c r="E493" s="237" t="s">
        <v>19</v>
      </c>
      <c r="F493" s="238" t="s">
        <v>1518</v>
      </c>
      <c r="G493" s="236"/>
      <c r="H493" s="239">
        <v>2.5</v>
      </c>
      <c r="I493" s="240"/>
      <c r="J493" s="236"/>
      <c r="K493" s="236"/>
      <c r="L493" s="241"/>
      <c r="M493" s="242"/>
      <c r="N493" s="243"/>
      <c r="O493" s="243"/>
      <c r="P493" s="243"/>
      <c r="Q493" s="243"/>
      <c r="R493" s="243"/>
      <c r="S493" s="243"/>
      <c r="T493" s="244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T493" s="245" t="s">
        <v>148</v>
      </c>
      <c r="AU493" s="245" t="s">
        <v>85</v>
      </c>
      <c r="AV493" s="14" t="s">
        <v>85</v>
      </c>
      <c r="AW493" s="14" t="s">
        <v>35</v>
      </c>
      <c r="AX493" s="14" t="s">
        <v>75</v>
      </c>
      <c r="AY493" s="245" t="s">
        <v>136</v>
      </c>
    </row>
    <row r="494" s="13" customFormat="1">
      <c r="A494" s="13"/>
      <c r="B494" s="224"/>
      <c r="C494" s="225"/>
      <c r="D494" s="226" t="s">
        <v>148</v>
      </c>
      <c r="E494" s="227" t="s">
        <v>19</v>
      </c>
      <c r="F494" s="228" t="s">
        <v>1389</v>
      </c>
      <c r="G494" s="225"/>
      <c r="H494" s="227" t="s">
        <v>19</v>
      </c>
      <c r="I494" s="229"/>
      <c r="J494" s="225"/>
      <c r="K494" s="225"/>
      <c r="L494" s="230"/>
      <c r="M494" s="231"/>
      <c r="N494" s="232"/>
      <c r="O494" s="232"/>
      <c r="P494" s="232"/>
      <c r="Q494" s="232"/>
      <c r="R494" s="232"/>
      <c r="S494" s="232"/>
      <c r="T494" s="233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T494" s="234" t="s">
        <v>148</v>
      </c>
      <c r="AU494" s="234" t="s">
        <v>85</v>
      </c>
      <c r="AV494" s="13" t="s">
        <v>83</v>
      </c>
      <c r="AW494" s="13" t="s">
        <v>35</v>
      </c>
      <c r="AX494" s="13" t="s">
        <v>75</v>
      </c>
      <c r="AY494" s="234" t="s">
        <v>136</v>
      </c>
    </row>
    <row r="495" s="14" customFormat="1">
      <c r="A495" s="14"/>
      <c r="B495" s="235"/>
      <c r="C495" s="236"/>
      <c r="D495" s="226" t="s">
        <v>148</v>
      </c>
      <c r="E495" s="237" t="s">
        <v>19</v>
      </c>
      <c r="F495" s="238" t="s">
        <v>1519</v>
      </c>
      <c r="G495" s="236"/>
      <c r="H495" s="239">
        <v>7.75</v>
      </c>
      <c r="I495" s="240"/>
      <c r="J495" s="236"/>
      <c r="K495" s="236"/>
      <c r="L495" s="241"/>
      <c r="M495" s="242"/>
      <c r="N495" s="243"/>
      <c r="O495" s="243"/>
      <c r="P495" s="243"/>
      <c r="Q495" s="243"/>
      <c r="R495" s="243"/>
      <c r="S495" s="243"/>
      <c r="T495" s="244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T495" s="245" t="s">
        <v>148</v>
      </c>
      <c r="AU495" s="245" t="s">
        <v>85</v>
      </c>
      <c r="AV495" s="14" t="s">
        <v>85</v>
      </c>
      <c r="AW495" s="14" t="s">
        <v>35</v>
      </c>
      <c r="AX495" s="14" t="s">
        <v>75</v>
      </c>
      <c r="AY495" s="245" t="s">
        <v>136</v>
      </c>
    </row>
    <row r="496" s="14" customFormat="1">
      <c r="A496" s="14"/>
      <c r="B496" s="235"/>
      <c r="C496" s="236"/>
      <c r="D496" s="226" t="s">
        <v>148</v>
      </c>
      <c r="E496" s="237" t="s">
        <v>19</v>
      </c>
      <c r="F496" s="238" t="s">
        <v>1520</v>
      </c>
      <c r="G496" s="236"/>
      <c r="H496" s="239">
        <v>5</v>
      </c>
      <c r="I496" s="240"/>
      <c r="J496" s="236"/>
      <c r="K496" s="236"/>
      <c r="L496" s="241"/>
      <c r="M496" s="242"/>
      <c r="N496" s="243"/>
      <c r="O496" s="243"/>
      <c r="P496" s="243"/>
      <c r="Q496" s="243"/>
      <c r="R496" s="243"/>
      <c r="S496" s="243"/>
      <c r="T496" s="244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T496" s="245" t="s">
        <v>148</v>
      </c>
      <c r="AU496" s="245" t="s">
        <v>85</v>
      </c>
      <c r="AV496" s="14" t="s">
        <v>85</v>
      </c>
      <c r="AW496" s="14" t="s">
        <v>35</v>
      </c>
      <c r="AX496" s="14" t="s">
        <v>75</v>
      </c>
      <c r="AY496" s="245" t="s">
        <v>136</v>
      </c>
    </row>
    <row r="497" s="13" customFormat="1">
      <c r="A497" s="13"/>
      <c r="B497" s="224"/>
      <c r="C497" s="225"/>
      <c r="D497" s="226" t="s">
        <v>148</v>
      </c>
      <c r="E497" s="227" t="s">
        <v>19</v>
      </c>
      <c r="F497" s="228" t="s">
        <v>1392</v>
      </c>
      <c r="G497" s="225"/>
      <c r="H497" s="227" t="s">
        <v>19</v>
      </c>
      <c r="I497" s="229"/>
      <c r="J497" s="225"/>
      <c r="K497" s="225"/>
      <c r="L497" s="230"/>
      <c r="M497" s="231"/>
      <c r="N497" s="232"/>
      <c r="O497" s="232"/>
      <c r="P497" s="232"/>
      <c r="Q497" s="232"/>
      <c r="R497" s="232"/>
      <c r="S497" s="232"/>
      <c r="T497" s="233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T497" s="234" t="s">
        <v>148</v>
      </c>
      <c r="AU497" s="234" t="s">
        <v>85</v>
      </c>
      <c r="AV497" s="13" t="s">
        <v>83</v>
      </c>
      <c r="AW497" s="13" t="s">
        <v>35</v>
      </c>
      <c r="AX497" s="13" t="s">
        <v>75</v>
      </c>
      <c r="AY497" s="234" t="s">
        <v>136</v>
      </c>
    </row>
    <row r="498" s="14" customFormat="1">
      <c r="A498" s="14"/>
      <c r="B498" s="235"/>
      <c r="C498" s="236"/>
      <c r="D498" s="226" t="s">
        <v>148</v>
      </c>
      <c r="E498" s="237" t="s">
        <v>19</v>
      </c>
      <c r="F498" s="238" t="s">
        <v>83</v>
      </c>
      <c r="G498" s="236"/>
      <c r="H498" s="239">
        <v>1</v>
      </c>
      <c r="I498" s="240"/>
      <c r="J498" s="236"/>
      <c r="K498" s="236"/>
      <c r="L498" s="241"/>
      <c r="M498" s="242"/>
      <c r="N498" s="243"/>
      <c r="O498" s="243"/>
      <c r="P498" s="243"/>
      <c r="Q498" s="243"/>
      <c r="R498" s="243"/>
      <c r="S498" s="243"/>
      <c r="T498" s="244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T498" s="245" t="s">
        <v>148</v>
      </c>
      <c r="AU498" s="245" t="s">
        <v>85</v>
      </c>
      <c r="AV498" s="14" t="s">
        <v>85</v>
      </c>
      <c r="AW498" s="14" t="s">
        <v>35</v>
      </c>
      <c r="AX498" s="14" t="s">
        <v>75</v>
      </c>
      <c r="AY498" s="245" t="s">
        <v>136</v>
      </c>
    </row>
    <row r="499" s="14" customFormat="1">
      <c r="A499" s="14"/>
      <c r="B499" s="235"/>
      <c r="C499" s="236"/>
      <c r="D499" s="226" t="s">
        <v>148</v>
      </c>
      <c r="E499" s="237" t="s">
        <v>19</v>
      </c>
      <c r="F499" s="238" t="s">
        <v>83</v>
      </c>
      <c r="G499" s="236"/>
      <c r="H499" s="239">
        <v>1</v>
      </c>
      <c r="I499" s="240"/>
      <c r="J499" s="236"/>
      <c r="K499" s="236"/>
      <c r="L499" s="241"/>
      <c r="M499" s="242"/>
      <c r="N499" s="243"/>
      <c r="O499" s="243"/>
      <c r="P499" s="243"/>
      <c r="Q499" s="243"/>
      <c r="R499" s="243"/>
      <c r="S499" s="243"/>
      <c r="T499" s="244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T499" s="245" t="s">
        <v>148</v>
      </c>
      <c r="AU499" s="245" t="s">
        <v>85</v>
      </c>
      <c r="AV499" s="14" t="s">
        <v>85</v>
      </c>
      <c r="AW499" s="14" t="s">
        <v>35</v>
      </c>
      <c r="AX499" s="14" t="s">
        <v>75</v>
      </c>
      <c r="AY499" s="245" t="s">
        <v>136</v>
      </c>
    </row>
    <row r="500" s="13" customFormat="1">
      <c r="A500" s="13"/>
      <c r="B500" s="224"/>
      <c r="C500" s="225"/>
      <c r="D500" s="226" t="s">
        <v>148</v>
      </c>
      <c r="E500" s="227" t="s">
        <v>19</v>
      </c>
      <c r="F500" s="228" t="s">
        <v>1394</v>
      </c>
      <c r="G500" s="225"/>
      <c r="H500" s="227" t="s">
        <v>19</v>
      </c>
      <c r="I500" s="229"/>
      <c r="J500" s="225"/>
      <c r="K500" s="225"/>
      <c r="L500" s="230"/>
      <c r="M500" s="231"/>
      <c r="N500" s="232"/>
      <c r="O500" s="232"/>
      <c r="P500" s="232"/>
      <c r="Q500" s="232"/>
      <c r="R500" s="232"/>
      <c r="S500" s="232"/>
      <c r="T500" s="233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T500" s="234" t="s">
        <v>148</v>
      </c>
      <c r="AU500" s="234" t="s">
        <v>85</v>
      </c>
      <c r="AV500" s="13" t="s">
        <v>83</v>
      </c>
      <c r="AW500" s="13" t="s">
        <v>35</v>
      </c>
      <c r="AX500" s="13" t="s">
        <v>75</v>
      </c>
      <c r="AY500" s="234" t="s">
        <v>136</v>
      </c>
    </row>
    <row r="501" s="14" customFormat="1">
      <c r="A501" s="14"/>
      <c r="B501" s="235"/>
      <c r="C501" s="236"/>
      <c r="D501" s="226" t="s">
        <v>148</v>
      </c>
      <c r="E501" s="237" t="s">
        <v>19</v>
      </c>
      <c r="F501" s="238" t="s">
        <v>1429</v>
      </c>
      <c r="G501" s="236"/>
      <c r="H501" s="239">
        <v>0.34999999999999998</v>
      </c>
      <c r="I501" s="240"/>
      <c r="J501" s="236"/>
      <c r="K501" s="236"/>
      <c r="L501" s="241"/>
      <c r="M501" s="242"/>
      <c r="N501" s="243"/>
      <c r="O501" s="243"/>
      <c r="P501" s="243"/>
      <c r="Q501" s="243"/>
      <c r="R501" s="243"/>
      <c r="S501" s="243"/>
      <c r="T501" s="244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T501" s="245" t="s">
        <v>148</v>
      </c>
      <c r="AU501" s="245" t="s">
        <v>85</v>
      </c>
      <c r="AV501" s="14" t="s">
        <v>85</v>
      </c>
      <c r="AW501" s="14" t="s">
        <v>35</v>
      </c>
      <c r="AX501" s="14" t="s">
        <v>75</v>
      </c>
      <c r="AY501" s="245" t="s">
        <v>136</v>
      </c>
    </row>
    <row r="502" s="14" customFormat="1">
      <c r="A502" s="14"/>
      <c r="B502" s="235"/>
      <c r="C502" s="236"/>
      <c r="D502" s="226" t="s">
        <v>148</v>
      </c>
      <c r="E502" s="237" t="s">
        <v>19</v>
      </c>
      <c r="F502" s="238" t="s">
        <v>1429</v>
      </c>
      <c r="G502" s="236"/>
      <c r="H502" s="239">
        <v>0.34999999999999998</v>
      </c>
      <c r="I502" s="240"/>
      <c r="J502" s="236"/>
      <c r="K502" s="236"/>
      <c r="L502" s="241"/>
      <c r="M502" s="242"/>
      <c r="N502" s="243"/>
      <c r="O502" s="243"/>
      <c r="P502" s="243"/>
      <c r="Q502" s="243"/>
      <c r="R502" s="243"/>
      <c r="S502" s="243"/>
      <c r="T502" s="244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T502" s="245" t="s">
        <v>148</v>
      </c>
      <c r="AU502" s="245" t="s">
        <v>85</v>
      </c>
      <c r="AV502" s="14" t="s">
        <v>85</v>
      </c>
      <c r="AW502" s="14" t="s">
        <v>35</v>
      </c>
      <c r="AX502" s="14" t="s">
        <v>75</v>
      </c>
      <c r="AY502" s="245" t="s">
        <v>136</v>
      </c>
    </row>
    <row r="503" s="13" customFormat="1">
      <c r="A503" s="13"/>
      <c r="B503" s="224"/>
      <c r="C503" s="225"/>
      <c r="D503" s="226" t="s">
        <v>148</v>
      </c>
      <c r="E503" s="227" t="s">
        <v>19</v>
      </c>
      <c r="F503" s="228" t="s">
        <v>1396</v>
      </c>
      <c r="G503" s="225"/>
      <c r="H503" s="227" t="s">
        <v>19</v>
      </c>
      <c r="I503" s="229"/>
      <c r="J503" s="225"/>
      <c r="K503" s="225"/>
      <c r="L503" s="230"/>
      <c r="M503" s="231"/>
      <c r="N503" s="232"/>
      <c r="O503" s="232"/>
      <c r="P503" s="232"/>
      <c r="Q503" s="232"/>
      <c r="R503" s="232"/>
      <c r="S503" s="232"/>
      <c r="T503" s="233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T503" s="234" t="s">
        <v>148</v>
      </c>
      <c r="AU503" s="234" t="s">
        <v>85</v>
      </c>
      <c r="AV503" s="13" t="s">
        <v>83</v>
      </c>
      <c r="AW503" s="13" t="s">
        <v>35</v>
      </c>
      <c r="AX503" s="13" t="s">
        <v>75</v>
      </c>
      <c r="AY503" s="234" t="s">
        <v>136</v>
      </c>
    </row>
    <row r="504" s="14" customFormat="1">
      <c r="A504" s="14"/>
      <c r="B504" s="235"/>
      <c r="C504" s="236"/>
      <c r="D504" s="226" t="s">
        <v>148</v>
      </c>
      <c r="E504" s="237" t="s">
        <v>19</v>
      </c>
      <c r="F504" s="238" t="s">
        <v>1429</v>
      </c>
      <c r="G504" s="236"/>
      <c r="H504" s="239">
        <v>0.34999999999999998</v>
      </c>
      <c r="I504" s="240"/>
      <c r="J504" s="236"/>
      <c r="K504" s="236"/>
      <c r="L504" s="241"/>
      <c r="M504" s="242"/>
      <c r="N504" s="243"/>
      <c r="O504" s="243"/>
      <c r="P504" s="243"/>
      <c r="Q504" s="243"/>
      <c r="R504" s="243"/>
      <c r="S504" s="243"/>
      <c r="T504" s="244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T504" s="245" t="s">
        <v>148</v>
      </c>
      <c r="AU504" s="245" t="s">
        <v>85</v>
      </c>
      <c r="AV504" s="14" t="s">
        <v>85</v>
      </c>
      <c r="AW504" s="14" t="s">
        <v>35</v>
      </c>
      <c r="AX504" s="14" t="s">
        <v>75</v>
      </c>
      <c r="AY504" s="245" t="s">
        <v>136</v>
      </c>
    </row>
    <row r="505" s="14" customFormat="1">
      <c r="A505" s="14"/>
      <c r="B505" s="235"/>
      <c r="C505" s="236"/>
      <c r="D505" s="226" t="s">
        <v>148</v>
      </c>
      <c r="E505" s="237" t="s">
        <v>19</v>
      </c>
      <c r="F505" s="238" t="s">
        <v>1429</v>
      </c>
      <c r="G505" s="236"/>
      <c r="H505" s="239">
        <v>0.34999999999999998</v>
      </c>
      <c r="I505" s="240"/>
      <c r="J505" s="236"/>
      <c r="K505" s="236"/>
      <c r="L505" s="241"/>
      <c r="M505" s="242"/>
      <c r="N505" s="243"/>
      <c r="O505" s="243"/>
      <c r="P505" s="243"/>
      <c r="Q505" s="243"/>
      <c r="R505" s="243"/>
      <c r="S505" s="243"/>
      <c r="T505" s="244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T505" s="245" t="s">
        <v>148</v>
      </c>
      <c r="AU505" s="245" t="s">
        <v>85</v>
      </c>
      <c r="AV505" s="14" t="s">
        <v>85</v>
      </c>
      <c r="AW505" s="14" t="s">
        <v>35</v>
      </c>
      <c r="AX505" s="14" t="s">
        <v>75</v>
      </c>
      <c r="AY505" s="245" t="s">
        <v>136</v>
      </c>
    </row>
    <row r="506" s="13" customFormat="1">
      <c r="A506" s="13"/>
      <c r="B506" s="224"/>
      <c r="C506" s="225"/>
      <c r="D506" s="226" t="s">
        <v>148</v>
      </c>
      <c r="E506" s="227" t="s">
        <v>19</v>
      </c>
      <c r="F506" s="228" t="s">
        <v>1397</v>
      </c>
      <c r="G506" s="225"/>
      <c r="H506" s="227" t="s">
        <v>19</v>
      </c>
      <c r="I506" s="229"/>
      <c r="J506" s="225"/>
      <c r="K506" s="225"/>
      <c r="L506" s="230"/>
      <c r="M506" s="231"/>
      <c r="N506" s="232"/>
      <c r="O506" s="232"/>
      <c r="P506" s="232"/>
      <c r="Q506" s="232"/>
      <c r="R506" s="232"/>
      <c r="S506" s="232"/>
      <c r="T506" s="233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T506" s="234" t="s">
        <v>148</v>
      </c>
      <c r="AU506" s="234" t="s">
        <v>85</v>
      </c>
      <c r="AV506" s="13" t="s">
        <v>83</v>
      </c>
      <c r="AW506" s="13" t="s">
        <v>35</v>
      </c>
      <c r="AX506" s="13" t="s">
        <v>75</v>
      </c>
      <c r="AY506" s="234" t="s">
        <v>136</v>
      </c>
    </row>
    <row r="507" s="14" customFormat="1">
      <c r="A507" s="14"/>
      <c r="B507" s="235"/>
      <c r="C507" s="236"/>
      <c r="D507" s="226" t="s">
        <v>148</v>
      </c>
      <c r="E507" s="237" t="s">
        <v>19</v>
      </c>
      <c r="F507" s="238" t="s">
        <v>1429</v>
      </c>
      <c r="G507" s="236"/>
      <c r="H507" s="239">
        <v>0.34999999999999998</v>
      </c>
      <c r="I507" s="240"/>
      <c r="J507" s="236"/>
      <c r="K507" s="236"/>
      <c r="L507" s="241"/>
      <c r="M507" s="242"/>
      <c r="N507" s="243"/>
      <c r="O507" s="243"/>
      <c r="P507" s="243"/>
      <c r="Q507" s="243"/>
      <c r="R507" s="243"/>
      <c r="S507" s="243"/>
      <c r="T507" s="244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T507" s="245" t="s">
        <v>148</v>
      </c>
      <c r="AU507" s="245" t="s">
        <v>85</v>
      </c>
      <c r="AV507" s="14" t="s">
        <v>85</v>
      </c>
      <c r="AW507" s="14" t="s">
        <v>35</v>
      </c>
      <c r="AX507" s="14" t="s">
        <v>75</v>
      </c>
      <c r="AY507" s="245" t="s">
        <v>136</v>
      </c>
    </row>
    <row r="508" s="14" customFormat="1">
      <c r="A508" s="14"/>
      <c r="B508" s="235"/>
      <c r="C508" s="236"/>
      <c r="D508" s="226" t="s">
        <v>148</v>
      </c>
      <c r="E508" s="237" t="s">
        <v>19</v>
      </c>
      <c r="F508" s="238" t="s">
        <v>1429</v>
      </c>
      <c r="G508" s="236"/>
      <c r="H508" s="239">
        <v>0.34999999999999998</v>
      </c>
      <c r="I508" s="240"/>
      <c r="J508" s="236"/>
      <c r="K508" s="236"/>
      <c r="L508" s="241"/>
      <c r="M508" s="242"/>
      <c r="N508" s="243"/>
      <c r="O508" s="243"/>
      <c r="P508" s="243"/>
      <c r="Q508" s="243"/>
      <c r="R508" s="243"/>
      <c r="S508" s="243"/>
      <c r="T508" s="244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4"/>
      <c r="AT508" s="245" t="s">
        <v>148</v>
      </c>
      <c r="AU508" s="245" t="s">
        <v>85</v>
      </c>
      <c r="AV508" s="14" t="s">
        <v>85</v>
      </c>
      <c r="AW508" s="14" t="s">
        <v>35</v>
      </c>
      <c r="AX508" s="14" t="s">
        <v>75</v>
      </c>
      <c r="AY508" s="245" t="s">
        <v>136</v>
      </c>
    </row>
    <row r="509" s="13" customFormat="1">
      <c r="A509" s="13"/>
      <c r="B509" s="224"/>
      <c r="C509" s="225"/>
      <c r="D509" s="226" t="s">
        <v>148</v>
      </c>
      <c r="E509" s="227" t="s">
        <v>19</v>
      </c>
      <c r="F509" s="228" t="s">
        <v>1398</v>
      </c>
      <c r="G509" s="225"/>
      <c r="H509" s="227" t="s">
        <v>19</v>
      </c>
      <c r="I509" s="229"/>
      <c r="J509" s="225"/>
      <c r="K509" s="225"/>
      <c r="L509" s="230"/>
      <c r="M509" s="231"/>
      <c r="N509" s="232"/>
      <c r="O509" s="232"/>
      <c r="P509" s="232"/>
      <c r="Q509" s="232"/>
      <c r="R509" s="232"/>
      <c r="S509" s="232"/>
      <c r="T509" s="233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  <c r="AT509" s="234" t="s">
        <v>148</v>
      </c>
      <c r="AU509" s="234" t="s">
        <v>85</v>
      </c>
      <c r="AV509" s="13" t="s">
        <v>83</v>
      </c>
      <c r="AW509" s="13" t="s">
        <v>35</v>
      </c>
      <c r="AX509" s="13" t="s">
        <v>75</v>
      </c>
      <c r="AY509" s="234" t="s">
        <v>136</v>
      </c>
    </row>
    <row r="510" s="14" customFormat="1">
      <c r="A510" s="14"/>
      <c r="B510" s="235"/>
      <c r="C510" s="236"/>
      <c r="D510" s="226" t="s">
        <v>148</v>
      </c>
      <c r="E510" s="237" t="s">
        <v>19</v>
      </c>
      <c r="F510" s="238" t="s">
        <v>1429</v>
      </c>
      <c r="G510" s="236"/>
      <c r="H510" s="239">
        <v>0.34999999999999998</v>
      </c>
      <c r="I510" s="240"/>
      <c r="J510" s="236"/>
      <c r="K510" s="236"/>
      <c r="L510" s="241"/>
      <c r="M510" s="242"/>
      <c r="N510" s="243"/>
      <c r="O510" s="243"/>
      <c r="P510" s="243"/>
      <c r="Q510" s="243"/>
      <c r="R510" s="243"/>
      <c r="S510" s="243"/>
      <c r="T510" s="244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T510" s="245" t="s">
        <v>148</v>
      </c>
      <c r="AU510" s="245" t="s">
        <v>85</v>
      </c>
      <c r="AV510" s="14" t="s">
        <v>85</v>
      </c>
      <c r="AW510" s="14" t="s">
        <v>35</v>
      </c>
      <c r="AX510" s="14" t="s">
        <v>75</v>
      </c>
      <c r="AY510" s="245" t="s">
        <v>136</v>
      </c>
    </row>
    <row r="511" s="14" customFormat="1">
      <c r="A511" s="14"/>
      <c r="B511" s="235"/>
      <c r="C511" s="236"/>
      <c r="D511" s="226" t="s">
        <v>148</v>
      </c>
      <c r="E511" s="237" t="s">
        <v>19</v>
      </c>
      <c r="F511" s="238" t="s">
        <v>1429</v>
      </c>
      <c r="G511" s="236"/>
      <c r="H511" s="239">
        <v>0.34999999999999998</v>
      </c>
      <c r="I511" s="240"/>
      <c r="J511" s="236"/>
      <c r="K511" s="236"/>
      <c r="L511" s="241"/>
      <c r="M511" s="242"/>
      <c r="N511" s="243"/>
      <c r="O511" s="243"/>
      <c r="P511" s="243"/>
      <c r="Q511" s="243"/>
      <c r="R511" s="243"/>
      <c r="S511" s="243"/>
      <c r="T511" s="244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T511" s="245" t="s">
        <v>148</v>
      </c>
      <c r="AU511" s="245" t="s">
        <v>85</v>
      </c>
      <c r="AV511" s="14" t="s">
        <v>85</v>
      </c>
      <c r="AW511" s="14" t="s">
        <v>35</v>
      </c>
      <c r="AX511" s="14" t="s">
        <v>75</v>
      </c>
      <c r="AY511" s="245" t="s">
        <v>136</v>
      </c>
    </row>
    <row r="512" s="15" customFormat="1">
      <c r="A512" s="15"/>
      <c r="B512" s="246"/>
      <c r="C512" s="247"/>
      <c r="D512" s="226" t="s">
        <v>148</v>
      </c>
      <c r="E512" s="248" t="s">
        <v>19</v>
      </c>
      <c r="F512" s="249" t="s">
        <v>155</v>
      </c>
      <c r="G512" s="247"/>
      <c r="H512" s="250">
        <v>44.549999999999997</v>
      </c>
      <c r="I512" s="251"/>
      <c r="J512" s="247"/>
      <c r="K512" s="247"/>
      <c r="L512" s="252"/>
      <c r="M512" s="253"/>
      <c r="N512" s="254"/>
      <c r="O512" s="254"/>
      <c r="P512" s="254"/>
      <c r="Q512" s="254"/>
      <c r="R512" s="254"/>
      <c r="S512" s="254"/>
      <c r="T512" s="255"/>
      <c r="U512" s="15"/>
      <c r="V512" s="15"/>
      <c r="W512" s="15"/>
      <c r="X512" s="15"/>
      <c r="Y512" s="15"/>
      <c r="Z512" s="15"/>
      <c r="AA512" s="15"/>
      <c r="AB512" s="15"/>
      <c r="AC512" s="15"/>
      <c r="AD512" s="15"/>
      <c r="AE512" s="15"/>
      <c r="AT512" s="256" t="s">
        <v>148</v>
      </c>
      <c r="AU512" s="256" t="s">
        <v>85</v>
      </c>
      <c r="AV512" s="15" t="s">
        <v>144</v>
      </c>
      <c r="AW512" s="15" t="s">
        <v>35</v>
      </c>
      <c r="AX512" s="15" t="s">
        <v>83</v>
      </c>
      <c r="AY512" s="256" t="s">
        <v>136</v>
      </c>
    </row>
    <row r="513" s="14" customFormat="1">
      <c r="A513" s="14"/>
      <c r="B513" s="235"/>
      <c r="C513" s="236"/>
      <c r="D513" s="226" t="s">
        <v>148</v>
      </c>
      <c r="E513" s="236"/>
      <c r="F513" s="238" t="s">
        <v>1521</v>
      </c>
      <c r="G513" s="236"/>
      <c r="H513" s="239">
        <v>49.005000000000003</v>
      </c>
      <c r="I513" s="240"/>
      <c r="J513" s="236"/>
      <c r="K513" s="236"/>
      <c r="L513" s="241"/>
      <c r="M513" s="242"/>
      <c r="N513" s="243"/>
      <c r="O513" s="243"/>
      <c r="P513" s="243"/>
      <c r="Q513" s="243"/>
      <c r="R513" s="243"/>
      <c r="S513" s="243"/>
      <c r="T513" s="244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T513" s="245" t="s">
        <v>148</v>
      </c>
      <c r="AU513" s="245" t="s">
        <v>85</v>
      </c>
      <c r="AV513" s="14" t="s">
        <v>85</v>
      </c>
      <c r="AW513" s="14" t="s">
        <v>4</v>
      </c>
      <c r="AX513" s="14" t="s">
        <v>83</v>
      </c>
      <c r="AY513" s="245" t="s">
        <v>136</v>
      </c>
    </row>
    <row r="514" s="2" customFormat="1" ht="24.15" customHeight="1">
      <c r="A514" s="40"/>
      <c r="B514" s="41"/>
      <c r="C514" s="206" t="s">
        <v>500</v>
      </c>
      <c r="D514" s="206" t="s">
        <v>139</v>
      </c>
      <c r="E514" s="207" t="s">
        <v>1562</v>
      </c>
      <c r="F514" s="208" t="s">
        <v>1563</v>
      </c>
      <c r="G514" s="209" t="s">
        <v>215</v>
      </c>
      <c r="H514" s="210">
        <v>0.068000000000000005</v>
      </c>
      <c r="I514" s="211"/>
      <c r="J514" s="212">
        <f>ROUND(I514*H514,2)</f>
        <v>0</v>
      </c>
      <c r="K514" s="208" t="s">
        <v>143</v>
      </c>
      <c r="L514" s="46"/>
      <c r="M514" s="213" t="s">
        <v>19</v>
      </c>
      <c r="N514" s="214" t="s">
        <v>46</v>
      </c>
      <c r="O514" s="86"/>
      <c r="P514" s="215">
        <f>O514*H514</f>
        <v>0</v>
      </c>
      <c r="Q514" s="215">
        <v>0</v>
      </c>
      <c r="R514" s="215">
        <f>Q514*H514</f>
        <v>0</v>
      </c>
      <c r="S514" s="215">
        <v>0</v>
      </c>
      <c r="T514" s="216">
        <f>S514*H514</f>
        <v>0</v>
      </c>
      <c r="U514" s="40"/>
      <c r="V514" s="40"/>
      <c r="W514" s="40"/>
      <c r="X514" s="40"/>
      <c r="Y514" s="40"/>
      <c r="Z514" s="40"/>
      <c r="AA514" s="40"/>
      <c r="AB514" s="40"/>
      <c r="AC514" s="40"/>
      <c r="AD514" s="40"/>
      <c r="AE514" s="40"/>
      <c r="AR514" s="217" t="s">
        <v>257</v>
      </c>
      <c r="AT514" s="217" t="s">
        <v>139</v>
      </c>
      <c r="AU514" s="217" t="s">
        <v>85</v>
      </c>
      <c r="AY514" s="19" t="s">
        <v>136</v>
      </c>
      <c r="BE514" s="218">
        <f>IF(N514="základní",J514,0)</f>
        <v>0</v>
      </c>
      <c r="BF514" s="218">
        <f>IF(N514="snížená",J514,0)</f>
        <v>0</v>
      </c>
      <c r="BG514" s="218">
        <f>IF(N514="zákl. přenesená",J514,0)</f>
        <v>0</v>
      </c>
      <c r="BH514" s="218">
        <f>IF(N514="sníž. přenesená",J514,0)</f>
        <v>0</v>
      </c>
      <c r="BI514" s="218">
        <f>IF(N514="nulová",J514,0)</f>
        <v>0</v>
      </c>
      <c r="BJ514" s="19" t="s">
        <v>83</v>
      </c>
      <c r="BK514" s="218">
        <f>ROUND(I514*H514,2)</f>
        <v>0</v>
      </c>
      <c r="BL514" s="19" t="s">
        <v>257</v>
      </c>
      <c r="BM514" s="217" t="s">
        <v>1564</v>
      </c>
    </row>
    <row r="515" s="2" customFormat="1">
      <c r="A515" s="40"/>
      <c r="B515" s="41"/>
      <c r="C515" s="42"/>
      <c r="D515" s="219" t="s">
        <v>146</v>
      </c>
      <c r="E515" s="42"/>
      <c r="F515" s="220" t="s">
        <v>1565</v>
      </c>
      <c r="G515" s="42"/>
      <c r="H515" s="42"/>
      <c r="I515" s="221"/>
      <c r="J515" s="42"/>
      <c r="K515" s="42"/>
      <c r="L515" s="46"/>
      <c r="M515" s="222"/>
      <c r="N515" s="223"/>
      <c r="O515" s="86"/>
      <c r="P515" s="86"/>
      <c r="Q515" s="86"/>
      <c r="R515" s="86"/>
      <c r="S515" s="86"/>
      <c r="T515" s="87"/>
      <c r="U515" s="40"/>
      <c r="V515" s="40"/>
      <c r="W515" s="40"/>
      <c r="X515" s="40"/>
      <c r="Y515" s="40"/>
      <c r="Z515" s="40"/>
      <c r="AA515" s="40"/>
      <c r="AB515" s="40"/>
      <c r="AC515" s="40"/>
      <c r="AD515" s="40"/>
      <c r="AE515" s="40"/>
      <c r="AT515" s="19" t="s">
        <v>146</v>
      </c>
      <c r="AU515" s="19" t="s">
        <v>85</v>
      </c>
    </row>
    <row r="516" s="12" customFormat="1" ht="22.8" customHeight="1">
      <c r="A516" s="12"/>
      <c r="B516" s="190"/>
      <c r="C516" s="191"/>
      <c r="D516" s="192" t="s">
        <v>74</v>
      </c>
      <c r="E516" s="204" t="s">
        <v>251</v>
      </c>
      <c r="F516" s="204" t="s">
        <v>252</v>
      </c>
      <c r="G516" s="191"/>
      <c r="H516" s="191"/>
      <c r="I516" s="194"/>
      <c r="J516" s="205">
        <f>BK516</f>
        <v>0</v>
      </c>
      <c r="K516" s="191"/>
      <c r="L516" s="196"/>
      <c r="M516" s="197"/>
      <c r="N516" s="198"/>
      <c r="O516" s="198"/>
      <c r="P516" s="199">
        <f>SUM(P517:P602)</f>
        <v>0</v>
      </c>
      <c r="Q516" s="198"/>
      <c r="R516" s="199">
        <f>SUM(R517:R602)</f>
        <v>0.26757999999999998</v>
      </c>
      <c r="S516" s="198"/>
      <c r="T516" s="200">
        <f>SUM(T517:T602)</f>
        <v>0</v>
      </c>
      <c r="U516" s="12"/>
      <c r="V516" s="12"/>
      <c r="W516" s="12"/>
      <c r="X516" s="12"/>
      <c r="Y516" s="12"/>
      <c r="Z516" s="12"/>
      <c r="AA516" s="12"/>
      <c r="AB516" s="12"/>
      <c r="AC516" s="12"/>
      <c r="AD516" s="12"/>
      <c r="AE516" s="12"/>
      <c r="AR516" s="201" t="s">
        <v>85</v>
      </c>
      <c r="AT516" s="202" t="s">
        <v>74</v>
      </c>
      <c r="AU516" s="202" t="s">
        <v>83</v>
      </c>
      <c r="AY516" s="201" t="s">
        <v>136</v>
      </c>
      <c r="BK516" s="203">
        <f>SUM(BK517:BK602)</f>
        <v>0</v>
      </c>
    </row>
    <row r="517" s="2" customFormat="1" ht="21.75" customHeight="1">
      <c r="A517" s="40"/>
      <c r="B517" s="41"/>
      <c r="C517" s="206" t="s">
        <v>573</v>
      </c>
      <c r="D517" s="206" t="s">
        <v>139</v>
      </c>
      <c r="E517" s="207" t="s">
        <v>1566</v>
      </c>
      <c r="F517" s="208" t="s">
        <v>1567</v>
      </c>
      <c r="G517" s="209" t="s">
        <v>256</v>
      </c>
      <c r="H517" s="210">
        <v>3</v>
      </c>
      <c r="I517" s="211"/>
      <c r="J517" s="212">
        <f>ROUND(I517*H517,2)</f>
        <v>0</v>
      </c>
      <c r="K517" s="208" t="s">
        <v>143</v>
      </c>
      <c r="L517" s="46"/>
      <c r="M517" s="213" t="s">
        <v>19</v>
      </c>
      <c r="N517" s="214" t="s">
        <v>46</v>
      </c>
      <c r="O517" s="86"/>
      <c r="P517" s="215">
        <f>O517*H517</f>
        <v>0</v>
      </c>
      <c r="Q517" s="215">
        <v>0.017469999999999999</v>
      </c>
      <c r="R517" s="215">
        <f>Q517*H517</f>
        <v>0.052409999999999998</v>
      </c>
      <c r="S517" s="215">
        <v>0</v>
      </c>
      <c r="T517" s="216">
        <f>S517*H517</f>
        <v>0</v>
      </c>
      <c r="U517" s="40"/>
      <c r="V517" s="40"/>
      <c r="W517" s="40"/>
      <c r="X517" s="40"/>
      <c r="Y517" s="40"/>
      <c r="Z517" s="40"/>
      <c r="AA517" s="40"/>
      <c r="AB517" s="40"/>
      <c r="AC517" s="40"/>
      <c r="AD517" s="40"/>
      <c r="AE517" s="40"/>
      <c r="AR517" s="217" t="s">
        <v>257</v>
      </c>
      <c r="AT517" s="217" t="s">
        <v>139</v>
      </c>
      <c r="AU517" s="217" t="s">
        <v>85</v>
      </c>
      <c r="AY517" s="19" t="s">
        <v>136</v>
      </c>
      <c r="BE517" s="218">
        <f>IF(N517="základní",J517,0)</f>
        <v>0</v>
      </c>
      <c r="BF517" s="218">
        <f>IF(N517="snížená",J517,0)</f>
        <v>0</v>
      </c>
      <c r="BG517" s="218">
        <f>IF(N517="zákl. přenesená",J517,0)</f>
        <v>0</v>
      </c>
      <c r="BH517" s="218">
        <f>IF(N517="sníž. přenesená",J517,0)</f>
        <v>0</v>
      </c>
      <c r="BI517" s="218">
        <f>IF(N517="nulová",J517,0)</f>
        <v>0</v>
      </c>
      <c r="BJ517" s="19" t="s">
        <v>83</v>
      </c>
      <c r="BK517" s="218">
        <f>ROUND(I517*H517,2)</f>
        <v>0</v>
      </c>
      <c r="BL517" s="19" t="s">
        <v>257</v>
      </c>
      <c r="BM517" s="217" t="s">
        <v>1568</v>
      </c>
    </row>
    <row r="518" s="2" customFormat="1">
      <c r="A518" s="40"/>
      <c r="B518" s="41"/>
      <c r="C518" s="42"/>
      <c r="D518" s="219" t="s">
        <v>146</v>
      </c>
      <c r="E518" s="42"/>
      <c r="F518" s="220" t="s">
        <v>1569</v>
      </c>
      <c r="G518" s="42"/>
      <c r="H518" s="42"/>
      <c r="I518" s="221"/>
      <c r="J518" s="42"/>
      <c r="K518" s="42"/>
      <c r="L518" s="46"/>
      <c r="M518" s="222"/>
      <c r="N518" s="223"/>
      <c r="O518" s="86"/>
      <c r="P518" s="86"/>
      <c r="Q518" s="86"/>
      <c r="R518" s="86"/>
      <c r="S518" s="86"/>
      <c r="T518" s="87"/>
      <c r="U518" s="40"/>
      <c r="V518" s="40"/>
      <c r="W518" s="40"/>
      <c r="X518" s="40"/>
      <c r="Y518" s="40"/>
      <c r="Z518" s="40"/>
      <c r="AA518" s="40"/>
      <c r="AB518" s="40"/>
      <c r="AC518" s="40"/>
      <c r="AD518" s="40"/>
      <c r="AE518" s="40"/>
      <c r="AT518" s="19" t="s">
        <v>146</v>
      </c>
      <c r="AU518" s="19" t="s">
        <v>85</v>
      </c>
    </row>
    <row r="519" s="14" customFormat="1">
      <c r="A519" s="14"/>
      <c r="B519" s="235"/>
      <c r="C519" s="236"/>
      <c r="D519" s="226" t="s">
        <v>148</v>
      </c>
      <c r="E519" s="237" t="s">
        <v>19</v>
      </c>
      <c r="F519" s="238" t="s">
        <v>1570</v>
      </c>
      <c r="G519" s="236"/>
      <c r="H519" s="239">
        <v>3</v>
      </c>
      <c r="I519" s="240"/>
      <c r="J519" s="236"/>
      <c r="K519" s="236"/>
      <c r="L519" s="241"/>
      <c r="M519" s="242"/>
      <c r="N519" s="243"/>
      <c r="O519" s="243"/>
      <c r="P519" s="243"/>
      <c r="Q519" s="243"/>
      <c r="R519" s="243"/>
      <c r="S519" s="243"/>
      <c r="T519" s="244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T519" s="245" t="s">
        <v>148</v>
      </c>
      <c r="AU519" s="245" t="s">
        <v>85</v>
      </c>
      <c r="AV519" s="14" t="s">
        <v>85</v>
      </c>
      <c r="AW519" s="14" t="s">
        <v>35</v>
      </c>
      <c r="AX519" s="14" t="s">
        <v>75</v>
      </c>
      <c r="AY519" s="245" t="s">
        <v>136</v>
      </c>
    </row>
    <row r="520" s="15" customFormat="1">
      <c r="A520" s="15"/>
      <c r="B520" s="246"/>
      <c r="C520" s="247"/>
      <c r="D520" s="226" t="s">
        <v>148</v>
      </c>
      <c r="E520" s="248" t="s">
        <v>19</v>
      </c>
      <c r="F520" s="249" t="s">
        <v>155</v>
      </c>
      <c r="G520" s="247"/>
      <c r="H520" s="250">
        <v>3</v>
      </c>
      <c r="I520" s="251"/>
      <c r="J520" s="247"/>
      <c r="K520" s="247"/>
      <c r="L520" s="252"/>
      <c r="M520" s="253"/>
      <c r="N520" s="254"/>
      <c r="O520" s="254"/>
      <c r="P520" s="254"/>
      <c r="Q520" s="254"/>
      <c r="R520" s="254"/>
      <c r="S520" s="254"/>
      <c r="T520" s="255"/>
      <c r="U520" s="15"/>
      <c r="V520" s="15"/>
      <c r="W520" s="15"/>
      <c r="X520" s="15"/>
      <c r="Y520" s="15"/>
      <c r="Z520" s="15"/>
      <c r="AA520" s="15"/>
      <c r="AB520" s="15"/>
      <c r="AC520" s="15"/>
      <c r="AD520" s="15"/>
      <c r="AE520" s="15"/>
      <c r="AT520" s="256" t="s">
        <v>148</v>
      </c>
      <c r="AU520" s="256" t="s">
        <v>85</v>
      </c>
      <c r="AV520" s="15" t="s">
        <v>144</v>
      </c>
      <c r="AW520" s="15" t="s">
        <v>35</v>
      </c>
      <c r="AX520" s="15" t="s">
        <v>83</v>
      </c>
      <c r="AY520" s="256" t="s">
        <v>136</v>
      </c>
    </row>
    <row r="521" s="2" customFormat="1" ht="24.15" customHeight="1">
      <c r="A521" s="40"/>
      <c r="B521" s="41"/>
      <c r="C521" s="206" t="s">
        <v>578</v>
      </c>
      <c r="D521" s="206" t="s">
        <v>139</v>
      </c>
      <c r="E521" s="207" t="s">
        <v>1571</v>
      </c>
      <c r="F521" s="208" t="s">
        <v>1572</v>
      </c>
      <c r="G521" s="209" t="s">
        <v>256</v>
      </c>
      <c r="H521" s="210">
        <v>4</v>
      </c>
      <c r="I521" s="211"/>
      <c r="J521" s="212">
        <f>ROUND(I521*H521,2)</f>
        <v>0</v>
      </c>
      <c r="K521" s="208" t="s">
        <v>143</v>
      </c>
      <c r="L521" s="46"/>
      <c r="M521" s="213" t="s">
        <v>19</v>
      </c>
      <c r="N521" s="214" t="s">
        <v>46</v>
      </c>
      <c r="O521" s="86"/>
      <c r="P521" s="215">
        <f>O521*H521</f>
        <v>0</v>
      </c>
      <c r="Q521" s="215">
        <v>0.016969999999999999</v>
      </c>
      <c r="R521" s="215">
        <f>Q521*H521</f>
        <v>0.067879999999999996</v>
      </c>
      <c r="S521" s="215">
        <v>0</v>
      </c>
      <c r="T521" s="216">
        <f>S521*H521</f>
        <v>0</v>
      </c>
      <c r="U521" s="40"/>
      <c r="V521" s="40"/>
      <c r="W521" s="40"/>
      <c r="X521" s="40"/>
      <c r="Y521" s="40"/>
      <c r="Z521" s="40"/>
      <c r="AA521" s="40"/>
      <c r="AB521" s="40"/>
      <c r="AC521" s="40"/>
      <c r="AD521" s="40"/>
      <c r="AE521" s="40"/>
      <c r="AR521" s="217" t="s">
        <v>257</v>
      </c>
      <c r="AT521" s="217" t="s">
        <v>139</v>
      </c>
      <c r="AU521" s="217" t="s">
        <v>85</v>
      </c>
      <c r="AY521" s="19" t="s">
        <v>136</v>
      </c>
      <c r="BE521" s="218">
        <f>IF(N521="základní",J521,0)</f>
        <v>0</v>
      </c>
      <c r="BF521" s="218">
        <f>IF(N521="snížená",J521,0)</f>
        <v>0</v>
      </c>
      <c r="BG521" s="218">
        <f>IF(N521="zákl. přenesená",J521,0)</f>
        <v>0</v>
      </c>
      <c r="BH521" s="218">
        <f>IF(N521="sníž. přenesená",J521,0)</f>
        <v>0</v>
      </c>
      <c r="BI521" s="218">
        <f>IF(N521="nulová",J521,0)</f>
        <v>0</v>
      </c>
      <c r="BJ521" s="19" t="s">
        <v>83</v>
      </c>
      <c r="BK521" s="218">
        <f>ROUND(I521*H521,2)</f>
        <v>0</v>
      </c>
      <c r="BL521" s="19" t="s">
        <v>257</v>
      </c>
      <c r="BM521" s="217" t="s">
        <v>1573</v>
      </c>
    </row>
    <row r="522" s="2" customFormat="1">
      <c r="A522" s="40"/>
      <c r="B522" s="41"/>
      <c r="C522" s="42"/>
      <c r="D522" s="219" t="s">
        <v>146</v>
      </c>
      <c r="E522" s="42"/>
      <c r="F522" s="220" t="s">
        <v>1574</v>
      </c>
      <c r="G522" s="42"/>
      <c r="H522" s="42"/>
      <c r="I522" s="221"/>
      <c r="J522" s="42"/>
      <c r="K522" s="42"/>
      <c r="L522" s="46"/>
      <c r="M522" s="222"/>
      <c r="N522" s="223"/>
      <c r="O522" s="86"/>
      <c r="P522" s="86"/>
      <c r="Q522" s="86"/>
      <c r="R522" s="86"/>
      <c r="S522" s="86"/>
      <c r="T522" s="87"/>
      <c r="U522" s="40"/>
      <c r="V522" s="40"/>
      <c r="W522" s="40"/>
      <c r="X522" s="40"/>
      <c r="Y522" s="40"/>
      <c r="Z522" s="40"/>
      <c r="AA522" s="40"/>
      <c r="AB522" s="40"/>
      <c r="AC522" s="40"/>
      <c r="AD522" s="40"/>
      <c r="AE522" s="40"/>
      <c r="AT522" s="19" t="s">
        <v>146</v>
      </c>
      <c r="AU522" s="19" t="s">
        <v>85</v>
      </c>
    </row>
    <row r="523" s="14" customFormat="1">
      <c r="A523" s="14"/>
      <c r="B523" s="235"/>
      <c r="C523" s="236"/>
      <c r="D523" s="226" t="s">
        <v>148</v>
      </c>
      <c r="E523" s="237" t="s">
        <v>19</v>
      </c>
      <c r="F523" s="238" t="s">
        <v>1575</v>
      </c>
      <c r="G523" s="236"/>
      <c r="H523" s="239">
        <v>4</v>
      </c>
      <c r="I523" s="240"/>
      <c r="J523" s="236"/>
      <c r="K523" s="236"/>
      <c r="L523" s="241"/>
      <c r="M523" s="242"/>
      <c r="N523" s="243"/>
      <c r="O523" s="243"/>
      <c r="P523" s="243"/>
      <c r="Q523" s="243"/>
      <c r="R523" s="243"/>
      <c r="S523" s="243"/>
      <c r="T523" s="244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T523" s="245" t="s">
        <v>148</v>
      </c>
      <c r="AU523" s="245" t="s">
        <v>85</v>
      </c>
      <c r="AV523" s="14" t="s">
        <v>85</v>
      </c>
      <c r="AW523" s="14" t="s">
        <v>35</v>
      </c>
      <c r="AX523" s="14" t="s">
        <v>75</v>
      </c>
      <c r="AY523" s="245" t="s">
        <v>136</v>
      </c>
    </row>
    <row r="524" s="15" customFormat="1">
      <c r="A524" s="15"/>
      <c r="B524" s="246"/>
      <c r="C524" s="247"/>
      <c r="D524" s="226" t="s">
        <v>148</v>
      </c>
      <c r="E524" s="248" t="s">
        <v>19</v>
      </c>
      <c r="F524" s="249" t="s">
        <v>155</v>
      </c>
      <c r="G524" s="247"/>
      <c r="H524" s="250">
        <v>4</v>
      </c>
      <c r="I524" s="251"/>
      <c r="J524" s="247"/>
      <c r="K524" s="247"/>
      <c r="L524" s="252"/>
      <c r="M524" s="253"/>
      <c r="N524" s="254"/>
      <c r="O524" s="254"/>
      <c r="P524" s="254"/>
      <c r="Q524" s="254"/>
      <c r="R524" s="254"/>
      <c r="S524" s="254"/>
      <c r="T524" s="255"/>
      <c r="U524" s="15"/>
      <c r="V524" s="15"/>
      <c r="W524" s="15"/>
      <c r="X524" s="15"/>
      <c r="Y524" s="15"/>
      <c r="Z524" s="15"/>
      <c r="AA524" s="15"/>
      <c r="AB524" s="15"/>
      <c r="AC524" s="15"/>
      <c r="AD524" s="15"/>
      <c r="AE524" s="15"/>
      <c r="AT524" s="256" t="s">
        <v>148</v>
      </c>
      <c r="AU524" s="256" t="s">
        <v>85</v>
      </c>
      <c r="AV524" s="15" t="s">
        <v>144</v>
      </c>
      <c r="AW524" s="15" t="s">
        <v>35</v>
      </c>
      <c r="AX524" s="15" t="s">
        <v>83</v>
      </c>
      <c r="AY524" s="256" t="s">
        <v>136</v>
      </c>
    </row>
    <row r="525" s="2" customFormat="1" ht="24.15" customHeight="1">
      <c r="A525" s="40"/>
      <c r="B525" s="41"/>
      <c r="C525" s="206" t="s">
        <v>587</v>
      </c>
      <c r="D525" s="206" t="s">
        <v>139</v>
      </c>
      <c r="E525" s="207" t="s">
        <v>1576</v>
      </c>
      <c r="F525" s="208" t="s">
        <v>1577</v>
      </c>
      <c r="G525" s="209" t="s">
        <v>256</v>
      </c>
      <c r="H525" s="210">
        <v>2</v>
      </c>
      <c r="I525" s="211"/>
      <c r="J525" s="212">
        <f>ROUND(I525*H525,2)</f>
        <v>0</v>
      </c>
      <c r="K525" s="208" t="s">
        <v>143</v>
      </c>
      <c r="L525" s="46"/>
      <c r="M525" s="213" t="s">
        <v>19</v>
      </c>
      <c r="N525" s="214" t="s">
        <v>46</v>
      </c>
      <c r="O525" s="86"/>
      <c r="P525" s="215">
        <f>O525*H525</f>
        <v>0</v>
      </c>
      <c r="Q525" s="215">
        <v>0.0099600000000000001</v>
      </c>
      <c r="R525" s="215">
        <f>Q525*H525</f>
        <v>0.01992</v>
      </c>
      <c r="S525" s="215">
        <v>0</v>
      </c>
      <c r="T525" s="216">
        <f>S525*H525</f>
        <v>0</v>
      </c>
      <c r="U525" s="40"/>
      <c r="V525" s="40"/>
      <c r="W525" s="40"/>
      <c r="X525" s="40"/>
      <c r="Y525" s="40"/>
      <c r="Z525" s="40"/>
      <c r="AA525" s="40"/>
      <c r="AB525" s="40"/>
      <c r="AC525" s="40"/>
      <c r="AD525" s="40"/>
      <c r="AE525" s="40"/>
      <c r="AR525" s="217" t="s">
        <v>257</v>
      </c>
      <c r="AT525" s="217" t="s">
        <v>139</v>
      </c>
      <c r="AU525" s="217" t="s">
        <v>85</v>
      </c>
      <c r="AY525" s="19" t="s">
        <v>136</v>
      </c>
      <c r="BE525" s="218">
        <f>IF(N525="základní",J525,0)</f>
        <v>0</v>
      </c>
      <c r="BF525" s="218">
        <f>IF(N525="snížená",J525,0)</f>
        <v>0</v>
      </c>
      <c r="BG525" s="218">
        <f>IF(N525="zákl. přenesená",J525,0)</f>
        <v>0</v>
      </c>
      <c r="BH525" s="218">
        <f>IF(N525="sníž. přenesená",J525,0)</f>
        <v>0</v>
      </c>
      <c r="BI525" s="218">
        <f>IF(N525="nulová",J525,0)</f>
        <v>0</v>
      </c>
      <c r="BJ525" s="19" t="s">
        <v>83</v>
      </c>
      <c r="BK525" s="218">
        <f>ROUND(I525*H525,2)</f>
        <v>0</v>
      </c>
      <c r="BL525" s="19" t="s">
        <v>257</v>
      </c>
      <c r="BM525" s="217" t="s">
        <v>1578</v>
      </c>
    </row>
    <row r="526" s="2" customFormat="1">
      <c r="A526" s="40"/>
      <c r="B526" s="41"/>
      <c r="C526" s="42"/>
      <c r="D526" s="219" t="s">
        <v>146</v>
      </c>
      <c r="E526" s="42"/>
      <c r="F526" s="220" t="s">
        <v>1579</v>
      </c>
      <c r="G526" s="42"/>
      <c r="H526" s="42"/>
      <c r="I526" s="221"/>
      <c r="J526" s="42"/>
      <c r="K526" s="42"/>
      <c r="L526" s="46"/>
      <c r="M526" s="222"/>
      <c r="N526" s="223"/>
      <c r="O526" s="86"/>
      <c r="P526" s="86"/>
      <c r="Q526" s="86"/>
      <c r="R526" s="86"/>
      <c r="S526" s="86"/>
      <c r="T526" s="87"/>
      <c r="U526" s="40"/>
      <c r="V526" s="40"/>
      <c r="W526" s="40"/>
      <c r="X526" s="40"/>
      <c r="Y526" s="40"/>
      <c r="Z526" s="40"/>
      <c r="AA526" s="40"/>
      <c r="AB526" s="40"/>
      <c r="AC526" s="40"/>
      <c r="AD526" s="40"/>
      <c r="AE526" s="40"/>
      <c r="AT526" s="19" t="s">
        <v>146</v>
      </c>
      <c r="AU526" s="19" t="s">
        <v>85</v>
      </c>
    </row>
    <row r="527" s="14" customFormat="1">
      <c r="A527" s="14"/>
      <c r="B527" s="235"/>
      <c r="C527" s="236"/>
      <c r="D527" s="226" t="s">
        <v>148</v>
      </c>
      <c r="E527" s="237" t="s">
        <v>19</v>
      </c>
      <c r="F527" s="238" t="s">
        <v>1538</v>
      </c>
      <c r="G527" s="236"/>
      <c r="H527" s="239">
        <v>2</v>
      </c>
      <c r="I527" s="240"/>
      <c r="J527" s="236"/>
      <c r="K527" s="236"/>
      <c r="L527" s="241"/>
      <c r="M527" s="242"/>
      <c r="N527" s="243"/>
      <c r="O527" s="243"/>
      <c r="P527" s="243"/>
      <c r="Q527" s="243"/>
      <c r="R527" s="243"/>
      <c r="S527" s="243"/>
      <c r="T527" s="244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T527" s="245" t="s">
        <v>148</v>
      </c>
      <c r="AU527" s="245" t="s">
        <v>85</v>
      </c>
      <c r="AV527" s="14" t="s">
        <v>85</v>
      </c>
      <c r="AW527" s="14" t="s">
        <v>35</v>
      </c>
      <c r="AX527" s="14" t="s">
        <v>75</v>
      </c>
      <c r="AY527" s="245" t="s">
        <v>136</v>
      </c>
    </row>
    <row r="528" s="15" customFormat="1">
      <c r="A528" s="15"/>
      <c r="B528" s="246"/>
      <c r="C528" s="247"/>
      <c r="D528" s="226" t="s">
        <v>148</v>
      </c>
      <c r="E528" s="248" t="s">
        <v>19</v>
      </c>
      <c r="F528" s="249" t="s">
        <v>155</v>
      </c>
      <c r="G528" s="247"/>
      <c r="H528" s="250">
        <v>2</v>
      </c>
      <c r="I528" s="251"/>
      <c r="J528" s="247"/>
      <c r="K528" s="247"/>
      <c r="L528" s="252"/>
      <c r="M528" s="253"/>
      <c r="N528" s="254"/>
      <c r="O528" s="254"/>
      <c r="P528" s="254"/>
      <c r="Q528" s="254"/>
      <c r="R528" s="254"/>
      <c r="S528" s="254"/>
      <c r="T528" s="255"/>
      <c r="U528" s="15"/>
      <c r="V528" s="15"/>
      <c r="W528" s="15"/>
      <c r="X528" s="15"/>
      <c r="Y528" s="15"/>
      <c r="Z528" s="15"/>
      <c r="AA528" s="15"/>
      <c r="AB528" s="15"/>
      <c r="AC528" s="15"/>
      <c r="AD528" s="15"/>
      <c r="AE528" s="15"/>
      <c r="AT528" s="256" t="s">
        <v>148</v>
      </c>
      <c r="AU528" s="256" t="s">
        <v>85</v>
      </c>
      <c r="AV528" s="15" t="s">
        <v>144</v>
      </c>
      <c r="AW528" s="15" t="s">
        <v>35</v>
      </c>
      <c r="AX528" s="15" t="s">
        <v>83</v>
      </c>
      <c r="AY528" s="256" t="s">
        <v>136</v>
      </c>
    </row>
    <row r="529" s="2" customFormat="1" ht="16.5" customHeight="1">
      <c r="A529" s="40"/>
      <c r="B529" s="41"/>
      <c r="C529" s="206" t="s">
        <v>596</v>
      </c>
      <c r="D529" s="206" t="s">
        <v>139</v>
      </c>
      <c r="E529" s="207" t="s">
        <v>1580</v>
      </c>
      <c r="F529" s="208" t="s">
        <v>1581</v>
      </c>
      <c r="G529" s="209" t="s">
        <v>256</v>
      </c>
      <c r="H529" s="210">
        <v>1</v>
      </c>
      <c r="I529" s="211"/>
      <c r="J529" s="212">
        <f>ROUND(I529*H529,2)</f>
        <v>0</v>
      </c>
      <c r="K529" s="208" t="s">
        <v>143</v>
      </c>
      <c r="L529" s="46"/>
      <c r="M529" s="213" t="s">
        <v>19</v>
      </c>
      <c r="N529" s="214" t="s">
        <v>46</v>
      </c>
      <c r="O529" s="86"/>
      <c r="P529" s="215">
        <f>O529*H529</f>
        <v>0</v>
      </c>
      <c r="Q529" s="215">
        <v>0.014970000000000001</v>
      </c>
      <c r="R529" s="215">
        <f>Q529*H529</f>
        <v>0.014970000000000001</v>
      </c>
      <c r="S529" s="215">
        <v>0</v>
      </c>
      <c r="T529" s="216">
        <f>S529*H529</f>
        <v>0</v>
      </c>
      <c r="U529" s="40"/>
      <c r="V529" s="40"/>
      <c r="W529" s="40"/>
      <c r="X529" s="40"/>
      <c r="Y529" s="40"/>
      <c r="Z529" s="40"/>
      <c r="AA529" s="40"/>
      <c r="AB529" s="40"/>
      <c r="AC529" s="40"/>
      <c r="AD529" s="40"/>
      <c r="AE529" s="40"/>
      <c r="AR529" s="217" t="s">
        <v>257</v>
      </c>
      <c r="AT529" s="217" t="s">
        <v>139</v>
      </c>
      <c r="AU529" s="217" t="s">
        <v>85</v>
      </c>
      <c r="AY529" s="19" t="s">
        <v>136</v>
      </c>
      <c r="BE529" s="218">
        <f>IF(N529="základní",J529,0)</f>
        <v>0</v>
      </c>
      <c r="BF529" s="218">
        <f>IF(N529="snížená",J529,0)</f>
        <v>0</v>
      </c>
      <c r="BG529" s="218">
        <f>IF(N529="zákl. přenesená",J529,0)</f>
        <v>0</v>
      </c>
      <c r="BH529" s="218">
        <f>IF(N529="sníž. přenesená",J529,0)</f>
        <v>0</v>
      </c>
      <c r="BI529" s="218">
        <f>IF(N529="nulová",J529,0)</f>
        <v>0</v>
      </c>
      <c r="BJ529" s="19" t="s">
        <v>83</v>
      </c>
      <c r="BK529" s="218">
        <f>ROUND(I529*H529,2)</f>
        <v>0</v>
      </c>
      <c r="BL529" s="19" t="s">
        <v>257</v>
      </c>
      <c r="BM529" s="217" t="s">
        <v>1582</v>
      </c>
    </row>
    <row r="530" s="2" customFormat="1">
      <c r="A530" s="40"/>
      <c r="B530" s="41"/>
      <c r="C530" s="42"/>
      <c r="D530" s="219" t="s">
        <v>146</v>
      </c>
      <c r="E530" s="42"/>
      <c r="F530" s="220" t="s">
        <v>1583</v>
      </c>
      <c r="G530" s="42"/>
      <c r="H530" s="42"/>
      <c r="I530" s="221"/>
      <c r="J530" s="42"/>
      <c r="K530" s="42"/>
      <c r="L530" s="46"/>
      <c r="M530" s="222"/>
      <c r="N530" s="223"/>
      <c r="O530" s="86"/>
      <c r="P530" s="86"/>
      <c r="Q530" s="86"/>
      <c r="R530" s="86"/>
      <c r="S530" s="86"/>
      <c r="T530" s="87"/>
      <c r="U530" s="40"/>
      <c r="V530" s="40"/>
      <c r="W530" s="40"/>
      <c r="X530" s="40"/>
      <c r="Y530" s="40"/>
      <c r="Z530" s="40"/>
      <c r="AA530" s="40"/>
      <c r="AB530" s="40"/>
      <c r="AC530" s="40"/>
      <c r="AD530" s="40"/>
      <c r="AE530" s="40"/>
      <c r="AT530" s="19" t="s">
        <v>146</v>
      </c>
      <c r="AU530" s="19" t="s">
        <v>85</v>
      </c>
    </row>
    <row r="531" s="14" customFormat="1">
      <c r="A531" s="14"/>
      <c r="B531" s="235"/>
      <c r="C531" s="236"/>
      <c r="D531" s="226" t="s">
        <v>148</v>
      </c>
      <c r="E531" s="237" t="s">
        <v>19</v>
      </c>
      <c r="F531" s="238" t="s">
        <v>83</v>
      </c>
      <c r="G531" s="236"/>
      <c r="H531" s="239">
        <v>1</v>
      </c>
      <c r="I531" s="240"/>
      <c r="J531" s="236"/>
      <c r="K531" s="236"/>
      <c r="L531" s="241"/>
      <c r="M531" s="242"/>
      <c r="N531" s="243"/>
      <c r="O531" s="243"/>
      <c r="P531" s="243"/>
      <c r="Q531" s="243"/>
      <c r="R531" s="243"/>
      <c r="S531" s="243"/>
      <c r="T531" s="244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T531" s="245" t="s">
        <v>148</v>
      </c>
      <c r="AU531" s="245" t="s">
        <v>85</v>
      </c>
      <c r="AV531" s="14" t="s">
        <v>85</v>
      </c>
      <c r="AW531" s="14" t="s">
        <v>35</v>
      </c>
      <c r="AX531" s="14" t="s">
        <v>75</v>
      </c>
      <c r="AY531" s="245" t="s">
        <v>136</v>
      </c>
    </row>
    <row r="532" s="15" customFormat="1">
      <c r="A532" s="15"/>
      <c r="B532" s="246"/>
      <c r="C532" s="247"/>
      <c r="D532" s="226" t="s">
        <v>148</v>
      </c>
      <c r="E532" s="248" t="s">
        <v>19</v>
      </c>
      <c r="F532" s="249" t="s">
        <v>155</v>
      </c>
      <c r="G532" s="247"/>
      <c r="H532" s="250">
        <v>1</v>
      </c>
      <c r="I532" s="251"/>
      <c r="J532" s="247"/>
      <c r="K532" s="247"/>
      <c r="L532" s="252"/>
      <c r="M532" s="253"/>
      <c r="N532" s="254"/>
      <c r="O532" s="254"/>
      <c r="P532" s="254"/>
      <c r="Q532" s="254"/>
      <c r="R532" s="254"/>
      <c r="S532" s="254"/>
      <c r="T532" s="255"/>
      <c r="U532" s="15"/>
      <c r="V532" s="15"/>
      <c r="W532" s="15"/>
      <c r="X532" s="15"/>
      <c r="Y532" s="15"/>
      <c r="Z532" s="15"/>
      <c r="AA532" s="15"/>
      <c r="AB532" s="15"/>
      <c r="AC532" s="15"/>
      <c r="AD532" s="15"/>
      <c r="AE532" s="15"/>
      <c r="AT532" s="256" t="s">
        <v>148</v>
      </c>
      <c r="AU532" s="256" t="s">
        <v>85</v>
      </c>
      <c r="AV532" s="15" t="s">
        <v>144</v>
      </c>
      <c r="AW532" s="15" t="s">
        <v>35</v>
      </c>
      <c r="AX532" s="15" t="s">
        <v>83</v>
      </c>
      <c r="AY532" s="256" t="s">
        <v>136</v>
      </c>
    </row>
    <row r="533" s="2" customFormat="1" ht="16.5" customHeight="1">
      <c r="A533" s="40"/>
      <c r="B533" s="41"/>
      <c r="C533" s="206" t="s">
        <v>601</v>
      </c>
      <c r="D533" s="206" t="s">
        <v>139</v>
      </c>
      <c r="E533" s="207" t="s">
        <v>1584</v>
      </c>
      <c r="F533" s="208" t="s">
        <v>1585</v>
      </c>
      <c r="G533" s="209" t="s">
        <v>256</v>
      </c>
      <c r="H533" s="210">
        <v>1</v>
      </c>
      <c r="I533" s="211"/>
      <c r="J533" s="212">
        <f>ROUND(I533*H533,2)</f>
        <v>0</v>
      </c>
      <c r="K533" s="208" t="s">
        <v>19</v>
      </c>
      <c r="L533" s="46"/>
      <c r="M533" s="213" t="s">
        <v>19</v>
      </c>
      <c r="N533" s="214" t="s">
        <v>46</v>
      </c>
      <c r="O533" s="86"/>
      <c r="P533" s="215">
        <f>O533*H533</f>
        <v>0</v>
      </c>
      <c r="Q533" s="215">
        <v>0.018970000000000001</v>
      </c>
      <c r="R533" s="215">
        <f>Q533*H533</f>
        <v>0.018970000000000001</v>
      </c>
      <c r="S533" s="215">
        <v>0</v>
      </c>
      <c r="T533" s="216">
        <f>S533*H533</f>
        <v>0</v>
      </c>
      <c r="U533" s="40"/>
      <c r="V533" s="40"/>
      <c r="W533" s="40"/>
      <c r="X533" s="40"/>
      <c r="Y533" s="40"/>
      <c r="Z533" s="40"/>
      <c r="AA533" s="40"/>
      <c r="AB533" s="40"/>
      <c r="AC533" s="40"/>
      <c r="AD533" s="40"/>
      <c r="AE533" s="40"/>
      <c r="AR533" s="217" t="s">
        <v>257</v>
      </c>
      <c r="AT533" s="217" t="s">
        <v>139</v>
      </c>
      <c r="AU533" s="217" t="s">
        <v>85</v>
      </c>
      <c r="AY533" s="19" t="s">
        <v>136</v>
      </c>
      <c r="BE533" s="218">
        <f>IF(N533="základní",J533,0)</f>
        <v>0</v>
      </c>
      <c r="BF533" s="218">
        <f>IF(N533="snížená",J533,0)</f>
        <v>0</v>
      </c>
      <c r="BG533" s="218">
        <f>IF(N533="zákl. přenesená",J533,0)</f>
        <v>0</v>
      </c>
      <c r="BH533" s="218">
        <f>IF(N533="sníž. přenesená",J533,0)</f>
        <v>0</v>
      </c>
      <c r="BI533" s="218">
        <f>IF(N533="nulová",J533,0)</f>
        <v>0</v>
      </c>
      <c r="BJ533" s="19" t="s">
        <v>83</v>
      </c>
      <c r="BK533" s="218">
        <f>ROUND(I533*H533,2)</f>
        <v>0</v>
      </c>
      <c r="BL533" s="19" t="s">
        <v>257</v>
      </c>
      <c r="BM533" s="217" t="s">
        <v>1586</v>
      </c>
    </row>
    <row r="534" s="14" customFormat="1">
      <c r="A534" s="14"/>
      <c r="B534" s="235"/>
      <c r="C534" s="236"/>
      <c r="D534" s="226" t="s">
        <v>148</v>
      </c>
      <c r="E534" s="237" t="s">
        <v>19</v>
      </c>
      <c r="F534" s="238" t="s">
        <v>83</v>
      </c>
      <c r="G534" s="236"/>
      <c r="H534" s="239">
        <v>1</v>
      </c>
      <c r="I534" s="240"/>
      <c r="J534" s="236"/>
      <c r="K534" s="236"/>
      <c r="L534" s="241"/>
      <c r="M534" s="242"/>
      <c r="N534" s="243"/>
      <c r="O534" s="243"/>
      <c r="P534" s="243"/>
      <c r="Q534" s="243"/>
      <c r="R534" s="243"/>
      <c r="S534" s="243"/>
      <c r="T534" s="244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T534" s="245" t="s">
        <v>148</v>
      </c>
      <c r="AU534" s="245" t="s">
        <v>85</v>
      </c>
      <c r="AV534" s="14" t="s">
        <v>85</v>
      </c>
      <c r="AW534" s="14" t="s">
        <v>35</v>
      </c>
      <c r="AX534" s="14" t="s">
        <v>75</v>
      </c>
      <c r="AY534" s="245" t="s">
        <v>136</v>
      </c>
    </row>
    <row r="535" s="15" customFormat="1">
      <c r="A535" s="15"/>
      <c r="B535" s="246"/>
      <c r="C535" s="247"/>
      <c r="D535" s="226" t="s">
        <v>148</v>
      </c>
      <c r="E535" s="248" t="s">
        <v>19</v>
      </c>
      <c r="F535" s="249" t="s">
        <v>155</v>
      </c>
      <c r="G535" s="247"/>
      <c r="H535" s="250">
        <v>1</v>
      </c>
      <c r="I535" s="251"/>
      <c r="J535" s="247"/>
      <c r="K535" s="247"/>
      <c r="L535" s="252"/>
      <c r="M535" s="253"/>
      <c r="N535" s="254"/>
      <c r="O535" s="254"/>
      <c r="P535" s="254"/>
      <c r="Q535" s="254"/>
      <c r="R535" s="254"/>
      <c r="S535" s="254"/>
      <c r="T535" s="255"/>
      <c r="U535" s="15"/>
      <c r="V535" s="15"/>
      <c r="W535" s="15"/>
      <c r="X535" s="15"/>
      <c r="Y535" s="15"/>
      <c r="Z535" s="15"/>
      <c r="AA535" s="15"/>
      <c r="AB535" s="15"/>
      <c r="AC535" s="15"/>
      <c r="AD535" s="15"/>
      <c r="AE535" s="15"/>
      <c r="AT535" s="256" t="s">
        <v>148</v>
      </c>
      <c r="AU535" s="256" t="s">
        <v>85</v>
      </c>
      <c r="AV535" s="15" t="s">
        <v>144</v>
      </c>
      <c r="AW535" s="15" t="s">
        <v>35</v>
      </c>
      <c r="AX535" s="15" t="s">
        <v>83</v>
      </c>
      <c r="AY535" s="256" t="s">
        <v>136</v>
      </c>
    </row>
    <row r="536" s="2" customFormat="1" ht="24.15" customHeight="1">
      <c r="A536" s="40"/>
      <c r="B536" s="41"/>
      <c r="C536" s="206" t="s">
        <v>607</v>
      </c>
      <c r="D536" s="206" t="s">
        <v>139</v>
      </c>
      <c r="E536" s="207" t="s">
        <v>1587</v>
      </c>
      <c r="F536" s="208" t="s">
        <v>1588</v>
      </c>
      <c r="G536" s="209" t="s">
        <v>256</v>
      </c>
      <c r="H536" s="210">
        <v>1</v>
      </c>
      <c r="I536" s="211"/>
      <c r="J536" s="212">
        <f>ROUND(I536*H536,2)</f>
        <v>0</v>
      </c>
      <c r="K536" s="208" t="s">
        <v>19</v>
      </c>
      <c r="L536" s="46"/>
      <c r="M536" s="213" t="s">
        <v>19</v>
      </c>
      <c r="N536" s="214" t="s">
        <v>46</v>
      </c>
      <c r="O536" s="86"/>
      <c r="P536" s="215">
        <f>O536*H536</f>
        <v>0</v>
      </c>
      <c r="Q536" s="215">
        <v>0.027289999999999998</v>
      </c>
      <c r="R536" s="215">
        <f>Q536*H536</f>
        <v>0.027289999999999998</v>
      </c>
      <c r="S536" s="215">
        <v>0</v>
      </c>
      <c r="T536" s="216">
        <f>S536*H536</f>
        <v>0</v>
      </c>
      <c r="U536" s="40"/>
      <c r="V536" s="40"/>
      <c r="W536" s="40"/>
      <c r="X536" s="40"/>
      <c r="Y536" s="40"/>
      <c r="Z536" s="40"/>
      <c r="AA536" s="40"/>
      <c r="AB536" s="40"/>
      <c r="AC536" s="40"/>
      <c r="AD536" s="40"/>
      <c r="AE536" s="40"/>
      <c r="AR536" s="217" t="s">
        <v>257</v>
      </c>
      <c r="AT536" s="217" t="s">
        <v>139</v>
      </c>
      <c r="AU536" s="217" t="s">
        <v>85</v>
      </c>
      <c r="AY536" s="19" t="s">
        <v>136</v>
      </c>
      <c r="BE536" s="218">
        <f>IF(N536="základní",J536,0)</f>
        <v>0</v>
      </c>
      <c r="BF536" s="218">
        <f>IF(N536="snížená",J536,0)</f>
        <v>0</v>
      </c>
      <c r="BG536" s="218">
        <f>IF(N536="zákl. přenesená",J536,0)</f>
        <v>0</v>
      </c>
      <c r="BH536" s="218">
        <f>IF(N536="sníž. přenesená",J536,0)</f>
        <v>0</v>
      </c>
      <c r="BI536" s="218">
        <f>IF(N536="nulová",J536,0)</f>
        <v>0</v>
      </c>
      <c r="BJ536" s="19" t="s">
        <v>83</v>
      </c>
      <c r="BK536" s="218">
        <f>ROUND(I536*H536,2)</f>
        <v>0</v>
      </c>
      <c r="BL536" s="19" t="s">
        <v>257</v>
      </c>
      <c r="BM536" s="217" t="s">
        <v>1589</v>
      </c>
    </row>
    <row r="537" s="14" customFormat="1">
      <c r="A537" s="14"/>
      <c r="B537" s="235"/>
      <c r="C537" s="236"/>
      <c r="D537" s="226" t="s">
        <v>148</v>
      </c>
      <c r="E537" s="237" t="s">
        <v>19</v>
      </c>
      <c r="F537" s="238" t="s">
        <v>83</v>
      </c>
      <c r="G537" s="236"/>
      <c r="H537" s="239">
        <v>1</v>
      </c>
      <c r="I537" s="240"/>
      <c r="J537" s="236"/>
      <c r="K537" s="236"/>
      <c r="L537" s="241"/>
      <c r="M537" s="242"/>
      <c r="N537" s="243"/>
      <c r="O537" s="243"/>
      <c r="P537" s="243"/>
      <c r="Q537" s="243"/>
      <c r="R537" s="243"/>
      <c r="S537" s="243"/>
      <c r="T537" s="244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T537" s="245" t="s">
        <v>148</v>
      </c>
      <c r="AU537" s="245" t="s">
        <v>85</v>
      </c>
      <c r="AV537" s="14" t="s">
        <v>85</v>
      </c>
      <c r="AW537" s="14" t="s">
        <v>35</v>
      </c>
      <c r="AX537" s="14" t="s">
        <v>75</v>
      </c>
      <c r="AY537" s="245" t="s">
        <v>136</v>
      </c>
    </row>
    <row r="538" s="15" customFormat="1">
      <c r="A538" s="15"/>
      <c r="B538" s="246"/>
      <c r="C538" s="247"/>
      <c r="D538" s="226" t="s">
        <v>148</v>
      </c>
      <c r="E538" s="248" t="s">
        <v>19</v>
      </c>
      <c r="F538" s="249" t="s">
        <v>155</v>
      </c>
      <c r="G538" s="247"/>
      <c r="H538" s="250">
        <v>1</v>
      </c>
      <c r="I538" s="251"/>
      <c r="J538" s="247"/>
      <c r="K538" s="247"/>
      <c r="L538" s="252"/>
      <c r="M538" s="253"/>
      <c r="N538" s="254"/>
      <c r="O538" s="254"/>
      <c r="P538" s="254"/>
      <c r="Q538" s="254"/>
      <c r="R538" s="254"/>
      <c r="S538" s="254"/>
      <c r="T538" s="255"/>
      <c r="U538" s="15"/>
      <c r="V538" s="15"/>
      <c r="W538" s="15"/>
      <c r="X538" s="15"/>
      <c r="Y538" s="15"/>
      <c r="Z538" s="15"/>
      <c r="AA538" s="15"/>
      <c r="AB538" s="15"/>
      <c r="AC538" s="15"/>
      <c r="AD538" s="15"/>
      <c r="AE538" s="15"/>
      <c r="AT538" s="256" t="s">
        <v>148</v>
      </c>
      <c r="AU538" s="256" t="s">
        <v>85</v>
      </c>
      <c r="AV538" s="15" t="s">
        <v>144</v>
      </c>
      <c r="AW538" s="15" t="s">
        <v>35</v>
      </c>
      <c r="AX538" s="15" t="s">
        <v>83</v>
      </c>
      <c r="AY538" s="256" t="s">
        <v>136</v>
      </c>
    </row>
    <row r="539" s="2" customFormat="1" ht="24.15" customHeight="1">
      <c r="A539" s="40"/>
      <c r="B539" s="41"/>
      <c r="C539" s="206" t="s">
        <v>612</v>
      </c>
      <c r="D539" s="206" t="s">
        <v>139</v>
      </c>
      <c r="E539" s="207" t="s">
        <v>1590</v>
      </c>
      <c r="F539" s="208" t="s">
        <v>1591</v>
      </c>
      <c r="G539" s="209" t="s">
        <v>256</v>
      </c>
      <c r="H539" s="210">
        <v>1</v>
      </c>
      <c r="I539" s="211"/>
      <c r="J539" s="212">
        <f>ROUND(I539*H539,2)</f>
        <v>0</v>
      </c>
      <c r="K539" s="208" t="s">
        <v>19</v>
      </c>
      <c r="L539" s="46"/>
      <c r="M539" s="213" t="s">
        <v>19</v>
      </c>
      <c r="N539" s="214" t="s">
        <v>46</v>
      </c>
      <c r="O539" s="86"/>
      <c r="P539" s="215">
        <f>O539*H539</f>
        <v>0</v>
      </c>
      <c r="Q539" s="215">
        <v>0.03746</v>
      </c>
      <c r="R539" s="215">
        <f>Q539*H539</f>
        <v>0.03746</v>
      </c>
      <c r="S539" s="215">
        <v>0</v>
      </c>
      <c r="T539" s="216">
        <f>S539*H539</f>
        <v>0</v>
      </c>
      <c r="U539" s="40"/>
      <c r="V539" s="40"/>
      <c r="W539" s="40"/>
      <c r="X539" s="40"/>
      <c r="Y539" s="40"/>
      <c r="Z539" s="40"/>
      <c r="AA539" s="40"/>
      <c r="AB539" s="40"/>
      <c r="AC539" s="40"/>
      <c r="AD539" s="40"/>
      <c r="AE539" s="40"/>
      <c r="AR539" s="217" t="s">
        <v>257</v>
      </c>
      <c r="AT539" s="217" t="s">
        <v>139</v>
      </c>
      <c r="AU539" s="217" t="s">
        <v>85</v>
      </c>
      <c r="AY539" s="19" t="s">
        <v>136</v>
      </c>
      <c r="BE539" s="218">
        <f>IF(N539="základní",J539,0)</f>
        <v>0</v>
      </c>
      <c r="BF539" s="218">
        <f>IF(N539="snížená",J539,0)</f>
        <v>0</v>
      </c>
      <c r="BG539" s="218">
        <f>IF(N539="zákl. přenesená",J539,0)</f>
        <v>0</v>
      </c>
      <c r="BH539" s="218">
        <f>IF(N539="sníž. přenesená",J539,0)</f>
        <v>0</v>
      </c>
      <c r="BI539" s="218">
        <f>IF(N539="nulová",J539,0)</f>
        <v>0</v>
      </c>
      <c r="BJ539" s="19" t="s">
        <v>83</v>
      </c>
      <c r="BK539" s="218">
        <f>ROUND(I539*H539,2)</f>
        <v>0</v>
      </c>
      <c r="BL539" s="19" t="s">
        <v>257</v>
      </c>
      <c r="BM539" s="217" t="s">
        <v>1592</v>
      </c>
    </row>
    <row r="540" s="14" customFormat="1">
      <c r="A540" s="14"/>
      <c r="B540" s="235"/>
      <c r="C540" s="236"/>
      <c r="D540" s="226" t="s">
        <v>148</v>
      </c>
      <c r="E540" s="237" t="s">
        <v>19</v>
      </c>
      <c r="F540" s="238" t="s">
        <v>83</v>
      </c>
      <c r="G540" s="236"/>
      <c r="H540" s="239">
        <v>1</v>
      </c>
      <c r="I540" s="240"/>
      <c r="J540" s="236"/>
      <c r="K540" s="236"/>
      <c r="L540" s="241"/>
      <c r="M540" s="242"/>
      <c r="N540" s="243"/>
      <c r="O540" s="243"/>
      <c r="P540" s="243"/>
      <c r="Q540" s="243"/>
      <c r="R540" s="243"/>
      <c r="S540" s="243"/>
      <c r="T540" s="244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T540" s="245" t="s">
        <v>148</v>
      </c>
      <c r="AU540" s="245" t="s">
        <v>85</v>
      </c>
      <c r="AV540" s="14" t="s">
        <v>85</v>
      </c>
      <c r="AW540" s="14" t="s">
        <v>35</v>
      </c>
      <c r="AX540" s="14" t="s">
        <v>75</v>
      </c>
      <c r="AY540" s="245" t="s">
        <v>136</v>
      </c>
    </row>
    <row r="541" s="15" customFormat="1">
      <c r="A541" s="15"/>
      <c r="B541" s="246"/>
      <c r="C541" s="247"/>
      <c r="D541" s="226" t="s">
        <v>148</v>
      </c>
      <c r="E541" s="248" t="s">
        <v>19</v>
      </c>
      <c r="F541" s="249" t="s">
        <v>155</v>
      </c>
      <c r="G541" s="247"/>
      <c r="H541" s="250">
        <v>1</v>
      </c>
      <c r="I541" s="251"/>
      <c r="J541" s="247"/>
      <c r="K541" s="247"/>
      <c r="L541" s="252"/>
      <c r="M541" s="253"/>
      <c r="N541" s="254"/>
      <c r="O541" s="254"/>
      <c r="P541" s="254"/>
      <c r="Q541" s="254"/>
      <c r="R541" s="254"/>
      <c r="S541" s="254"/>
      <c r="T541" s="255"/>
      <c r="U541" s="15"/>
      <c r="V541" s="15"/>
      <c r="W541" s="15"/>
      <c r="X541" s="15"/>
      <c r="Y541" s="15"/>
      <c r="Z541" s="15"/>
      <c r="AA541" s="15"/>
      <c r="AB541" s="15"/>
      <c r="AC541" s="15"/>
      <c r="AD541" s="15"/>
      <c r="AE541" s="15"/>
      <c r="AT541" s="256" t="s">
        <v>148</v>
      </c>
      <c r="AU541" s="256" t="s">
        <v>85</v>
      </c>
      <c r="AV541" s="15" t="s">
        <v>144</v>
      </c>
      <c r="AW541" s="15" t="s">
        <v>35</v>
      </c>
      <c r="AX541" s="15" t="s">
        <v>83</v>
      </c>
      <c r="AY541" s="256" t="s">
        <v>136</v>
      </c>
    </row>
    <row r="542" s="2" customFormat="1" ht="16.5" customHeight="1">
      <c r="A542" s="40"/>
      <c r="B542" s="41"/>
      <c r="C542" s="206" t="s">
        <v>616</v>
      </c>
      <c r="D542" s="206" t="s">
        <v>139</v>
      </c>
      <c r="E542" s="207" t="s">
        <v>1593</v>
      </c>
      <c r="F542" s="208" t="s">
        <v>1594</v>
      </c>
      <c r="G542" s="209" t="s">
        <v>282</v>
      </c>
      <c r="H542" s="210">
        <v>3</v>
      </c>
      <c r="I542" s="211"/>
      <c r="J542" s="212">
        <f>ROUND(I542*H542,2)</f>
        <v>0</v>
      </c>
      <c r="K542" s="208" t="s">
        <v>143</v>
      </c>
      <c r="L542" s="46"/>
      <c r="M542" s="213" t="s">
        <v>19</v>
      </c>
      <c r="N542" s="214" t="s">
        <v>46</v>
      </c>
      <c r="O542" s="86"/>
      <c r="P542" s="215">
        <f>O542*H542</f>
        <v>0</v>
      </c>
      <c r="Q542" s="215">
        <v>0</v>
      </c>
      <c r="R542" s="215">
        <f>Q542*H542</f>
        <v>0</v>
      </c>
      <c r="S542" s="215">
        <v>0</v>
      </c>
      <c r="T542" s="216">
        <f>S542*H542</f>
        <v>0</v>
      </c>
      <c r="U542" s="40"/>
      <c r="V542" s="40"/>
      <c r="W542" s="40"/>
      <c r="X542" s="40"/>
      <c r="Y542" s="40"/>
      <c r="Z542" s="40"/>
      <c r="AA542" s="40"/>
      <c r="AB542" s="40"/>
      <c r="AC542" s="40"/>
      <c r="AD542" s="40"/>
      <c r="AE542" s="40"/>
      <c r="AR542" s="217" t="s">
        <v>257</v>
      </c>
      <c r="AT542" s="217" t="s">
        <v>139</v>
      </c>
      <c r="AU542" s="217" t="s">
        <v>85</v>
      </c>
      <c r="AY542" s="19" t="s">
        <v>136</v>
      </c>
      <c r="BE542" s="218">
        <f>IF(N542="základní",J542,0)</f>
        <v>0</v>
      </c>
      <c r="BF542" s="218">
        <f>IF(N542="snížená",J542,0)</f>
        <v>0</v>
      </c>
      <c r="BG542" s="218">
        <f>IF(N542="zákl. přenesená",J542,0)</f>
        <v>0</v>
      </c>
      <c r="BH542" s="218">
        <f>IF(N542="sníž. přenesená",J542,0)</f>
        <v>0</v>
      </c>
      <c r="BI542" s="218">
        <f>IF(N542="nulová",J542,0)</f>
        <v>0</v>
      </c>
      <c r="BJ542" s="19" t="s">
        <v>83</v>
      </c>
      <c r="BK542" s="218">
        <f>ROUND(I542*H542,2)</f>
        <v>0</v>
      </c>
      <c r="BL542" s="19" t="s">
        <v>257</v>
      </c>
      <c r="BM542" s="217" t="s">
        <v>1595</v>
      </c>
    </row>
    <row r="543" s="2" customFormat="1">
      <c r="A543" s="40"/>
      <c r="B543" s="41"/>
      <c r="C543" s="42"/>
      <c r="D543" s="219" t="s">
        <v>146</v>
      </c>
      <c r="E543" s="42"/>
      <c r="F543" s="220" t="s">
        <v>1596</v>
      </c>
      <c r="G543" s="42"/>
      <c r="H543" s="42"/>
      <c r="I543" s="221"/>
      <c r="J543" s="42"/>
      <c r="K543" s="42"/>
      <c r="L543" s="46"/>
      <c r="M543" s="222"/>
      <c r="N543" s="223"/>
      <c r="O543" s="86"/>
      <c r="P543" s="86"/>
      <c r="Q543" s="86"/>
      <c r="R543" s="86"/>
      <c r="S543" s="86"/>
      <c r="T543" s="87"/>
      <c r="U543" s="40"/>
      <c r="V543" s="40"/>
      <c r="W543" s="40"/>
      <c r="X543" s="40"/>
      <c r="Y543" s="40"/>
      <c r="Z543" s="40"/>
      <c r="AA543" s="40"/>
      <c r="AB543" s="40"/>
      <c r="AC543" s="40"/>
      <c r="AD543" s="40"/>
      <c r="AE543" s="40"/>
      <c r="AT543" s="19" t="s">
        <v>146</v>
      </c>
      <c r="AU543" s="19" t="s">
        <v>85</v>
      </c>
    </row>
    <row r="544" s="14" customFormat="1">
      <c r="A544" s="14"/>
      <c r="B544" s="235"/>
      <c r="C544" s="236"/>
      <c r="D544" s="226" t="s">
        <v>148</v>
      </c>
      <c r="E544" s="237" t="s">
        <v>19</v>
      </c>
      <c r="F544" s="238" t="s">
        <v>1570</v>
      </c>
      <c r="G544" s="236"/>
      <c r="H544" s="239">
        <v>3</v>
      </c>
      <c r="I544" s="240"/>
      <c r="J544" s="236"/>
      <c r="K544" s="236"/>
      <c r="L544" s="241"/>
      <c r="M544" s="242"/>
      <c r="N544" s="243"/>
      <c r="O544" s="243"/>
      <c r="P544" s="243"/>
      <c r="Q544" s="243"/>
      <c r="R544" s="243"/>
      <c r="S544" s="243"/>
      <c r="T544" s="244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T544" s="245" t="s">
        <v>148</v>
      </c>
      <c r="AU544" s="245" t="s">
        <v>85</v>
      </c>
      <c r="AV544" s="14" t="s">
        <v>85</v>
      </c>
      <c r="AW544" s="14" t="s">
        <v>35</v>
      </c>
      <c r="AX544" s="14" t="s">
        <v>75</v>
      </c>
      <c r="AY544" s="245" t="s">
        <v>136</v>
      </c>
    </row>
    <row r="545" s="15" customFormat="1">
      <c r="A545" s="15"/>
      <c r="B545" s="246"/>
      <c r="C545" s="247"/>
      <c r="D545" s="226" t="s">
        <v>148</v>
      </c>
      <c r="E545" s="248" t="s">
        <v>19</v>
      </c>
      <c r="F545" s="249" t="s">
        <v>155</v>
      </c>
      <c r="G545" s="247"/>
      <c r="H545" s="250">
        <v>3</v>
      </c>
      <c r="I545" s="251"/>
      <c r="J545" s="247"/>
      <c r="K545" s="247"/>
      <c r="L545" s="252"/>
      <c r="M545" s="253"/>
      <c r="N545" s="254"/>
      <c r="O545" s="254"/>
      <c r="P545" s="254"/>
      <c r="Q545" s="254"/>
      <c r="R545" s="254"/>
      <c r="S545" s="254"/>
      <c r="T545" s="255"/>
      <c r="U545" s="15"/>
      <c r="V545" s="15"/>
      <c r="W545" s="15"/>
      <c r="X545" s="15"/>
      <c r="Y545" s="15"/>
      <c r="Z545" s="15"/>
      <c r="AA545" s="15"/>
      <c r="AB545" s="15"/>
      <c r="AC545" s="15"/>
      <c r="AD545" s="15"/>
      <c r="AE545" s="15"/>
      <c r="AT545" s="256" t="s">
        <v>148</v>
      </c>
      <c r="AU545" s="256" t="s">
        <v>85</v>
      </c>
      <c r="AV545" s="15" t="s">
        <v>144</v>
      </c>
      <c r="AW545" s="15" t="s">
        <v>35</v>
      </c>
      <c r="AX545" s="15" t="s">
        <v>83</v>
      </c>
      <c r="AY545" s="256" t="s">
        <v>136</v>
      </c>
    </row>
    <row r="546" s="2" customFormat="1" ht="16.5" customHeight="1">
      <c r="A546" s="40"/>
      <c r="B546" s="41"/>
      <c r="C546" s="260" t="s">
        <v>621</v>
      </c>
      <c r="D546" s="260" t="s">
        <v>443</v>
      </c>
      <c r="E546" s="261" t="s">
        <v>1597</v>
      </c>
      <c r="F546" s="262" t="s">
        <v>1598</v>
      </c>
      <c r="G546" s="263" t="s">
        <v>282</v>
      </c>
      <c r="H546" s="264">
        <v>3</v>
      </c>
      <c r="I546" s="265"/>
      <c r="J546" s="266">
        <f>ROUND(I546*H546,2)</f>
        <v>0</v>
      </c>
      <c r="K546" s="262" t="s">
        <v>143</v>
      </c>
      <c r="L546" s="267"/>
      <c r="M546" s="268" t="s">
        <v>19</v>
      </c>
      <c r="N546" s="269" t="s">
        <v>46</v>
      </c>
      <c r="O546" s="86"/>
      <c r="P546" s="215">
        <f>O546*H546</f>
        <v>0</v>
      </c>
      <c r="Q546" s="215">
        <v>0.00050000000000000001</v>
      </c>
      <c r="R546" s="215">
        <f>Q546*H546</f>
        <v>0.0015</v>
      </c>
      <c r="S546" s="215">
        <v>0</v>
      </c>
      <c r="T546" s="216">
        <f>S546*H546</f>
        <v>0</v>
      </c>
      <c r="U546" s="40"/>
      <c r="V546" s="40"/>
      <c r="W546" s="40"/>
      <c r="X546" s="40"/>
      <c r="Y546" s="40"/>
      <c r="Z546" s="40"/>
      <c r="AA546" s="40"/>
      <c r="AB546" s="40"/>
      <c r="AC546" s="40"/>
      <c r="AD546" s="40"/>
      <c r="AE546" s="40"/>
      <c r="AR546" s="217" t="s">
        <v>500</v>
      </c>
      <c r="AT546" s="217" t="s">
        <v>443</v>
      </c>
      <c r="AU546" s="217" t="s">
        <v>85</v>
      </c>
      <c r="AY546" s="19" t="s">
        <v>136</v>
      </c>
      <c r="BE546" s="218">
        <f>IF(N546="základní",J546,0)</f>
        <v>0</v>
      </c>
      <c r="BF546" s="218">
        <f>IF(N546="snížená",J546,0)</f>
        <v>0</v>
      </c>
      <c r="BG546" s="218">
        <f>IF(N546="zákl. přenesená",J546,0)</f>
        <v>0</v>
      </c>
      <c r="BH546" s="218">
        <f>IF(N546="sníž. přenesená",J546,0)</f>
        <v>0</v>
      </c>
      <c r="BI546" s="218">
        <f>IF(N546="nulová",J546,0)</f>
        <v>0</v>
      </c>
      <c r="BJ546" s="19" t="s">
        <v>83</v>
      </c>
      <c r="BK546" s="218">
        <f>ROUND(I546*H546,2)</f>
        <v>0</v>
      </c>
      <c r="BL546" s="19" t="s">
        <v>257</v>
      </c>
      <c r="BM546" s="217" t="s">
        <v>1599</v>
      </c>
    </row>
    <row r="547" s="14" customFormat="1">
      <c r="A547" s="14"/>
      <c r="B547" s="235"/>
      <c r="C547" s="236"/>
      <c r="D547" s="226" t="s">
        <v>148</v>
      </c>
      <c r="E547" s="237" t="s">
        <v>19</v>
      </c>
      <c r="F547" s="238" t="s">
        <v>1570</v>
      </c>
      <c r="G547" s="236"/>
      <c r="H547" s="239">
        <v>3</v>
      </c>
      <c r="I547" s="240"/>
      <c r="J547" s="236"/>
      <c r="K547" s="236"/>
      <c r="L547" s="241"/>
      <c r="M547" s="242"/>
      <c r="N547" s="243"/>
      <c r="O547" s="243"/>
      <c r="P547" s="243"/>
      <c r="Q547" s="243"/>
      <c r="R547" s="243"/>
      <c r="S547" s="243"/>
      <c r="T547" s="244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T547" s="245" t="s">
        <v>148</v>
      </c>
      <c r="AU547" s="245" t="s">
        <v>85</v>
      </c>
      <c r="AV547" s="14" t="s">
        <v>85</v>
      </c>
      <c r="AW547" s="14" t="s">
        <v>35</v>
      </c>
      <c r="AX547" s="14" t="s">
        <v>75</v>
      </c>
      <c r="AY547" s="245" t="s">
        <v>136</v>
      </c>
    </row>
    <row r="548" s="15" customFormat="1">
      <c r="A548" s="15"/>
      <c r="B548" s="246"/>
      <c r="C548" s="247"/>
      <c r="D548" s="226" t="s">
        <v>148</v>
      </c>
      <c r="E548" s="248" t="s">
        <v>19</v>
      </c>
      <c r="F548" s="249" t="s">
        <v>155</v>
      </c>
      <c r="G548" s="247"/>
      <c r="H548" s="250">
        <v>3</v>
      </c>
      <c r="I548" s="251"/>
      <c r="J548" s="247"/>
      <c r="K548" s="247"/>
      <c r="L548" s="252"/>
      <c r="M548" s="253"/>
      <c r="N548" s="254"/>
      <c r="O548" s="254"/>
      <c r="P548" s="254"/>
      <c r="Q548" s="254"/>
      <c r="R548" s="254"/>
      <c r="S548" s="254"/>
      <c r="T548" s="255"/>
      <c r="U548" s="15"/>
      <c r="V548" s="15"/>
      <c r="W548" s="15"/>
      <c r="X548" s="15"/>
      <c r="Y548" s="15"/>
      <c r="Z548" s="15"/>
      <c r="AA548" s="15"/>
      <c r="AB548" s="15"/>
      <c r="AC548" s="15"/>
      <c r="AD548" s="15"/>
      <c r="AE548" s="15"/>
      <c r="AT548" s="256" t="s">
        <v>148</v>
      </c>
      <c r="AU548" s="256" t="s">
        <v>85</v>
      </c>
      <c r="AV548" s="15" t="s">
        <v>144</v>
      </c>
      <c r="AW548" s="15" t="s">
        <v>35</v>
      </c>
      <c r="AX548" s="15" t="s">
        <v>83</v>
      </c>
      <c r="AY548" s="256" t="s">
        <v>136</v>
      </c>
    </row>
    <row r="549" s="2" customFormat="1" ht="16.5" customHeight="1">
      <c r="A549" s="40"/>
      <c r="B549" s="41"/>
      <c r="C549" s="206" t="s">
        <v>625</v>
      </c>
      <c r="D549" s="206" t="s">
        <v>139</v>
      </c>
      <c r="E549" s="207" t="s">
        <v>1600</v>
      </c>
      <c r="F549" s="208" t="s">
        <v>1601</v>
      </c>
      <c r="G549" s="209" t="s">
        <v>282</v>
      </c>
      <c r="H549" s="210">
        <v>3</v>
      </c>
      <c r="I549" s="211"/>
      <c r="J549" s="212">
        <f>ROUND(I549*H549,2)</f>
        <v>0</v>
      </c>
      <c r="K549" s="208" t="s">
        <v>143</v>
      </c>
      <c r="L549" s="46"/>
      <c r="M549" s="213" t="s">
        <v>19</v>
      </c>
      <c r="N549" s="214" t="s">
        <v>46</v>
      </c>
      <c r="O549" s="86"/>
      <c r="P549" s="215">
        <f>O549*H549</f>
        <v>0</v>
      </c>
      <c r="Q549" s="215">
        <v>0</v>
      </c>
      <c r="R549" s="215">
        <f>Q549*H549</f>
        <v>0</v>
      </c>
      <c r="S549" s="215">
        <v>0</v>
      </c>
      <c r="T549" s="216">
        <f>S549*H549</f>
        <v>0</v>
      </c>
      <c r="U549" s="40"/>
      <c r="V549" s="40"/>
      <c r="W549" s="40"/>
      <c r="X549" s="40"/>
      <c r="Y549" s="40"/>
      <c r="Z549" s="40"/>
      <c r="AA549" s="40"/>
      <c r="AB549" s="40"/>
      <c r="AC549" s="40"/>
      <c r="AD549" s="40"/>
      <c r="AE549" s="40"/>
      <c r="AR549" s="217" t="s">
        <v>257</v>
      </c>
      <c r="AT549" s="217" t="s">
        <v>139</v>
      </c>
      <c r="AU549" s="217" t="s">
        <v>85</v>
      </c>
      <c r="AY549" s="19" t="s">
        <v>136</v>
      </c>
      <c r="BE549" s="218">
        <f>IF(N549="základní",J549,0)</f>
        <v>0</v>
      </c>
      <c r="BF549" s="218">
        <f>IF(N549="snížená",J549,0)</f>
        <v>0</v>
      </c>
      <c r="BG549" s="218">
        <f>IF(N549="zákl. přenesená",J549,0)</f>
        <v>0</v>
      </c>
      <c r="BH549" s="218">
        <f>IF(N549="sníž. přenesená",J549,0)</f>
        <v>0</v>
      </c>
      <c r="BI549" s="218">
        <f>IF(N549="nulová",J549,0)</f>
        <v>0</v>
      </c>
      <c r="BJ549" s="19" t="s">
        <v>83</v>
      </c>
      <c r="BK549" s="218">
        <f>ROUND(I549*H549,2)</f>
        <v>0</v>
      </c>
      <c r="BL549" s="19" t="s">
        <v>257</v>
      </c>
      <c r="BM549" s="217" t="s">
        <v>1602</v>
      </c>
    </row>
    <row r="550" s="2" customFormat="1">
      <c r="A550" s="40"/>
      <c r="B550" s="41"/>
      <c r="C550" s="42"/>
      <c r="D550" s="219" t="s">
        <v>146</v>
      </c>
      <c r="E550" s="42"/>
      <c r="F550" s="220" t="s">
        <v>1603</v>
      </c>
      <c r="G550" s="42"/>
      <c r="H550" s="42"/>
      <c r="I550" s="221"/>
      <c r="J550" s="42"/>
      <c r="K550" s="42"/>
      <c r="L550" s="46"/>
      <c r="M550" s="222"/>
      <c r="N550" s="223"/>
      <c r="O550" s="86"/>
      <c r="P550" s="86"/>
      <c r="Q550" s="86"/>
      <c r="R550" s="86"/>
      <c r="S550" s="86"/>
      <c r="T550" s="87"/>
      <c r="U550" s="40"/>
      <c r="V550" s="40"/>
      <c r="W550" s="40"/>
      <c r="X550" s="40"/>
      <c r="Y550" s="40"/>
      <c r="Z550" s="40"/>
      <c r="AA550" s="40"/>
      <c r="AB550" s="40"/>
      <c r="AC550" s="40"/>
      <c r="AD550" s="40"/>
      <c r="AE550" s="40"/>
      <c r="AT550" s="19" t="s">
        <v>146</v>
      </c>
      <c r="AU550" s="19" t="s">
        <v>85</v>
      </c>
    </row>
    <row r="551" s="14" customFormat="1">
      <c r="A551" s="14"/>
      <c r="B551" s="235"/>
      <c r="C551" s="236"/>
      <c r="D551" s="226" t="s">
        <v>148</v>
      </c>
      <c r="E551" s="237" t="s">
        <v>19</v>
      </c>
      <c r="F551" s="238" t="s">
        <v>1570</v>
      </c>
      <c r="G551" s="236"/>
      <c r="H551" s="239">
        <v>3</v>
      </c>
      <c r="I551" s="240"/>
      <c r="J551" s="236"/>
      <c r="K551" s="236"/>
      <c r="L551" s="241"/>
      <c r="M551" s="242"/>
      <c r="N551" s="243"/>
      <c r="O551" s="243"/>
      <c r="P551" s="243"/>
      <c r="Q551" s="243"/>
      <c r="R551" s="243"/>
      <c r="S551" s="243"/>
      <c r="T551" s="244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T551" s="245" t="s">
        <v>148</v>
      </c>
      <c r="AU551" s="245" t="s">
        <v>85</v>
      </c>
      <c r="AV551" s="14" t="s">
        <v>85</v>
      </c>
      <c r="AW551" s="14" t="s">
        <v>35</v>
      </c>
      <c r="AX551" s="14" t="s">
        <v>75</v>
      </c>
      <c r="AY551" s="245" t="s">
        <v>136</v>
      </c>
    </row>
    <row r="552" s="15" customFormat="1">
      <c r="A552" s="15"/>
      <c r="B552" s="246"/>
      <c r="C552" s="247"/>
      <c r="D552" s="226" t="s">
        <v>148</v>
      </c>
      <c r="E552" s="248" t="s">
        <v>19</v>
      </c>
      <c r="F552" s="249" t="s">
        <v>155</v>
      </c>
      <c r="G552" s="247"/>
      <c r="H552" s="250">
        <v>3</v>
      </c>
      <c r="I552" s="251"/>
      <c r="J552" s="247"/>
      <c r="K552" s="247"/>
      <c r="L552" s="252"/>
      <c r="M552" s="253"/>
      <c r="N552" s="254"/>
      <c r="O552" s="254"/>
      <c r="P552" s="254"/>
      <c r="Q552" s="254"/>
      <c r="R552" s="254"/>
      <c r="S552" s="254"/>
      <c r="T552" s="255"/>
      <c r="U552" s="15"/>
      <c r="V552" s="15"/>
      <c r="W552" s="15"/>
      <c r="X552" s="15"/>
      <c r="Y552" s="15"/>
      <c r="Z552" s="15"/>
      <c r="AA552" s="15"/>
      <c r="AB552" s="15"/>
      <c r="AC552" s="15"/>
      <c r="AD552" s="15"/>
      <c r="AE552" s="15"/>
      <c r="AT552" s="256" t="s">
        <v>148</v>
      </c>
      <c r="AU552" s="256" t="s">
        <v>85</v>
      </c>
      <c r="AV552" s="15" t="s">
        <v>144</v>
      </c>
      <c r="AW552" s="15" t="s">
        <v>35</v>
      </c>
      <c r="AX552" s="15" t="s">
        <v>83</v>
      </c>
      <c r="AY552" s="256" t="s">
        <v>136</v>
      </c>
    </row>
    <row r="553" s="2" customFormat="1" ht="16.5" customHeight="1">
      <c r="A553" s="40"/>
      <c r="B553" s="41"/>
      <c r="C553" s="260" t="s">
        <v>629</v>
      </c>
      <c r="D553" s="260" t="s">
        <v>443</v>
      </c>
      <c r="E553" s="261" t="s">
        <v>1604</v>
      </c>
      <c r="F553" s="262" t="s">
        <v>1605</v>
      </c>
      <c r="G553" s="263" t="s">
        <v>282</v>
      </c>
      <c r="H553" s="264">
        <v>3</v>
      </c>
      <c r="I553" s="265"/>
      <c r="J553" s="266">
        <f>ROUND(I553*H553,2)</f>
        <v>0</v>
      </c>
      <c r="K553" s="262" t="s">
        <v>143</v>
      </c>
      <c r="L553" s="267"/>
      <c r="M553" s="268" t="s">
        <v>19</v>
      </c>
      <c r="N553" s="269" t="s">
        <v>46</v>
      </c>
      <c r="O553" s="86"/>
      <c r="P553" s="215">
        <f>O553*H553</f>
        <v>0</v>
      </c>
      <c r="Q553" s="215">
        <v>0.00050000000000000001</v>
      </c>
      <c r="R553" s="215">
        <f>Q553*H553</f>
        <v>0.0015</v>
      </c>
      <c r="S553" s="215">
        <v>0</v>
      </c>
      <c r="T553" s="216">
        <f>S553*H553</f>
        <v>0</v>
      </c>
      <c r="U553" s="40"/>
      <c r="V553" s="40"/>
      <c r="W553" s="40"/>
      <c r="X553" s="40"/>
      <c r="Y553" s="40"/>
      <c r="Z553" s="40"/>
      <c r="AA553" s="40"/>
      <c r="AB553" s="40"/>
      <c r="AC553" s="40"/>
      <c r="AD553" s="40"/>
      <c r="AE553" s="40"/>
      <c r="AR553" s="217" t="s">
        <v>500</v>
      </c>
      <c r="AT553" s="217" t="s">
        <v>443</v>
      </c>
      <c r="AU553" s="217" t="s">
        <v>85</v>
      </c>
      <c r="AY553" s="19" t="s">
        <v>136</v>
      </c>
      <c r="BE553" s="218">
        <f>IF(N553="základní",J553,0)</f>
        <v>0</v>
      </c>
      <c r="BF553" s="218">
        <f>IF(N553="snížená",J553,0)</f>
        <v>0</v>
      </c>
      <c r="BG553" s="218">
        <f>IF(N553="zákl. přenesená",J553,0)</f>
        <v>0</v>
      </c>
      <c r="BH553" s="218">
        <f>IF(N553="sníž. přenesená",J553,0)</f>
        <v>0</v>
      </c>
      <c r="BI553" s="218">
        <f>IF(N553="nulová",J553,0)</f>
        <v>0</v>
      </c>
      <c r="BJ553" s="19" t="s">
        <v>83</v>
      </c>
      <c r="BK553" s="218">
        <f>ROUND(I553*H553,2)</f>
        <v>0</v>
      </c>
      <c r="BL553" s="19" t="s">
        <v>257</v>
      </c>
      <c r="BM553" s="217" t="s">
        <v>1606</v>
      </c>
    </row>
    <row r="554" s="14" customFormat="1">
      <c r="A554" s="14"/>
      <c r="B554" s="235"/>
      <c r="C554" s="236"/>
      <c r="D554" s="226" t="s">
        <v>148</v>
      </c>
      <c r="E554" s="237" t="s">
        <v>19</v>
      </c>
      <c r="F554" s="238" t="s">
        <v>1570</v>
      </c>
      <c r="G554" s="236"/>
      <c r="H554" s="239">
        <v>3</v>
      </c>
      <c r="I554" s="240"/>
      <c r="J554" s="236"/>
      <c r="K554" s="236"/>
      <c r="L554" s="241"/>
      <c r="M554" s="242"/>
      <c r="N554" s="243"/>
      <c r="O554" s="243"/>
      <c r="P554" s="243"/>
      <c r="Q554" s="243"/>
      <c r="R554" s="243"/>
      <c r="S554" s="243"/>
      <c r="T554" s="244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T554" s="245" t="s">
        <v>148</v>
      </c>
      <c r="AU554" s="245" t="s">
        <v>85</v>
      </c>
      <c r="AV554" s="14" t="s">
        <v>85</v>
      </c>
      <c r="AW554" s="14" t="s">
        <v>35</v>
      </c>
      <c r="AX554" s="14" t="s">
        <v>75</v>
      </c>
      <c r="AY554" s="245" t="s">
        <v>136</v>
      </c>
    </row>
    <row r="555" s="15" customFormat="1">
      <c r="A555" s="15"/>
      <c r="B555" s="246"/>
      <c r="C555" s="247"/>
      <c r="D555" s="226" t="s">
        <v>148</v>
      </c>
      <c r="E555" s="248" t="s">
        <v>19</v>
      </c>
      <c r="F555" s="249" t="s">
        <v>155</v>
      </c>
      <c r="G555" s="247"/>
      <c r="H555" s="250">
        <v>3</v>
      </c>
      <c r="I555" s="251"/>
      <c r="J555" s="247"/>
      <c r="K555" s="247"/>
      <c r="L555" s="252"/>
      <c r="M555" s="253"/>
      <c r="N555" s="254"/>
      <c r="O555" s="254"/>
      <c r="P555" s="254"/>
      <c r="Q555" s="254"/>
      <c r="R555" s="254"/>
      <c r="S555" s="254"/>
      <c r="T555" s="255"/>
      <c r="U555" s="15"/>
      <c r="V555" s="15"/>
      <c r="W555" s="15"/>
      <c r="X555" s="15"/>
      <c r="Y555" s="15"/>
      <c r="Z555" s="15"/>
      <c r="AA555" s="15"/>
      <c r="AB555" s="15"/>
      <c r="AC555" s="15"/>
      <c r="AD555" s="15"/>
      <c r="AE555" s="15"/>
      <c r="AT555" s="256" t="s">
        <v>148</v>
      </c>
      <c r="AU555" s="256" t="s">
        <v>85</v>
      </c>
      <c r="AV555" s="15" t="s">
        <v>144</v>
      </c>
      <c r="AW555" s="15" t="s">
        <v>35</v>
      </c>
      <c r="AX555" s="15" t="s">
        <v>83</v>
      </c>
      <c r="AY555" s="256" t="s">
        <v>136</v>
      </c>
    </row>
    <row r="556" s="2" customFormat="1" ht="16.5" customHeight="1">
      <c r="A556" s="40"/>
      <c r="B556" s="41"/>
      <c r="C556" s="206" t="s">
        <v>636</v>
      </c>
      <c r="D556" s="206" t="s">
        <v>139</v>
      </c>
      <c r="E556" s="207" t="s">
        <v>1607</v>
      </c>
      <c r="F556" s="208" t="s">
        <v>1608</v>
      </c>
      <c r="G556" s="209" t="s">
        <v>282</v>
      </c>
      <c r="H556" s="210">
        <v>3</v>
      </c>
      <c r="I556" s="211"/>
      <c r="J556" s="212">
        <f>ROUND(I556*H556,2)</f>
        <v>0</v>
      </c>
      <c r="K556" s="208" t="s">
        <v>143</v>
      </c>
      <c r="L556" s="46"/>
      <c r="M556" s="213" t="s">
        <v>19</v>
      </c>
      <c r="N556" s="214" t="s">
        <v>46</v>
      </c>
      <c r="O556" s="86"/>
      <c r="P556" s="215">
        <f>O556*H556</f>
        <v>0</v>
      </c>
      <c r="Q556" s="215">
        <v>0</v>
      </c>
      <c r="R556" s="215">
        <f>Q556*H556</f>
        <v>0</v>
      </c>
      <c r="S556" s="215">
        <v>0</v>
      </c>
      <c r="T556" s="216">
        <f>S556*H556</f>
        <v>0</v>
      </c>
      <c r="U556" s="40"/>
      <c r="V556" s="40"/>
      <c r="W556" s="40"/>
      <c r="X556" s="40"/>
      <c r="Y556" s="40"/>
      <c r="Z556" s="40"/>
      <c r="AA556" s="40"/>
      <c r="AB556" s="40"/>
      <c r="AC556" s="40"/>
      <c r="AD556" s="40"/>
      <c r="AE556" s="40"/>
      <c r="AR556" s="217" t="s">
        <v>257</v>
      </c>
      <c r="AT556" s="217" t="s">
        <v>139</v>
      </c>
      <c r="AU556" s="217" t="s">
        <v>85</v>
      </c>
      <c r="AY556" s="19" t="s">
        <v>136</v>
      </c>
      <c r="BE556" s="218">
        <f>IF(N556="základní",J556,0)</f>
        <v>0</v>
      </c>
      <c r="BF556" s="218">
        <f>IF(N556="snížená",J556,0)</f>
        <v>0</v>
      </c>
      <c r="BG556" s="218">
        <f>IF(N556="zákl. přenesená",J556,0)</f>
        <v>0</v>
      </c>
      <c r="BH556" s="218">
        <f>IF(N556="sníž. přenesená",J556,0)</f>
        <v>0</v>
      </c>
      <c r="BI556" s="218">
        <f>IF(N556="nulová",J556,0)</f>
        <v>0</v>
      </c>
      <c r="BJ556" s="19" t="s">
        <v>83</v>
      </c>
      <c r="BK556" s="218">
        <f>ROUND(I556*H556,2)</f>
        <v>0</v>
      </c>
      <c r="BL556" s="19" t="s">
        <v>257</v>
      </c>
      <c r="BM556" s="217" t="s">
        <v>1609</v>
      </c>
    </row>
    <row r="557" s="2" customFormat="1">
      <c r="A557" s="40"/>
      <c r="B557" s="41"/>
      <c r="C557" s="42"/>
      <c r="D557" s="219" t="s">
        <v>146</v>
      </c>
      <c r="E557" s="42"/>
      <c r="F557" s="220" t="s">
        <v>1610</v>
      </c>
      <c r="G557" s="42"/>
      <c r="H557" s="42"/>
      <c r="I557" s="221"/>
      <c r="J557" s="42"/>
      <c r="K557" s="42"/>
      <c r="L557" s="46"/>
      <c r="M557" s="222"/>
      <c r="N557" s="223"/>
      <c r="O557" s="86"/>
      <c r="P557" s="86"/>
      <c r="Q557" s="86"/>
      <c r="R557" s="86"/>
      <c r="S557" s="86"/>
      <c r="T557" s="87"/>
      <c r="U557" s="40"/>
      <c r="V557" s="40"/>
      <c r="W557" s="40"/>
      <c r="X557" s="40"/>
      <c r="Y557" s="40"/>
      <c r="Z557" s="40"/>
      <c r="AA557" s="40"/>
      <c r="AB557" s="40"/>
      <c r="AC557" s="40"/>
      <c r="AD557" s="40"/>
      <c r="AE557" s="40"/>
      <c r="AT557" s="19" t="s">
        <v>146</v>
      </c>
      <c r="AU557" s="19" t="s">
        <v>85</v>
      </c>
    </row>
    <row r="558" s="14" customFormat="1">
      <c r="A558" s="14"/>
      <c r="B558" s="235"/>
      <c r="C558" s="236"/>
      <c r="D558" s="226" t="s">
        <v>148</v>
      </c>
      <c r="E558" s="237" t="s">
        <v>19</v>
      </c>
      <c r="F558" s="238" t="s">
        <v>1570</v>
      </c>
      <c r="G558" s="236"/>
      <c r="H558" s="239">
        <v>3</v>
      </c>
      <c r="I558" s="240"/>
      <c r="J558" s="236"/>
      <c r="K558" s="236"/>
      <c r="L558" s="241"/>
      <c r="M558" s="242"/>
      <c r="N558" s="243"/>
      <c r="O558" s="243"/>
      <c r="P558" s="243"/>
      <c r="Q558" s="243"/>
      <c r="R558" s="243"/>
      <c r="S558" s="243"/>
      <c r="T558" s="244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T558" s="245" t="s">
        <v>148</v>
      </c>
      <c r="AU558" s="245" t="s">
        <v>85</v>
      </c>
      <c r="AV558" s="14" t="s">
        <v>85</v>
      </c>
      <c r="AW558" s="14" t="s">
        <v>35</v>
      </c>
      <c r="AX558" s="14" t="s">
        <v>75</v>
      </c>
      <c r="AY558" s="245" t="s">
        <v>136</v>
      </c>
    </row>
    <row r="559" s="15" customFormat="1">
      <c r="A559" s="15"/>
      <c r="B559" s="246"/>
      <c r="C559" s="247"/>
      <c r="D559" s="226" t="s">
        <v>148</v>
      </c>
      <c r="E559" s="248" t="s">
        <v>19</v>
      </c>
      <c r="F559" s="249" t="s">
        <v>155</v>
      </c>
      <c r="G559" s="247"/>
      <c r="H559" s="250">
        <v>3</v>
      </c>
      <c r="I559" s="251"/>
      <c r="J559" s="247"/>
      <c r="K559" s="247"/>
      <c r="L559" s="252"/>
      <c r="M559" s="253"/>
      <c r="N559" s="254"/>
      <c r="O559" s="254"/>
      <c r="P559" s="254"/>
      <c r="Q559" s="254"/>
      <c r="R559" s="254"/>
      <c r="S559" s="254"/>
      <c r="T559" s="255"/>
      <c r="U559" s="15"/>
      <c r="V559" s="15"/>
      <c r="W559" s="15"/>
      <c r="X559" s="15"/>
      <c r="Y559" s="15"/>
      <c r="Z559" s="15"/>
      <c r="AA559" s="15"/>
      <c r="AB559" s="15"/>
      <c r="AC559" s="15"/>
      <c r="AD559" s="15"/>
      <c r="AE559" s="15"/>
      <c r="AT559" s="256" t="s">
        <v>148</v>
      </c>
      <c r="AU559" s="256" t="s">
        <v>85</v>
      </c>
      <c r="AV559" s="15" t="s">
        <v>144</v>
      </c>
      <c r="AW559" s="15" t="s">
        <v>35</v>
      </c>
      <c r="AX559" s="15" t="s">
        <v>83</v>
      </c>
      <c r="AY559" s="256" t="s">
        <v>136</v>
      </c>
    </row>
    <row r="560" s="2" customFormat="1" ht="16.5" customHeight="1">
      <c r="A560" s="40"/>
      <c r="B560" s="41"/>
      <c r="C560" s="260" t="s">
        <v>641</v>
      </c>
      <c r="D560" s="260" t="s">
        <v>443</v>
      </c>
      <c r="E560" s="261" t="s">
        <v>1611</v>
      </c>
      <c r="F560" s="262" t="s">
        <v>1612</v>
      </c>
      <c r="G560" s="263" t="s">
        <v>282</v>
      </c>
      <c r="H560" s="264">
        <v>3</v>
      </c>
      <c r="I560" s="265"/>
      <c r="J560" s="266">
        <f>ROUND(I560*H560,2)</f>
        <v>0</v>
      </c>
      <c r="K560" s="262" t="s">
        <v>143</v>
      </c>
      <c r="L560" s="267"/>
      <c r="M560" s="268" t="s">
        <v>19</v>
      </c>
      <c r="N560" s="269" t="s">
        <v>46</v>
      </c>
      <c r="O560" s="86"/>
      <c r="P560" s="215">
        <f>O560*H560</f>
        <v>0</v>
      </c>
      <c r="Q560" s="215">
        <v>0.00069999999999999999</v>
      </c>
      <c r="R560" s="215">
        <f>Q560*H560</f>
        <v>0.0020999999999999999</v>
      </c>
      <c r="S560" s="215">
        <v>0</v>
      </c>
      <c r="T560" s="216">
        <f>S560*H560</f>
        <v>0</v>
      </c>
      <c r="U560" s="40"/>
      <c r="V560" s="40"/>
      <c r="W560" s="40"/>
      <c r="X560" s="40"/>
      <c r="Y560" s="40"/>
      <c r="Z560" s="40"/>
      <c r="AA560" s="40"/>
      <c r="AB560" s="40"/>
      <c r="AC560" s="40"/>
      <c r="AD560" s="40"/>
      <c r="AE560" s="40"/>
      <c r="AR560" s="217" t="s">
        <v>500</v>
      </c>
      <c r="AT560" s="217" t="s">
        <v>443</v>
      </c>
      <c r="AU560" s="217" t="s">
        <v>85</v>
      </c>
      <c r="AY560" s="19" t="s">
        <v>136</v>
      </c>
      <c r="BE560" s="218">
        <f>IF(N560="základní",J560,0)</f>
        <v>0</v>
      </c>
      <c r="BF560" s="218">
        <f>IF(N560="snížená",J560,0)</f>
        <v>0</v>
      </c>
      <c r="BG560" s="218">
        <f>IF(N560="zákl. přenesená",J560,0)</f>
        <v>0</v>
      </c>
      <c r="BH560" s="218">
        <f>IF(N560="sníž. přenesená",J560,0)</f>
        <v>0</v>
      </c>
      <c r="BI560" s="218">
        <f>IF(N560="nulová",J560,0)</f>
        <v>0</v>
      </c>
      <c r="BJ560" s="19" t="s">
        <v>83</v>
      </c>
      <c r="BK560" s="218">
        <f>ROUND(I560*H560,2)</f>
        <v>0</v>
      </c>
      <c r="BL560" s="19" t="s">
        <v>257</v>
      </c>
      <c r="BM560" s="217" t="s">
        <v>1613</v>
      </c>
    </row>
    <row r="561" s="14" customFormat="1">
      <c r="A561" s="14"/>
      <c r="B561" s="235"/>
      <c r="C561" s="236"/>
      <c r="D561" s="226" t="s">
        <v>148</v>
      </c>
      <c r="E561" s="237" t="s">
        <v>19</v>
      </c>
      <c r="F561" s="238" t="s">
        <v>1570</v>
      </c>
      <c r="G561" s="236"/>
      <c r="H561" s="239">
        <v>3</v>
      </c>
      <c r="I561" s="240"/>
      <c r="J561" s="236"/>
      <c r="K561" s="236"/>
      <c r="L561" s="241"/>
      <c r="M561" s="242"/>
      <c r="N561" s="243"/>
      <c r="O561" s="243"/>
      <c r="P561" s="243"/>
      <c r="Q561" s="243"/>
      <c r="R561" s="243"/>
      <c r="S561" s="243"/>
      <c r="T561" s="244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T561" s="245" t="s">
        <v>148</v>
      </c>
      <c r="AU561" s="245" t="s">
        <v>85</v>
      </c>
      <c r="AV561" s="14" t="s">
        <v>85</v>
      </c>
      <c r="AW561" s="14" t="s">
        <v>35</v>
      </c>
      <c r="AX561" s="14" t="s">
        <v>75</v>
      </c>
      <c r="AY561" s="245" t="s">
        <v>136</v>
      </c>
    </row>
    <row r="562" s="15" customFormat="1">
      <c r="A562" s="15"/>
      <c r="B562" s="246"/>
      <c r="C562" s="247"/>
      <c r="D562" s="226" t="s">
        <v>148</v>
      </c>
      <c r="E562" s="248" t="s">
        <v>19</v>
      </c>
      <c r="F562" s="249" t="s">
        <v>155</v>
      </c>
      <c r="G562" s="247"/>
      <c r="H562" s="250">
        <v>3</v>
      </c>
      <c r="I562" s="251"/>
      <c r="J562" s="247"/>
      <c r="K562" s="247"/>
      <c r="L562" s="252"/>
      <c r="M562" s="253"/>
      <c r="N562" s="254"/>
      <c r="O562" s="254"/>
      <c r="P562" s="254"/>
      <c r="Q562" s="254"/>
      <c r="R562" s="254"/>
      <c r="S562" s="254"/>
      <c r="T562" s="255"/>
      <c r="U562" s="15"/>
      <c r="V562" s="15"/>
      <c r="W562" s="15"/>
      <c r="X562" s="15"/>
      <c r="Y562" s="15"/>
      <c r="Z562" s="15"/>
      <c r="AA562" s="15"/>
      <c r="AB562" s="15"/>
      <c r="AC562" s="15"/>
      <c r="AD562" s="15"/>
      <c r="AE562" s="15"/>
      <c r="AT562" s="256" t="s">
        <v>148</v>
      </c>
      <c r="AU562" s="256" t="s">
        <v>85</v>
      </c>
      <c r="AV562" s="15" t="s">
        <v>144</v>
      </c>
      <c r="AW562" s="15" t="s">
        <v>35</v>
      </c>
      <c r="AX562" s="15" t="s">
        <v>83</v>
      </c>
      <c r="AY562" s="256" t="s">
        <v>136</v>
      </c>
    </row>
    <row r="563" s="2" customFormat="1" ht="16.5" customHeight="1">
      <c r="A563" s="40"/>
      <c r="B563" s="41"/>
      <c r="C563" s="206" t="s">
        <v>646</v>
      </c>
      <c r="D563" s="206" t="s">
        <v>139</v>
      </c>
      <c r="E563" s="207" t="s">
        <v>1614</v>
      </c>
      <c r="F563" s="208" t="s">
        <v>1615</v>
      </c>
      <c r="G563" s="209" t="s">
        <v>256</v>
      </c>
      <c r="H563" s="210">
        <v>2</v>
      </c>
      <c r="I563" s="211"/>
      <c r="J563" s="212">
        <f>ROUND(I563*H563,2)</f>
        <v>0</v>
      </c>
      <c r="K563" s="208" t="s">
        <v>143</v>
      </c>
      <c r="L563" s="46"/>
      <c r="M563" s="213" t="s">
        <v>19</v>
      </c>
      <c r="N563" s="214" t="s">
        <v>46</v>
      </c>
      <c r="O563" s="86"/>
      <c r="P563" s="215">
        <f>O563*H563</f>
        <v>0</v>
      </c>
      <c r="Q563" s="215">
        <v>0.0018</v>
      </c>
      <c r="R563" s="215">
        <f>Q563*H563</f>
        <v>0.0035999999999999999</v>
      </c>
      <c r="S563" s="215">
        <v>0</v>
      </c>
      <c r="T563" s="216">
        <f>S563*H563</f>
        <v>0</v>
      </c>
      <c r="U563" s="40"/>
      <c r="V563" s="40"/>
      <c r="W563" s="40"/>
      <c r="X563" s="40"/>
      <c r="Y563" s="40"/>
      <c r="Z563" s="40"/>
      <c r="AA563" s="40"/>
      <c r="AB563" s="40"/>
      <c r="AC563" s="40"/>
      <c r="AD563" s="40"/>
      <c r="AE563" s="40"/>
      <c r="AR563" s="217" t="s">
        <v>257</v>
      </c>
      <c r="AT563" s="217" t="s">
        <v>139</v>
      </c>
      <c r="AU563" s="217" t="s">
        <v>85</v>
      </c>
      <c r="AY563" s="19" t="s">
        <v>136</v>
      </c>
      <c r="BE563" s="218">
        <f>IF(N563="základní",J563,0)</f>
        <v>0</v>
      </c>
      <c r="BF563" s="218">
        <f>IF(N563="snížená",J563,0)</f>
        <v>0</v>
      </c>
      <c r="BG563" s="218">
        <f>IF(N563="zákl. přenesená",J563,0)</f>
        <v>0</v>
      </c>
      <c r="BH563" s="218">
        <f>IF(N563="sníž. přenesená",J563,0)</f>
        <v>0</v>
      </c>
      <c r="BI563" s="218">
        <f>IF(N563="nulová",J563,0)</f>
        <v>0</v>
      </c>
      <c r="BJ563" s="19" t="s">
        <v>83</v>
      </c>
      <c r="BK563" s="218">
        <f>ROUND(I563*H563,2)</f>
        <v>0</v>
      </c>
      <c r="BL563" s="19" t="s">
        <v>257</v>
      </c>
      <c r="BM563" s="217" t="s">
        <v>1616</v>
      </c>
    </row>
    <row r="564" s="2" customFormat="1">
      <c r="A564" s="40"/>
      <c r="B564" s="41"/>
      <c r="C564" s="42"/>
      <c r="D564" s="219" t="s">
        <v>146</v>
      </c>
      <c r="E564" s="42"/>
      <c r="F564" s="220" t="s">
        <v>1617</v>
      </c>
      <c r="G564" s="42"/>
      <c r="H564" s="42"/>
      <c r="I564" s="221"/>
      <c r="J564" s="42"/>
      <c r="K564" s="42"/>
      <c r="L564" s="46"/>
      <c r="M564" s="222"/>
      <c r="N564" s="223"/>
      <c r="O564" s="86"/>
      <c r="P564" s="86"/>
      <c r="Q564" s="86"/>
      <c r="R564" s="86"/>
      <c r="S564" s="86"/>
      <c r="T564" s="87"/>
      <c r="U564" s="40"/>
      <c r="V564" s="40"/>
      <c r="W564" s="40"/>
      <c r="X564" s="40"/>
      <c r="Y564" s="40"/>
      <c r="Z564" s="40"/>
      <c r="AA564" s="40"/>
      <c r="AB564" s="40"/>
      <c r="AC564" s="40"/>
      <c r="AD564" s="40"/>
      <c r="AE564" s="40"/>
      <c r="AT564" s="19" t="s">
        <v>146</v>
      </c>
      <c r="AU564" s="19" t="s">
        <v>85</v>
      </c>
    </row>
    <row r="565" s="14" customFormat="1">
      <c r="A565" s="14"/>
      <c r="B565" s="235"/>
      <c r="C565" s="236"/>
      <c r="D565" s="226" t="s">
        <v>148</v>
      </c>
      <c r="E565" s="237" t="s">
        <v>19</v>
      </c>
      <c r="F565" s="238" t="s">
        <v>1538</v>
      </c>
      <c r="G565" s="236"/>
      <c r="H565" s="239">
        <v>2</v>
      </c>
      <c r="I565" s="240"/>
      <c r="J565" s="236"/>
      <c r="K565" s="236"/>
      <c r="L565" s="241"/>
      <c r="M565" s="242"/>
      <c r="N565" s="243"/>
      <c r="O565" s="243"/>
      <c r="P565" s="243"/>
      <c r="Q565" s="243"/>
      <c r="R565" s="243"/>
      <c r="S565" s="243"/>
      <c r="T565" s="244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T565" s="245" t="s">
        <v>148</v>
      </c>
      <c r="AU565" s="245" t="s">
        <v>85</v>
      </c>
      <c r="AV565" s="14" t="s">
        <v>85</v>
      </c>
      <c r="AW565" s="14" t="s">
        <v>35</v>
      </c>
      <c r="AX565" s="14" t="s">
        <v>75</v>
      </c>
      <c r="AY565" s="245" t="s">
        <v>136</v>
      </c>
    </row>
    <row r="566" s="15" customFormat="1">
      <c r="A566" s="15"/>
      <c r="B566" s="246"/>
      <c r="C566" s="247"/>
      <c r="D566" s="226" t="s">
        <v>148</v>
      </c>
      <c r="E566" s="248" t="s">
        <v>19</v>
      </c>
      <c r="F566" s="249" t="s">
        <v>155</v>
      </c>
      <c r="G566" s="247"/>
      <c r="H566" s="250">
        <v>2</v>
      </c>
      <c r="I566" s="251"/>
      <c r="J566" s="247"/>
      <c r="K566" s="247"/>
      <c r="L566" s="252"/>
      <c r="M566" s="253"/>
      <c r="N566" s="254"/>
      <c r="O566" s="254"/>
      <c r="P566" s="254"/>
      <c r="Q566" s="254"/>
      <c r="R566" s="254"/>
      <c r="S566" s="254"/>
      <c r="T566" s="255"/>
      <c r="U566" s="15"/>
      <c r="V566" s="15"/>
      <c r="W566" s="15"/>
      <c r="X566" s="15"/>
      <c r="Y566" s="15"/>
      <c r="Z566" s="15"/>
      <c r="AA566" s="15"/>
      <c r="AB566" s="15"/>
      <c r="AC566" s="15"/>
      <c r="AD566" s="15"/>
      <c r="AE566" s="15"/>
      <c r="AT566" s="256" t="s">
        <v>148</v>
      </c>
      <c r="AU566" s="256" t="s">
        <v>85</v>
      </c>
      <c r="AV566" s="15" t="s">
        <v>144</v>
      </c>
      <c r="AW566" s="15" t="s">
        <v>35</v>
      </c>
      <c r="AX566" s="15" t="s">
        <v>83</v>
      </c>
      <c r="AY566" s="256" t="s">
        <v>136</v>
      </c>
    </row>
    <row r="567" s="2" customFormat="1" ht="16.5" customHeight="1">
      <c r="A567" s="40"/>
      <c r="B567" s="41"/>
      <c r="C567" s="206" t="s">
        <v>651</v>
      </c>
      <c r="D567" s="206" t="s">
        <v>139</v>
      </c>
      <c r="E567" s="207" t="s">
        <v>1618</v>
      </c>
      <c r="F567" s="208" t="s">
        <v>1619</v>
      </c>
      <c r="G567" s="209" t="s">
        <v>256</v>
      </c>
      <c r="H567" s="210">
        <v>6</v>
      </c>
      <c r="I567" s="211"/>
      <c r="J567" s="212">
        <f>ROUND(I567*H567,2)</f>
        <v>0</v>
      </c>
      <c r="K567" s="208" t="s">
        <v>143</v>
      </c>
      <c r="L567" s="46"/>
      <c r="M567" s="213" t="s">
        <v>19</v>
      </c>
      <c r="N567" s="214" t="s">
        <v>46</v>
      </c>
      <c r="O567" s="86"/>
      <c r="P567" s="215">
        <f>O567*H567</f>
        <v>0</v>
      </c>
      <c r="Q567" s="215">
        <v>0.0018400000000000001</v>
      </c>
      <c r="R567" s="215">
        <f>Q567*H567</f>
        <v>0.011040000000000001</v>
      </c>
      <c r="S567" s="215">
        <v>0</v>
      </c>
      <c r="T567" s="216">
        <f>S567*H567</f>
        <v>0</v>
      </c>
      <c r="U567" s="40"/>
      <c r="V567" s="40"/>
      <c r="W567" s="40"/>
      <c r="X567" s="40"/>
      <c r="Y567" s="40"/>
      <c r="Z567" s="40"/>
      <c r="AA567" s="40"/>
      <c r="AB567" s="40"/>
      <c r="AC567" s="40"/>
      <c r="AD567" s="40"/>
      <c r="AE567" s="40"/>
      <c r="AR567" s="217" t="s">
        <v>257</v>
      </c>
      <c r="AT567" s="217" t="s">
        <v>139</v>
      </c>
      <c r="AU567" s="217" t="s">
        <v>85</v>
      </c>
      <c r="AY567" s="19" t="s">
        <v>136</v>
      </c>
      <c r="BE567" s="218">
        <f>IF(N567="základní",J567,0)</f>
        <v>0</v>
      </c>
      <c r="BF567" s="218">
        <f>IF(N567="snížená",J567,0)</f>
        <v>0</v>
      </c>
      <c r="BG567" s="218">
        <f>IF(N567="zákl. přenesená",J567,0)</f>
        <v>0</v>
      </c>
      <c r="BH567" s="218">
        <f>IF(N567="sníž. přenesená",J567,0)</f>
        <v>0</v>
      </c>
      <c r="BI567" s="218">
        <f>IF(N567="nulová",J567,0)</f>
        <v>0</v>
      </c>
      <c r="BJ567" s="19" t="s">
        <v>83</v>
      </c>
      <c r="BK567" s="218">
        <f>ROUND(I567*H567,2)</f>
        <v>0</v>
      </c>
      <c r="BL567" s="19" t="s">
        <v>257</v>
      </c>
      <c r="BM567" s="217" t="s">
        <v>1620</v>
      </c>
    </row>
    <row r="568" s="2" customFormat="1">
      <c r="A568" s="40"/>
      <c r="B568" s="41"/>
      <c r="C568" s="42"/>
      <c r="D568" s="219" t="s">
        <v>146</v>
      </c>
      <c r="E568" s="42"/>
      <c r="F568" s="220" t="s">
        <v>1621</v>
      </c>
      <c r="G568" s="42"/>
      <c r="H568" s="42"/>
      <c r="I568" s="221"/>
      <c r="J568" s="42"/>
      <c r="K568" s="42"/>
      <c r="L568" s="46"/>
      <c r="M568" s="222"/>
      <c r="N568" s="223"/>
      <c r="O568" s="86"/>
      <c r="P568" s="86"/>
      <c r="Q568" s="86"/>
      <c r="R568" s="86"/>
      <c r="S568" s="86"/>
      <c r="T568" s="87"/>
      <c r="U568" s="40"/>
      <c r="V568" s="40"/>
      <c r="W568" s="40"/>
      <c r="X568" s="40"/>
      <c r="Y568" s="40"/>
      <c r="Z568" s="40"/>
      <c r="AA568" s="40"/>
      <c r="AB568" s="40"/>
      <c r="AC568" s="40"/>
      <c r="AD568" s="40"/>
      <c r="AE568" s="40"/>
      <c r="AT568" s="19" t="s">
        <v>146</v>
      </c>
      <c r="AU568" s="19" t="s">
        <v>85</v>
      </c>
    </row>
    <row r="569" s="14" customFormat="1">
      <c r="A569" s="14"/>
      <c r="B569" s="235"/>
      <c r="C569" s="236"/>
      <c r="D569" s="226" t="s">
        <v>148</v>
      </c>
      <c r="E569" s="237" t="s">
        <v>19</v>
      </c>
      <c r="F569" s="238" t="s">
        <v>1575</v>
      </c>
      <c r="G569" s="236"/>
      <c r="H569" s="239">
        <v>4</v>
      </c>
      <c r="I569" s="240"/>
      <c r="J569" s="236"/>
      <c r="K569" s="236"/>
      <c r="L569" s="241"/>
      <c r="M569" s="242"/>
      <c r="N569" s="243"/>
      <c r="O569" s="243"/>
      <c r="P569" s="243"/>
      <c r="Q569" s="243"/>
      <c r="R569" s="243"/>
      <c r="S569" s="243"/>
      <c r="T569" s="244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T569" s="245" t="s">
        <v>148</v>
      </c>
      <c r="AU569" s="245" t="s">
        <v>85</v>
      </c>
      <c r="AV569" s="14" t="s">
        <v>85</v>
      </c>
      <c r="AW569" s="14" t="s">
        <v>35</v>
      </c>
      <c r="AX569" s="14" t="s">
        <v>75</v>
      </c>
      <c r="AY569" s="245" t="s">
        <v>136</v>
      </c>
    </row>
    <row r="570" s="14" customFormat="1">
      <c r="A570" s="14"/>
      <c r="B570" s="235"/>
      <c r="C570" s="236"/>
      <c r="D570" s="226" t="s">
        <v>148</v>
      </c>
      <c r="E570" s="237" t="s">
        <v>19</v>
      </c>
      <c r="F570" s="238" t="s">
        <v>1538</v>
      </c>
      <c r="G570" s="236"/>
      <c r="H570" s="239">
        <v>2</v>
      </c>
      <c r="I570" s="240"/>
      <c r="J570" s="236"/>
      <c r="K570" s="236"/>
      <c r="L570" s="241"/>
      <c r="M570" s="242"/>
      <c r="N570" s="243"/>
      <c r="O570" s="243"/>
      <c r="P570" s="243"/>
      <c r="Q570" s="243"/>
      <c r="R570" s="243"/>
      <c r="S570" s="243"/>
      <c r="T570" s="244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T570" s="245" t="s">
        <v>148</v>
      </c>
      <c r="AU570" s="245" t="s">
        <v>85</v>
      </c>
      <c r="AV570" s="14" t="s">
        <v>85</v>
      </c>
      <c r="AW570" s="14" t="s">
        <v>35</v>
      </c>
      <c r="AX570" s="14" t="s">
        <v>75</v>
      </c>
      <c r="AY570" s="245" t="s">
        <v>136</v>
      </c>
    </row>
    <row r="571" s="15" customFormat="1">
      <c r="A571" s="15"/>
      <c r="B571" s="246"/>
      <c r="C571" s="247"/>
      <c r="D571" s="226" t="s">
        <v>148</v>
      </c>
      <c r="E571" s="248" t="s">
        <v>19</v>
      </c>
      <c r="F571" s="249" t="s">
        <v>155</v>
      </c>
      <c r="G571" s="247"/>
      <c r="H571" s="250">
        <v>6</v>
      </c>
      <c r="I571" s="251"/>
      <c r="J571" s="247"/>
      <c r="K571" s="247"/>
      <c r="L571" s="252"/>
      <c r="M571" s="253"/>
      <c r="N571" s="254"/>
      <c r="O571" s="254"/>
      <c r="P571" s="254"/>
      <c r="Q571" s="254"/>
      <c r="R571" s="254"/>
      <c r="S571" s="254"/>
      <c r="T571" s="255"/>
      <c r="U571" s="15"/>
      <c r="V571" s="15"/>
      <c r="W571" s="15"/>
      <c r="X571" s="15"/>
      <c r="Y571" s="15"/>
      <c r="Z571" s="15"/>
      <c r="AA571" s="15"/>
      <c r="AB571" s="15"/>
      <c r="AC571" s="15"/>
      <c r="AD571" s="15"/>
      <c r="AE571" s="15"/>
      <c r="AT571" s="256" t="s">
        <v>148</v>
      </c>
      <c r="AU571" s="256" t="s">
        <v>85</v>
      </c>
      <c r="AV571" s="15" t="s">
        <v>144</v>
      </c>
      <c r="AW571" s="15" t="s">
        <v>35</v>
      </c>
      <c r="AX571" s="15" t="s">
        <v>83</v>
      </c>
      <c r="AY571" s="256" t="s">
        <v>136</v>
      </c>
    </row>
    <row r="572" s="2" customFormat="1" ht="16.5" customHeight="1">
      <c r="A572" s="40"/>
      <c r="B572" s="41"/>
      <c r="C572" s="206" t="s">
        <v>656</v>
      </c>
      <c r="D572" s="206" t="s">
        <v>139</v>
      </c>
      <c r="E572" s="207" t="s">
        <v>1622</v>
      </c>
      <c r="F572" s="208" t="s">
        <v>1623</v>
      </c>
      <c r="G572" s="209" t="s">
        <v>282</v>
      </c>
      <c r="H572" s="210">
        <v>2</v>
      </c>
      <c r="I572" s="211"/>
      <c r="J572" s="212">
        <f>ROUND(I572*H572,2)</f>
        <v>0</v>
      </c>
      <c r="K572" s="208" t="s">
        <v>143</v>
      </c>
      <c r="L572" s="46"/>
      <c r="M572" s="213" t="s">
        <v>19</v>
      </c>
      <c r="N572" s="214" t="s">
        <v>46</v>
      </c>
      <c r="O572" s="86"/>
      <c r="P572" s="215">
        <f>O572*H572</f>
        <v>0</v>
      </c>
      <c r="Q572" s="215">
        <v>0.00013999999999999999</v>
      </c>
      <c r="R572" s="215">
        <f>Q572*H572</f>
        <v>0.00027999999999999998</v>
      </c>
      <c r="S572" s="215">
        <v>0</v>
      </c>
      <c r="T572" s="216">
        <f>S572*H572</f>
        <v>0</v>
      </c>
      <c r="U572" s="40"/>
      <c r="V572" s="40"/>
      <c r="W572" s="40"/>
      <c r="X572" s="40"/>
      <c r="Y572" s="40"/>
      <c r="Z572" s="40"/>
      <c r="AA572" s="40"/>
      <c r="AB572" s="40"/>
      <c r="AC572" s="40"/>
      <c r="AD572" s="40"/>
      <c r="AE572" s="40"/>
      <c r="AR572" s="217" t="s">
        <v>257</v>
      </c>
      <c r="AT572" s="217" t="s">
        <v>139</v>
      </c>
      <c r="AU572" s="217" t="s">
        <v>85</v>
      </c>
      <c r="AY572" s="19" t="s">
        <v>136</v>
      </c>
      <c r="BE572" s="218">
        <f>IF(N572="základní",J572,0)</f>
        <v>0</v>
      </c>
      <c r="BF572" s="218">
        <f>IF(N572="snížená",J572,0)</f>
        <v>0</v>
      </c>
      <c r="BG572" s="218">
        <f>IF(N572="zákl. přenesená",J572,0)</f>
        <v>0</v>
      </c>
      <c r="BH572" s="218">
        <f>IF(N572="sníž. přenesená",J572,0)</f>
        <v>0</v>
      </c>
      <c r="BI572" s="218">
        <f>IF(N572="nulová",J572,0)</f>
        <v>0</v>
      </c>
      <c r="BJ572" s="19" t="s">
        <v>83</v>
      </c>
      <c r="BK572" s="218">
        <f>ROUND(I572*H572,2)</f>
        <v>0</v>
      </c>
      <c r="BL572" s="19" t="s">
        <v>257</v>
      </c>
      <c r="BM572" s="217" t="s">
        <v>1624</v>
      </c>
    </row>
    <row r="573" s="2" customFormat="1">
      <c r="A573" s="40"/>
      <c r="B573" s="41"/>
      <c r="C573" s="42"/>
      <c r="D573" s="219" t="s">
        <v>146</v>
      </c>
      <c r="E573" s="42"/>
      <c r="F573" s="220" t="s">
        <v>1625</v>
      </c>
      <c r="G573" s="42"/>
      <c r="H573" s="42"/>
      <c r="I573" s="221"/>
      <c r="J573" s="42"/>
      <c r="K573" s="42"/>
      <c r="L573" s="46"/>
      <c r="M573" s="222"/>
      <c r="N573" s="223"/>
      <c r="O573" s="86"/>
      <c r="P573" s="86"/>
      <c r="Q573" s="86"/>
      <c r="R573" s="86"/>
      <c r="S573" s="86"/>
      <c r="T573" s="87"/>
      <c r="U573" s="40"/>
      <c r="V573" s="40"/>
      <c r="W573" s="40"/>
      <c r="X573" s="40"/>
      <c r="Y573" s="40"/>
      <c r="Z573" s="40"/>
      <c r="AA573" s="40"/>
      <c r="AB573" s="40"/>
      <c r="AC573" s="40"/>
      <c r="AD573" s="40"/>
      <c r="AE573" s="40"/>
      <c r="AT573" s="19" t="s">
        <v>146</v>
      </c>
      <c r="AU573" s="19" t="s">
        <v>85</v>
      </c>
    </row>
    <row r="574" s="14" customFormat="1">
      <c r="A574" s="14"/>
      <c r="B574" s="235"/>
      <c r="C574" s="236"/>
      <c r="D574" s="226" t="s">
        <v>148</v>
      </c>
      <c r="E574" s="237" t="s">
        <v>19</v>
      </c>
      <c r="F574" s="238" t="s">
        <v>1538</v>
      </c>
      <c r="G574" s="236"/>
      <c r="H574" s="239">
        <v>2</v>
      </c>
      <c r="I574" s="240"/>
      <c r="J574" s="236"/>
      <c r="K574" s="236"/>
      <c r="L574" s="241"/>
      <c r="M574" s="242"/>
      <c r="N574" s="243"/>
      <c r="O574" s="243"/>
      <c r="P574" s="243"/>
      <c r="Q574" s="243"/>
      <c r="R574" s="243"/>
      <c r="S574" s="243"/>
      <c r="T574" s="244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4"/>
      <c r="AT574" s="245" t="s">
        <v>148</v>
      </c>
      <c r="AU574" s="245" t="s">
        <v>85</v>
      </c>
      <c r="AV574" s="14" t="s">
        <v>85</v>
      </c>
      <c r="AW574" s="14" t="s">
        <v>35</v>
      </c>
      <c r="AX574" s="14" t="s">
        <v>75</v>
      </c>
      <c r="AY574" s="245" t="s">
        <v>136</v>
      </c>
    </row>
    <row r="575" s="15" customFormat="1">
      <c r="A575" s="15"/>
      <c r="B575" s="246"/>
      <c r="C575" s="247"/>
      <c r="D575" s="226" t="s">
        <v>148</v>
      </c>
      <c r="E575" s="248" t="s">
        <v>19</v>
      </c>
      <c r="F575" s="249" t="s">
        <v>155</v>
      </c>
      <c r="G575" s="247"/>
      <c r="H575" s="250">
        <v>2</v>
      </c>
      <c r="I575" s="251"/>
      <c r="J575" s="247"/>
      <c r="K575" s="247"/>
      <c r="L575" s="252"/>
      <c r="M575" s="253"/>
      <c r="N575" s="254"/>
      <c r="O575" s="254"/>
      <c r="P575" s="254"/>
      <c r="Q575" s="254"/>
      <c r="R575" s="254"/>
      <c r="S575" s="254"/>
      <c r="T575" s="255"/>
      <c r="U575" s="15"/>
      <c r="V575" s="15"/>
      <c r="W575" s="15"/>
      <c r="X575" s="15"/>
      <c r="Y575" s="15"/>
      <c r="Z575" s="15"/>
      <c r="AA575" s="15"/>
      <c r="AB575" s="15"/>
      <c r="AC575" s="15"/>
      <c r="AD575" s="15"/>
      <c r="AE575" s="15"/>
      <c r="AT575" s="256" t="s">
        <v>148</v>
      </c>
      <c r="AU575" s="256" t="s">
        <v>85</v>
      </c>
      <c r="AV575" s="15" t="s">
        <v>144</v>
      </c>
      <c r="AW575" s="15" t="s">
        <v>35</v>
      </c>
      <c r="AX575" s="15" t="s">
        <v>83</v>
      </c>
      <c r="AY575" s="256" t="s">
        <v>136</v>
      </c>
    </row>
    <row r="576" s="2" customFormat="1" ht="16.5" customHeight="1">
      <c r="A576" s="40"/>
      <c r="B576" s="41"/>
      <c r="C576" s="260" t="s">
        <v>660</v>
      </c>
      <c r="D576" s="260" t="s">
        <v>443</v>
      </c>
      <c r="E576" s="261" t="s">
        <v>1626</v>
      </c>
      <c r="F576" s="262" t="s">
        <v>1627</v>
      </c>
      <c r="G576" s="263" t="s">
        <v>282</v>
      </c>
      <c r="H576" s="264">
        <v>2</v>
      </c>
      <c r="I576" s="265"/>
      <c r="J576" s="266">
        <f>ROUND(I576*H576,2)</f>
        <v>0</v>
      </c>
      <c r="K576" s="262" t="s">
        <v>19</v>
      </c>
      <c r="L576" s="267"/>
      <c r="M576" s="268" t="s">
        <v>19</v>
      </c>
      <c r="N576" s="269" t="s">
        <v>46</v>
      </c>
      <c r="O576" s="86"/>
      <c r="P576" s="215">
        <f>O576*H576</f>
        <v>0</v>
      </c>
      <c r="Q576" s="215">
        <v>0.0018</v>
      </c>
      <c r="R576" s="215">
        <f>Q576*H576</f>
        <v>0.0035999999999999999</v>
      </c>
      <c r="S576" s="215">
        <v>0</v>
      </c>
      <c r="T576" s="216">
        <f>S576*H576</f>
        <v>0</v>
      </c>
      <c r="U576" s="40"/>
      <c r="V576" s="40"/>
      <c r="W576" s="40"/>
      <c r="X576" s="40"/>
      <c r="Y576" s="40"/>
      <c r="Z576" s="40"/>
      <c r="AA576" s="40"/>
      <c r="AB576" s="40"/>
      <c r="AC576" s="40"/>
      <c r="AD576" s="40"/>
      <c r="AE576" s="40"/>
      <c r="AR576" s="217" t="s">
        <v>500</v>
      </c>
      <c r="AT576" s="217" t="s">
        <v>443</v>
      </c>
      <c r="AU576" s="217" t="s">
        <v>85</v>
      </c>
      <c r="AY576" s="19" t="s">
        <v>136</v>
      </c>
      <c r="BE576" s="218">
        <f>IF(N576="základní",J576,0)</f>
        <v>0</v>
      </c>
      <c r="BF576" s="218">
        <f>IF(N576="snížená",J576,0)</f>
        <v>0</v>
      </c>
      <c r="BG576" s="218">
        <f>IF(N576="zákl. přenesená",J576,0)</f>
        <v>0</v>
      </c>
      <c r="BH576" s="218">
        <f>IF(N576="sníž. přenesená",J576,0)</f>
        <v>0</v>
      </c>
      <c r="BI576" s="218">
        <f>IF(N576="nulová",J576,0)</f>
        <v>0</v>
      </c>
      <c r="BJ576" s="19" t="s">
        <v>83</v>
      </c>
      <c r="BK576" s="218">
        <f>ROUND(I576*H576,2)</f>
        <v>0</v>
      </c>
      <c r="BL576" s="19" t="s">
        <v>257</v>
      </c>
      <c r="BM576" s="217" t="s">
        <v>1628</v>
      </c>
    </row>
    <row r="577" s="14" customFormat="1">
      <c r="A577" s="14"/>
      <c r="B577" s="235"/>
      <c r="C577" s="236"/>
      <c r="D577" s="226" t="s">
        <v>148</v>
      </c>
      <c r="E577" s="237" t="s">
        <v>19</v>
      </c>
      <c r="F577" s="238" t="s">
        <v>1538</v>
      </c>
      <c r="G577" s="236"/>
      <c r="H577" s="239">
        <v>2</v>
      </c>
      <c r="I577" s="240"/>
      <c r="J577" s="236"/>
      <c r="K577" s="236"/>
      <c r="L577" s="241"/>
      <c r="M577" s="242"/>
      <c r="N577" s="243"/>
      <c r="O577" s="243"/>
      <c r="P577" s="243"/>
      <c r="Q577" s="243"/>
      <c r="R577" s="243"/>
      <c r="S577" s="243"/>
      <c r="T577" s="244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T577" s="245" t="s">
        <v>148</v>
      </c>
      <c r="AU577" s="245" t="s">
        <v>85</v>
      </c>
      <c r="AV577" s="14" t="s">
        <v>85</v>
      </c>
      <c r="AW577" s="14" t="s">
        <v>35</v>
      </c>
      <c r="AX577" s="14" t="s">
        <v>75</v>
      </c>
      <c r="AY577" s="245" t="s">
        <v>136</v>
      </c>
    </row>
    <row r="578" s="15" customFormat="1">
      <c r="A578" s="15"/>
      <c r="B578" s="246"/>
      <c r="C578" s="247"/>
      <c r="D578" s="226" t="s">
        <v>148</v>
      </c>
      <c r="E578" s="248" t="s">
        <v>19</v>
      </c>
      <c r="F578" s="249" t="s">
        <v>155</v>
      </c>
      <c r="G578" s="247"/>
      <c r="H578" s="250">
        <v>2</v>
      </c>
      <c r="I578" s="251"/>
      <c r="J578" s="247"/>
      <c r="K578" s="247"/>
      <c r="L578" s="252"/>
      <c r="M578" s="253"/>
      <c r="N578" s="254"/>
      <c r="O578" s="254"/>
      <c r="P578" s="254"/>
      <c r="Q578" s="254"/>
      <c r="R578" s="254"/>
      <c r="S578" s="254"/>
      <c r="T578" s="255"/>
      <c r="U578" s="15"/>
      <c r="V578" s="15"/>
      <c r="W578" s="15"/>
      <c r="X578" s="15"/>
      <c r="Y578" s="15"/>
      <c r="Z578" s="15"/>
      <c r="AA578" s="15"/>
      <c r="AB578" s="15"/>
      <c r="AC578" s="15"/>
      <c r="AD578" s="15"/>
      <c r="AE578" s="15"/>
      <c r="AT578" s="256" t="s">
        <v>148</v>
      </c>
      <c r="AU578" s="256" t="s">
        <v>85</v>
      </c>
      <c r="AV578" s="15" t="s">
        <v>144</v>
      </c>
      <c r="AW578" s="15" t="s">
        <v>35</v>
      </c>
      <c r="AX578" s="15" t="s">
        <v>83</v>
      </c>
      <c r="AY578" s="256" t="s">
        <v>136</v>
      </c>
    </row>
    <row r="579" s="2" customFormat="1" ht="16.5" customHeight="1">
      <c r="A579" s="40"/>
      <c r="B579" s="41"/>
      <c r="C579" s="206" t="s">
        <v>664</v>
      </c>
      <c r="D579" s="206" t="s">
        <v>139</v>
      </c>
      <c r="E579" s="207" t="s">
        <v>1629</v>
      </c>
      <c r="F579" s="208" t="s">
        <v>1630</v>
      </c>
      <c r="G579" s="209" t="s">
        <v>282</v>
      </c>
      <c r="H579" s="210">
        <v>2</v>
      </c>
      <c r="I579" s="211"/>
      <c r="J579" s="212">
        <f>ROUND(I579*H579,2)</f>
        <v>0</v>
      </c>
      <c r="K579" s="208" t="s">
        <v>143</v>
      </c>
      <c r="L579" s="46"/>
      <c r="M579" s="213" t="s">
        <v>19</v>
      </c>
      <c r="N579" s="214" t="s">
        <v>46</v>
      </c>
      <c r="O579" s="86"/>
      <c r="P579" s="215">
        <f>O579*H579</f>
        <v>0</v>
      </c>
      <c r="Q579" s="215">
        <v>0.00036000000000000002</v>
      </c>
      <c r="R579" s="215">
        <f>Q579*H579</f>
        <v>0.00072000000000000005</v>
      </c>
      <c r="S579" s="215">
        <v>0</v>
      </c>
      <c r="T579" s="216">
        <f>S579*H579</f>
        <v>0</v>
      </c>
      <c r="U579" s="40"/>
      <c r="V579" s="40"/>
      <c r="W579" s="40"/>
      <c r="X579" s="40"/>
      <c r="Y579" s="40"/>
      <c r="Z579" s="40"/>
      <c r="AA579" s="40"/>
      <c r="AB579" s="40"/>
      <c r="AC579" s="40"/>
      <c r="AD579" s="40"/>
      <c r="AE579" s="40"/>
      <c r="AR579" s="217" t="s">
        <v>257</v>
      </c>
      <c r="AT579" s="217" t="s">
        <v>139</v>
      </c>
      <c r="AU579" s="217" t="s">
        <v>85</v>
      </c>
      <c r="AY579" s="19" t="s">
        <v>136</v>
      </c>
      <c r="BE579" s="218">
        <f>IF(N579="základní",J579,0)</f>
        <v>0</v>
      </c>
      <c r="BF579" s="218">
        <f>IF(N579="snížená",J579,0)</f>
        <v>0</v>
      </c>
      <c r="BG579" s="218">
        <f>IF(N579="zákl. přenesená",J579,0)</f>
        <v>0</v>
      </c>
      <c r="BH579" s="218">
        <f>IF(N579="sníž. přenesená",J579,0)</f>
        <v>0</v>
      </c>
      <c r="BI579" s="218">
        <f>IF(N579="nulová",J579,0)</f>
        <v>0</v>
      </c>
      <c r="BJ579" s="19" t="s">
        <v>83</v>
      </c>
      <c r="BK579" s="218">
        <f>ROUND(I579*H579,2)</f>
        <v>0</v>
      </c>
      <c r="BL579" s="19" t="s">
        <v>257</v>
      </c>
      <c r="BM579" s="217" t="s">
        <v>1631</v>
      </c>
    </row>
    <row r="580" s="2" customFormat="1">
      <c r="A580" s="40"/>
      <c r="B580" s="41"/>
      <c r="C580" s="42"/>
      <c r="D580" s="219" t="s">
        <v>146</v>
      </c>
      <c r="E580" s="42"/>
      <c r="F580" s="220" t="s">
        <v>1632</v>
      </c>
      <c r="G580" s="42"/>
      <c r="H580" s="42"/>
      <c r="I580" s="221"/>
      <c r="J580" s="42"/>
      <c r="K580" s="42"/>
      <c r="L580" s="46"/>
      <c r="M580" s="222"/>
      <c r="N580" s="223"/>
      <c r="O580" s="86"/>
      <c r="P580" s="86"/>
      <c r="Q580" s="86"/>
      <c r="R580" s="86"/>
      <c r="S580" s="86"/>
      <c r="T580" s="87"/>
      <c r="U580" s="40"/>
      <c r="V580" s="40"/>
      <c r="W580" s="40"/>
      <c r="X580" s="40"/>
      <c r="Y580" s="40"/>
      <c r="Z580" s="40"/>
      <c r="AA580" s="40"/>
      <c r="AB580" s="40"/>
      <c r="AC580" s="40"/>
      <c r="AD580" s="40"/>
      <c r="AE580" s="40"/>
      <c r="AT580" s="19" t="s">
        <v>146</v>
      </c>
      <c r="AU580" s="19" t="s">
        <v>85</v>
      </c>
    </row>
    <row r="581" s="14" customFormat="1">
      <c r="A581" s="14"/>
      <c r="B581" s="235"/>
      <c r="C581" s="236"/>
      <c r="D581" s="226" t="s">
        <v>148</v>
      </c>
      <c r="E581" s="237" t="s">
        <v>19</v>
      </c>
      <c r="F581" s="238" t="s">
        <v>1538</v>
      </c>
      <c r="G581" s="236"/>
      <c r="H581" s="239">
        <v>2</v>
      </c>
      <c r="I581" s="240"/>
      <c r="J581" s="236"/>
      <c r="K581" s="236"/>
      <c r="L581" s="241"/>
      <c r="M581" s="242"/>
      <c r="N581" s="243"/>
      <c r="O581" s="243"/>
      <c r="P581" s="243"/>
      <c r="Q581" s="243"/>
      <c r="R581" s="243"/>
      <c r="S581" s="243"/>
      <c r="T581" s="244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T581" s="245" t="s">
        <v>148</v>
      </c>
      <c r="AU581" s="245" t="s">
        <v>85</v>
      </c>
      <c r="AV581" s="14" t="s">
        <v>85</v>
      </c>
      <c r="AW581" s="14" t="s">
        <v>35</v>
      </c>
      <c r="AX581" s="14" t="s">
        <v>75</v>
      </c>
      <c r="AY581" s="245" t="s">
        <v>136</v>
      </c>
    </row>
    <row r="582" s="15" customFormat="1">
      <c r="A582" s="15"/>
      <c r="B582" s="246"/>
      <c r="C582" s="247"/>
      <c r="D582" s="226" t="s">
        <v>148</v>
      </c>
      <c r="E582" s="248" t="s">
        <v>19</v>
      </c>
      <c r="F582" s="249" t="s">
        <v>155</v>
      </c>
      <c r="G582" s="247"/>
      <c r="H582" s="250">
        <v>2</v>
      </c>
      <c r="I582" s="251"/>
      <c r="J582" s="247"/>
      <c r="K582" s="247"/>
      <c r="L582" s="252"/>
      <c r="M582" s="253"/>
      <c r="N582" s="254"/>
      <c r="O582" s="254"/>
      <c r="P582" s="254"/>
      <c r="Q582" s="254"/>
      <c r="R582" s="254"/>
      <c r="S582" s="254"/>
      <c r="T582" s="255"/>
      <c r="U582" s="15"/>
      <c r="V582" s="15"/>
      <c r="W582" s="15"/>
      <c r="X582" s="15"/>
      <c r="Y582" s="15"/>
      <c r="Z582" s="15"/>
      <c r="AA582" s="15"/>
      <c r="AB582" s="15"/>
      <c r="AC582" s="15"/>
      <c r="AD582" s="15"/>
      <c r="AE582" s="15"/>
      <c r="AT582" s="256" t="s">
        <v>148</v>
      </c>
      <c r="AU582" s="256" t="s">
        <v>85</v>
      </c>
      <c r="AV582" s="15" t="s">
        <v>144</v>
      </c>
      <c r="AW582" s="15" t="s">
        <v>35</v>
      </c>
      <c r="AX582" s="15" t="s">
        <v>83</v>
      </c>
      <c r="AY582" s="256" t="s">
        <v>136</v>
      </c>
    </row>
    <row r="583" s="2" customFormat="1" ht="16.5" customHeight="1">
      <c r="A583" s="40"/>
      <c r="B583" s="41"/>
      <c r="C583" s="206" t="s">
        <v>669</v>
      </c>
      <c r="D583" s="206" t="s">
        <v>139</v>
      </c>
      <c r="E583" s="207" t="s">
        <v>1633</v>
      </c>
      <c r="F583" s="208" t="s">
        <v>1634</v>
      </c>
      <c r="G583" s="209" t="s">
        <v>282</v>
      </c>
      <c r="H583" s="210">
        <v>6</v>
      </c>
      <c r="I583" s="211"/>
      <c r="J583" s="212">
        <f>ROUND(I583*H583,2)</f>
        <v>0</v>
      </c>
      <c r="K583" s="208" t="s">
        <v>143</v>
      </c>
      <c r="L583" s="46"/>
      <c r="M583" s="213" t="s">
        <v>19</v>
      </c>
      <c r="N583" s="214" t="s">
        <v>46</v>
      </c>
      <c r="O583" s="86"/>
      <c r="P583" s="215">
        <f>O583*H583</f>
        <v>0</v>
      </c>
      <c r="Q583" s="215">
        <v>0.00013999999999999999</v>
      </c>
      <c r="R583" s="215">
        <f>Q583*H583</f>
        <v>0.00083999999999999993</v>
      </c>
      <c r="S583" s="215">
        <v>0</v>
      </c>
      <c r="T583" s="216">
        <f>S583*H583</f>
        <v>0</v>
      </c>
      <c r="U583" s="40"/>
      <c r="V583" s="40"/>
      <c r="W583" s="40"/>
      <c r="X583" s="40"/>
      <c r="Y583" s="40"/>
      <c r="Z583" s="40"/>
      <c r="AA583" s="40"/>
      <c r="AB583" s="40"/>
      <c r="AC583" s="40"/>
      <c r="AD583" s="40"/>
      <c r="AE583" s="40"/>
      <c r="AR583" s="217" t="s">
        <v>257</v>
      </c>
      <c r="AT583" s="217" t="s">
        <v>139</v>
      </c>
      <c r="AU583" s="217" t="s">
        <v>85</v>
      </c>
      <c r="AY583" s="19" t="s">
        <v>136</v>
      </c>
      <c r="BE583" s="218">
        <f>IF(N583="základní",J583,0)</f>
        <v>0</v>
      </c>
      <c r="BF583" s="218">
        <f>IF(N583="snížená",J583,0)</f>
        <v>0</v>
      </c>
      <c r="BG583" s="218">
        <f>IF(N583="zákl. přenesená",J583,0)</f>
        <v>0</v>
      </c>
      <c r="BH583" s="218">
        <f>IF(N583="sníž. přenesená",J583,0)</f>
        <v>0</v>
      </c>
      <c r="BI583" s="218">
        <f>IF(N583="nulová",J583,0)</f>
        <v>0</v>
      </c>
      <c r="BJ583" s="19" t="s">
        <v>83</v>
      </c>
      <c r="BK583" s="218">
        <f>ROUND(I583*H583,2)</f>
        <v>0</v>
      </c>
      <c r="BL583" s="19" t="s">
        <v>257</v>
      </c>
      <c r="BM583" s="217" t="s">
        <v>1635</v>
      </c>
    </row>
    <row r="584" s="2" customFormat="1">
      <c r="A584" s="40"/>
      <c r="B584" s="41"/>
      <c r="C584" s="42"/>
      <c r="D584" s="219" t="s">
        <v>146</v>
      </c>
      <c r="E584" s="42"/>
      <c r="F584" s="220" t="s">
        <v>1636</v>
      </c>
      <c r="G584" s="42"/>
      <c r="H584" s="42"/>
      <c r="I584" s="221"/>
      <c r="J584" s="42"/>
      <c r="K584" s="42"/>
      <c r="L584" s="46"/>
      <c r="M584" s="222"/>
      <c r="N584" s="223"/>
      <c r="O584" s="86"/>
      <c r="P584" s="86"/>
      <c r="Q584" s="86"/>
      <c r="R584" s="86"/>
      <c r="S584" s="86"/>
      <c r="T584" s="87"/>
      <c r="U584" s="40"/>
      <c r="V584" s="40"/>
      <c r="W584" s="40"/>
      <c r="X584" s="40"/>
      <c r="Y584" s="40"/>
      <c r="Z584" s="40"/>
      <c r="AA584" s="40"/>
      <c r="AB584" s="40"/>
      <c r="AC584" s="40"/>
      <c r="AD584" s="40"/>
      <c r="AE584" s="40"/>
      <c r="AT584" s="19" t="s">
        <v>146</v>
      </c>
      <c r="AU584" s="19" t="s">
        <v>85</v>
      </c>
    </row>
    <row r="585" s="14" customFormat="1">
      <c r="A585" s="14"/>
      <c r="B585" s="235"/>
      <c r="C585" s="236"/>
      <c r="D585" s="226" t="s">
        <v>148</v>
      </c>
      <c r="E585" s="237" t="s">
        <v>19</v>
      </c>
      <c r="F585" s="238" t="s">
        <v>1575</v>
      </c>
      <c r="G585" s="236"/>
      <c r="H585" s="239">
        <v>4</v>
      </c>
      <c r="I585" s="240"/>
      <c r="J585" s="236"/>
      <c r="K585" s="236"/>
      <c r="L585" s="241"/>
      <c r="M585" s="242"/>
      <c r="N585" s="243"/>
      <c r="O585" s="243"/>
      <c r="P585" s="243"/>
      <c r="Q585" s="243"/>
      <c r="R585" s="243"/>
      <c r="S585" s="243"/>
      <c r="T585" s="244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T585" s="245" t="s">
        <v>148</v>
      </c>
      <c r="AU585" s="245" t="s">
        <v>85</v>
      </c>
      <c r="AV585" s="14" t="s">
        <v>85</v>
      </c>
      <c r="AW585" s="14" t="s">
        <v>35</v>
      </c>
      <c r="AX585" s="14" t="s">
        <v>75</v>
      </c>
      <c r="AY585" s="245" t="s">
        <v>136</v>
      </c>
    </row>
    <row r="586" s="14" customFormat="1">
      <c r="A586" s="14"/>
      <c r="B586" s="235"/>
      <c r="C586" s="236"/>
      <c r="D586" s="226" t="s">
        <v>148</v>
      </c>
      <c r="E586" s="237" t="s">
        <v>19</v>
      </c>
      <c r="F586" s="238" t="s">
        <v>1538</v>
      </c>
      <c r="G586" s="236"/>
      <c r="H586" s="239">
        <v>2</v>
      </c>
      <c r="I586" s="240"/>
      <c r="J586" s="236"/>
      <c r="K586" s="236"/>
      <c r="L586" s="241"/>
      <c r="M586" s="242"/>
      <c r="N586" s="243"/>
      <c r="O586" s="243"/>
      <c r="P586" s="243"/>
      <c r="Q586" s="243"/>
      <c r="R586" s="243"/>
      <c r="S586" s="243"/>
      <c r="T586" s="244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T586" s="245" t="s">
        <v>148</v>
      </c>
      <c r="AU586" s="245" t="s">
        <v>85</v>
      </c>
      <c r="AV586" s="14" t="s">
        <v>85</v>
      </c>
      <c r="AW586" s="14" t="s">
        <v>35</v>
      </c>
      <c r="AX586" s="14" t="s">
        <v>75</v>
      </c>
      <c r="AY586" s="245" t="s">
        <v>136</v>
      </c>
    </row>
    <row r="587" s="15" customFormat="1">
      <c r="A587" s="15"/>
      <c r="B587" s="246"/>
      <c r="C587" s="247"/>
      <c r="D587" s="226" t="s">
        <v>148</v>
      </c>
      <c r="E587" s="248" t="s">
        <v>19</v>
      </c>
      <c r="F587" s="249" t="s">
        <v>155</v>
      </c>
      <c r="G587" s="247"/>
      <c r="H587" s="250">
        <v>6</v>
      </c>
      <c r="I587" s="251"/>
      <c r="J587" s="247"/>
      <c r="K587" s="247"/>
      <c r="L587" s="252"/>
      <c r="M587" s="253"/>
      <c r="N587" s="254"/>
      <c r="O587" s="254"/>
      <c r="P587" s="254"/>
      <c r="Q587" s="254"/>
      <c r="R587" s="254"/>
      <c r="S587" s="254"/>
      <c r="T587" s="255"/>
      <c r="U587" s="15"/>
      <c r="V587" s="15"/>
      <c r="W587" s="15"/>
      <c r="X587" s="15"/>
      <c r="Y587" s="15"/>
      <c r="Z587" s="15"/>
      <c r="AA587" s="15"/>
      <c r="AB587" s="15"/>
      <c r="AC587" s="15"/>
      <c r="AD587" s="15"/>
      <c r="AE587" s="15"/>
      <c r="AT587" s="256" t="s">
        <v>148</v>
      </c>
      <c r="AU587" s="256" t="s">
        <v>85</v>
      </c>
      <c r="AV587" s="15" t="s">
        <v>144</v>
      </c>
      <c r="AW587" s="15" t="s">
        <v>35</v>
      </c>
      <c r="AX587" s="15" t="s">
        <v>83</v>
      </c>
      <c r="AY587" s="256" t="s">
        <v>136</v>
      </c>
    </row>
    <row r="588" s="2" customFormat="1" ht="16.5" customHeight="1">
      <c r="A588" s="40"/>
      <c r="B588" s="41"/>
      <c r="C588" s="206" t="s">
        <v>673</v>
      </c>
      <c r="D588" s="206" t="s">
        <v>139</v>
      </c>
      <c r="E588" s="207" t="s">
        <v>1637</v>
      </c>
      <c r="F588" s="208" t="s">
        <v>1638</v>
      </c>
      <c r="G588" s="209" t="s">
        <v>282</v>
      </c>
      <c r="H588" s="210">
        <v>6</v>
      </c>
      <c r="I588" s="211"/>
      <c r="J588" s="212">
        <f>ROUND(I588*H588,2)</f>
        <v>0</v>
      </c>
      <c r="K588" s="208" t="s">
        <v>143</v>
      </c>
      <c r="L588" s="46"/>
      <c r="M588" s="213" t="s">
        <v>19</v>
      </c>
      <c r="N588" s="214" t="s">
        <v>46</v>
      </c>
      <c r="O588" s="86"/>
      <c r="P588" s="215">
        <f>O588*H588</f>
        <v>0</v>
      </c>
      <c r="Q588" s="215">
        <v>0.00024000000000000001</v>
      </c>
      <c r="R588" s="215">
        <f>Q588*H588</f>
        <v>0.0014400000000000001</v>
      </c>
      <c r="S588" s="215">
        <v>0</v>
      </c>
      <c r="T588" s="216">
        <f>S588*H588</f>
        <v>0</v>
      </c>
      <c r="U588" s="40"/>
      <c r="V588" s="40"/>
      <c r="W588" s="40"/>
      <c r="X588" s="40"/>
      <c r="Y588" s="40"/>
      <c r="Z588" s="40"/>
      <c r="AA588" s="40"/>
      <c r="AB588" s="40"/>
      <c r="AC588" s="40"/>
      <c r="AD588" s="40"/>
      <c r="AE588" s="40"/>
      <c r="AR588" s="217" t="s">
        <v>257</v>
      </c>
      <c r="AT588" s="217" t="s">
        <v>139</v>
      </c>
      <c r="AU588" s="217" t="s">
        <v>85</v>
      </c>
      <c r="AY588" s="19" t="s">
        <v>136</v>
      </c>
      <c r="BE588" s="218">
        <f>IF(N588="základní",J588,0)</f>
        <v>0</v>
      </c>
      <c r="BF588" s="218">
        <f>IF(N588="snížená",J588,0)</f>
        <v>0</v>
      </c>
      <c r="BG588" s="218">
        <f>IF(N588="zákl. přenesená",J588,0)</f>
        <v>0</v>
      </c>
      <c r="BH588" s="218">
        <f>IF(N588="sníž. přenesená",J588,0)</f>
        <v>0</v>
      </c>
      <c r="BI588" s="218">
        <f>IF(N588="nulová",J588,0)</f>
        <v>0</v>
      </c>
      <c r="BJ588" s="19" t="s">
        <v>83</v>
      </c>
      <c r="BK588" s="218">
        <f>ROUND(I588*H588,2)</f>
        <v>0</v>
      </c>
      <c r="BL588" s="19" t="s">
        <v>257</v>
      </c>
      <c r="BM588" s="217" t="s">
        <v>1639</v>
      </c>
    </row>
    <row r="589" s="2" customFormat="1">
      <c r="A589" s="40"/>
      <c r="B589" s="41"/>
      <c r="C589" s="42"/>
      <c r="D589" s="219" t="s">
        <v>146</v>
      </c>
      <c r="E589" s="42"/>
      <c r="F589" s="220" t="s">
        <v>1640</v>
      </c>
      <c r="G589" s="42"/>
      <c r="H589" s="42"/>
      <c r="I589" s="221"/>
      <c r="J589" s="42"/>
      <c r="K589" s="42"/>
      <c r="L589" s="46"/>
      <c r="M589" s="222"/>
      <c r="N589" s="223"/>
      <c r="O589" s="86"/>
      <c r="P589" s="86"/>
      <c r="Q589" s="86"/>
      <c r="R589" s="86"/>
      <c r="S589" s="86"/>
      <c r="T589" s="87"/>
      <c r="U589" s="40"/>
      <c r="V589" s="40"/>
      <c r="W589" s="40"/>
      <c r="X589" s="40"/>
      <c r="Y589" s="40"/>
      <c r="Z589" s="40"/>
      <c r="AA589" s="40"/>
      <c r="AB589" s="40"/>
      <c r="AC589" s="40"/>
      <c r="AD589" s="40"/>
      <c r="AE589" s="40"/>
      <c r="AT589" s="19" t="s">
        <v>146</v>
      </c>
      <c r="AU589" s="19" t="s">
        <v>85</v>
      </c>
    </row>
    <row r="590" s="14" customFormat="1">
      <c r="A590" s="14"/>
      <c r="B590" s="235"/>
      <c r="C590" s="236"/>
      <c r="D590" s="226" t="s">
        <v>148</v>
      </c>
      <c r="E590" s="237" t="s">
        <v>19</v>
      </c>
      <c r="F590" s="238" t="s">
        <v>1575</v>
      </c>
      <c r="G590" s="236"/>
      <c r="H590" s="239">
        <v>4</v>
      </c>
      <c r="I590" s="240"/>
      <c r="J590" s="236"/>
      <c r="K590" s="236"/>
      <c r="L590" s="241"/>
      <c r="M590" s="242"/>
      <c r="N590" s="243"/>
      <c r="O590" s="243"/>
      <c r="P590" s="243"/>
      <c r="Q590" s="243"/>
      <c r="R590" s="243"/>
      <c r="S590" s="243"/>
      <c r="T590" s="244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T590" s="245" t="s">
        <v>148</v>
      </c>
      <c r="AU590" s="245" t="s">
        <v>85</v>
      </c>
      <c r="AV590" s="14" t="s">
        <v>85</v>
      </c>
      <c r="AW590" s="14" t="s">
        <v>35</v>
      </c>
      <c r="AX590" s="14" t="s">
        <v>75</v>
      </c>
      <c r="AY590" s="245" t="s">
        <v>136</v>
      </c>
    </row>
    <row r="591" s="14" customFormat="1">
      <c r="A591" s="14"/>
      <c r="B591" s="235"/>
      <c r="C591" s="236"/>
      <c r="D591" s="226" t="s">
        <v>148</v>
      </c>
      <c r="E591" s="237" t="s">
        <v>19</v>
      </c>
      <c r="F591" s="238" t="s">
        <v>1538</v>
      </c>
      <c r="G591" s="236"/>
      <c r="H591" s="239">
        <v>2</v>
      </c>
      <c r="I591" s="240"/>
      <c r="J591" s="236"/>
      <c r="K591" s="236"/>
      <c r="L591" s="241"/>
      <c r="M591" s="242"/>
      <c r="N591" s="243"/>
      <c r="O591" s="243"/>
      <c r="P591" s="243"/>
      <c r="Q591" s="243"/>
      <c r="R591" s="243"/>
      <c r="S591" s="243"/>
      <c r="T591" s="244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T591" s="245" t="s">
        <v>148</v>
      </c>
      <c r="AU591" s="245" t="s">
        <v>85</v>
      </c>
      <c r="AV591" s="14" t="s">
        <v>85</v>
      </c>
      <c r="AW591" s="14" t="s">
        <v>35</v>
      </c>
      <c r="AX591" s="14" t="s">
        <v>75</v>
      </c>
      <c r="AY591" s="245" t="s">
        <v>136</v>
      </c>
    </row>
    <row r="592" s="15" customFormat="1">
      <c r="A592" s="15"/>
      <c r="B592" s="246"/>
      <c r="C592" s="247"/>
      <c r="D592" s="226" t="s">
        <v>148</v>
      </c>
      <c r="E592" s="248" t="s">
        <v>19</v>
      </c>
      <c r="F592" s="249" t="s">
        <v>155</v>
      </c>
      <c r="G592" s="247"/>
      <c r="H592" s="250">
        <v>6</v>
      </c>
      <c r="I592" s="251"/>
      <c r="J592" s="247"/>
      <c r="K592" s="247"/>
      <c r="L592" s="252"/>
      <c r="M592" s="253"/>
      <c r="N592" s="254"/>
      <c r="O592" s="254"/>
      <c r="P592" s="254"/>
      <c r="Q592" s="254"/>
      <c r="R592" s="254"/>
      <c r="S592" s="254"/>
      <c r="T592" s="255"/>
      <c r="U592" s="15"/>
      <c r="V592" s="15"/>
      <c r="W592" s="15"/>
      <c r="X592" s="15"/>
      <c r="Y592" s="15"/>
      <c r="Z592" s="15"/>
      <c r="AA592" s="15"/>
      <c r="AB592" s="15"/>
      <c r="AC592" s="15"/>
      <c r="AD592" s="15"/>
      <c r="AE592" s="15"/>
      <c r="AT592" s="256" t="s">
        <v>148</v>
      </c>
      <c r="AU592" s="256" t="s">
        <v>85</v>
      </c>
      <c r="AV592" s="15" t="s">
        <v>144</v>
      </c>
      <c r="AW592" s="15" t="s">
        <v>35</v>
      </c>
      <c r="AX592" s="15" t="s">
        <v>83</v>
      </c>
      <c r="AY592" s="256" t="s">
        <v>136</v>
      </c>
    </row>
    <row r="593" s="2" customFormat="1" ht="16.5" customHeight="1">
      <c r="A593" s="40"/>
      <c r="B593" s="41"/>
      <c r="C593" s="206" t="s">
        <v>679</v>
      </c>
      <c r="D593" s="206" t="s">
        <v>139</v>
      </c>
      <c r="E593" s="207" t="s">
        <v>1641</v>
      </c>
      <c r="F593" s="208" t="s">
        <v>1642</v>
      </c>
      <c r="G593" s="209" t="s">
        <v>282</v>
      </c>
      <c r="H593" s="210">
        <v>2</v>
      </c>
      <c r="I593" s="211"/>
      <c r="J593" s="212">
        <f>ROUND(I593*H593,2)</f>
        <v>0</v>
      </c>
      <c r="K593" s="208" t="s">
        <v>143</v>
      </c>
      <c r="L593" s="46"/>
      <c r="M593" s="213" t="s">
        <v>19</v>
      </c>
      <c r="N593" s="214" t="s">
        <v>46</v>
      </c>
      <c r="O593" s="86"/>
      <c r="P593" s="215">
        <f>O593*H593</f>
        <v>0</v>
      </c>
      <c r="Q593" s="215">
        <v>0.00027999999999999998</v>
      </c>
      <c r="R593" s="215">
        <f>Q593*H593</f>
        <v>0.00055999999999999995</v>
      </c>
      <c r="S593" s="215">
        <v>0</v>
      </c>
      <c r="T593" s="216">
        <f>S593*H593</f>
        <v>0</v>
      </c>
      <c r="U593" s="40"/>
      <c r="V593" s="40"/>
      <c r="W593" s="40"/>
      <c r="X593" s="40"/>
      <c r="Y593" s="40"/>
      <c r="Z593" s="40"/>
      <c r="AA593" s="40"/>
      <c r="AB593" s="40"/>
      <c r="AC593" s="40"/>
      <c r="AD593" s="40"/>
      <c r="AE593" s="40"/>
      <c r="AR593" s="217" t="s">
        <v>257</v>
      </c>
      <c r="AT593" s="217" t="s">
        <v>139</v>
      </c>
      <c r="AU593" s="217" t="s">
        <v>85</v>
      </c>
      <c r="AY593" s="19" t="s">
        <v>136</v>
      </c>
      <c r="BE593" s="218">
        <f>IF(N593="základní",J593,0)</f>
        <v>0</v>
      </c>
      <c r="BF593" s="218">
        <f>IF(N593="snížená",J593,0)</f>
        <v>0</v>
      </c>
      <c r="BG593" s="218">
        <f>IF(N593="zákl. přenesená",J593,0)</f>
        <v>0</v>
      </c>
      <c r="BH593" s="218">
        <f>IF(N593="sníž. přenesená",J593,0)</f>
        <v>0</v>
      </c>
      <c r="BI593" s="218">
        <f>IF(N593="nulová",J593,0)</f>
        <v>0</v>
      </c>
      <c r="BJ593" s="19" t="s">
        <v>83</v>
      </c>
      <c r="BK593" s="218">
        <f>ROUND(I593*H593,2)</f>
        <v>0</v>
      </c>
      <c r="BL593" s="19" t="s">
        <v>257</v>
      </c>
      <c r="BM593" s="217" t="s">
        <v>1643</v>
      </c>
    </row>
    <row r="594" s="2" customFormat="1">
      <c r="A594" s="40"/>
      <c r="B594" s="41"/>
      <c r="C594" s="42"/>
      <c r="D594" s="219" t="s">
        <v>146</v>
      </c>
      <c r="E594" s="42"/>
      <c r="F594" s="220" t="s">
        <v>1644</v>
      </c>
      <c r="G594" s="42"/>
      <c r="H594" s="42"/>
      <c r="I594" s="221"/>
      <c r="J594" s="42"/>
      <c r="K594" s="42"/>
      <c r="L594" s="46"/>
      <c r="M594" s="222"/>
      <c r="N594" s="223"/>
      <c r="O594" s="86"/>
      <c r="P594" s="86"/>
      <c r="Q594" s="86"/>
      <c r="R594" s="86"/>
      <c r="S594" s="86"/>
      <c r="T594" s="87"/>
      <c r="U594" s="40"/>
      <c r="V594" s="40"/>
      <c r="W594" s="40"/>
      <c r="X594" s="40"/>
      <c r="Y594" s="40"/>
      <c r="Z594" s="40"/>
      <c r="AA594" s="40"/>
      <c r="AB594" s="40"/>
      <c r="AC594" s="40"/>
      <c r="AD594" s="40"/>
      <c r="AE594" s="40"/>
      <c r="AT594" s="19" t="s">
        <v>146</v>
      </c>
      <c r="AU594" s="19" t="s">
        <v>85</v>
      </c>
    </row>
    <row r="595" s="14" customFormat="1">
      <c r="A595" s="14"/>
      <c r="B595" s="235"/>
      <c r="C595" s="236"/>
      <c r="D595" s="226" t="s">
        <v>148</v>
      </c>
      <c r="E595" s="237" t="s">
        <v>19</v>
      </c>
      <c r="F595" s="238" t="s">
        <v>1538</v>
      </c>
      <c r="G595" s="236"/>
      <c r="H595" s="239">
        <v>2</v>
      </c>
      <c r="I595" s="240"/>
      <c r="J595" s="236"/>
      <c r="K595" s="236"/>
      <c r="L595" s="241"/>
      <c r="M595" s="242"/>
      <c r="N595" s="243"/>
      <c r="O595" s="243"/>
      <c r="P595" s="243"/>
      <c r="Q595" s="243"/>
      <c r="R595" s="243"/>
      <c r="S595" s="243"/>
      <c r="T595" s="244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T595" s="245" t="s">
        <v>148</v>
      </c>
      <c r="AU595" s="245" t="s">
        <v>85</v>
      </c>
      <c r="AV595" s="14" t="s">
        <v>85</v>
      </c>
      <c r="AW595" s="14" t="s">
        <v>35</v>
      </c>
      <c r="AX595" s="14" t="s">
        <v>75</v>
      </c>
      <c r="AY595" s="245" t="s">
        <v>136</v>
      </c>
    </row>
    <row r="596" s="15" customFormat="1">
      <c r="A596" s="15"/>
      <c r="B596" s="246"/>
      <c r="C596" s="247"/>
      <c r="D596" s="226" t="s">
        <v>148</v>
      </c>
      <c r="E596" s="248" t="s">
        <v>19</v>
      </c>
      <c r="F596" s="249" t="s">
        <v>155</v>
      </c>
      <c r="G596" s="247"/>
      <c r="H596" s="250">
        <v>2</v>
      </c>
      <c r="I596" s="251"/>
      <c r="J596" s="247"/>
      <c r="K596" s="247"/>
      <c r="L596" s="252"/>
      <c r="M596" s="253"/>
      <c r="N596" s="254"/>
      <c r="O596" s="254"/>
      <c r="P596" s="254"/>
      <c r="Q596" s="254"/>
      <c r="R596" s="254"/>
      <c r="S596" s="254"/>
      <c r="T596" s="255"/>
      <c r="U596" s="15"/>
      <c r="V596" s="15"/>
      <c r="W596" s="15"/>
      <c r="X596" s="15"/>
      <c r="Y596" s="15"/>
      <c r="Z596" s="15"/>
      <c r="AA596" s="15"/>
      <c r="AB596" s="15"/>
      <c r="AC596" s="15"/>
      <c r="AD596" s="15"/>
      <c r="AE596" s="15"/>
      <c r="AT596" s="256" t="s">
        <v>148</v>
      </c>
      <c r="AU596" s="256" t="s">
        <v>85</v>
      </c>
      <c r="AV596" s="15" t="s">
        <v>144</v>
      </c>
      <c r="AW596" s="15" t="s">
        <v>35</v>
      </c>
      <c r="AX596" s="15" t="s">
        <v>83</v>
      </c>
      <c r="AY596" s="256" t="s">
        <v>136</v>
      </c>
    </row>
    <row r="597" s="2" customFormat="1" ht="21.75" customHeight="1">
      <c r="A597" s="40"/>
      <c r="B597" s="41"/>
      <c r="C597" s="206" t="s">
        <v>684</v>
      </c>
      <c r="D597" s="206" t="s">
        <v>139</v>
      </c>
      <c r="E597" s="207" t="s">
        <v>1645</v>
      </c>
      <c r="F597" s="208" t="s">
        <v>1646</v>
      </c>
      <c r="G597" s="209" t="s">
        <v>282</v>
      </c>
      <c r="H597" s="210">
        <v>2</v>
      </c>
      <c r="I597" s="211"/>
      <c r="J597" s="212">
        <f>ROUND(I597*H597,2)</f>
        <v>0</v>
      </c>
      <c r="K597" s="208" t="s">
        <v>143</v>
      </c>
      <c r="L597" s="46"/>
      <c r="M597" s="213" t="s">
        <v>19</v>
      </c>
      <c r="N597" s="214" t="s">
        <v>46</v>
      </c>
      <c r="O597" s="86"/>
      <c r="P597" s="215">
        <f>O597*H597</f>
        <v>0</v>
      </c>
      <c r="Q597" s="215">
        <v>0.00075000000000000002</v>
      </c>
      <c r="R597" s="215">
        <f>Q597*H597</f>
        <v>0.0015</v>
      </c>
      <c r="S597" s="215">
        <v>0</v>
      </c>
      <c r="T597" s="216">
        <f>S597*H597</f>
        <v>0</v>
      </c>
      <c r="U597" s="40"/>
      <c r="V597" s="40"/>
      <c r="W597" s="40"/>
      <c r="X597" s="40"/>
      <c r="Y597" s="40"/>
      <c r="Z597" s="40"/>
      <c r="AA597" s="40"/>
      <c r="AB597" s="40"/>
      <c r="AC597" s="40"/>
      <c r="AD597" s="40"/>
      <c r="AE597" s="40"/>
      <c r="AR597" s="217" t="s">
        <v>257</v>
      </c>
      <c r="AT597" s="217" t="s">
        <v>139</v>
      </c>
      <c r="AU597" s="217" t="s">
        <v>85</v>
      </c>
      <c r="AY597" s="19" t="s">
        <v>136</v>
      </c>
      <c r="BE597" s="218">
        <f>IF(N597="základní",J597,0)</f>
        <v>0</v>
      </c>
      <c r="BF597" s="218">
        <f>IF(N597="snížená",J597,0)</f>
        <v>0</v>
      </c>
      <c r="BG597" s="218">
        <f>IF(N597="zákl. přenesená",J597,0)</f>
        <v>0</v>
      </c>
      <c r="BH597" s="218">
        <f>IF(N597="sníž. přenesená",J597,0)</f>
        <v>0</v>
      </c>
      <c r="BI597" s="218">
        <f>IF(N597="nulová",J597,0)</f>
        <v>0</v>
      </c>
      <c r="BJ597" s="19" t="s">
        <v>83</v>
      </c>
      <c r="BK597" s="218">
        <f>ROUND(I597*H597,2)</f>
        <v>0</v>
      </c>
      <c r="BL597" s="19" t="s">
        <v>257</v>
      </c>
      <c r="BM597" s="217" t="s">
        <v>1647</v>
      </c>
    </row>
    <row r="598" s="2" customFormat="1">
      <c r="A598" s="40"/>
      <c r="B598" s="41"/>
      <c r="C598" s="42"/>
      <c r="D598" s="219" t="s">
        <v>146</v>
      </c>
      <c r="E598" s="42"/>
      <c r="F598" s="220" t="s">
        <v>1648</v>
      </c>
      <c r="G598" s="42"/>
      <c r="H598" s="42"/>
      <c r="I598" s="221"/>
      <c r="J598" s="42"/>
      <c r="K598" s="42"/>
      <c r="L598" s="46"/>
      <c r="M598" s="222"/>
      <c r="N598" s="223"/>
      <c r="O598" s="86"/>
      <c r="P598" s="86"/>
      <c r="Q598" s="86"/>
      <c r="R598" s="86"/>
      <c r="S598" s="86"/>
      <c r="T598" s="87"/>
      <c r="U598" s="40"/>
      <c r="V598" s="40"/>
      <c r="W598" s="40"/>
      <c r="X598" s="40"/>
      <c r="Y598" s="40"/>
      <c r="Z598" s="40"/>
      <c r="AA598" s="40"/>
      <c r="AB598" s="40"/>
      <c r="AC598" s="40"/>
      <c r="AD598" s="40"/>
      <c r="AE598" s="40"/>
      <c r="AT598" s="19" t="s">
        <v>146</v>
      </c>
      <c r="AU598" s="19" t="s">
        <v>85</v>
      </c>
    </row>
    <row r="599" s="14" customFormat="1">
      <c r="A599" s="14"/>
      <c r="B599" s="235"/>
      <c r="C599" s="236"/>
      <c r="D599" s="226" t="s">
        <v>148</v>
      </c>
      <c r="E599" s="237" t="s">
        <v>19</v>
      </c>
      <c r="F599" s="238" t="s">
        <v>1538</v>
      </c>
      <c r="G599" s="236"/>
      <c r="H599" s="239">
        <v>2</v>
      </c>
      <c r="I599" s="240"/>
      <c r="J599" s="236"/>
      <c r="K599" s="236"/>
      <c r="L599" s="241"/>
      <c r="M599" s="242"/>
      <c r="N599" s="243"/>
      <c r="O599" s="243"/>
      <c r="P599" s="243"/>
      <c r="Q599" s="243"/>
      <c r="R599" s="243"/>
      <c r="S599" s="243"/>
      <c r="T599" s="244"/>
      <c r="U599" s="14"/>
      <c r="V599" s="14"/>
      <c r="W599" s="14"/>
      <c r="X599" s="14"/>
      <c r="Y599" s="14"/>
      <c r="Z599" s="14"/>
      <c r="AA599" s="14"/>
      <c r="AB599" s="14"/>
      <c r="AC599" s="14"/>
      <c r="AD599" s="14"/>
      <c r="AE599" s="14"/>
      <c r="AT599" s="245" t="s">
        <v>148</v>
      </c>
      <c r="AU599" s="245" t="s">
        <v>85</v>
      </c>
      <c r="AV599" s="14" t="s">
        <v>85</v>
      </c>
      <c r="AW599" s="14" t="s">
        <v>35</v>
      </c>
      <c r="AX599" s="14" t="s">
        <v>75</v>
      </c>
      <c r="AY599" s="245" t="s">
        <v>136</v>
      </c>
    </row>
    <row r="600" s="15" customFormat="1">
      <c r="A600" s="15"/>
      <c r="B600" s="246"/>
      <c r="C600" s="247"/>
      <c r="D600" s="226" t="s">
        <v>148</v>
      </c>
      <c r="E600" s="248" t="s">
        <v>19</v>
      </c>
      <c r="F600" s="249" t="s">
        <v>155</v>
      </c>
      <c r="G600" s="247"/>
      <c r="H600" s="250">
        <v>2</v>
      </c>
      <c r="I600" s="251"/>
      <c r="J600" s="247"/>
      <c r="K600" s="247"/>
      <c r="L600" s="252"/>
      <c r="M600" s="253"/>
      <c r="N600" s="254"/>
      <c r="O600" s="254"/>
      <c r="P600" s="254"/>
      <c r="Q600" s="254"/>
      <c r="R600" s="254"/>
      <c r="S600" s="254"/>
      <c r="T600" s="255"/>
      <c r="U600" s="15"/>
      <c r="V600" s="15"/>
      <c r="W600" s="15"/>
      <c r="X600" s="15"/>
      <c r="Y600" s="15"/>
      <c r="Z600" s="15"/>
      <c r="AA600" s="15"/>
      <c r="AB600" s="15"/>
      <c r="AC600" s="15"/>
      <c r="AD600" s="15"/>
      <c r="AE600" s="15"/>
      <c r="AT600" s="256" t="s">
        <v>148</v>
      </c>
      <c r="AU600" s="256" t="s">
        <v>85</v>
      </c>
      <c r="AV600" s="15" t="s">
        <v>144</v>
      </c>
      <c r="AW600" s="15" t="s">
        <v>35</v>
      </c>
      <c r="AX600" s="15" t="s">
        <v>83</v>
      </c>
      <c r="AY600" s="256" t="s">
        <v>136</v>
      </c>
    </row>
    <row r="601" s="2" customFormat="1" ht="24.15" customHeight="1">
      <c r="A601" s="40"/>
      <c r="B601" s="41"/>
      <c r="C601" s="206" t="s">
        <v>689</v>
      </c>
      <c r="D601" s="206" t="s">
        <v>139</v>
      </c>
      <c r="E601" s="207" t="s">
        <v>1649</v>
      </c>
      <c r="F601" s="208" t="s">
        <v>1650</v>
      </c>
      <c r="G601" s="209" t="s">
        <v>215</v>
      </c>
      <c r="H601" s="210">
        <v>0.26800000000000002</v>
      </c>
      <c r="I601" s="211"/>
      <c r="J601" s="212">
        <f>ROUND(I601*H601,2)</f>
        <v>0</v>
      </c>
      <c r="K601" s="208" t="s">
        <v>143</v>
      </c>
      <c r="L601" s="46"/>
      <c r="M601" s="213" t="s">
        <v>19</v>
      </c>
      <c r="N601" s="214" t="s">
        <v>46</v>
      </c>
      <c r="O601" s="86"/>
      <c r="P601" s="215">
        <f>O601*H601</f>
        <v>0</v>
      </c>
      <c r="Q601" s="215">
        <v>0</v>
      </c>
      <c r="R601" s="215">
        <f>Q601*H601</f>
        <v>0</v>
      </c>
      <c r="S601" s="215">
        <v>0</v>
      </c>
      <c r="T601" s="216">
        <f>S601*H601</f>
        <v>0</v>
      </c>
      <c r="U601" s="40"/>
      <c r="V601" s="40"/>
      <c r="W601" s="40"/>
      <c r="X601" s="40"/>
      <c r="Y601" s="40"/>
      <c r="Z601" s="40"/>
      <c r="AA601" s="40"/>
      <c r="AB601" s="40"/>
      <c r="AC601" s="40"/>
      <c r="AD601" s="40"/>
      <c r="AE601" s="40"/>
      <c r="AR601" s="217" t="s">
        <v>257</v>
      </c>
      <c r="AT601" s="217" t="s">
        <v>139</v>
      </c>
      <c r="AU601" s="217" t="s">
        <v>85</v>
      </c>
      <c r="AY601" s="19" t="s">
        <v>136</v>
      </c>
      <c r="BE601" s="218">
        <f>IF(N601="základní",J601,0)</f>
        <v>0</v>
      </c>
      <c r="BF601" s="218">
        <f>IF(N601="snížená",J601,0)</f>
        <v>0</v>
      </c>
      <c r="BG601" s="218">
        <f>IF(N601="zákl. přenesená",J601,0)</f>
        <v>0</v>
      </c>
      <c r="BH601" s="218">
        <f>IF(N601="sníž. přenesená",J601,0)</f>
        <v>0</v>
      </c>
      <c r="BI601" s="218">
        <f>IF(N601="nulová",J601,0)</f>
        <v>0</v>
      </c>
      <c r="BJ601" s="19" t="s">
        <v>83</v>
      </c>
      <c r="BK601" s="218">
        <f>ROUND(I601*H601,2)</f>
        <v>0</v>
      </c>
      <c r="BL601" s="19" t="s">
        <v>257</v>
      </c>
      <c r="BM601" s="217" t="s">
        <v>1651</v>
      </c>
    </row>
    <row r="602" s="2" customFormat="1">
      <c r="A602" s="40"/>
      <c r="B602" s="41"/>
      <c r="C602" s="42"/>
      <c r="D602" s="219" t="s">
        <v>146</v>
      </c>
      <c r="E602" s="42"/>
      <c r="F602" s="220" t="s">
        <v>1652</v>
      </c>
      <c r="G602" s="42"/>
      <c r="H602" s="42"/>
      <c r="I602" s="221"/>
      <c r="J602" s="42"/>
      <c r="K602" s="42"/>
      <c r="L602" s="46"/>
      <c r="M602" s="222"/>
      <c r="N602" s="223"/>
      <c r="O602" s="86"/>
      <c r="P602" s="86"/>
      <c r="Q602" s="86"/>
      <c r="R602" s="86"/>
      <c r="S602" s="86"/>
      <c r="T602" s="87"/>
      <c r="U602" s="40"/>
      <c r="V602" s="40"/>
      <c r="W602" s="40"/>
      <c r="X602" s="40"/>
      <c r="Y602" s="40"/>
      <c r="Z602" s="40"/>
      <c r="AA602" s="40"/>
      <c r="AB602" s="40"/>
      <c r="AC602" s="40"/>
      <c r="AD602" s="40"/>
      <c r="AE602" s="40"/>
      <c r="AT602" s="19" t="s">
        <v>146</v>
      </c>
      <c r="AU602" s="19" t="s">
        <v>85</v>
      </c>
    </row>
    <row r="603" s="12" customFormat="1" ht="22.8" customHeight="1">
      <c r="A603" s="12"/>
      <c r="B603" s="190"/>
      <c r="C603" s="191"/>
      <c r="D603" s="192" t="s">
        <v>74</v>
      </c>
      <c r="E603" s="204" t="s">
        <v>1653</v>
      </c>
      <c r="F603" s="204" t="s">
        <v>1654</v>
      </c>
      <c r="G603" s="191"/>
      <c r="H603" s="191"/>
      <c r="I603" s="194"/>
      <c r="J603" s="205">
        <f>BK603</f>
        <v>0</v>
      </c>
      <c r="K603" s="191"/>
      <c r="L603" s="196"/>
      <c r="M603" s="197"/>
      <c r="N603" s="198"/>
      <c r="O603" s="198"/>
      <c r="P603" s="199">
        <f>SUM(P604:P609)</f>
        <v>0</v>
      </c>
      <c r="Q603" s="198"/>
      <c r="R603" s="199">
        <f>SUM(R604:R609)</f>
        <v>0.0276</v>
      </c>
      <c r="S603" s="198"/>
      <c r="T603" s="200">
        <f>SUM(T604:T609)</f>
        <v>0</v>
      </c>
      <c r="U603" s="12"/>
      <c r="V603" s="12"/>
      <c r="W603" s="12"/>
      <c r="X603" s="12"/>
      <c r="Y603" s="12"/>
      <c r="Z603" s="12"/>
      <c r="AA603" s="12"/>
      <c r="AB603" s="12"/>
      <c r="AC603" s="12"/>
      <c r="AD603" s="12"/>
      <c r="AE603" s="12"/>
      <c r="AR603" s="201" t="s">
        <v>85</v>
      </c>
      <c r="AT603" s="202" t="s">
        <v>74</v>
      </c>
      <c r="AU603" s="202" t="s">
        <v>83</v>
      </c>
      <c r="AY603" s="201" t="s">
        <v>136</v>
      </c>
      <c r="BK603" s="203">
        <f>SUM(BK604:BK609)</f>
        <v>0</v>
      </c>
    </row>
    <row r="604" s="2" customFormat="1" ht="24.15" customHeight="1">
      <c r="A604" s="40"/>
      <c r="B604" s="41"/>
      <c r="C604" s="206" t="s">
        <v>693</v>
      </c>
      <c r="D604" s="206" t="s">
        <v>139</v>
      </c>
      <c r="E604" s="207" t="s">
        <v>1655</v>
      </c>
      <c r="F604" s="208" t="s">
        <v>1656</v>
      </c>
      <c r="G604" s="209" t="s">
        <v>256</v>
      </c>
      <c r="H604" s="210">
        <v>3</v>
      </c>
      <c r="I604" s="211"/>
      <c r="J604" s="212">
        <f>ROUND(I604*H604,2)</f>
        <v>0</v>
      </c>
      <c r="K604" s="208" t="s">
        <v>143</v>
      </c>
      <c r="L604" s="46"/>
      <c r="M604" s="213" t="s">
        <v>19</v>
      </c>
      <c r="N604" s="214" t="s">
        <v>46</v>
      </c>
      <c r="O604" s="86"/>
      <c r="P604" s="215">
        <f>O604*H604</f>
        <v>0</v>
      </c>
      <c r="Q604" s="215">
        <v>0.0091999999999999998</v>
      </c>
      <c r="R604" s="215">
        <f>Q604*H604</f>
        <v>0.0276</v>
      </c>
      <c r="S604" s="215">
        <v>0</v>
      </c>
      <c r="T604" s="216">
        <f>S604*H604</f>
        <v>0</v>
      </c>
      <c r="U604" s="40"/>
      <c r="V604" s="40"/>
      <c r="W604" s="40"/>
      <c r="X604" s="40"/>
      <c r="Y604" s="40"/>
      <c r="Z604" s="40"/>
      <c r="AA604" s="40"/>
      <c r="AB604" s="40"/>
      <c r="AC604" s="40"/>
      <c r="AD604" s="40"/>
      <c r="AE604" s="40"/>
      <c r="AR604" s="217" t="s">
        <v>257</v>
      </c>
      <c r="AT604" s="217" t="s">
        <v>139</v>
      </c>
      <c r="AU604" s="217" t="s">
        <v>85</v>
      </c>
      <c r="AY604" s="19" t="s">
        <v>136</v>
      </c>
      <c r="BE604" s="218">
        <f>IF(N604="základní",J604,0)</f>
        <v>0</v>
      </c>
      <c r="BF604" s="218">
        <f>IF(N604="snížená",J604,0)</f>
        <v>0</v>
      </c>
      <c r="BG604" s="218">
        <f>IF(N604="zákl. přenesená",J604,0)</f>
        <v>0</v>
      </c>
      <c r="BH604" s="218">
        <f>IF(N604="sníž. přenesená",J604,0)</f>
        <v>0</v>
      </c>
      <c r="BI604" s="218">
        <f>IF(N604="nulová",J604,0)</f>
        <v>0</v>
      </c>
      <c r="BJ604" s="19" t="s">
        <v>83</v>
      </c>
      <c r="BK604" s="218">
        <f>ROUND(I604*H604,2)</f>
        <v>0</v>
      </c>
      <c r="BL604" s="19" t="s">
        <v>257</v>
      </c>
      <c r="BM604" s="217" t="s">
        <v>1657</v>
      </c>
    </row>
    <row r="605" s="2" customFormat="1">
      <c r="A605" s="40"/>
      <c r="B605" s="41"/>
      <c r="C605" s="42"/>
      <c r="D605" s="219" t="s">
        <v>146</v>
      </c>
      <c r="E605" s="42"/>
      <c r="F605" s="220" t="s">
        <v>1658</v>
      </c>
      <c r="G605" s="42"/>
      <c r="H605" s="42"/>
      <c r="I605" s="221"/>
      <c r="J605" s="42"/>
      <c r="K605" s="42"/>
      <c r="L605" s="46"/>
      <c r="M605" s="222"/>
      <c r="N605" s="223"/>
      <c r="O605" s="86"/>
      <c r="P605" s="86"/>
      <c r="Q605" s="86"/>
      <c r="R605" s="86"/>
      <c r="S605" s="86"/>
      <c r="T605" s="87"/>
      <c r="U605" s="40"/>
      <c r="V605" s="40"/>
      <c r="W605" s="40"/>
      <c r="X605" s="40"/>
      <c r="Y605" s="40"/>
      <c r="Z605" s="40"/>
      <c r="AA605" s="40"/>
      <c r="AB605" s="40"/>
      <c r="AC605" s="40"/>
      <c r="AD605" s="40"/>
      <c r="AE605" s="40"/>
      <c r="AT605" s="19" t="s">
        <v>146</v>
      </c>
      <c r="AU605" s="19" t="s">
        <v>85</v>
      </c>
    </row>
    <row r="606" s="14" customFormat="1">
      <c r="A606" s="14"/>
      <c r="B606" s="235"/>
      <c r="C606" s="236"/>
      <c r="D606" s="226" t="s">
        <v>148</v>
      </c>
      <c r="E606" s="237" t="s">
        <v>19</v>
      </c>
      <c r="F606" s="238" t="s">
        <v>1570</v>
      </c>
      <c r="G606" s="236"/>
      <c r="H606" s="239">
        <v>3</v>
      </c>
      <c r="I606" s="240"/>
      <c r="J606" s="236"/>
      <c r="K606" s="236"/>
      <c r="L606" s="241"/>
      <c r="M606" s="242"/>
      <c r="N606" s="243"/>
      <c r="O606" s="243"/>
      <c r="P606" s="243"/>
      <c r="Q606" s="243"/>
      <c r="R606" s="243"/>
      <c r="S606" s="243"/>
      <c r="T606" s="244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T606" s="245" t="s">
        <v>148</v>
      </c>
      <c r="AU606" s="245" t="s">
        <v>85</v>
      </c>
      <c r="AV606" s="14" t="s">
        <v>85</v>
      </c>
      <c r="AW606" s="14" t="s">
        <v>35</v>
      </c>
      <c r="AX606" s="14" t="s">
        <v>75</v>
      </c>
      <c r="AY606" s="245" t="s">
        <v>136</v>
      </c>
    </row>
    <row r="607" s="15" customFormat="1">
      <c r="A607" s="15"/>
      <c r="B607" s="246"/>
      <c r="C607" s="247"/>
      <c r="D607" s="226" t="s">
        <v>148</v>
      </c>
      <c r="E607" s="248" t="s">
        <v>19</v>
      </c>
      <c r="F607" s="249" t="s">
        <v>155</v>
      </c>
      <c r="G607" s="247"/>
      <c r="H607" s="250">
        <v>3</v>
      </c>
      <c r="I607" s="251"/>
      <c r="J607" s="247"/>
      <c r="K607" s="247"/>
      <c r="L607" s="252"/>
      <c r="M607" s="253"/>
      <c r="N607" s="254"/>
      <c r="O607" s="254"/>
      <c r="P607" s="254"/>
      <c r="Q607" s="254"/>
      <c r="R607" s="254"/>
      <c r="S607" s="254"/>
      <c r="T607" s="255"/>
      <c r="U607" s="15"/>
      <c r="V607" s="15"/>
      <c r="W607" s="15"/>
      <c r="X607" s="15"/>
      <c r="Y607" s="15"/>
      <c r="Z607" s="15"/>
      <c r="AA607" s="15"/>
      <c r="AB607" s="15"/>
      <c r="AC607" s="15"/>
      <c r="AD607" s="15"/>
      <c r="AE607" s="15"/>
      <c r="AT607" s="256" t="s">
        <v>148</v>
      </c>
      <c r="AU607" s="256" t="s">
        <v>85</v>
      </c>
      <c r="AV607" s="15" t="s">
        <v>144</v>
      </c>
      <c r="AW607" s="15" t="s">
        <v>35</v>
      </c>
      <c r="AX607" s="15" t="s">
        <v>83</v>
      </c>
      <c r="AY607" s="256" t="s">
        <v>136</v>
      </c>
    </row>
    <row r="608" s="2" customFormat="1" ht="33" customHeight="1">
      <c r="A608" s="40"/>
      <c r="B608" s="41"/>
      <c r="C608" s="206" t="s">
        <v>698</v>
      </c>
      <c r="D608" s="206" t="s">
        <v>139</v>
      </c>
      <c r="E608" s="207" t="s">
        <v>1659</v>
      </c>
      <c r="F608" s="208" t="s">
        <v>1660</v>
      </c>
      <c r="G608" s="209" t="s">
        <v>215</v>
      </c>
      <c r="H608" s="210">
        <v>0.028000000000000001</v>
      </c>
      <c r="I608" s="211"/>
      <c r="J608" s="212">
        <f>ROUND(I608*H608,2)</f>
        <v>0</v>
      </c>
      <c r="K608" s="208" t="s">
        <v>143</v>
      </c>
      <c r="L608" s="46"/>
      <c r="M608" s="213" t="s">
        <v>19</v>
      </c>
      <c r="N608" s="214" t="s">
        <v>46</v>
      </c>
      <c r="O608" s="86"/>
      <c r="P608" s="215">
        <f>O608*H608</f>
        <v>0</v>
      </c>
      <c r="Q608" s="215">
        <v>0</v>
      </c>
      <c r="R608" s="215">
        <f>Q608*H608</f>
        <v>0</v>
      </c>
      <c r="S608" s="215">
        <v>0</v>
      </c>
      <c r="T608" s="216">
        <f>S608*H608</f>
        <v>0</v>
      </c>
      <c r="U608" s="40"/>
      <c r="V608" s="40"/>
      <c r="W608" s="40"/>
      <c r="X608" s="40"/>
      <c r="Y608" s="40"/>
      <c r="Z608" s="40"/>
      <c r="AA608" s="40"/>
      <c r="AB608" s="40"/>
      <c r="AC608" s="40"/>
      <c r="AD608" s="40"/>
      <c r="AE608" s="40"/>
      <c r="AR608" s="217" t="s">
        <v>257</v>
      </c>
      <c r="AT608" s="217" t="s">
        <v>139</v>
      </c>
      <c r="AU608" s="217" t="s">
        <v>85</v>
      </c>
      <c r="AY608" s="19" t="s">
        <v>136</v>
      </c>
      <c r="BE608" s="218">
        <f>IF(N608="základní",J608,0)</f>
        <v>0</v>
      </c>
      <c r="BF608" s="218">
        <f>IF(N608="snížená",J608,0)</f>
        <v>0</v>
      </c>
      <c r="BG608" s="218">
        <f>IF(N608="zákl. přenesená",J608,0)</f>
        <v>0</v>
      </c>
      <c r="BH608" s="218">
        <f>IF(N608="sníž. přenesená",J608,0)</f>
        <v>0</v>
      </c>
      <c r="BI608" s="218">
        <f>IF(N608="nulová",J608,0)</f>
        <v>0</v>
      </c>
      <c r="BJ608" s="19" t="s">
        <v>83</v>
      </c>
      <c r="BK608" s="218">
        <f>ROUND(I608*H608,2)</f>
        <v>0</v>
      </c>
      <c r="BL608" s="19" t="s">
        <v>257</v>
      </c>
      <c r="BM608" s="217" t="s">
        <v>1661</v>
      </c>
    </row>
    <row r="609" s="2" customFormat="1">
      <c r="A609" s="40"/>
      <c r="B609" s="41"/>
      <c r="C609" s="42"/>
      <c r="D609" s="219" t="s">
        <v>146</v>
      </c>
      <c r="E609" s="42"/>
      <c r="F609" s="220" t="s">
        <v>1662</v>
      </c>
      <c r="G609" s="42"/>
      <c r="H609" s="42"/>
      <c r="I609" s="221"/>
      <c r="J609" s="42"/>
      <c r="K609" s="42"/>
      <c r="L609" s="46"/>
      <c r="M609" s="275"/>
      <c r="N609" s="276"/>
      <c r="O609" s="272"/>
      <c r="P609" s="272"/>
      <c r="Q609" s="272"/>
      <c r="R609" s="272"/>
      <c r="S609" s="272"/>
      <c r="T609" s="277"/>
      <c r="U609" s="40"/>
      <c r="V609" s="40"/>
      <c r="W609" s="40"/>
      <c r="X609" s="40"/>
      <c r="Y609" s="40"/>
      <c r="Z609" s="40"/>
      <c r="AA609" s="40"/>
      <c r="AB609" s="40"/>
      <c r="AC609" s="40"/>
      <c r="AD609" s="40"/>
      <c r="AE609" s="40"/>
      <c r="AT609" s="19" t="s">
        <v>146</v>
      </c>
      <c r="AU609" s="19" t="s">
        <v>85</v>
      </c>
    </row>
    <row r="610" s="2" customFormat="1" ht="6.96" customHeight="1">
      <c r="A610" s="40"/>
      <c r="B610" s="61"/>
      <c r="C610" s="62"/>
      <c r="D610" s="62"/>
      <c r="E610" s="62"/>
      <c r="F610" s="62"/>
      <c r="G610" s="62"/>
      <c r="H610" s="62"/>
      <c r="I610" s="62"/>
      <c r="J610" s="62"/>
      <c r="K610" s="62"/>
      <c r="L610" s="46"/>
      <c r="M610" s="40"/>
      <c r="O610" s="40"/>
      <c r="P610" s="40"/>
      <c r="Q610" s="40"/>
      <c r="R610" s="40"/>
      <c r="S610" s="40"/>
      <c r="T610" s="40"/>
      <c r="U610" s="40"/>
      <c r="V610" s="40"/>
      <c r="W610" s="40"/>
      <c r="X610" s="40"/>
      <c r="Y610" s="40"/>
      <c r="Z610" s="40"/>
      <c r="AA610" s="40"/>
      <c r="AB610" s="40"/>
      <c r="AC610" s="40"/>
      <c r="AD610" s="40"/>
      <c r="AE610" s="40"/>
    </row>
  </sheetData>
  <sheetProtection sheet="1" autoFilter="0" formatColumns="0" formatRows="0" objects="1" scenarios="1" spinCount="100000" saltValue="vm9BTfbKhop/0xnHckzzbzi7qdfd0xhXkZCwQwyKwdXZ035gwZccxj6ynZrg8GPKUUUlbaAIjBB5jRS96YtnUQ==" hashValue="mDZY0+b1u0igQza16OOrkzU0wpBuafdzA8MouWBrbonexB6+OmziGYGLX46gh7zp7/Rcpe0sGY3+PIFJzXacKg==" algorithmName="SHA-512" password="CC35"/>
  <autoFilter ref="C88:K609"/>
  <mergeCells count="9">
    <mergeCell ref="E7:H7"/>
    <mergeCell ref="E9:H9"/>
    <mergeCell ref="E18:H18"/>
    <mergeCell ref="E27:H27"/>
    <mergeCell ref="E48:H48"/>
    <mergeCell ref="E50:H50"/>
    <mergeCell ref="E79:H79"/>
    <mergeCell ref="E81:H81"/>
    <mergeCell ref="L2:V2"/>
  </mergeCells>
  <hyperlinks>
    <hyperlink ref="F93" r:id="rId1" display="https://podminky.urs.cz/item/CS_URS_2024_02/612135101"/>
    <hyperlink ref="F154" r:id="rId2" display="https://podminky.urs.cz/item/CS_URS_2024_02/974031122"/>
    <hyperlink ref="F186" r:id="rId3" display="https://podminky.urs.cz/item/CS_URS_2024_02/974031132"/>
    <hyperlink ref="F211" r:id="rId4" display="https://podminky.urs.cz/item/CS_URS_2024_02/974031164"/>
    <hyperlink ref="F224" r:id="rId5" display="https://podminky.urs.cz/item/CS_URS_2024_02/997013113"/>
    <hyperlink ref="F226" r:id="rId6" display="https://podminky.urs.cz/item/CS_URS_2024_02/997013501"/>
    <hyperlink ref="F228" r:id="rId7" display="https://podminky.urs.cz/item/CS_URS_2024_02/997013509"/>
    <hyperlink ref="F231" r:id="rId8" display="https://podminky.urs.cz/item/CS_URS_2024_02/997013631"/>
    <hyperlink ref="F234" r:id="rId9" display="https://podminky.urs.cz/item/CS_URS_2024_02/998011009"/>
    <hyperlink ref="F245" r:id="rId10" display="https://podminky.urs.cz/item/CS_URS_2024_02/721174025"/>
    <hyperlink ref="F253" r:id="rId11" display="https://podminky.urs.cz/item/CS_URS_2024_02/721174042"/>
    <hyperlink ref="F261" r:id="rId12" display="https://podminky.urs.cz/item/CS_URS_2024_02/721174043"/>
    <hyperlink ref="F279" r:id="rId13" display="https://podminky.urs.cz/item/CS_URS_2024_02/721174045"/>
    <hyperlink ref="F287" r:id="rId14" display="https://podminky.urs.cz/item/CS_URS_2024_02/721273153"/>
    <hyperlink ref="F292" r:id="rId15" display="https://podminky.urs.cz/item/CS_URS_2024_02/721274125"/>
    <hyperlink ref="F332" r:id="rId16" display="https://podminky.urs.cz/item/CS_URS_2024_02/998721122"/>
    <hyperlink ref="F338" r:id="rId17" display="https://podminky.urs.cz/item/CS_URS_2024_02/722174022"/>
    <hyperlink ref="F369" r:id="rId18" display="https://podminky.urs.cz/item/CS_URS_2024_02/722181221"/>
    <hyperlink ref="F391" r:id="rId19" display="https://podminky.urs.cz/item/CS_URS_2024_02/722181231"/>
    <hyperlink ref="F413" r:id="rId20" display="https://podminky.urs.cz/item/CS_URS_2024_02/722190401"/>
    <hyperlink ref="F424" r:id="rId21" display="https://podminky.urs.cz/item/CS_URS_2024_02/722220111"/>
    <hyperlink ref="F431" r:id="rId22" display="https://podminky.urs.cz/item/CS_URS_2024_02/722220121"/>
    <hyperlink ref="F442" r:id="rId23" display="https://podminky.urs.cz/item/CS_URS_2024_02/722221134"/>
    <hyperlink ref="F453" r:id="rId24" display="https://podminky.urs.cz/item/CS_URS_2024_02/722290234"/>
    <hyperlink ref="F484" r:id="rId25" display="https://podminky.urs.cz/item/CS_URS_2024_02/722290246"/>
    <hyperlink ref="F515" r:id="rId26" display="https://podminky.urs.cz/item/CS_URS_2024_02/998722122"/>
    <hyperlink ref="F518" r:id="rId27" display="https://podminky.urs.cz/item/CS_URS_2024_02/725112022"/>
    <hyperlink ref="F522" r:id="rId28" display="https://podminky.urs.cz/item/CS_URS_2024_02/725211603"/>
    <hyperlink ref="F526" r:id="rId29" display="https://podminky.urs.cz/item/CS_URS_2024_02/725211701"/>
    <hyperlink ref="F530" r:id="rId30" display="https://podminky.urs.cz/item/CS_URS_2024_02/725241112"/>
    <hyperlink ref="F543" r:id="rId31" display="https://podminky.urs.cz/item/CS_URS_2024_02/725291652"/>
    <hyperlink ref="F550" r:id="rId32" display="https://podminky.urs.cz/item/CS_URS_2024_02/725291653"/>
    <hyperlink ref="F557" r:id="rId33" display="https://podminky.urs.cz/item/CS_URS_2024_02/725291664"/>
    <hyperlink ref="F564" r:id="rId34" display="https://podminky.urs.cz/item/CS_URS_2024_02/725821329"/>
    <hyperlink ref="F568" r:id="rId35" display="https://podminky.urs.cz/item/CS_URS_2024_02/725822613"/>
    <hyperlink ref="F573" r:id="rId36" display="https://podminky.urs.cz/item/CS_URS_2024_02/725849411"/>
    <hyperlink ref="F580" r:id="rId37" display="https://podminky.urs.cz/item/CS_URS_2024_02/725851315"/>
    <hyperlink ref="F584" r:id="rId38" display="https://podminky.urs.cz/item/CS_URS_2024_02/725851325"/>
    <hyperlink ref="F589" r:id="rId39" display="https://podminky.urs.cz/item/CS_URS_2024_02/725861102"/>
    <hyperlink ref="F594" r:id="rId40" display="https://podminky.urs.cz/item/CS_URS_2024_02/725862103"/>
    <hyperlink ref="F598" r:id="rId41" display="https://podminky.urs.cz/item/CS_URS_2024_02/725865311"/>
    <hyperlink ref="F602" r:id="rId42" display="https://podminky.urs.cz/item/CS_URS_2024_02/998725122"/>
    <hyperlink ref="F605" r:id="rId43" display="https://podminky.urs.cz/item/CS_URS_2024_02/726111031"/>
    <hyperlink ref="F609" r:id="rId44" display="https://podminky.urs.cz/item/CS_URS_2024_02/99872613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45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100</v>
      </c>
    </row>
    <row r="3" s="1" customFormat="1" ht="6.96" customHeight="1">
      <c r="B3" s="130"/>
      <c r="C3" s="131"/>
      <c r="D3" s="131"/>
      <c r="E3" s="131"/>
      <c r="F3" s="131"/>
      <c r="G3" s="131"/>
      <c r="H3" s="131"/>
      <c r="I3" s="131"/>
      <c r="J3" s="131"/>
      <c r="K3" s="131"/>
      <c r="L3" s="22"/>
      <c r="AT3" s="19" t="s">
        <v>85</v>
      </c>
    </row>
    <row r="4" s="1" customFormat="1" ht="24.96" customHeight="1">
      <c r="B4" s="22"/>
      <c r="D4" s="132" t="s">
        <v>104</v>
      </c>
      <c r="L4" s="22"/>
      <c r="M4" s="13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34" t="s">
        <v>16</v>
      </c>
      <c r="L6" s="22"/>
    </row>
    <row r="7" s="1" customFormat="1" ht="16.5" customHeight="1">
      <c r="B7" s="22"/>
      <c r="E7" s="135" t="str">
        <f>'Rekapitulace stavby'!K6</f>
        <v>Stavební úpravy dispozice 2.NP č.p. 68 na p.č. 561 v k.ú. Rychnov u Jablonce nad Nisou</v>
      </c>
      <c r="F7" s="134"/>
      <c r="G7" s="134"/>
      <c r="H7" s="134"/>
      <c r="L7" s="22"/>
    </row>
    <row r="8" s="2" customFormat="1" ht="12" customHeight="1">
      <c r="A8" s="40"/>
      <c r="B8" s="46"/>
      <c r="C8" s="40"/>
      <c r="D8" s="134" t="s">
        <v>105</v>
      </c>
      <c r="E8" s="40"/>
      <c r="F8" s="40"/>
      <c r="G8" s="40"/>
      <c r="H8" s="40"/>
      <c r="I8" s="40"/>
      <c r="J8" s="40"/>
      <c r="K8" s="40"/>
      <c r="L8" s="13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37" t="s">
        <v>1663</v>
      </c>
      <c r="F9" s="40"/>
      <c r="G9" s="40"/>
      <c r="H9" s="40"/>
      <c r="I9" s="40"/>
      <c r="J9" s="40"/>
      <c r="K9" s="40"/>
      <c r="L9" s="13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3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34" t="s">
        <v>18</v>
      </c>
      <c r="E11" s="40"/>
      <c r="F11" s="138" t="s">
        <v>19</v>
      </c>
      <c r="G11" s="40"/>
      <c r="H11" s="40"/>
      <c r="I11" s="134" t="s">
        <v>20</v>
      </c>
      <c r="J11" s="138" t="s">
        <v>19</v>
      </c>
      <c r="K11" s="40"/>
      <c r="L11" s="13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34" t="s">
        <v>21</v>
      </c>
      <c r="E12" s="40"/>
      <c r="F12" s="138" t="s">
        <v>22</v>
      </c>
      <c r="G12" s="40"/>
      <c r="H12" s="40"/>
      <c r="I12" s="134" t="s">
        <v>23</v>
      </c>
      <c r="J12" s="139" t="str">
        <f>'Rekapitulace stavby'!AN8</f>
        <v>26. 9. 2024</v>
      </c>
      <c r="K12" s="40"/>
      <c r="L12" s="13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3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34" t="s">
        <v>25</v>
      </c>
      <c r="E14" s="40"/>
      <c r="F14" s="40"/>
      <c r="G14" s="40"/>
      <c r="H14" s="40"/>
      <c r="I14" s="134" t="s">
        <v>26</v>
      </c>
      <c r="J14" s="138" t="s">
        <v>27</v>
      </c>
      <c r="K14" s="40"/>
      <c r="L14" s="13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28</v>
      </c>
      <c r="F15" s="40"/>
      <c r="G15" s="40"/>
      <c r="H15" s="40"/>
      <c r="I15" s="134" t="s">
        <v>29</v>
      </c>
      <c r="J15" s="138" t="s">
        <v>19</v>
      </c>
      <c r="K15" s="40"/>
      <c r="L15" s="13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3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34" t="s">
        <v>30</v>
      </c>
      <c r="E17" s="40"/>
      <c r="F17" s="40"/>
      <c r="G17" s="40"/>
      <c r="H17" s="40"/>
      <c r="I17" s="134" t="s">
        <v>26</v>
      </c>
      <c r="J17" s="35" t="str">
        <f>'Rekapitulace stavby'!AN13</f>
        <v>Vyplň údaj</v>
      </c>
      <c r="K17" s="40"/>
      <c r="L17" s="13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34" t="s">
        <v>29</v>
      </c>
      <c r="J18" s="35" t="str">
        <f>'Rekapitulace stavby'!AN14</f>
        <v>Vyplň údaj</v>
      </c>
      <c r="K18" s="40"/>
      <c r="L18" s="13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3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4" t="s">
        <v>32</v>
      </c>
      <c r="E20" s="40"/>
      <c r="F20" s="40"/>
      <c r="G20" s="40"/>
      <c r="H20" s="40"/>
      <c r="I20" s="134" t="s">
        <v>26</v>
      </c>
      <c r="J20" s="138" t="s">
        <v>33</v>
      </c>
      <c r="K20" s="40"/>
      <c r="L20" s="13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34</v>
      </c>
      <c r="F21" s="40"/>
      <c r="G21" s="40"/>
      <c r="H21" s="40"/>
      <c r="I21" s="134" t="s">
        <v>29</v>
      </c>
      <c r="J21" s="138" t="s">
        <v>19</v>
      </c>
      <c r="K21" s="40"/>
      <c r="L21" s="13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3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4" t="s">
        <v>36</v>
      </c>
      <c r="E23" s="40"/>
      <c r="F23" s="40"/>
      <c r="G23" s="40"/>
      <c r="H23" s="40"/>
      <c r="I23" s="134" t="s">
        <v>26</v>
      </c>
      <c r="J23" s="138" t="s">
        <v>37</v>
      </c>
      <c r="K23" s="40"/>
      <c r="L23" s="13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38</v>
      </c>
      <c r="F24" s="40"/>
      <c r="G24" s="40"/>
      <c r="H24" s="40"/>
      <c r="I24" s="134" t="s">
        <v>29</v>
      </c>
      <c r="J24" s="138" t="s">
        <v>19</v>
      </c>
      <c r="K24" s="40"/>
      <c r="L24" s="13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3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4" t="s">
        <v>39</v>
      </c>
      <c r="E26" s="40"/>
      <c r="F26" s="40"/>
      <c r="G26" s="40"/>
      <c r="H26" s="40"/>
      <c r="I26" s="40"/>
      <c r="J26" s="40"/>
      <c r="K26" s="40"/>
      <c r="L26" s="13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40"/>
      <c r="B27" s="141"/>
      <c r="C27" s="140"/>
      <c r="D27" s="140"/>
      <c r="E27" s="142" t="s">
        <v>19</v>
      </c>
      <c r="F27" s="142"/>
      <c r="G27" s="142"/>
      <c r="H27" s="142"/>
      <c r="I27" s="140"/>
      <c r="J27" s="140"/>
      <c r="K27" s="140"/>
      <c r="L27" s="143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3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44"/>
      <c r="E29" s="144"/>
      <c r="F29" s="144"/>
      <c r="G29" s="144"/>
      <c r="H29" s="144"/>
      <c r="I29" s="144"/>
      <c r="J29" s="144"/>
      <c r="K29" s="144"/>
      <c r="L29" s="13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45" t="s">
        <v>41</v>
      </c>
      <c r="E30" s="40"/>
      <c r="F30" s="40"/>
      <c r="G30" s="40"/>
      <c r="H30" s="40"/>
      <c r="I30" s="40"/>
      <c r="J30" s="146">
        <f>ROUND(J81, 2)</f>
        <v>0</v>
      </c>
      <c r="K30" s="40"/>
      <c r="L30" s="13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44"/>
      <c r="E31" s="144"/>
      <c r="F31" s="144"/>
      <c r="G31" s="144"/>
      <c r="H31" s="144"/>
      <c r="I31" s="144"/>
      <c r="J31" s="144"/>
      <c r="K31" s="144"/>
      <c r="L31" s="13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47" t="s">
        <v>43</v>
      </c>
      <c r="G32" s="40"/>
      <c r="H32" s="40"/>
      <c r="I32" s="147" t="s">
        <v>42</v>
      </c>
      <c r="J32" s="147" t="s">
        <v>44</v>
      </c>
      <c r="K32" s="40"/>
      <c r="L32" s="13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48" t="s">
        <v>45</v>
      </c>
      <c r="E33" s="134" t="s">
        <v>46</v>
      </c>
      <c r="F33" s="149">
        <f>ROUND((SUM(BE81:BE111)),  2)</f>
        <v>0</v>
      </c>
      <c r="G33" s="40"/>
      <c r="H33" s="40"/>
      <c r="I33" s="150">
        <v>0.20999999999999999</v>
      </c>
      <c r="J33" s="149">
        <f>ROUND(((SUM(BE81:BE111))*I33),  2)</f>
        <v>0</v>
      </c>
      <c r="K33" s="40"/>
      <c r="L33" s="13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4" t="s">
        <v>47</v>
      </c>
      <c r="F34" s="149">
        <f>ROUND((SUM(BF81:BF111)),  2)</f>
        <v>0</v>
      </c>
      <c r="G34" s="40"/>
      <c r="H34" s="40"/>
      <c r="I34" s="150">
        <v>0.12</v>
      </c>
      <c r="J34" s="149">
        <f>ROUND(((SUM(BF81:BF111))*I34),  2)</f>
        <v>0</v>
      </c>
      <c r="K34" s="40"/>
      <c r="L34" s="13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4" t="s">
        <v>48</v>
      </c>
      <c r="F35" s="149">
        <f>ROUND((SUM(BG81:BG111)),  2)</f>
        <v>0</v>
      </c>
      <c r="G35" s="40"/>
      <c r="H35" s="40"/>
      <c r="I35" s="150">
        <v>0.20999999999999999</v>
      </c>
      <c r="J35" s="149">
        <f>0</f>
        <v>0</v>
      </c>
      <c r="K35" s="40"/>
      <c r="L35" s="13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4" t="s">
        <v>49</v>
      </c>
      <c r="F36" s="149">
        <f>ROUND((SUM(BH81:BH111)),  2)</f>
        <v>0</v>
      </c>
      <c r="G36" s="40"/>
      <c r="H36" s="40"/>
      <c r="I36" s="150">
        <v>0.12</v>
      </c>
      <c r="J36" s="149">
        <f>0</f>
        <v>0</v>
      </c>
      <c r="K36" s="40"/>
      <c r="L36" s="13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4" t="s">
        <v>50</v>
      </c>
      <c r="F37" s="149">
        <f>ROUND((SUM(BI81:BI111)),  2)</f>
        <v>0</v>
      </c>
      <c r="G37" s="40"/>
      <c r="H37" s="40"/>
      <c r="I37" s="150">
        <v>0</v>
      </c>
      <c r="J37" s="149">
        <f>0</f>
        <v>0</v>
      </c>
      <c r="K37" s="40"/>
      <c r="L37" s="13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3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51"/>
      <c r="D39" s="152" t="s">
        <v>51</v>
      </c>
      <c r="E39" s="153"/>
      <c r="F39" s="153"/>
      <c r="G39" s="154" t="s">
        <v>52</v>
      </c>
      <c r="H39" s="155" t="s">
        <v>53</v>
      </c>
      <c r="I39" s="153"/>
      <c r="J39" s="156">
        <f>SUM(J30:J37)</f>
        <v>0</v>
      </c>
      <c r="K39" s="157"/>
      <c r="L39" s="13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3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3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107</v>
      </c>
      <c r="D45" s="42"/>
      <c r="E45" s="42"/>
      <c r="F45" s="42"/>
      <c r="G45" s="42"/>
      <c r="H45" s="42"/>
      <c r="I45" s="42"/>
      <c r="J45" s="42"/>
      <c r="K45" s="42"/>
      <c r="L45" s="13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3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3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62" t="str">
        <f>E7</f>
        <v>Stavební úpravy dispozice 2.NP č.p. 68 na p.č. 561 v k.ú. Rychnov u Jablonce nad Nisou</v>
      </c>
      <c r="F48" s="34"/>
      <c r="G48" s="34"/>
      <c r="H48" s="34"/>
      <c r="I48" s="42"/>
      <c r="J48" s="42"/>
      <c r="K48" s="42"/>
      <c r="L48" s="13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105</v>
      </c>
      <c r="D49" s="42"/>
      <c r="E49" s="42"/>
      <c r="F49" s="42"/>
      <c r="G49" s="42"/>
      <c r="H49" s="42"/>
      <c r="I49" s="42"/>
      <c r="J49" s="42"/>
      <c r="K49" s="42"/>
      <c r="L49" s="13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06 - VZT</v>
      </c>
      <c r="F50" s="42"/>
      <c r="G50" s="42"/>
      <c r="H50" s="42"/>
      <c r="I50" s="42"/>
      <c r="J50" s="42"/>
      <c r="K50" s="42"/>
      <c r="L50" s="13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3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 xml:space="preserve">č.p. 68 na p.č. 561 v k.ú. Rychnov u Jablonce nad </v>
      </c>
      <c r="G52" s="42"/>
      <c r="H52" s="42"/>
      <c r="I52" s="34" t="s">
        <v>23</v>
      </c>
      <c r="J52" s="74" t="str">
        <f>IF(J12="","",J12)</f>
        <v>26. 9. 2024</v>
      </c>
      <c r="K52" s="42"/>
      <c r="L52" s="13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3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5.15" customHeight="1">
      <c r="A54" s="40"/>
      <c r="B54" s="41"/>
      <c r="C54" s="34" t="s">
        <v>25</v>
      </c>
      <c r="D54" s="42"/>
      <c r="E54" s="42"/>
      <c r="F54" s="29" t="str">
        <f>E15</f>
        <v>Město Rychnov u Jablonce nad Nisou</v>
      </c>
      <c r="G54" s="42"/>
      <c r="H54" s="42"/>
      <c r="I54" s="34" t="s">
        <v>32</v>
      </c>
      <c r="J54" s="38" t="str">
        <f>E21</f>
        <v>STUDIONOTES s.r.o.</v>
      </c>
      <c r="K54" s="42"/>
      <c r="L54" s="13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30</v>
      </c>
      <c r="D55" s="42"/>
      <c r="E55" s="42"/>
      <c r="F55" s="29" t="str">
        <f>IF(E18="","",E18)</f>
        <v>Vyplň údaj</v>
      </c>
      <c r="G55" s="42"/>
      <c r="H55" s="42"/>
      <c r="I55" s="34" t="s">
        <v>36</v>
      </c>
      <c r="J55" s="38" t="str">
        <f>E24</f>
        <v>Michael Štěpán</v>
      </c>
      <c r="K55" s="42"/>
      <c r="L55" s="13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3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63" t="s">
        <v>108</v>
      </c>
      <c r="D57" s="164"/>
      <c r="E57" s="164"/>
      <c r="F57" s="164"/>
      <c r="G57" s="164"/>
      <c r="H57" s="164"/>
      <c r="I57" s="164"/>
      <c r="J57" s="165" t="s">
        <v>109</v>
      </c>
      <c r="K57" s="164"/>
      <c r="L57" s="13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3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66" t="s">
        <v>73</v>
      </c>
      <c r="D59" s="42"/>
      <c r="E59" s="42"/>
      <c r="F59" s="42"/>
      <c r="G59" s="42"/>
      <c r="H59" s="42"/>
      <c r="I59" s="42"/>
      <c r="J59" s="104">
        <f>J81</f>
        <v>0</v>
      </c>
      <c r="K59" s="42"/>
      <c r="L59" s="13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110</v>
      </c>
    </row>
    <row r="60" s="9" customFormat="1" ht="24.96" customHeight="1">
      <c r="A60" s="9"/>
      <c r="B60" s="167"/>
      <c r="C60" s="168"/>
      <c r="D60" s="169" t="s">
        <v>114</v>
      </c>
      <c r="E60" s="170"/>
      <c r="F60" s="170"/>
      <c r="G60" s="170"/>
      <c r="H60" s="170"/>
      <c r="I60" s="170"/>
      <c r="J60" s="171">
        <f>J82</f>
        <v>0</v>
      </c>
      <c r="K60" s="168"/>
      <c r="L60" s="17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3"/>
      <c r="C61" s="174"/>
      <c r="D61" s="175" t="s">
        <v>1664</v>
      </c>
      <c r="E61" s="176"/>
      <c r="F61" s="176"/>
      <c r="G61" s="176"/>
      <c r="H61" s="176"/>
      <c r="I61" s="176"/>
      <c r="J61" s="177">
        <f>J83</f>
        <v>0</v>
      </c>
      <c r="K61" s="174"/>
      <c r="L61" s="17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2" customFormat="1" ht="21.84" customHeight="1">
      <c r="A62" s="40"/>
      <c r="B62" s="41"/>
      <c r="C62" s="42"/>
      <c r="D62" s="42"/>
      <c r="E62" s="42"/>
      <c r="F62" s="42"/>
      <c r="G62" s="42"/>
      <c r="H62" s="42"/>
      <c r="I62" s="42"/>
      <c r="J62" s="42"/>
      <c r="K62" s="42"/>
      <c r="L62" s="136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</row>
    <row r="63" s="2" customFormat="1" ht="6.96" customHeight="1">
      <c r="A63" s="40"/>
      <c r="B63" s="61"/>
      <c r="C63" s="62"/>
      <c r="D63" s="62"/>
      <c r="E63" s="62"/>
      <c r="F63" s="62"/>
      <c r="G63" s="62"/>
      <c r="H63" s="62"/>
      <c r="I63" s="62"/>
      <c r="J63" s="62"/>
      <c r="K63" s="62"/>
      <c r="L63" s="136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</row>
    <row r="67" s="2" customFormat="1" ht="6.96" customHeight="1">
      <c r="A67" s="40"/>
      <c r="B67" s="63"/>
      <c r="C67" s="64"/>
      <c r="D67" s="64"/>
      <c r="E67" s="64"/>
      <c r="F67" s="64"/>
      <c r="G67" s="64"/>
      <c r="H67" s="64"/>
      <c r="I67" s="64"/>
      <c r="J67" s="64"/>
      <c r="K67" s="64"/>
      <c r="L67" s="136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</row>
    <row r="68" s="2" customFormat="1" ht="24.96" customHeight="1">
      <c r="A68" s="40"/>
      <c r="B68" s="41"/>
      <c r="C68" s="25" t="s">
        <v>121</v>
      </c>
      <c r="D68" s="42"/>
      <c r="E68" s="42"/>
      <c r="F68" s="42"/>
      <c r="G68" s="42"/>
      <c r="H68" s="42"/>
      <c r="I68" s="42"/>
      <c r="J68" s="42"/>
      <c r="K68" s="42"/>
      <c r="L68" s="136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</row>
    <row r="69" s="2" customFormat="1" ht="6.96" customHeight="1">
      <c r="A69" s="40"/>
      <c r="B69" s="41"/>
      <c r="C69" s="42"/>
      <c r="D69" s="42"/>
      <c r="E69" s="42"/>
      <c r="F69" s="42"/>
      <c r="G69" s="42"/>
      <c r="H69" s="42"/>
      <c r="I69" s="42"/>
      <c r="J69" s="42"/>
      <c r="K69" s="42"/>
      <c r="L69" s="136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</row>
    <row r="70" s="2" customFormat="1" ht="12" customHeight="1">
      <c r="A70" s="40"/>
      <c r="B70" s="41"/>
      <c r="C70" s="34" t="s">
        <v>16</v>
      </c>
      <c r="D70" s="42"/>
      <c r="E70" s="42"/>
      <c r="F70" s="42"/>
      <c r="G70" s="42"/>
      <c r="H70" s="42"/>
      <c r="I70" s="42"/>
      <c r="J70" s="42"/>
      <c r="K70" s="42"/>
      <c r="L70" s="136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</row>
    <row r="71" s="2" customFormat="1" ht="16.5" customHeight="1">
      <c r="A71" s="40"/>
      <c r="B71" s="41"/>
      <c r="C71" s="42"/>
      <c r="D71" s="42"/>
      <c r="E71" s="162" t="str">
        <f>E7</f>
        <v>Stavební úpravy dispozice 2.NP č.p. 68 na p.č. 561 v k.ú. Rychnov u Jablonce nad Nisou</v>
      </c>
      <c r="F71" s="34"/>
      <c r="G71" s="34"/>
      <c r="H71" s="34"/>
      <c r="I71" s="42"/>
      <c r="J71" s="42"/>
      <c r="K71" s="42"/>
      <c r="L71" s="136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s="2" customFormat="1" ht="12" customHeight="1">
      <c r="A72" s="40"/>
      <c r="B72" s="41"/>
      <c r="C72" s="34" t="s">
        <v>105</v>
      </c>
      <c r="D72" s="42"/>
      <c r="E72" s="42"/>
      <c r="F72" s="42"/>
      <c r="G72" s="42"/>
      <c r="H72" s="42"/>
      <c r="I72" s="42"/>
      <c r="J72" s="42"/>
      <c r="K72" s="42"/>
      <c r="L72" s="136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16.5" customHeight="1">
      <c r="A73" s="40"/>
      <c r="B73" s="41"/>
      <c r="C73" s="42"/>
      <c r="D73" s="42"/>
      <c r="E73" s="71" t="str">
        <f>E9</f>
        <v>06 - VZT</v>
      </c>
      <c r="F73" s="42"/>
      <c r="G73" s="42"/>
      <c r="H73" s="42"/>
      <c r="I73" s="42"/>
      <c r="J73" s="42"/>
      <c r="K73" s="42"/>
      <c r="L73" s="136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6.96" customHeight="1">
      <c r="A74" s="40"/>
      <c r="B74" s="41"/>
      <c r="C74" s="42"/>
      <c r="D74" s="42"/>
      <c r="E74" s="42"/>
      <c r="F74" s="42"/>
      <c r="G74" s="42"/>
      <c r="H74" s="42"/>
      <c r="I74" s="42"/>
      <c r="J74" s="42"/>
      <c r="K74" s="42"/>
      <c r="L74" s="136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12" customHeight="1">
      <c r="A75" s="40"/>
      <c r="B75" s="41"/>
      <c r="C75" s="34" t="s">
        <v>21</v>
      </c>
      <c r="D75" s="42"/>
      <c r="E75" s="42"/>
      <c r="F75" s="29" t="str">
        <f>F12</f>
        <v xml:space="preserve">č.p. 68 na p.č. 561 v k.ú. Rychnov u Jablonce nad </v>
      </c>
      <c r="G75" s="42"/>
      <c r="H75" s="42"/>
      <c r="I75" s="34" t="s">
        <v>23</v>
      </c>
      <c r="J75" s="74" t="str">
        <f>IF(J12="","",J12)</f>
        <v>26. 9. 2024</v>
      </c>
      <c r="K75" s="42"/>
      <c r="L75" s="136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6.96" customHeight="1">
      <c r="A76" s="40"/>
      <c r="B76" s="41"/>
      <c r="C76" s="42"/>
      <c r="D76" s="42"/>
      <c r="E76" s="42"/>
      <c r="F76" s="42"/>
      <c r="G76" s="42"/>
      <c r="H76" s="42"/>
      <c r="I76" s="42"/>
      <c r="J76" s="42"/>
      <c r="K76" s="42"/>
      <c r="L76" s="13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5.15" customHeight="1">
      <c r="A77" s="40"/>
      <c r="B77" s="41"/>
      <c r="C77" s="34" t="s">
        <v>25</v>
      </c>
      <c r="D77" s="42"/>
      <c r="E77" s="42"/>
      <c r="F77" s="29" t="str">
        <f>E15</f>
        <v>Město Rychnov u Jablonce nad Nisou</v>
      </c>
      <c r="G77" s="42"/>
      <c r="H77" s="42"/>
      <c r="I77" s="34" t="s">
        <v>32</v>
      </c>
      <c r="J77" s="38" t="str">
        <f>E21</f>
        <v>STUDIONOTES s.r.o.</v>
      </c>
      <c r="K77" s="42"/>
      <c r="L77" s="13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5.15" customHeight="1">
      <c r="A78" s="40"/>
      <c r="B78" s="41"/>
      <c r="C78" s="34" t="s">
        <v>30</v>
      </c>
      <c r="D78" s="42"/>
      <c r="E78" s="42"/>
      <c r="F78" s="29" t="str">
        <f>IF(E18="","",E18)</f>
        <v>Vyplň údaj</v>
      </c>
      <c r="G78" s="42"/>
      <c r="H78" s="42"/>
      <c r="I78" s="34" t="s">
        <v>36</v>
      </c>
      <c r="J78" s="38" t="str">
        <f>E24</f>
        <v>Michael Štěpán</v>
      </c>
      <c r="K78" s="42"/>
      <c r="L78" s="13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0.32" customHeight="1">
      <c r="A79" s="40"/>
      <c r="B79" s="41"/>
      <c r="C79" s="42"/>
      <c r="D79" s="42"/>
      <c r="E79" s="42"/>
      <c r="F79" s="42"/>
      <c r="G79" s="42"/>
      <c r="H79" s="42"/>
      <c r="I79" s="42"/>
      <c r="J79" s="42"/>
      <c r="K79" s="42"/>
      <c r="L79" s="13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11" customFormat="1" ht="29.28" customHeight="1">
      <c r="A80" s="179"/>
      <c r="B80" s="180"/>
      <c r="C80" s="181" t="s">
        <v>122</v>
      </c>
      <c r="D80" s="182" t="s">
        <v>60</v>
      </c>
      <c r="E80" s="182" t="s">
        <v>56</v>
      </c>
      <c r="F80" s="182" t="s">
        <v>57</v>
      </c>
      <c r="G80" s="182" t="s">
        <v>123</v>
      </c>
      <c r="H80" s="182" t="s">
        <v>124</v>
      </c>
      <c r="I80" s="182" t="s">
        <v>125</v>
      </c>
      <c r="J80" s="182" t="s">
        <v>109</v>
      </c>
      <c r="K80" s="183" t="s">
        <v>126</v>
      </c>
      <c r="L80" s="184"/>
      <c r="M80" s="94" t="s">
        <v>19</v>
      </c>
      <c r="N80" s="95" t="s">
        <v>45</v>
      </c>
      <c r="O80" s="95" t="s">
        <v>127</v>
      </c>
      <c r="P80" s="95" t="s">
        <v>128</v>
      </c>
      <c r="Q80" s="95" t="s">
        <v>129</v>
      </c>
      <c r="R80" s="95" t="s">
        <v>130</v>
      </c>
      <c r="S80" s="95" t="s">
        <v>131</v>
      </c>
      <c r="T80" s="96" t="s">
        <v>132</v>
      </c>
      <c r="U80" s="179"/>
      <c r="V80" s="179"/>
      <c r="W80" s="179"/>
      <c r="X80" s="179"/>
      <c r="Y80" s="179"/>
      <c r="Z80" s="179"/>
      <c r="AA80" s="179"/>
      <c r="AB80" s="179"/>
      <c r="AC80" s="179"/>
      <c r="AD80" s="179"/>
      <c r="AE80" s="179"/>
    </row>
    <row r="81" s="2" customFormat="1" ht="22.8" customHeight="1">
      <c r="A81" s="40"/>
      <c r="B81" s="41"/>
      <c r="C81" s="101" t="s">
        <v>133</v>
      </c>
      <c r="D81" s="42"/>
      <c r="E81" s="42"/>
      <c r="F81" s="42"/>
      <c r="G81" s="42"/>
      <c r="H81" s="42"/>
      <c r="I81" s="42"/>
      <c r="J81" s="185">
        <f>BK81</f>
        <v>0</v>
      </c>
      <c r="K81" s="42"/>
      <c r="L81" s="46"/>
      <c r="M81" s="97"/>
      <c r="N81" s="186"/>
      <c r="O81" s="98"/>
      <c r="P81" s="187">
        <f>P82</f>
        <v>0</v>
      </c>
      <c r="Q81" s="98"/>
      <c r="R81" s="187">
        <f>R82</f>
        <v>0.031140000000000001</v>
      </c>
      <c r="S81" s="98"/>
      <c r="T81" s="188">
        <f>T82</f>
        <v>0</v>
      </c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  <c r="AT81" s="19" t="s">
        <v>74</v>
      </c>
      <c r="AU81" s="19" t="s">
        <v>110</v>
      </c>
      <c r="BK81" s="189">
        <f>BK82</f>
        <v>0</v>
      </c>
    </row>
    <row r="82" s="12" customFormat="1" ht="25.92" customHeight="1">
      <c r="A82" s="12"/>
      <c r="B82" s="190"/>
      <c r="C82" s="191"/>
      <c r="D82" s="192" t="s">
        <v>74</v>
      </c>
      <c r="E82" s="193" t="s">
        <v>249</v>
      </c>
      <c r="F82" s="193" t="s">
        <v>250</v>
      </c>
      <c r="G82" s="191"/>
      <c r="H82" s="191"/>
      <c r="I82" s="194"/>
      <c r="J82" s="195">
        <f>BK82</f>
        <v>0</v>
      </c>
      <c r="K82" s="191"/>
      <c r="L82" s="196"/>
      <c r="M82" s="197"/>
      <c r="N82" s="198"/>
      <c r="O82" s="198"/>
      <c r="P82" s="199">
        <f>P83</f>
        <v>0</v>
      </c>
      <c r="Q82" s="198"/>
      <c r="R82" s="199">
        <f>R83</f>
        <v>0.031140000000000001</v>
      </c>
      <c r="S82" s="198"/>
      <c r="T82" s="200">
        <f>T83</f>
        <v>0</v>
      </c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R82" s="201" t="s">
        <v>85</v>
      </c>
      <c r="AT82" s="202" t="s">
        <v>74</v>
      </c>
      <c r="AU82" s="202" t="s">
        <v>75</v>
      </c>
      <c r="AY82" s="201" t="s">
        <v>136</v>
      </c>
      <c r="BK82" s="203">
        <f>BK83</f>
        <v>0</v>
      </c>
    </row>
    <row r="83" s="12" customFormat="1" ht="22.8" customHeight="1">
      <c r="A83" s="12"/>
      <c r="B83" s="190"/>
      <c r="C83" s="191"/>
      <c r="D83" s="192" t="s">
        <v>74</v>
      </c>
      <c r="E83" s="204" t="s">
        <v>1665</v>
      </c>
      <c r="F83" s="204" t="s">
        <v>1666</v>
      </c>
      <c r="G83" s="191"/>
      <c r="H83" s="191"/>
      <c r="I83" s="194"/>
      <c r="J83" s="205">
        <f>BK83</f>
        <v>0</v>
      </c>
      <c r="K83" s="191"/>
      <c r="L83" s="196"/>
      <c r="M83" s="197"/>
      <c r="N83" s="198"/>
      <c r="O83" s="198"/>
      <c r="P83" s="199">
        <f>SUM(P84:P111)</f>
        <v>0</v>
      </c>
      <c r="Q83" s="198"/>
      <c r="R83" s="199">
        <f>SUM(R84:R111)</f>
        <v>0.031140000000000001</v>
      </c>
      <c r="S83" s="198"/>
      <c r="T83" s="200">
        <f>SUM(T84:T111)</f>
        <v>0</v>
      </c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R83" s="201" t="s">
        <v>85</v>
      </c>
      <c r="AT83" s="202" t="s">
        <v>74</v>
      </c>
      <c r="AU83" s="202" t="s">
        <v>83</v>
      </c>
      <c r="AY83" s="201" t="s">
        <v>136</v>
      </c>
      <c r="BK83" s="203">
        <f>SUM(BK84:BK111)</f>
        <v>0</v>
      </c>
    </row>
    <row r="84" s="2" customFormat="1" ht="16.5" customHeight="1">
      <c r="A84" s="40"/>
      <c r="B84" s="41"/>
      <c r="C84" s="206" t="s">
        <v>83</v>
      </c>
      <c r="D84" s="206" t="s">
        <v>139</v>
      </c>
      <c r="E84" s="207" t="s">
        <v>1667</v>
      </c>
      <c r="F84" s="208" t="s">
        <v>1668</v>
      </c>
      <c r="G84" s="209" t="s">
        <v>282</v>
      </c>
      <c r="H84" s="210">
        <v>4</v>
      </c>
      <c r="I84" s="211"/>
      <c r="J84" s="212">
        <f>ROUND(I84*H84,2)</f>
        <v>0</v>
      </c>
      <c r="K84" s="208" t="s">
        <v>143</v>
      </c>
      <c r="L84" s="46"/>
      <c r="M84" s="213" t="s">
        <v>19</v>
      </c>
      <c r="N84" s="214" t="s">
        <v>46</v>
      </c>
      <c r="O84" s="86"/>
      <c r="P84" s="215">
        <f>O84*H84</f>
        <v>0</v>
      </c>
      <c r="Q84" s="215">
        <v>0</v>
      </c>
      <c r="R84" s="215">
        <f>Q84*H84</f>
        <v>0</v>
      </c>
      <c r="S84" s="215">
        <v>0</v>
      </c>
      <c r="T84" s="216">
        <f>S84*H84</f>
        <v>0</v>
      </c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  <c r="AR84" s="217" t="s">
        <v>257</v>
      </c>
      <c r="AT84" s="217" t="s">
        <v>139</v>
      </c>
      <c r="AU84" s="217" t="s">
        <v>85</v>
      </c>
      <c r="AY84" s="19" t="s">
        <v>136</v>
      </c>
      <c r="BE84" s="218">
        <f>IF(N84="základní",J84,0)</f>
        <v>0</v>
      </c>
      <c r="BF84" s="218">
        <f>IF(N84="snížená",J84,0)</f>
        <v>0</v>
      </c>
      <c r="BG84" s="218">
        <f>IF(N84="zákl. přenesená",J84,0)</f>
        <v>0</v>
      </c>
      <c r="BH84" s="218">
        <f>IF(N84="sníž. přenesená",J84,0)</f>
        <v>0</v>
      </c>
      <c r="BI84" s="218">
        <f>IF(N84="nulová",J84,0)</f>
        <v>0</v>
      </c>
      <c r="BJ84" s="19" t="s">
        <v>83</v>
      </c>
      <c r="BK84" s="218">
        <f>ROUND(I84*H84,2)</f>
        <v>0</v>
      </c>
      <c r="BL84" s="19" t="s">
        <v>257</v>
      </c>
      <c r="BM84" s="217" t="s">
        <v>1669</v>
      </c>
    </row>
    <row r="85" s="2" customFormat="1">
      <c r="A85" s="40"/>
      <c r="B85" s="41"/>
      <c r="C85" s="42"/>
      <c r="D85" s="219" t="s">
        <v>146</v>
      </c>
      <c r="E85" s="42"/>
      <c r="F85" s="220" t="s">
        <v>1670</v>
      </c>
      <c r="G85" s="42"/>
      <c r="H85" s="42"/>
      <c r="I85" s="221"/>
      <c r="J85" s="42"/>
      <c r="K85" s="42"/>
      <c r="L85" s="46"/>
      <c r="M85" s="222"/>
      <c r="N85" s="223"/>
      <c r="O85" s="86"/>
      <c r="P85" s="86"/>
      <c r="Q85" s="86"/>
      <c r="R85" s="86"/>
      <c r="S85" s="86"/>
      <c r="T85" s="87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  <c r="AT85" s="19" t="s">
        <v>146</v>
      </c>
      <c r="AU85" s="19" t="s">
        <v>85</v>
      </c>
    </row>
    <row r="86" s="14" customFormat="1">
      <c r="A86" s="14"/>
      <c r="B86" s="235"/>
      <c r="C86" s="236"/>
      <c r="D86" s="226" t="s">
        <v>148</v>
      </c>
      <c r="E86" s="237" t="s">
        <v>19</v>
      </c>
      <c r="F86" s="238" t="s">
        <v>1537</v>
      </c>
      <c r="G86" s="236"/>
      <c r="H86" s="239">
        <v>4</v>
      </c>
      <c r="I86" s="240"/>
      <c r="J86" s="236"/>
      <c r="K86" s="236"/>
      <c r="L86" s="241"/>
      <c r="M86" s="242"/>
      <c r="N86" s="243"/>
      <c r="O86" s="243"/>
      <c r="P86" s="243"/>
      <c r="Q86" s="243"/>
      <c r="R86" s="243"/>
      <c r="S86" s="243"/>
      <c r="T86" s="24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T86" s="245" t="s">
        <v>148</v>
      </c>
      <c r="AU86" s="245" t="s">
        <v>85</v>
      </c>
      <c r="AV86" s="14" t="s">
        <v>85</v>
      </c>
      <c r="AW86" s="14" t="s">
        <v>35</v>
      </c>
      <c r="AX86" s="14" t="s">
        <v>75</v>
      </c>
      <c r="AY86" s="245" t="s">
        <v>136</v>
      </c>
    </row>
    <row r="87" s="15" customFormat="1">
      <c r="A87" s="15"/>
      <c r="B87" s="246"/>
      <c r="C87" s="247"/>
      <c r="D87" s="226" t="s">
        <v>148</v>
      </c>
      <c r="E87" s="248" t="s">
        <v>19</v>
      </c>
      <c r="F87" s="249" t="s">
        <v>155</v>
      </c>
      <c r="G87" s="247"/>
      <c r="H87" s="250">
        <v>4</v>
      </c>
      <c r="I87" s="251"/>
      <c r="J87" s="247"/>
      <c r="K87" s="247"/>
      <c r="L87" s="252"/>
      <c r="M87" s="253"/>
      <c r="N87" s="254"/>
      <c r="O87" s="254"/>
      <c r="P87" s="254"/>
      <c r="Q87" s="254"/>
      <c r="R87" s="254"/>
      <c r="S87" s="254"/>
      <c r="T87" s="25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T87" s="256" t="s">
        <v>148</v>
      </c>
      <c r="AU87" s="256" t="s">
        <v>85</v>
      </c>
      <c r="AV87" s="15" t="s">
        <v>144</v>
      </c>
      <c r="AW87" s="15" t="s">
        <v>35</v>
      </c>
      <c r="AX87" s="15" t="s">
        <v>83</v>
      </c>
      <c r="AY87" s="256" t="s">
        <v>136</v>
      </c>
    </row>
    <row r="88" s="2" customFormat="1" ht="16.5" customHeight="1">
      <c r="A88" s="40"/>
      <c r="B88" s="41"/>
      <c r="C88" s="260" t="s">
        <v>85</v>
      </c>
      <c r="D88" s="260" t="s">
        <v>443</v>
      </c>
      <c r="E88" s="261" t="s">
        <v>1671</v>
      </c>
      <c r="F88" s="262" t="s">
        <v>1672</v>
      </c>
      <c r="G88" s="263" t="s">
        <v>282</v>
      </c>
      <c r="H88" s="264">
        <v>4</v>
      </c>
      <c r="I88" s="265"/>
      <c r="J88" s="266">
        <f>ROUND(I88*H88,2)</f>
        <v>0</v>
      </c>
      <c r="K88" s="262" t="s">
        <v>143</v>
      </c>
      <c r="L88" s="267"/>
      <c r="M88" s="268" t="s">
        <v>19</v>
      </c>
      <c r="N88" s="269" t="s">
        <v>46</v>
      </c>
      <c r="O88" s="86"/>
      <c r="P88" s="215">
        <f>O88*H88</f>
        <v>0</v>
      </c>
      <c r="Q88" s="215">
        <v>0.00056999999999999998</v>
      </c>
      <c r="R88" s="215">
        <f>Q88*H88</f>
        <v>0.0022799999999999999</v>
      </c>
      <c r="S88" s="215">
        <v>0</v>
      </c>
      <c r="T88" s="216">
        <f>S88*H88</f>
        <v>0</v>
      </c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R88" s="217" t="s">
        <v>500</v>
      </c>
      <c r="AT88" s="217" t="s">
        <v>443</v>
      </c>
      <c r="AU88" s="217" t="s">
        <v>85</v>
      </c>
      <c r="AY88" s="19" t="s">
        <v>136</v>
      </c>
      <c r="BE88" s="218">
        <f>IF(N88="základní",J88,0)</f>
        <v>0</v>
      </c>
      <c r="BF88" s="218">
        <f>IF(N88="snížená",J88,0)</f>
        <v>0</v>
      </c>
      <c r="BG88" s="218">
        <f>IF(N88="zákl. přenesená",J88,0)</f>
        <v>0</v>
      </c>
      <c r="BH88" s="218">
        <f>IF(N88="sníž. přenesená",J88,0)</f>
        <v>0</v>
      </c>
      <c r="BI88" s="218">
        <f>IF(N88="nulová",J88,0)</f>
        <v>0</v>
      </c>
      <c r="BJ88" s="19" t="s">
        <v>83</v>
      </c>
      <c r="BK88" s="218">
        <f>ROUND(I88*H88,2)</f>
        <v>0</v>
      </c>
      <c r="BL88" s="19" t="s">
        <v>257</v>
      </c>
      <c r="BM88" s="217" t="s">
        <v>1673</v>
      </c>
    </row>
    <row r="89" s="14" customFormat="1">
      <c r="A89" s="14"/>
      <c r="B89" s="235"/>
      <c r="C89" s="236"/>
      <c r="D89" s="226" t="s">
        <v>148</v>
      </c>
      <c r="E89" s="237" t="s">
        <v>19</v>
      </c>
      <c r="F89" s="238" t="s">
        <v>1537</v>
      </c>
      <c r="G89" s="236"/>
      <c r="H89" s="239">
        <v>4</v>
      </c>
      <c r="I89" s="240"/>
      <c r="J89" s="236"/>
      <c r="K89" s="236"/>
      <c r="L89" s="241"/>
      <c r="M89" s="242"/>
      <c r="N89" s="243"/>
      <c r="O89" s="243"/>
      <c r="P89" s="243"/>
      <c r="Q89" s="243"/>
      <c r="R89" s="243"/>
      <c r="S89" s="243"/>
      <c r="T89" s="24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T89" s="245" t="s">
        <v>148</v>
      </c>
      <c r="AU89" s="245" t="s">
        <v>85</v>
      </c>
      <c r="AV89" s="14" t="s">
        <v>85</v>
      </c>
      <c r="AW89" s="14" t="s">
        <v>35</v>
      </c>
      <c r="AX89" s="14" t="s">
        <v>75</v>
      </c>
      <c r="AY89" s="245" t="s">
        <v>136</v>
      </c>
    </row>
    <row r="90" s="15" customFormat="1">
      <c r="A90" s="15"/>
      <c r="B90" s="246"/>
      <c r="C90" s="247"/>
      <c r="D90" s="226" t="s">
        <v>148</v>
      </c>
      <c r="E90" s="248" t="s">
        <v>19</v>
      </c>
      <c r="F90" s="249" t="s">
        <v>155</v>
      </c>
      <c r="G90" s="247"/>
      <c r="H90" s="250">
        <v>4</v>
      </c>
      <c r="I90" s="251"/>
      <c r="J90" s="247"/>
      <c r="K90" s="247"/>
      <c r="L90" s="252"/>
      <c r="M90" s="253"/>
      <c r="N90" s="254"/>
      <c r="O90" s="254"/>
      <c r="P90" s="254"/>
      <c r="Q90" s="254"/>
      <c r="R90" s="254"/>
      <c r="S90" s="254"/>
      <c r="T90" s="25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T90" s="256" t="s">
        <v>148</v>
      </c>
      <c r="AU90" s="256" t="s">
        <v>85</v>
      </c>
      <c r="AV90" s="15" t="s">
        <v>144</v>
      </c>
      <c r="AW90" s="15" t="s">
        <v>35</v>
      </c>
      <c r="AX90" s="15" t="s">
        <v>83</v>
      </c>
      <c r="AY90" s="256" t="s">
        <v>136</v>
      </c>
    </row>
    <row r="91" s="2" customFormat="1" ht="24.15" customHeight="1">
      <c r="A91" s="40"/>
      <c r="B91" s="41"/>
      <c r="C91" s="206" t="s">
        <v>162</v>
      </c>
      <c r="D91" s="206" t="s">
        <v>139</v>
      </c>
      <c r="E91" s="207" t="s">
        <v>1674</v>
      </c>
      <c r="F91" s="208" t="s">
        <v>1675</v>
      </c>
      <c r="G91" s="209" t="s">
        <v>189</v>
      </c>
      <c r="H91" s="210">
        <v>15.75</v>
      </c>
      <c r="I91" s="211"/>
      <c r="J91" s="212">
        <f>ROUND(I91*H91,2)</f>
        <v>0</v>
      </c>
      <c r="K91" s="208" t="s">
        <v>143</v>
      </c>
      <c r="L91" s="46"/>
      <c r="M91" s="213" t="s">
        <v>19</v>
      </c>
      <c r="N91" s="214" t="s">
        <v>46</v>
      </c>
      <c r="O91" s="86"/>
      <c r="P91" s="215">
        <f>O91*H91</f>
        <v>0</v>
      </c>
      <c r="Q91" s="215">
        <v>0.0016800000000000001</v>
      </c>
      <c r="R91" s="215">
        <f>Q91*H91</f>
        <v>0.026460000000000001</v>
      </c>
      <c r="S91" s="215">
        <v>0</v>
      </c>
      <c r="T91" s="216">
        <f>S91*H91</f>
        <v>0</v>
      </c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R91" s="217" t="s">
        <v>257</v>
      </c>
      <c r="AT91" s="217" t="s">
        <v>139</v>
      </c>
      <c r="AU91" s="217" t="s">
        <v>85</v>
      </c>
      <c r="AY91" s="19" t="s">
        <v>136</v>
      </c>
      <c r="BE91" s="218">
        <f>IF(N91="základní",J91,0)</f>
        <v>0</v>
      </c>
      <c r="BF91" s="218">
        <f>IF(N91="snížená",J91,0)</f>
        <v>0</v>
      </c>
      <c r="BG91" s="218">
        <f>IF(N91="zákl. přenesená",J91,0)</f>
        <v>0</v>
      </c>
      <c r="BH91" s="218">
        <f>IF(N91="sníž. přenesená",J91,0)</f>
        <v>0</v>
      </c>
      <c r="BI91" s="218">
        <f>IF(N91="nulová",J91,0)</f>
        <v>0</v>
      </c>
      <c r="BJ91" s="19" t="s">
        <v>83</v>
      </c>
      <c r="BK91" s="218">
        <f>ROUND(I91*H91,2)</f>
        <v>0</v>
      </c>
      <c r="BL91" s="19" t="s">
        <v>257</v>
      </c>
      <c r="BM91" s="217" t="s">
        <v>1676</v>
      </c>
    </row>
    <row r="92" s="2" customFormat="1">
      <c r="A92" s="40"/>
      <c r="B92" s="41"/>
      <c r="C92" s="42"/>
      <c r="D92" s="219" t="s">
        <v>146</v>
      </c>
      <c r="E92" s="42"/>
      <c r="F92" s="220" t="s">
        <v>1677</v>
      </c>
      <c r="G92" s="42"/>
      <c r="H92" s="42"/>
      <c r="I92" s="221"/>
      <c r="J92" s="42"/>
      <c r="K92" s="42"/>
      <c r="L92" s="46"/>
      <c r="M92" s="222"/>
      <c r="N92" s="223"/>
      <c r="O92" s="86"/>
      <c r="P92" s="86"/>
      <c r="Q92" s="86"/>
      <c r="R92" s="86"/>
      <c r="S92" s="86"/>
      <c r="T92" s="87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T92" s="19" t="s">
        <v>146</v>
      </c>
      <c r="AU92" s="19" t="s">
        <v>85</v>
      </c>
    </row>
    <row r="93" s="14" customFormat="1">
      <c r="A93" s="14"/>
      <c r="B93" s="235"/>
      <c r="C93" s="236"/>
      <c r="D93" s="226" t="s">
        <v>148</v>
      </c>
      <c r="E93" s="237" t="s">
        <v>19</v>
      </c>
      <c r="F93" s="238" t="s">
        <v>1678</v>
      </c>
      <c r="G93" s="236"/>
      <c r="H93" s="239">
        <v>3.25</v>
      </c>
      <c r="I93" s="240"/>
      <c r="J93" s="236"/>
      <c r="K93" s="236"/>
      <c r="L93" s="241"/>
      <c r="M93" s="242"/>
      <c r="N93" s="243"/>
      <c r="O93" s="243"/>
      <c r="P93" s="243"/>
      <c r="Q93" s="243"/>
      <c r="R93" s="243"/>
      <c r="S93" s="243"/>
      <c r="T93" s="24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T93" s="245" t="s">
        <v>148</v>
      </c>
      <c r="AU93" s="245" t="s">
        <v>85</v>
      </c>
      <c r="AV93" s="14" t="s">
        <v>85</v>
      </c>
      <c r="AW93" s="14" t="s">
        <v>35</v>
      </c>
      <c r="AX93" s="14" t="s">
        <v>75</v>
      </c>
      <c r="AY93" s="245" t="s">
        <v>136</v>
      </c>
    </row>
    <row r="94" s="14" customFormat="1">
      <c r="A94" s="14"/>
      <c r="B94" s="235"/>
      <c r="C94" s="236"/>
      <c r="D94" s="226" t="s">
        <v>148</v>
      </c>
      <c r="E94" s="237" t="s">
        <v>19</v>
      </c>
      <c r="F94" s="238" t="s">
        <v>1679</v>
      </c>
      <c r="G94" s="236"/>
      <c r="H94" s="239">
        <v>12.5</v>
      </c>
      <c r="I94" s="240"/>
      <c r="J94" s="236"/>
      <c r="K94" s="236"/>
      <c r="L94" s="241"/>
      <c r="M94" s="242"/>
      <c r="N94" s="243"/>
      <c r="O94" s="243"/>
      <c r="P94" s="243"/>
      <c r="Q94" s="243"/>
      <c r="R94" s="243"/>
      <c r="S94" s="243"/>
      <c r="T94" s="24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T94" s="245" t="s">
        <v>148</v>
      </c>
      <c r="AU94" s="245" t="s">
        <v>85</v>
      </c>
      <c r="AV94" s="14" t="s">
        <v>85</v>
      </c>
      <c r="AW94" s="14" t="s">
        <v>35</v>
      </c>
      <c r="AX94" s="14" t="s">
        <v>75</v>
      </c>
      <c r="AY94" s="245" t="s">
        <v>136</v>
      </c>
    </row>
    <row r="95" s="15" customFormat="1">
      <c r="A95" s="15"/>
      <c r="B95" s="246"/>
      <c r="C95" s="247"/>
      <c r="D95" s="226" t="s">
        <v>148</v>
      </c>
      <c r="E95" s="248" t="s">
        <v>19</v>
      </c>
      <c r="F95" s="249" t="s">
        <v>155</v>
      </c>
      <c r="G95" s="247"/>
      <c r="H95" s="250">
        <v>15.75</v>
      </c>
      <c r="I95" s="251"/>
      <c r="J95" s="247"/>
      <c r="K95" s="247"/>
      <c r="L95" s="252"/>
      <c r="M95" s="253"/>
      <c r="N95" s="254"/>
      <c r="O95" s="254"/>
      <c r="P95" s="254"/>
      <c r="Q95" s="254"/>
      <c r="R95" s="254"/>
      <c r="S95" s="254"/>
      <c r="T95" s="25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T95" s="256" t="s">
        <v>148</v>
      </c>
      <c r="AU95" s="256" t="s">
        <v>85</v>
      </c>
      <c r="AV95" s="15" t="s">
        <v>144</v>
      </c>
      <c r="AW95" s="15" t="s">
        <v>35</v>
      </c>
      <c r="AX95" s="15" t="s">
        <v>83</v>
      </c>
      <c r="AY95" s="256" t="s">
        <v>136</v>
      </c>
    </row>
    <row r="96" s="2" customFormat="1" ht="16.5" customHeight="1">
      <c r="A96" s="40"/>
      <c r="B96" s="41"/>
      <c r="C96" s="206" t="s">
        <v>144</v>
      </c>
      <c r="D96" s="206" t="s">
        <v>139</v>
      </c>
      <c r="E96" s="207" t="s">
        <v>1680</v>
      </c>
      <c r="F96" s="208" t="s">
        <v>1681</v>
      </c>
      <c r="G96" s="209" t="s">
        <v>282</v>
      </c>
      <c r="H96" s="210">
        <v>3</v>
      </c>
      <c r="I96" s="211"/>
      <c r="J96" s="212">
        <f>ROUND(I96*H96,2)</f>
        <v>0</v>
      </c>
      <c r="K96" s="208" t="s">
        <v>143</v>
      </c>
      <c r="L96" s="46"/>
      <c r="M96" s="213" t="s">
        <v>19</v>
      </c>
      <c r="N96" s="214" t="s">
        <v>46</v>
      </c>
      <c r="O96" s="86"/>
      <c r="P96" s="215">
        <f>O96*H96</f>
        <v>0</v>
      </c>
      <c r="Q96" s="215">
        <v>0</v>
      </c>
      <c r="R96" s="215">
        <f>Q96*H96</f>
        <v>0</v>
      </c>
      <c r="S96" s="215">
        <v>0</v>
      </c>
      <c r="T96" s="216">
        <f>S96*H96</f>
        <v>0</v>
      </c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R96" s="217" t="s">
        <v>257</v>
      </c>
      <c r="AT96" s="217" t="s">
        <v>139</v>
      </c>
      <c r="AU96" s="217" t="s">
        <v>85</v>
      </c>
      <c r="AY96" s="19" t="s">
        <v>136</v>
      </c>
      <c r="BE96" s="218">
        <f>IF(N96="základní",J96,0)</f>
        <v>0</v>
      </c>
      <c r="BF96" s="218">
        <f>IF(N96="snížená",J96,0)</f>
        <v>0</v>
      </c>
      <c r="BG96" s="218">
        <f>IF(N96="zákl. přenesená",J96,0)</f>
        <v>0</v>
      </c>
      <c r="BH96" s="218">
        <f>IF(N96="sníž. přenesená",J96,0)</f>
        <v>0</v>
      </c>
      <c r="BI96" s="218">
        <f>IF(N96="nulová",J96,0)</f>
        <v>0</v>
      </c>
      <c r="BJ96" s="19" t="s">
        <v>83</v>
      </c>
      <c r="BK96" s="218">
        <f>ROUND(I96*H96,2)</f>
        <v>0</v>
      </c>
      <c r="BL96" s="19" t="s">
        <v>257</v>
      </c>
      <c r="BM96" s="217" t="s">
        <v>1682</v>
      </c>
    </row>
    <row r="97" s="2" customFormat="1">
      <c r="A97" s="40"/>
      <c r="B97" s="41"/>
      <c r="C97" s="42"/>
      <c r="D97" s="219" t="s">
        <v>146</v>
      </c>
      <c r="E97" s="42"/>
      <c r="F97" s="220" t="s">
        <v>1683</v>
      </c>
      <c r="G97" s="42"/>
      <c r="H97" s="42"/>
      <c r="I97" s="221"/>
      <c r="J97" s="42"/>
      <c r="K97" s="42"/>
      <c r="L97" s="46"/>
      <c r="M97" s="222"/>
      <c r="N97" s="223"/>
      <c r="O97" s="86"/>
      <c r="P97" s="86"/>
      <c r="Q97" s="86"/>
      <c r="R97" s="86"/>
      <c r="S97" s="86"/>
      <c r="T97" s="87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T97" s="19" t="s">
        <v>146</v>
      </c>
      <c r="AU97" s="19" t="s">
        <v>85</v>
      </c>
    </row>
    <row r="98" s="14" customFormat="1">
      <c r="A98" s="14"/>
      <c r="B98" s="235"/>
      <c r="C98" s="236"/>
      <c r="D98" s="226" t="s">
        <v>148</v>
      </c>
      <c r="E98" s="237" t="s">
        <v>19</v>
      </c>
      <c r="F98" s="238" t="s">
        <v>162</v>
      </c>
      <c r="G98" s="236"/>
      <c r="H98" s="239">
        <v>3</v>
      </c>
      <c r="I98" s="240"/>
      <c r="J98" s="236"/>
      <c r="K98" s="236"/>
      <c r="L98" s="241"/>
      <c r="M98" s="242"/>
      <c r="N98" s="243"/>
      <c r="O98" s="243"/>
      <c r="P98" s="243"/>
      <c r="Q98" s="243"/>
      <c r="R98" s="243"/>
      <c r="S98" s="243"/>
      <c r="T98" s="24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T98" s="245" t="s">
        <v>148</v>
      </c>
      <c r="AU98" s="245" t="s">
        <v>85</v>
      </c>
      <c r="AV98" s="14" t="s">
        <v>85</v>
      </c>
      <c r="AW98" s="14" t="s">
        <v>35</v>
      </c>
      <c r="AX98" s="14" t="s">
        <v>75</v>
      </c>
      <c r="AY98" s="245" t="s">
        <v>136</v>
      </c>
    </row>
    <row r="99" s="15" customFormat="1">
      <c r="A99" s="15"/>
      <c r="B99" s="246"/>
      <c r="C99" s="247"/>
      <c r="D99" s="226" t="s">
        <v>148</v>
      </c>
      <c r="E99" s="248" t="s">
        <v>19</v>
      </c>
      <c r="F99" s="249" t="s">
        <v>155</v>
      </c>
      <c r="G99" s="247"/>
      <c r="H99" s="250">
        <v>3</v>
      </c>
      <c r="I99" s="251"/>
      <c r="J99" s="247"/>
      <c r="K99" s="247"/>
      <c r="L99" s="252"/>
      <c r="M99" s="253"/>
      <c r="N99" s="254"/>
      <c r="O99" s="254"/>
      <c r="P99" s="254"/>
      <c r="Q99" s="254"/>
      <c r="R99" s="254"/>
      <c r="S99" s="254"/>
      <c r="T99" s="25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T99" s="256" t="s">
        <v>148</v>
      </c>
      <c r="AU99" s="256" t="s">
        <v>85</v>
      </c>
      <c r="AV99" s="15" t="s">
        <v>144</v>
      </c>
      <c r="AW99" s="15" t="s">
        <v>35</v>
      </c>
      <c r="AX99" s="15" t="s">
        <v>83</v>
      </c>
      <c r="AY99" s="256" t="s">
        <v>136</v>
      </c>
    </row>
    <row r="100" s="2" customFormat="1" ht="16.5" customHeight="1">
      <c r="A100" s="40"/>
      <c r="B100" s="41"/>
      <c r="C100" s="260" t="s">
        <v>186</v>
      </c>
      <c r="D100" s="260" t="s">
        <v>443</v>
      </c>
      <c r="E100" s="261" t="s">
        <v>1684</v>
      </c>
      <c r="F100" s="262" t="s">
        <v>1685</v>
      </c>
      <c r="G100" s="263" t="s">
        <v>282</v>
      </c>
      <c r="H100" s="264">
        <v>3</v>
      </c>
      <c r="I100" s="265"/>
      <c r="J100" s="266">
        <f>ROUND(I100*H100,2)</f>
        <v>0</v>
      </c>
      <c r="K100" s="262" t="s">
        <v>143</v>
      </c>
      <c r="L100" s="267"/>
      <c r="M100" s="268" t="s">
        <v>19</v>
      </c>
      <c r="N100" s="269" t="s">
        <v>46</v>
      </c>
      <c r="O100" s="86"/>
      <c r="P100" s="215">
        <f>O100*H100</f>
        <v>0</v>
      </c>
      <c r="Q100" s="215">
        <v>0.00040000000000000002</v>
      </c>
      <c r="R100" s="215">
        <f>Q100*H100</f>
        <v>0.0012000000000000001</v>
      </c>
      <c r="S100" s="215">
        <v>0</v>
      </c>
      <c r="T100" s="216">
        <f>S100*H100</f>
        <v>0</v>
      </c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R100" s="217" t="s">
        <v>500</v>
      </c>
      <c r="AT100" s="217" t="s">
        <v>443</v>
      </c>
      <c r="AU100" s="217" t="s">
        <v>85</v>
      </c>
      <c r="AY100" s="19" t="s">
        <v>136</v>
      </c>
      <c r="BE100" s="218">
        <f>IF(N100="základní",J100,0)</f>
        <v>0</v>
      </c>
      <c r="BF100" s="218">
        <f>IF(N100="snížená",J100,0)</f>
        <v>0</v>
      </c>
      <c r="BG100" s="218">
        <f>IF(N100="zákl. přenesená",J100,0)</f>
        <v>0</v>
      </c>
      <c r="BH100" s="218">
        <f>IF(N100="sníž. přenesená",J100,0)</f>
        <v>0</v>
      </c>
      <c r="BI100" s="218">
        <f>IF(N100="nulová",J100,0)</f>
        <v>0</v>
      </c>
      <c r="BJ100" s="19" t="s">
        <v>83</v>
      </c>
      <c r="BK100" s="218">
        <f>ROUND(I100*H100,2)</f>
        <v>0</v>
      </c>
      <c r="BL100" s="19" t="s">
        <v>257</v>
      </c>
      <c r="BM100" s="217" t="s">
        <v>1686</v>
      </c>
    </row>
    <row r="101" s="14" customFormat="1">
      <c r="A101" s="14"/>
      <c r="B101" s="235"/>
      <c r="C101" s="236"/>
      <c r="D101" s="226" t="s">
        <v>148</v>
      </c>
      <c r="E101" s="237" t="s">
        <v>19</v>
      </c>
      <c r="F101" s="238" t="s">
        <v>162</v>
      </c>
      <c r="G101" s="236"/>
      <c r="H101" s="239">
        <v>3</v>
      </c>
      <c r="I101" s="240"/>
      <c r="J101" s="236"/>
      <c r="K101" s="236"/>
      <c r="L101" s="241"/>
      <c r="M101" s="242"/>
      <c r="N101" s="243"/>
      <c r="O101" s="243"/>
      <c r="P101" s="243"/>
      <c r="Q101" s="243"/>
      <c r="R101" s="243"/>
      <c r="S101" s="243"/>
      <c r="T101" s="24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T101" s="245" t="s">
        <v>148</v>
      </c>
      <c r="AU101" s="245" t="s">
        <v>85</v>
      </c>
      <c r="AV101" s="14" t="s">
        <v>85</v>
      </c>
      <c r="AW101" s="14" t="s">
        <v>35</v>
      </c>
      <c r="AX101" s="14" t="s">
        <v>75</v>
      </c>
      <c r="AY101" s="245" t="s">
        <v>136</v>
      </c>
    </row>
    <row r="102" s="15" customFormat="1">
      <c r="A102" s="15"/>
      <c r="B102" s="246"/>
      <c r="C102" s="247"/>
      <c r="D102" s="226" t="s">
        <v>148</v>
      </c>
      <c r="E102" s="248" t="s">
        <v>19</v>
      </c>
      <c r="F102" s="249" t="s">
        <v>155</v>
      </c>
      <c r="G102" s="247"/>
      <c r="H102" s="250">
        <v>3</v>
      </c>
      <c r="I102" s="251"/>
      <c r="J102" s="247"/>
      <c r="K102" s="247"/>
      <c r="L102" s="252"/>
      <c r="M102" s="253"/>
      <c r="N102" s="254"/>
      <c r="O102" s="254"/>
      <c r="P102" s="254"/>
      <c r="Q102" s="254"/>
      <c r="R102" s="254"/>
      <c r="S102" s="254"/>
      <c r="T102" s="25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T102" s="256" t="s">
        <v>148</v>
      </c>
      <c r="AU102" s="256" t="s">
        <v>85</v>
      </c>
      <c r="AV102" s="15" t="s">
        <v>144</v>
      </c>
      <c r="AW102" s="15" t="s">
        <v>35</v>
      </c>
      <c r="AX102" s="15" t="s">
        <v>83</v>
      </c>
      <c r="AY102" s="256" t="s">
        <v>136</v>
      </c>
    </row>
    <row r="103" s="2" customFormat="1" ht="24.15" customHeight="1">
      <c r="A103" s="40"/>
      <c r="B103" s="41"/>
      <c r="C103" s="206" t="s">
        <v>193</v>
      </c>
      <c r="D103" s="206" t="s">
        <v>139</v>
      </c>
      <c r="E103" s="207" t="s">
        <v>1687</v>
      </c>
      <c r="F103" s="208" t="s">
        <v>1688</v>
      </c>
      <c r="G103" s="209" t="s">
        <v>282</v>
      </c>
      <c r="H103" s="210">
        <v>2</v>
      </c>
      <c r="I103" s="211"/>
      <c r="J103" s="212">
        <f>ROUND(I103*H103,2)</f>
        <v>0</v>
      </c>
      <c r="K103" s="208" t="s">
        <v>143</v>
      </c>
      <c r="L103" s="46"/>
      <c r="M103" s="213" t="s">
        <v>19</v>
      </c>
      <c r="N103" s="214" t="s">
        <v>46</v>
      </c>
      <c r="O103" s="86"/>
      <c r="P103" s="215">
        <f>O103*H103</f>
        <v>0</v>
      </c>
      <c r="Q103" s="215">
        <v>0</v>
      </c>
      <c r="R103" s="215">
        <f>Q103*H103</f>
        <v>0</v>
      </c>
      <c r="S103" s="215">
        <v>0</v>
      </c>
      <c r="T103" s="216">
        <f>S103*H103</f>
        <v>0</v>
      </c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R103" s="217" t="s">
        <v>257</v>
      </c>
      <c r="AT103" s="217" t="s">
        <v>139</v>
      </c>
      <c r="AU103" s="217" t="s">
        <v>85</v>
      </c>
      <c r="AY103" s="19" t="s">
        <v>136</v>
      </c>
      <c r="BE103" s="218">
        <f>IF(N103="základní",J103,0)</f>
        <v>0</v>
      </c>
      <c r="BF103" s="218">
        <f>IF(N103="snížená",J103,0)</f>
        <v>0</v>
      </c>
      <c r="BG103" s="218">
        <f>IF(N103="zákl. přenesená",J103,0)</f>
        <v>0</v>
      </c>
      <c r="BH103" s="218">
        <f>IF(N103="sníž. přenesená",J103,0)</f>
        <v>0</v>
      </c>
      <c r="BI103" s="218">
        <f>IF(N103="nulová",J103,0)</f>
        <v>0</v>
      </c>
      <c r="BJ103" s="19" t="s">
        <v>83</v>
      </c>
      <c r="BK103" s="218">
        <f>ROUND(I103*H103,2)</f>
        <v>0</v>
      </c>
      <c r="BL103" s="19" t="s">
        <v>257</v>
      </c>
      <c r="BM103" s="217" t="s">
        <v>1689</v>
      </c>
    </row>
    <row r="104" s="2" customFormat="1">
      <c r="A104" s="40"/>
      <c r="B104" s="41"/>
      <c r="C104" s="42"/>
      <c r="D104" s="219" t="s">
        <v>146</v>
      </c>
      <c r="E104" s="42"/>
      <c r="F104" s="220" t="s">
        <v>1690</v>
      </c>
      <c r="G104" s="42"/>
      <c r="H104" s="42"/>
      <c r="I104" s="221"/>
      <c r="J104" s="42"/>
      <c r="K104" s="42"/>
      <c r="L104" s="46"/>
      <c r="M104" s="222"/>
      <c r="N104" s="223"/>
      <c r="O104" s="86"/>
      <c r="P104" s="86"/>
      <c r="Q104" s="86"/>
      <c r="R104" s="86"/>
      <c r="S104" s="86"/>
      <c r="T104" s="87"/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T104" s="19" t="s">
        <v>146</v>
      </c>
      <c r="AU104" s="19" t="s">
        <v>85</v>
      </c>
    </row>
    <row r="105" s="14" customFormat="1">
      <c r="A105" s="14"/>
      <c r="B105" s="235"/>
      <c r="C105" s="236"/>
      <c r="D105" s="226" t="s">
        <v>148</v>
      </c>
      <c r="E105" s="237" t="s">
        <v>19</v>
      </c>
      <c r="F105" s="238" t="s">
        <v>1538</v>
      </c>
      <c r="G105" s="236"/>
      <c r="H105" s="239">
        <v>2</v>
      </c>
      <c r="I105" s="240"/>
      <c r="J105" s="236"/>
      <c r="K105" s="236"/>
      <c r="L105" s="241"/>
      <c r="M105" s="242"/>
      <c r="N105" s="243"/>
      <c r="O105" s="243"/>
      <c r="P105" s="243"/>
      <c r="Q105" s="243"/>
      <c r="R105" s="243"/>
      <c r="S105" s="243"/>
      <c r="T105" s="24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45" t="s">
        <v>148</v>
      </c>
      <c r="AU105" s="245" t="s">
        <v>85</v>
      </c>
      <c r="AV105" s="14" t="s">
        <v>85</v>
      </c>
      <c r="AW105" s="14" t="s">
        <v>35</v>
      </c>
      <c r="AX105" s="14" t="s">
        <v>75</v>
      </c>
      <c r="AY105" s="245" t="s">
        <v>136</v>
      </c>
    </row>
    <row r="106" s="15" customFormat="1">
      <c r="A106" s="15"/>
      <c r="B106" s="246"/>
      <c r="C106" s="247"/>
      <c r="D106" s="226" t="s">
        <v>148</v>
      </c>
      <c r="E106" s="248" t="s">
        <v>19</v>
      </c>
      <c r="F106" s="249" t="s">
        <v>155</v>
      </c>
      <c r="G106" s="247"/>
      <c r="H106" s="250">
        <v>2</v>
      </c>
      <c r="I106" s="251"/>
      <c r="J106" s="247"/>
      <c r="K106" s="247"/>
      <c r="L106" s="252"/>
      <c r="M106" s="253"/>
      <c r="N106" s="254"/>
      <c r="O106" s="254"/>
      <c r="P106" s="254"/>
      <c r="Q106" s="254"/>
      <c r="R106" s="254"/>
      <c r="S106" s="254"/>
      <c r="T106" s="25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T106" s="256" t="s">
        <v>148</v>
      </c>
      <c r="AU106" s="256" t="s">
        <v>85</v>
      </c>
      <c r="AV106" s="15" t="s">
        <v>144</v>
      </c>
      <c r="AW106" s="15" t="s">
        <v>35</v>
      </c>
      <c r="AX106" s="15" t="s">
        <v>83</v>
      </c>
      <c r="AY106" s="256" t="s">
        <v>136</v>
      </c>
    </row>
    <row r="107" s="2" customFormat="1" ht="16.5" customHeight="1">
      <c r="A107" s="40"/>
      <c r="B107" s="41"/>
      <c r="C107" s="260" t="s">
        <v>212</v>
      </c>
      <c r="D107" s="260" t="s">
        <v>443</v>
      </c>
      <c r="E107" s="261" t="s">
        <v>1691</v>
      </c>
      <c r="F107" s="262" t="s">
        <v>1692</v>
      </c>
      <c r="G107" s="263" t="s">
        <v>282</v>
      </c>
      <c r="H107" s="264">
        <v>2</v>
      </c>
      <c r="I107" s="265"/>
      <c r="J107" s="266">
        <f>ROUND(I107*H107,2)</f>
        <v>0</v>
      </c>
      <c r="K107" s="262" t="s">
        <v>143</v>
      </c>
      <c r="L107" s="267"/>
      <c r="M107" s="268" t="s">
        <v>19</v>
      </c>
      <c r="N107" s="269" t="s">
        <v>46</v>
      </c>
      <c r="O107" s="86"/>
      <c r="P107" s="215">
        <f>O107*H107</f>
        <v>0</v>
      </c>
      <c r="Q107" s="215">
        <v>0.00059999999999999995</v>
      </c>
      <c r="R107" s="215">
        <f>Q107*H107</f>
        <v>0.0011999999999999999</v>
      </c>
      <c r="S107" s="215">
        <v>0</v>
      </c>
      <c r="T107" s="216">
        <f>S107*H107</f>
        <v>0</v>
      </c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R107" s="217" t="s">
        <v>500</v>
      </c>
      <c r="AT107" s="217" t="s">
        <v>443</v>
      </c>
      <c r="AU107" s="217" t="s">
        <v>85</v>
      </c>
      <c r="AY107" s="19" t="s">
        <v>136</v>
      </c>
      <c r="BE107" s="218">
        <f>IF(N107="základní",J107,0)</f>
        <v>0</v>
      </c>
      <c r="BF107" s="218">
        <f>IF(N107="snížená",J107,0)</f>
        <v>0</v>
      </c>
      <c r="BG107" s="218">
        <f>IF(N107="zákl. přenesená",J107,0)</f>
        <v>0</v>
      </c>
      <c r="BH107" s="218">
        <f>IF(N107="sníž. přenesená",J107,0)</f>
        <v>0</v>
      </c>
      <c r="BI107" s="218">
        <f>IF(N107="nulová",J107,0)</f>
        <v>0</v>
      </c>
      <c r="BJ107" s="19" t="s">
        <v>83</v>
      </c>
      <c r="BK107" s="218">
        <f>ROUND(I107*H107,2)</f>
        <v>0</v>
      </c>
      <c r="BL107" s="19" t="s">
        <v>257</v>
      </c>
      <c r="BM107" s="217" t="s">
        <v>1693</v>
      </c>
    </row>
    <row r="108" s="14" customFormat="1">
      <c r="A108" s="14"/>
      <c r="B108" s="235"/>
      <c r="C108" s="236"/>
      <c r="D108" s="226" t="s">
        <v>148</v>
      </c>
      <c r="E108" s="237" t="s">
        <v>19</v>
      </c>
      <c r="F108" s="238" t="s">
        <v>1538</v>
      </c>
      <c r="G108" s="236"/>
      <c r="H108" s="239">
        <v>2</v>
      </c>
      <c r="I108" s="240"/>
      <c r="J108" s="236"/>
      <c r="K108" s="236"/>
      <c r="L108" s="241"/>
      <c r="M108" s="242"/>
      <c r="N108" s="243"/>
      <c r="O108" s="243"/>
      <c r="P108" s="243"/>
      <c r="Q108" s="243"/>
      <c r="R108" s="243"/>
      <c r="S108" s="243"/>
      <c r="T108" s="24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45" t="s">
        <v>148</v>
      </c>
      <c r="AU108" s="245" t="s">
        <v>85</v>
      </c>
      <c r="AV108" s="14" t="s">
        <v>85</v>
      </c>
      <c r="AW108" s="14" t="s">
        <v>35</v>
      </c>
      <c r="AX108" s="14" t="s">
        <v>75</v>
      </c>
      <c r="AY108" s="245" t="s">
        <v>136</v>
      </c>
    </row>
    <row r="109" s="15" customFormat="1">
      <c r="A109" s="15"/>
      <c r="B109" s="246"/>
      <c r="C109" s="247"/>
      <c r="D109" s="226" t="s">
        <v>148</v>
      </c>
      <c r="E109" s="248" t="s">
        <v>19</v>
      </c>
      <c r="F109" s="249" t="s">
        <v>155</v>
      </c>
      <c r="G109" s="247"/>
      <c r="H109" s="250">
        <v>2</v>
      </c>
      <c r="I109" s="251"/>
      <c r="J109" s="247"/>
      <c r="K109" s="247"/>
      <c r="L109" s="252"/>
      <c r="M109" s="253"/>
      <c r="N109" s="254"/>
      <c r="O109" s="254"/>
      <c r="P109" s="254"/>
      <c r="Q109" s="254"/>
      <c r="R109" s="254"/>
      <c r="S109" s="254"/>
      <c r="T109" s="25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T109" s="256" t="s">
        <v>148</v>
      </c>
      <c r="AU109" s="256" t="s">
        <v>85</v>
      </c>
      <c r="AV109" s="15" t="s">
        <v>144</v>
      </c>
      <c r="AW109" s="15" t="s">
        <v>35</v>
      </c>
      <c r="AX109" s="15" t="s">
        <v>83</v>
      </c>
      <c r="AY109" s="256" t="s">
        <v>136</v>
      </c>
    </row>
    <row r="110" s="2" customFormat="1" ht="24.15" customHeight="1">
      <c r="A110" s="40"/>
      <c r="B110" s="41"/>
      <c r="C110" s="206" t="s">
        <v>218</v>
      </c>
      <c r="D110" s="206" t="s">
        <v>139</v>
      </c>
      <c r="E110" s="207" t="s">
        <v>1694</v>
      </c>
      <c r="F110" s="208" t="s">
        <v>1695</v>
      </c>
      <c r="G110" s="209" t="s">
        <v>215</v>
      </c>
      <c r="H110" s="210">
        <v>0.031</v>
      </c>
      <c r="I110" s="211"/>
      <c r="J110" s="212">
        <f>ROUND(I110*H110,2)</f>
        <v>0</v>
      </c>
      <c r="K110" s="208" t="s">
        <v>143</v>
      </c>
      <c r="L110" s="46"/>
      <c r="M110" s="213" t="s">
        <v>19</v>
      </c>
      <c r="N110" s="214" t="s">
        <v>46</v>
      </c>
      <c r="O110" s="86"/>
      <c r="P110" s="215">
        <f>O110*H110</f>
        <v>0</v>
      </c>
      <c r="Q110" s="215">
        <v>0</v>
      </c>
      <c r="R110" s="215">
        <f>Q110*H110</f>
        <v>0</v>
      </c>
      <c r="S110" s="215">
        <v>0</v>
      </c>
      <c r="T110" s="216">
        <f>S110*H110</f>
        <v>0</v>
      </c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R110" s="217" t="s">
        <v>257</v>
      </c>
      <c r="AT110" s="217" t="s">
        <v>139</v>
      </c>
      <c r="AU110" s="217" t="s">
        <v>85</v>
      </c>
      <c r="AY110" s="19" t="s">
        <v>136</v>
      </c>
      <c r="BE110" s="218">
        <f>IF(N110="základní",J110,0)</f>
        <v>0</v>
      </c>
      <c r="BF110" s="218">
        <f>IF(N110="snížená",J110,0)</f>
        <v>0</v>
      </c>
      <c r="BG110" s="218">
        <f>IF(N110="zákl. přenesená",J110,0)</f>
        <v>0</v>
      </c>
      <c r="BH110" s="218">
        <f>IF(N110="sníž. přenesená",J110,0)</f>
        <v>0</v>
      </c>
      <c r="BI110" s="218">
        <f>IF(N110="nulová",J110,0)</f>
        <v>0</v>
      </c>
      <c r="BJ110" s="19" t="s">
        <v>83</v>
      </c>
      <c r="BK110" s="218">
        <f>ROUND(I110*H110,2)</f>
        <v>0</v>
      </c>
      <c r="BL110" s="19" t="s">
        <v>257</v>
      </c>
      <c r="BM110" s="217" t="s">
        <v>1696</v>
      </c>
    </row>
    <row r="111" s="2" customFormat="1">
      <c r="A111" s="40"/>
      <c r="B111" s="41"/>
      <c r="C111" s="42"/>
      <c r="D111" s="219" t="s">
        <v>146</v>
      </c>
      <c r="E111" s="42"/>
      <c r="F111" s="220" t="s">
        <v>1697</v>
      </c>
      <c r="G111" s="42"/>
      <c r="H111" s="42"/>
      <c r="I111" s="221"/>
      <c r="J111" s="42"/>
      <c r="K111" s="42"/>
      <c r="L111" s="46"/>
      <c r="M111" s="275"/>
      <c r="N111" s="276"/>
      <c r="O111" s="272"/>
      <c r="P111" s="272"/>
      <c r="Q111" s="272"/>
      <c r="R111" s="272"/>
      <c r="S111" s="272"/>
      <c r="T111" s="277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T111" s="19" t="s">
        <v>146</v>
      </c>
      <c r="AU111" s="19" t="s">
        <v>85</v>
      </c>
    </row>
    <row r="112" s="2" customFormat="1" ht="6.96" customHeight="1">
      <c r="A112" s="40"/>
      <c r="B112" s="61"/>
      <c r="C112" s="62"/>
      <c r="D112" s="62"/>
      <c r="E112" s="62"/>
      <c r="F112" s="62"/>
      <c r="G112" s="62"/>
      <c r="H112" s="62"/>
      <c r="I112" s="62"/>
      <c r="J112" s="62"/>
      <c r="K112" s="62"/>
      <c r="L112" s="46"/>
      <c r="M112" s="40"/>
      <c r="O112" s="40"/>
      <c r="P112" s="40"/>
      <c r="Q112" s="40"/>
      <c r="R112" s="40"/>
      <c r="S112" s="40"/>
      <c r="T112" s="40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</row>
  </sheetData>
  <sheetProtection sheet="1" autoFilter="0" formatColumns="0" formatRows="0" objects="1" scenarios="1" spinCount="100000" saltValue="tCSWmdgc6uce75kpqlUi9TylnvnHjillujZ45drGQO/YGuxuYkXsrTq6UWlaChX3lqZ0y17a5M+ed09CUuJl5A==" hashValue="pM4q8JuXjxOgwxk1Y3ZlXdQSyy3ZcJYzy3WepEfPYxjpvrkFzQJrSO8LcdLxFmL0gGoQsL7yjDq5RbNI2tRvKg==" algorithmName="SHA-512" password="CC35"/>
  <autoFilter ref="C80:K111"/>
  <mergeCells count="9">
    <mergeCell ref="E7:H7"/>
    <mergeCell ref="E9:H9"/>
    <mergeCell ref="E18:H18"/>
    <mergeCell ref="E27:H27"/>
    <mergeCell ref="E48:H48"/>
    <mergeCell ref="E50:H50"/>
    <mergeCell ref="E71:H71"/>
    <mergeCell ref="E73:H73"/>
    <mergeCell ref="L2:V2"/>
  </mergeCells>
  <hyperlinks>
    <hyperlink ref="F85" r:id="rId1" display="https://podminky.urs.cz/item/CS_URS_2024_02/751111051"/>
    <hyperlink ref="F92" r:id="rId2" display="https://podminky.urs.cz/item/CS_URS_2024_02/751510041"/>
    <hyperlink ref="F97" r:id="rId3" display="https://podminky.urs.cz/item/CS_URS_2024_02/751514177"/>
    <hyperlink ref="F104" r:id="rId4" display="https://podminky.urs.cz/item/CS_URS_2024_02/751514261"/>
    <hyperlink ref="F111" r:id="rId5" display="https://podminky.urs.cz/item/CS_URS_2024_02/99875112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6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103</v>
      </c>
    </row>
    <row r="3" s="1" customFormat="1" ht="6.96" customHeight="1">
      <c r="B3" s="130"/>
      <c r="C3" s="131"/>
      <c r="D3" s="131"/>
      <c r="E3" s="131"/>
      <c r="F3" s="131"/>
      <c r="G3" s="131"/>
      <c r="H3" s="131"/>
      <c r="I3" s="131"/>
      <c r="J3" s="131"/>
      <c r="K3" s="131"/>
      <c r="L3" s="22"/>
      <c r="AT3" s="19" t="s">
        <v>85</v>
      </c>
    </row>
    <row r="4" s="1" customFormat="1" ht="24.96" customHeight="1">
      <c r="B4" s="22"/>
      <c r="D4" s="132" t="s">
        <v>104</v>
      </c>
      <c r="L4" s="22"/>
      <c r="M4" s="13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34" t="s">
        <v>16</v>
      </c>
      <c r="L6" s="22"/>
    </row>
    <row r="7" s="1" customFormat="1" ht="16.5" customHeight="1">
      <c r="B7" s="22"/>
      <c r="E7" s="135" t="str">
        <f>'Rekapitulace stavby'!K6</f>
        <v>Stavební úpravy dispozice 2.NP č.p. 68 na p.č. 561 v k.ú. Rychnov u Jablonce nad Nisou</v>
      </c>
      <c r="F7" s="134"/>
      <c r="G7" s="134"/>
      <c r="H7" s="134"/>
      <c r="L7" s="22"/>
    </row>
    <row r="8" s="2" customFormat="1" ht="12" customHeight="1">
      <c r="A8" s="40"/>
      <c r="B8" s="46"/>
      <c r="C8" s="40"/>
      <c r="D8" s="134" t="s">
        <v>105</v>
      </c>
      <c r="E8" s="40"/>
      <c r="F8" s="40"/>
      <c r="G8" s="40"/>
      <c r="H8" s="40"/>
      <c r="I8" s="40"/>
      <c r="J8" s="40"/>
      <c r="K8" s="40"/>
      <c r="L8" s="13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37" t="s">
        <v>1698</v>
      </c>
      <c r="F9" s="40"/>
      <c r="G9" s="40"/>
      <c r="H9" s="40"/>
      <c r="I9" s="40"/>
      <c r="J9" s="40"/>
      <c r="K9" s="40"/>
      <c r="L9" s="13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3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34" t="s">
        <v>18</v>
      </c>
      <c r="E11" s="40"/>
      <c r="F11" s="138" t="s">
        <v>19</v>
      </c>
      <c r="G11" s="40"/>
      <c r="H11" s="40"/>
      <c r="I11" s="134" t="s">
        <v>20</v>
      </c>
      <c r="J11" s="138" t="s">
        <v>19</v>
      </c>
      <c r="K11" s="40"/>
      <c r="L11" s="13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34" t="s">
        <v>21</v>
      </c>
      <c r="E12" s="40"/>
      <c r="F12" s="138" t="s">
        <v>22</v>
      </c>
      <c r="G12" s="40"/>
      <c r="H12" s="40"/>
      <c r="I12" s="134" t="s">
        <v>23</v>
      </c>
      <c r="J12" s="139" t="str">
        <f>'Rekapitulace stavby'!AN8</f>
        <v>26. 9. 2024</v>
      </c>
      <c r="K12" s="40"/>
      <c r="L12" s="13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3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34" t="s">
        <v>25</v>
      </c>
      <c r="E14" s="40"/>
      <c r="F14" s="40"/>
      <c r="G14" s="40"/>
      <c r="H14" s="40"/>
      <c r="I14" s="134" t="s">
        <v>26</v>
      </c>
      <c r="J14" s="138" t="s">
        <v>27</v>
      </c>
      <c r="K14" s="40"/>
      <c r="L14" s="13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28</v>
      </c>
      <c r="F15" s="40"/>
      <c r="G15" s="40"/>
      <c r="H15" s="40"/>
      <c r="I15" s="134" t="s">
        <v>29</v>
      </c>
      <c r="J15" s="138" t="s">
        <v>19</v>
      </c>
      <c r="K15" s="40"/>
      <c r="L15" s="13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3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34" t="s">
        <v>30</v>
      </c>
      <c r="E17" s="40"/>
      <c r="F17" s="40"/>
      <c r="G17" s="40"/>
      <c r="H17" s="40"/>
      <c r="I17" s="134" t="s">
        <v>26</v>
      </c>
      <c r="J17" s="35" t="str">
        <f>'Rekapitulace stavby'!AN13</f>
        <v>Vyplň údaj</v>
      </c>
      <c r="K17" s="40"/>
      <c r="L17" s="13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34" t="s">
        <v>29</v>
      </c>
      <c r="J18" s="35" t="str">
        <f>'Rekapitulace stavby'!AN14</f>
        <v>Vyplň údaj</v>
      </c>
      <c r="K18" s="40"/>
      <c r="L18" s="13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3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4" t="s">
        <v>32</v>
      </c>
      <c r="E20" s="40"/>
      <c r="F20" s="40"/>
      <c r="G20" s="40"/>
      <c r="H20" s="40"/>
      <c r="I20" s="134" t="s">
        <v>26</v>
      </c>
      <c r="J20" s="138" t="s">
        <v>33</v>
      </c>
      <c r="K20" s="40"/>
      <c r="L20" s="13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34</v>
      </c>
      <c r="F21" s="40"/>
      <c r="G21" s="40"/>
      <c r="H21" s="40"/>
      <c r="I21" s="134" t="s">
        <v>29</v>
      </c>
      <c r="J21" s="138" t="s">
        <v>19</v>
      </c>
      <c r="K21" s="40"/>
      <c r="L21" s="13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3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4" t="s">
        <v>36</v>
      </c>
      <c r="E23" s="40"/>
      <c r="F23" s="40"/>
      <c r="G23" s="40"/>
      <c r="H23" s="40"/>
      <c r="I23" s="134" t="s">
        <v>26</v>
      </c>
      <c r="J23" s="138" t="s">
        <v>37</v>
      </c>
      <c r="K23" s="40"/>
      <c r="L23" s="13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38</v>
      </c>
      <c r="F24" s="40"/>
      <c r="G24" s="40"/>
      <c r="H24" s="40"/>
      <c r="I24" s="134" t="s">
        <v>29</v>
      </c>
      <c r="J24" s="138" t="s">
        <v>19</v>
      </c>
      <c r="K24" s="40"/>
      <c r="L24" s="13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3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4" t="s">
        <v>39</v>
      </c>
      <c r="E26" s="40"/>
      <c r="F26" s="40"/>
      <c r="G26" s="40"/>
      <c r="H26" s="40"/>
      <c r="I26" s="40"/>
      <c r="J26" s="40"/>
      <c r="K26" s="40"/>
      <c r="L26" s="13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40"/>
      <c r="B27" s="141"/>
      <c r="C27" s="140"/>
      <c r="D27" s="140"/>
      <c r="E27" s="142" t="s">
        <v>19</v>
      </c>
      <c r="F27" s="142"/>
      <c r="G27" s="142"/>
      <c r="H27" s="142"/>
      <c r="I27" s="140"/>
      <c r="J27" s="140"/>
      <c r="K27" s="140"/>
      <c r="L27" s="143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3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44"/>
      <c r="E29" s="144"/>
      <c r="F29" s="144"/>
      <c r="G29" s="144"/>
      <c r="H29" s="144"/>
      <c r="I29" s="144"/>
      <c r="J29" s="144"/>
      <c r="K29" s="144"/>
      <c r="L29" s="13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45" t="s">
        <v>41</v>
      </c>
      <c r="E30" s="40"/>
      <c r="F30" s="40"/>
      <c r="G30" s="40"/>
      <c r="H30" s="40"/>
      <c r="I30" s="40"/>
      <c r="J30" s="146">
        <f>ROUND(J85, 2)</f>
        <v>0</v>
      </c>
      <c r="K30" s="40"/>
      <c r="L30" s="13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44"/>
      <c r="E31" s="144"/>
      <c r="F31" s="144"/>
      <c r="G31" s="144"/>
      <c r="H31" s="144"/>
      <c r="I31" s="144"/>
      <c r="J31" s="144"/>
      <c r="K31" s="144"/>
      <c r="L31" s="13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47" t="s">
        <v>43</v>
      </c>
      <c r="G32" s="40"/>
      <c r="H32" s="40"/>
      <c r="I32" s="147" t="s">
        <v>42</v>
      </c>
      <c r="J32" s="147" t="s">
        <v>44</v>
      </c>
      <c r="K32" s="40"/>
      <c r="L32" s="13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48" t="s">
        <v>45</v>
      </c>
      <c r="E33" s="134" t="s">
        <v>46</v>
      </c>
      <c r="F33" s="149">
        <f>ROUND((SUM(BE85:BE105)),  2)</f>
        <v>0</v>
      </c>
      <c r="G33" s="40"/>
      <c r="H33" s="40"/>
      <c r="I33" s="150">
        <v>0.20999999999999999</v>
      </c>
      <c r="J33" s="149">
        <f>ROUND(((SUM(BE85:BE105))*I33),  2)</f>
        <v>0</v>
      </c>
      <c r="K33" s="40"/>
      <c r="L33" s="13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4" t="s">
        <v>47</v>
      </c>
      <c r="F34" s="149">
        <f>ROUND((SUM(BF85:BF105)),  2)</f>
        <v>0</v>
      </c>
      <c r="G34" s="40"/>
      <c r="H34" s="40"/>
      <c r="I34" s="150">
        <v>0.12</v>
      </c>
      <c r="J34" s="149">
        <f>ROUND(((SUM(BF85:BF105))*I34),  2)</f>
        <v>0</v>
      </c>
      <c r="K34" s="40"/>
      <c r="L34" s="13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4" t="s">
        <v>48</v>
      </c>
      <c r="F35" s="149">
        <f>ROUND((SUM(BG85:BG105)),  2)</f>
        <v>0</v>
      </c>
      <c r="G35" s="40"/>
      <c r="H35" s="40"/>
      <c r="I35" s="150">
        <v>0.20999999999999999</v>
      </c>
      <c r="J35" s="149">
        <f>0</f>
        <v>0</v>
      </c>
      <c r="K35" s="40"/>
      <c r="L35" s="13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4" t="s">
        <v>49</v>
      </c>
      <c r="F36" s="149">
        <f>ROUND((SUM(BH85:BH105)),  2)</f>
        <v>0</v>
      </c>
      <c r="G36" s="40"/>
      <c r="H36" s="40"/>
      <c r="I36" s="150">
        <v>0.12</v>
      </c>
      <c r="J36" s="149">
        <f>0</f>
        <v>0</v>
      </c>
      <c r="K36" s="40"/>
      <c r="L36" s="13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4" t="s">
        <v>50</v>
      </c>
      <c r="F37" s="149">
        <f>ROUND((SUM(BI85:BI105)),  2)</f>
        <v>0</v>
      </c>
      <c r="G37" s="40"/>
      <c r="H37" s="40"/>
      <c r="I37" s="150">
        <v>0</v>
      </c>
      <c r="J37" s="149">
        <f>0</f>
        <v>0</v>
      </c>
      <c r="K37" s="40"/>
      <c r="L37" s="13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3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51"/>
      <c r="D39" s="152" t="s">
        <v>51</v>
      </c>
      <c r="E39" s="153"/>
      <c r="F39" s="153"/>
      <c r="G39" s="154" t="s">
        <v>52</v>
      </c>
      <c r="H39" s="155" t="s">
        <v>53</v>
      </c>
      <c r="I39" s="153"/>
      <c r="J39" s="156">
        <f>SUM(J30:J37)</f>
        <v>0</v>
      </c>
      <c r="K39" s="157"/>
      <c r="L39" s="13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3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3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107</v>
      </c>
      <c r="D45" s="42"/>
      <c r="E45" s="42"/>
      <c r="F45" s="42"/>
      <c r="G45" s="42"/>
      <c r="H45" s="42"/>
      <c r="I45" s="42"/>
      <c r="J45" s="42"/>
      <c r="K45" s="42"/>
      <c r="L45" s="13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3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3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62" t="str">
        <f>E7</f>
        <v>Stavební úpravy dispozice 2.NP č.p. 68 na p.č. 561 v k.ú. Rychnov u Jablonce nad Nisou</v>
      </c>
      <c r="F48" s="34"/>
      <c r="G48" s="34"/>
      <c r="H48" s="34"/>
      <c r="I48" s="42"/>
      <c r="J48" s="42"/>
      <c r="K48" s="42"/>
      <c r="L48" s="13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105</v>
      </c>
      <c r="D49" s="42"/>
      <c r="E49" s="42"/>
      <c r="F49" s="42"/>
      <c r="G49" s="42"/>
      <c r="H49" s="42"/>
      <c r="I49" s="42"/>
      <c r="J49" s="42"/>
      <c r="K49" s="42"/>
      <c r="L49" s="13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VRN - Vedlejší rozpočtové náklady</v>
      </c>
      <c r="F50" s="42"/>
      <c r="G50" s="42"/>
      <c r="H50" s="42"/>
      <c r="I50" s="42"/>
      <c r="J50" s="42"/>
      <c r="K50" s="42"/>
      <c r="L50" s="13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3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 xml:space="preserve">č.p. 68 na p.č. 561 v k.ú. Rychnov u Jablonce nad </v>
      </c>
      <c r="G52" s="42"/>
      <c r="H52" s="42"/>
      <c r="I52" s="34" t="s">
        <v>23</v>
      </c>
      <c r="J52" s="74" t="str">
        <f>IF(J12="","",J12)</f>
        <v>26. 9. 2024</v>
      </c>
      <c r="K52" s="42"/>
      <c r="L52" s="13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3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5.15" customHeight="1">
      <c r="A54" s="40"/>
      <c r="B54" s="41"/>
      <c r="C54" s="34" t="s">
        <v>25</v>
      </c>
      <c r="D54" s="42"/>
      <c r="E54" s="42"/>
      <c r="F54" s="29" t="str">
        <f>E15</f>
        <v>Město Rychnov u Jablonce nad Nisou</v>
      </c>
      <c r="G54" s="42"/>
      <c r="H54" s="42"/>
      <c r="I54" s="34" t="s">
        <v>32</v>
      </c>
      <c r="J54" s="38" t="str">
        <f>E21</f>
        <v>STUDIONOTES s.r.o.</v>
      </c>
      <c r="K54" s="42"/>
      <c r="L54" s="13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30</v>
      </c>
      <c r="D55" s="42"/>
      <c r="E55" s="42"/>
      <c r="F55" s="29" t="str">
        <f>IF(E18="","",E18)</f>
        <v>Vyplň údaj</v>
      </c>
      <c r="G55" s="42"/>
      <c r="H55" s="42"/>
      <c r="I55" s="34" t="s">
        <v>36</v>
      </c>
      <c r="J55" s="38" t="str">
        <f>E24</f>
        <v>Michael Štěpán</v>
      </c>
      <c r="K55" s="42"/>
      <c r="L55" s="13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3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63" t="s">
        <v>108</v>
      </c>
      <c r="D57" s="164"/>
      <c r="E57" s="164"/>
      <c r="F57" s="164"/>
      <c r="G57" s="164"/>
      <c r="H57" s="164"/>
      <c r="I57" s="164"/>
      <c r="J57" s="165" t="s">
        <v>109</v>
      </c>
      <c r="K57" s="164"/>
      <c r="L57" s="13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3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66" t="s">
        <v>73</v>
      </c>
      <c r="D59" s="42"/>
      <c r="E59" s="42"/>
      <c r="F59" s="42"/>
      <c r="G59" s="42"/>
      <c r="H59" s="42"/>
      <c r="I59" s="42"/>
      <c r="J59" s="104">
        <f>J85</f>
        <v>0</v>
      </c>
      <c r="K59" s="42"/>
      <c r="L59" s="13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110</v>
      </c>
    </row>
    <row r="60" s="9" customFormat="1" ht="24.96" customHeight="1">
      <c r="A60" s="9"/>
      <c r="B60" s="167"/>
      <c r="C60" s="168"/>
      <c r="D60" s="169" t="s">
        <v>1698</v>
      </c>
      <c r="E60" s="170"/>
      <c r="F60" s="170"/>
      <c r="G60" s="170"/>
      <c r="H60" s="170"/>
      <c r="I60" s="170"/>
      <c r="J60" s="171">
        <f>J86</f>
        <v>0</v>
      </c>
      <c r="K60" s="168"/>
      <c r="L60" s="17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3"/>
      <c r="C61" s="174"/>
      <c r="D61" s="175" t="s">
        <v>1699</v>
      </c>
      <c r="E61" s="176"/>
      <c r="F61" s="176"/>
      <c r="G61" s="176"/>
      <c r="H61" s="176"/>
      <c r="I61" s="176"/>
      <c r="J61" s="177">
        <f>J87</f>
        <v>0</v>
      </c>
      <c r="K61" s="174"/>
      <c r="L61" s="17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3"/>
      <c r="C62" s="174"/>
      <c r="D62" s="175" t="s">
        <v>1700</v>
      </c>
      <c r="E62" s="176"/>
      <c r="F62" s="176"/>
      <c r="G62" s="176"/>
      <c r="H62" s="176"/>
      <c r="I62" s="176"/>
      <c r="J62" s="177">
        <f>J92</f>
        <v>0</v>
      </c>
      <c r="K62" s="174"/>
      <c r="L62" s="178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3"/>
      <c r="C63" s="174"/>
      <c r="D63" s="175" t="s">
        <v>1701</v>
      </c>
      <c r="E63" s="176"/>
      <c r="F63" s="176"/>
      <c r="G63" s="176"/>
      <c r="H63" s="176"/>
      <c r="I63" s="176"/>
      <c r="J63" s="177">
        <f>J95</f>
        <v>0</v>
      </c>
      <c r="K63" s="174"/>
      <c r="L63" s="178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3"/>
      <c r="C64" s="174"/>
      <c r="D64" s="175" t="s">
        <v>1702</v>
      </c>
      <c r="E64" s="176"/>
      <c r="F64" s="176"/>
      <c r="G64" s="176"/>
      <c r="H64" s="176"/>
      <c r="I64" s="176"/>
      <c r="J64" s="177">
        <f>J100</f>
        <v>0</v>
      </c>
      <c r="K64" s="174"/>
      <c r="L64" s="178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3"/>
      <c r="C65" s="174"/>
      <c r="D65" s="175" t="s">
        <v>1703</v>
      </c>
      <c r="E65" s="176"/>
      <c r="F65" s="176"/>
      <c r="G65" s="176"/>
      <c r="H65" s="176"/>
      <c r="I65" s="176"/>
      <c r="J65" s="177">
        <f>J103</f>
        <v>0</v>
      </c>
      <c r="K65" s="174"/>
      <c r="L65" s="17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2" customFormat="1" ht="21.84" customHeight="1">
      <c r="A66" s="40"/>
      <c r="B66" s="41"/>
      <c r="C66" s="42"/>
      <c r="D66" s="42"/>
      <c r="E66" s="42"/>
      <c r="F66" s="42"/>
      <c r="G66" s="42"/>
      <c r="H66" s="42"/>
      <c r="I66" s="42"/>
      <c r="J66" s="42"/>
      <c r="K66" s="42"/>
      <c r="L66" s="136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</row>
    <row r="67" s="2" customFormat="1" ht="6.96" customHeight="1">
      <c r="A67" s="40"/>
      <c r="B67" s="61"/>
      <c r="C67" s="62"/>
      <c r="D67" s="62"/>
      <c r="E67" s="62"/>
      <c r="F67" s="62"/>
      <c r="G67" s="62"/>
      <c r="H67" s="62"/>
      <c r="I67" s="62"/>
      <c r="J67" s="62"/>
      <c r="K67" s="62"/>
      <c r="L67" s="136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</row>
    <row r="71" s="2" customFormat="1" ht="6.96" customHeight="1">
      <c r="A71" s="40"/>
      <c r="B71" s="63"/>
      <c r="C71" s="64"/>
      <c r="D71" s="64"/>
      <c r="E71" s="64"/>
      <c r="F71" s="64"/>
      <c r="G71" s="64"/>
      <c r="H71" s="64"/>
      <c r="I71" s="64"/>
      <c r="J71" s="64"/>
      <c r="K71" s="64"/>
      <c r="L71" s="136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s="2" customFormat="1" ht="24.96" customHeight="1">
      <c r="A72" s="40"/>
      <c r="B72" s="41"/>
      <c r="C72" s="25" t="s">
        <v>121</v>
      </c>
      <c r="D72" s="42"/>
      <c r="E72" s="42"/>
      <c r="F72" s="42"/>
      <c r="G72" s="42"/>
      <c r="H72" s="42"/>
      <c r="I72" s="42"/>
      <c r="J72" s="42"/>
      <c r="K72" s="42"/>
      <c r="L72" s="136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6.96" customHeight="1">
      <c r="A73" s="40"/>
      <c r="B73" s="41"/>
      <c r="C73" s="42"/>
      <c r="D73" s="42"/>
      <c r="E73" s="42"/>
      <c r="F73" s="42"/>
      <c r="G73" s="42"/>
      <c r="H73" s="42"/>
      <c r="I73" s="42"/>
      <c r="J73" s="42"/>
      <c r="K73" s="42"/>
      <c r="L73" s="136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12" customHeight="1">
      <c r="A74" s="40"/>
      <c r="B74" s="41"/>
      <c r="C74" s="34" t="s">
        <v>16</v>
      </c>
      <c r="D74" s="42"/>
      <c r="E74" s="42"/>
      <c r="F74" s="42"/>
      <c r="G74" s="42"/>
      <c r="H74" s="42"/>
      <c r="I74" s="42"/>
      <c r="J74" s="42"/>
      <c r="K74" s="42"/>
      <c r="L74" s="136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16.5" customHeight="1">
      <c r="A75" s="40"/>
      <c r="B75" s="41"/>
      <c r="C75" s="42"/>
      <c r="D75" s="42"/>
      <c r="E75" s="162" t="str">
        <f>E7</f>
        <v>Stavební úpravy dispozice 2.NP č.p. 68 na p.č. 561 v k.ú. Rychnov u Jablonce nad Nisou</v>
      </c>
      <c r="F75" s="34"/>
      <c r="G75" s="34"/>
      <c r="H75" s="34"/>
      <c r="I75" s="42"/>
      <c r="J75" s="42"/>
      <c r="K75" s="42"/>
      <c r="L75" s="136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12" customHeight="1">
      <c r="A76" s="40"/>
      <c r="B76" s="41"/>
      <c r="C76" s="34" t="s">
        <v>105</v>
      </c>
      <c r="D76" s="42"/>
      <c r="E76" s="42"/>
      <c r="F76" s="42"/>
      <c r="G76" s="42"/>
      <c r="H76" s="42"/>
      <c r="I76" s="42"/>
      <c r="J76" s="42"/>
      <c r="K76" s="42"/>
      <c r="L76" s="13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6.5" customHeight="1">
      <c r="A77" s="40"/>
      <c r="B77" s="41"/>
      <c r="C77" s="42"/>
      <c r="D77" s="42"/>
      <c r="E77" s="71" t="str">
        <f>E9</f>
        <v>VRN - Vedlejší rozpočtové náklady</v>
      </c>
      <c r="F77" s="42"/>
      <c r="G77" s="42"/>
      <c r="H77" s="42"/>
      <c r="I77" s="42"/>
      <c r="J77" s="42"/>
      <c r="K77" s="42"/>
      <c r="L77" s="13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6.96" customHeight="1">
      <c r="A78" s="40"/>
      <c r="B78" s="41"/>
      <c r="C78" s="42"/>
      <c r="D78" s="42"/>
      <c r="E78" s="42"/>
      <c r="F78" s="42"/>
      <c r="G78" s="42"/>
      <c r="H78" s="42"/>
      <c r="I78" s="42"/>
      <c r="J78" s="42"/>
      <c r="K78" s="42"/>
      <c r="L78" s="13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2" customHeight="1">
      <c r="A79" s="40"/>
      <c r="B79" s="41"/>
      <c r="C79" s="34" t="s">
        <v>21</v>
      </c>
      <c r="D79" s="42"/>
      <c r="E79" s="42"/>
      <c r="F79" s="29" t="str">
        <f>F12</f>
        <v xml:space="preserve">č.p. 68 na p.č. 561 v k.ú. Rychnov u Jablonce nad </v>
      </c>
      <c r="G79" s="42"/>
      <c r="H79" s="42"/>
      <c r="I79" s="34" t="s">
        <v>23</v>
      </c>
      <c r="J79" s="74" t="str">
        <f>IF(J12="","",J12)</f>
        <v>26. 9. 2024</v>
      </c>
      <c r="K79" s="42"/>
      <c r="L79" s="13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6.96" customHeight="1">
      <c r="A80" s="40"/>
      <c r="B80" s="41"/>
      <c r="C80" s="42"/>
      <c r="D80" s="42"/>
      <c r="E80" s="42"/>
      <c r="F80" s="42"/>
      <c r="G80" s="42"/>
      <c r="H80" s="42"/>
      <c r="I80" s="42"/>
      <c r="J80" s="42"/>
      <c r="K80" s="42"/>
      <c r="L80" s="13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5.15" customHeight="1">
      <c r="A81" s="40"/>
      <c r="B81" s="41"/>
      <c r="C81" s="34" t="s">
        <v>25</v>
      </c>
      <c r="D81" s="42"/>
      <c r="E81" s="42"/>
      <c r="F81" s="29" t="str">
        <f>E15</f>
        <v>Město Rychnov u Jablonce nad Nisou</v>
      </c>
      <c r="G81" s="42"/>
      <c r="H81" s="42"/>
      <c r="I81" s="34" t="s">
        <v>32</v>
      </c>
      <c r="J81" s="38" t="str">
        <f>E21</f>
        <v>STUDIONOTES s.r.o.</v>
      </c>
      <c r="K81" s="42"/>
      <c r="L81" s="13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15.15" customHeight="1">
      <c r="A82" s="40"/>
      <c r="B82" s="41"/>
      <c r="C82" s="34" t="s">
        <v>30</v>
      </c>
      <c r="D82" s="42"/>
      <c r="E82" s="42"/>
      <c r="F82" s="29" t="str">
        <f>IF(E18="","",E18)</f>
        <v>Vyplň údaj</v>
      </c>
      <c r="G82" s="42"/>
      <c r="H82" s="42"/>
      <c r="I82" s="34" t="s">
        <v>36</v>
      </c>
      <c r="J82" s="38" t="str">
        <f>E24</f>
        <v>Michael Štěpán</v>
      </c>
      <c r="K82" s="42"/>
      <c r="L82" s="136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10.32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136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11" customFormat="1" ht="29.28" customHeight="1">
      <c r="A84" s="179"/>
      <c r="B84" s="180"/>
      <c r="C84" s="181" t="s">
        <v>122</v>
      </c>
      <c r="D84" s="182" t="s">
        <v>60</v>
      </c>
      <c r="E84" s="182" t="s">
        <v>56</v>
      </c>
      <c r="F84" s="182" t="s">
        <v>57</v>
      </c>
      <c r="G84" s="182" t="s">
        <v>123</v>
      </c>
      <c r="H84" s="182" t="s">
        <v>124</v>
      </c>
      <c r="I84" s="182" t="s">
        <v>125</v>
      </c>
      <c r="J84" s="182" t="s">
        <v>109</v>
      </c>
      <c r="K84" s="183" t="s">
        <v>126</v>
      </c>
      <c r="L84" s="184"/>
      <c r="M84" s="94" t="s">
        <v>19</v>
      </c>
      <c r="N84" s="95" t="s">
        <v>45</v>
      </c>
      <c r="O84" s="95" t="s">
        <v>127</v>
      </c>
      <c r="P84" s="95" t="s">
        <v>128</v>
      </c>
      <c r="Q84" s="95" t="s">
        <v>129</v>
      </c>
      <c r="R84" s="95" t="s">
        <v>130</v>
      </c>
      <c r="S84" s="95" t="s">
        <v>131</v>
      </c>
      <c r="T84" s="96" t="s">
        <v>132</v>
      </c>
      <c r="U84" s="179"/>
      <c r="V84" s="179"/>
      <c r="W84" s="179"/>
      <c r="X84" s="179"/>
      <c r="Y84" s="179"/>
      <c r="Z84" s="179"/>
      <c r="AA84" s="179"/>
      <c r="AB84" s="179"/>
      <c r="AC84" s="179"/>
      <c r="AD84" s="179"/>
      <c r="AE84" s="179"/>
    </row>
    <row r="85" s="2" customFormat="1" ht="22.8" customHeight="1">
      <c r="A85" s="40"/>
      <c r="B85" s="41"/>
      <c r="C85" s="101" t="s">
        <v>133</v>
      </c>
      <c r="D85" s="42"/>
      <c r="E85" s="42"/>
      <c r="F85" s="42"/>
      <c r="G85" s="42"/>
      <c r="H85" s="42"/>
      <c r="I85" s="42"/>
      <c r="J85" s="185">
        <f>BK85</f>
        <v>0</v>
      </c>
      <c r="K85" s="42"/>
      <c r="L85" s="46"/>
      <c r="M85" s="97"/>
      <c r="N85" s="186"/>
      <c r="O85" s="98"/>
      <c r="P85" s="187">
        <f>P86</f>
        <v>0</v>
      </c>
      <c r="Q85" s="98"/>
      <c r="R85" s="187">
        <f>R86</f>
        <v>0</v>
      </c>
      <c r="S85" s="98"/>
      <c r="T85" s="188">
        <f>T86</f>
        <v>0</v>
      </c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  <c r="AT85" s="19" t="s">
        <v>74</v>
      </c>
      <c r="AU85" s="19" t="s">
        <v>110</v>
      </c>
      <c r="BK85" s="189">
        <f>BK86</f>
        <v>0</v>
      </c>
    </row>
    <row r="86" s="12" customFormat="1" ht="25.92" customHeight="1">
      <c r="A86" s="12"/>
      <c r="B86" s="190"/>
      <c r="C86" s="191"/>
      <c r="D86" s="192" t="s">
        <v>74</v>
      </c>
      <c r="E86" s="193" t="s">
        <v>101</v>
      </c>
      <c r="F86" s="193" t="s">
        <v>102</v>
      </c>
      <c r="G86" s="191"/>
      <c r="H86" s="191"/>
      <c r="I86" s="194"/>
      <c r="J86" s="195">
        <f>BK86</f>
        <v>0</v>
      </c>
      <c r="K86" s="191"/>
      <c r="L86" s="196"/>
      <c r="M86" s="197"/>
      <c r="N86" s="198"/>
      <c r="O86" s="198"/>
      <c r="P86" s="199">
        <f>P87+P92+P95+P100+P103</f>
        <v>0</v>
      </c>
      <c r="Q86" s="198"/>
      <c r="R86" s="199">
        <f>R87+R92+R95+R100+R103</f>
        <v>0</v>
      </c>
      <c r="S86" s="198"/>
      <c r="T86" s="200">
        <f>T87+T92+T95+T100+T103</f>
        <v>0</v>
      </c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R86" s="201" t="s">
        <v>186</v>
      </c>
      <c r="AT86" s="202" t="s">
        <v>74</v>
      </c>
      <c r="AU86" s="202" t="s">
        <v>75</v>
      </c>
      <c r="AY86" s="201" t="s">
        <v>136</v>
      </c>
      <c r="BK86" s="203">
        <f>BK87+BK92+BK95+BK100+BK103</f>
        <v>0</v>
      </c>
    </row>
    <row r="87" s="12" customFormat="1" ht="22.8" customHeight="1">
      <c r="A87" s="12"/>
      <c r="B87" s="190"/>
      <c r="C87" s="191"/>
      <c r="D87" s="192" t="s">
        <v>74</v>
      </c>
      <c r="E87" s="204" t="s">
        <v>1704</v>
      </c>
      <c r="F87" s="204" t="s">
        <v>1705</v>
      </c>
      <c r="G87" s="191"/>
      <c r="H87" s="191"/>
      <c r="I87" s="194"/>
      <c r="J87" s="205">
        <f>BK87</f>
        <v>0</v>
      </c>
      <c r="K87" s="191"/>
      <c r="L87" s="196"/>
      <c r="M87" s="197"/>
      <c r="N87" s="198"/>
      <c r="O87" s="198"/>
      <c r="P87" s="199">
        <f>SUM(P88:P91)</f>
        <v>0</v>
      </c>
      <c r="Q87" s="198"/>
      <c r="R87" s="199">
        <f>SUM(R88:R91)</f>
        <v>0</v>
      </c>
      <c r="S87" s="198"/>
      <c r="T87" s="200">
        <f>SUM(T88:T91)</f>
        <v>0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201" t="s">
        <v>186</v>
      </c>
      <c r="AT87" s="202" t="s">
        <v>74</v>
      </c>
      <c r="AU87" s="202" t="s">
        <v>83</v>
      </c>
      <c r="AY87" s="201" t="s">
        <v>136</v>
      </c>
      <c r="BK87" s="203">
        <f>SUM(BK88:BK91)</f>
        <v>0</v>
      </c>
    </row>
    <row r="88" s="2" customFormat="1" ht="16.5" customHeight="1">
      <c r="A88" s="40"/>
      <c r="B88" s="41"/>
      <c r="C88" s="206" t="s">
        <v>83</v>
      </c>
      <c r="D88" s="206" t="s">
        <v>139</v>
      </c>
      <c r="E88" s="207" t="s">
        <v>1706</v>
      </c>
      <c r="F88" s="208" t="s">
        <v>1707</v>
      </c>
      <c r="G88" s="209" t="s">
        <v>1219</v>
      </c>
      <c r="H88" s="210">
        <v>1</v>
      </c>
      <c r="I88" s="211"/>
      <c r="J88" s="212">
        <f>ROUND(I88*H88,2)</f>
        <v>0</v>
      </c>
      <c r="K88" s="208" t="s">
        <v>143</v>
      </c>
      <c r="L88" s="46"/>
      <c r="M88" s="213" t="s">
        <v>19</v>
      </c>
      <c r="N88" s="214" t="s">
        <v>46</v>
      </c>
      <c r="O88" s="86"/>
      <c r="P88" s="215">
        <f>O88*H88</f>
        <v>0</v>
      </c>
      <c r="Q88" s="215">
        <v>0</v>
      </c>
      <c r="R88" s="215">
        <f>Q88*H88</f>
        <v>0</v>
      </c>
      <c r="S88" s="215">
        <v>0</v>
      </c>
      <c r="T88" s="216">
        <f>S88*H88</f>
        <v>0</v>
      </c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R88" s="217" t="s">
        <v>1708</v>
      </c>
      <c r="AT88" s="217" t="s">
        <v>139</v>
      </c>
      <c r="AU88" s="217" t="s">
        <v>85</v>
      </c>
      <c r="AY88" s="19" t="s">
        <v>136</v>
      </c>
      <c r="BE88" s="218">
        <f>IF(N88="základní",J88,0)</f>
        <v>0</v>
      </c>
      <c r="BF88" s="218">
        <f>IF(N88="snížená",J88,0)</f>
        <v>0</v>
      </c>
      <c r="BG88" s="218">
        <f>IF(N88="zákl. přenesená",J88,0)</f>
        <v>0</v>
      </c>
      <c r="BH88" s="218">
        <f>IF(N88="sníž. přenesená",J88,0)</f>
        <v>0</v>
      </c>
      <c r="BI88" s="218">
        <f>IF(N88="nulová",J88,0)</f>
        <v>0</v>
      </c>
      <c r="BJ88" s="19" t="s">
        <v>83</v>
      </c>
      <c r="BK88" s="218">
        <f>ROUND(I88*H88,2)</f>
        <v>0</v>
      </c>
      <c r="BL88" s="19" t="s">
        <v>1708</v>
      </c>
      <c r="BM88" s="217" t="s">
        <v>1709</v>
      </c>
    </row>
    <row r="89" s="2" customFormat="1">
      <c r="A89" s="40"/>
      <c r="B89" s="41"/>
      <c r="C89" s="42"/>
      <c r="D89" s="219" t="s">
        <v>146</v>
      </c>
      <c r="E89" s="42"/>
      <c r="F89" s="220" t="s">
        <v>1710</v>
      </c>
      <c r="G89" s="42"/>
      <c r="H89" s="42"/>
      <c r="I89" s="221"/>
      <c r="J89" s="42"/>
      <c r="K89" s="42"/>
      <c r="L89" s="46"/>
      <c r="M89" s="222"/>
      <c r="N89" s="223"/>
      <c r="O89" s="86"/>
      <c r="P89" s="86"/>
      <c r="Q89" s="86"/>
      <c r="R89" s="86"/>
      <c r="S89" s="86"/>
      <c r="T89" s="87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T89" s="19" t="s">
        <v>146</v>
      </c>
      <c r="AU89" s="19" t="s">
        <v>85</v>
      </c>
    </row>
    <row r="90" s="2" customFormat="1" ht="16.5" customHeight="1">
      <c r="A90" s="40"/>
      <c r="B90" s="41"/>
      <c r="C90" s="206" t="s">
        <v>85</v>
      </c>
      <c r="D90" s="206" t="s">
        <v>139</v>
      </c>
      <c r="E90" s="207" t="s">
        <v>1711</v>
      </c>
      <c r="F90" s="208" t="s">
        <v>1712</v>
      </c>
      <c r="G90" s="209" t="s">
        <v>1219</v>
      </c>
      <c r="H90" s="210">
        <v>1</v>
      </c>
      <c r="I90" s="211"/>
      <c r="J90" s="212">
        <f>ROUND(I90*H90,2)</f>
        <v>0</v>
      </c>
      <c r="K90" s="208" t="s">
        <v>143</v>
      </c>
      <c r="L90" s="46"/>
      <c r="M90" s="213" t="s">
        <v>19</v>
      </c>
      <c r="N90" s="214" t="s">
        <v>46</v>
      </c>
      <c r="O90" s="86"/>
      <c r="P90" s="215">
        <f>O90*H90</f>
        <v>0</v>
      </c>
      <c r="Q90" s="215">
        <v>0</v>
      </c>
      <c r="R90" s="215">
        <f>Q90*H90</f>
        <v>0</v>
      </c>
      <c r="S90" s="215">
        <v>0</v>
      </c>
      <c r="T90" s="216">
        <f>S90*H90</f>
        <v>0</v>
      </c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R90" s="217" t="s">
        <v>1708</v>
      </c>
      <c r="AT90" s="217" t="s">
        <v>139</v>
      </c>
      <c r="AU90" s="217" t="s">
        <v>85</v>
      </c>
      <c r="AY90" s="19" t="s">
        <v>136</v>
      </c>
      <c r="BE90" s="218">
        <f>IF(N90="základní",J90,0)</f>
        <v>0</v>
      </c>
      <c r="BF90" s="218">
        <f>IF(N90="snížená",J90,0)</f>
        <v>0</v>
      </c>
      <c r="BG90" s="218">
        <f>IF(N90="zákl. přenesená",J90,0)</f>
        <v>0</v>
      </c>
      <c r="BH90" s="218">
        <f>IF(N90="sníž. přenesená",J90,0)</f>
        <v>0</v>
      </c>
      <c r="BI90" s="218">
        <f>IF(N90="nulová",J90,0)</f>
        <v>0</v>
      </c>
      <c r="BJ90" s="19" t="s">
        <v>83</v>
      </c>
      <c r="BK90" s="218">
        <f>ROUND(I90*H90,2)</f>
        <v>0</v>
      </c>
      <c r="BL90" s="19" t="s">
        <v>1708</v>
      </c>
      <c r="BM90" s="217" t="s">
        <v>1713</v>
      </c>
    </row>
    <row r="91" s="2" customFormat="1">
      <c r="A91" s="40"/>
      <c r="B91" s="41"/>
      <c r="C91" s="42"/>
      <c r="D91" s="219" t="s">
        <v>146</v>
      </c>
      <c r="E91" s="42"/>
      <c r="F91" s="220" t="s">
        <v>1714</v>
      </c>
      <c r="G91" s="42"/>
      <c r="H91" s="42"/>
      <c r="I91" s="221"/>
      <c r="J91" s="42"/>
      <c r="K91" s="42"/>
      <c r="L91" s="46"/>
      <c r="M91" s="222"/>
      <c r="N91" s="223"/>
      <c r="O91" s="86"/>
      <c r="P91" s="86"/>
      <c r="Q91" s="86"/>
      <c r="R91" s="86"/>
      <c r="S91" s="86"/>
      <c r="T91" s="87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T91" s="19" t="s">
        <v>146</v>
      </c>
      <c r="AU91" s="19" t="s">
        <v>85</v>
      </c>
    </row>
    <row r="92" s="12" customFormat="1" ht="22.8" customHeight="1">
      <c r="A92" s="12"/>
      <c r="B92" s="190"/>
      <c r="C92" s="191"/>
      <c r="D92" s="192" t="s">
        <v>74</v>
      </c>
      <c r="E92" s="204" t="s">
        <v>1715</v>
      </c>
      <c r="F92" s="204" t="s">
        <v>1716</v>
      </c>
      <c r="G92" s="191"/>
      <c r="H92" s="191"/>
      <c r="I92" s="194"/>
      <c r="J92" s="205">
        <f>BK92</f>
        <v>0</v>
      </c>
      <c r="K92" s="191"/>
      <c r="L92" s="196"/>
      <c r="M92" s="197"/>
      <c r="N92" s="198"/>
      <c r="O92" s="198"/>
      <c r="P92" s="199">
        <f>SUM(P93:P94)</f>
        <v>0</v>
      </c>
      <c r="Q92" s="198"/>
      <c r="R92" s="199">
        <f>SUM(R93:R94)</f>
        <v>0</v>
      </c>
      <c r="S92" s="198"/>
      <c r="T92" s="200">
        <f>SUM(T93:T94)</f>
        <v>0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201" t="s">
        <v>186</v>
      </c>
      <c r="AT92" s="202" t="s">
        <v>74</v>
      </c>
      <c r="AU92" s="202" t="s">
        <v>83</v>
      </c>
      <c r="AY92" s="201" t="s">
        <v>136</v>
      </c>
      <c r="BK92" s="203">
        <f>SUM(BK93:BK94)</f>
        <v>0</v>
      </c>
    </row>
    <row r="93" s="2" customFormat="1" ht="16.5" customHeight="1">
      <c r="A93" s="40"/>
      <c r="B93" s="41"/>
      <c r="C93" s="206" t="s">
        <v>162</v>
      </c>
      <c r="D93" s="206" t="s">
        <v>139</v>
      </c>
      <c r="E93" s="207" t="s">
        <v>1717</v>
      </c>
      <c r="F93" s="208" t="s">
        <v>1716</v>
      </c>
      <c r="G93" s="209" t="s">
        <v>1219</v>
      </c>
      <c r="H93" s="210">
        <v>1</v>
      </c>
      <c r="I93" s="211"/>
      <c r="J93" s="212">
        <f>ROUND(I93*H93,2)</f>
        <v>0</v>
      </c>
      <c r="K93" s="208" t="s">
        <v>143</v>
      </c>
      <c r="L93" s="46"/>
      <c r="M93" s="213" t="s">
        <v>19</v>
      </c>
      <c r="N93" s="214" t="s">
        <v>46</v>
      </c>
      <c r="O93" s="86"/>
      <c r="P93" s="215">
        <f>O93*H93</f>
        <v>0</v>
      </c>
      <c r="Q93" s="215">
        <v>0</v>
      </c>
      <c r="R93" s="215">
        <f>Q93*H93</f>
        <v>0</v>
      </c>
      <c r="S93" s="215">
        <v>0</v>
      </c>
      <c r="T93" s="216">
        <f>S93*H93</f>
        <v>0</v>
      </c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R93" s="217" t="s">
        <v>1708</v>
      </c>
      <c r="AT93" s="217" t="s">
        <v>139</v>
      </c>
      <c r="AU93" s="217" t="s">
        <v>85</v>
      </c>
      <c r="AY93" s="19" t="s">
        <v>136</v>
      </c>
      <c r="BE93" s="218">
        <f>IF(N93="základní",J93,0)</f>
        <v>0</v>
      </c>
      <c r="BF93" s="218">
        <f>IF(N93="snížená",J93,0)</f>
        <v>0</v>
      </c>
      <c r="BG93" s="218">
        <f>IF(N93="zákl. přenesená",J93,0)</f>
        <v>0</v>
      </c>
      <c r="BH93" s="218">
        <f>IF(N93="sníž. přenesená",J93,0)</f>
        <v>0</v>
      </c>
      <c r="BI93" s="218">
        <f>IF(N93="nulová",J93,0)</f>
        <v>0</v>
      </c>
      <c r="BJ93" s="19" t="s">
        <v>83</v>
      </c>
      <c r="BK93" s="218">
        <f>ROUND(I93*H93,2)</f>
        <v>0</v>
      </c>
      <c r="BL93" s="19" t="s">
        <v>1708</v>
      </c>
      <c r="BM93" s="217" t="s">
        <v>1718</v>
      </c>
    </row>
    <row r="94" s="2" customFormat="1">
      <c r="A94" s="40"/>
      <c r="B94" s="41"/>
      <c r="C94" s="42"/>
      <c r="D94" s="219" t="s">
        <v>146</v>
      </c>
      <c r="E94" s="42"/>
      <c r="F94" s="220" t="s">
        <v>1719</v>
      </c>
      <c r="G94" s="42"/>
      <c r="H94" s="42"/>
      <c r="I94" s="221"/>
      <c r="J94" s="42"/>
      <c r="K94" s="42"/>
      <c r="L94" s="46"/>
      <c r="M94" s="222"/>
      <c r="N94" s="223"/>
      <c r="O94" s="86"/>
      <c r="P94" s="86"/>
      <c r="Q94" s="86"/>
      <c r="R94" s="86"/>
      <c r="S94" s="86"/>
      <c r="T94" s="87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T94" s="19" t="s">
        <v>146</v>
      </c>
      <c r="AU94" s="19" t="s">
        <v>85</v>
      </c>
    </row>
    <row r="95" s="12" customFormat="1" ht="22.8" customHeight="1">
      <c r="A95" s="12"/>
      <c r="B95" s="190"/>
      <c r="C95" s="191"/>
      <c r="D95" s="192" t="s">
        <v>74</v>
      </c>
      <c r="E95" s="204" t="s">
        <v>1720</v>
      </c>
      <c r="F95" s="204" t="s">
        <v>1721</v>
      </c>
      <c r="G95" s="191"/>
      <c r="H95" s="191"/>
      <c r="I95" s="194"/>
      <c r="J95" s="205">
        <f>BK95</f>
        <v>0</v>
      </c>
      <c r="K95" s="191"/>
      <c r="L95" s="196"/>
      <c r="M95" s="197"/>
      <c r="N95" s="198"/>
      <c r="O95" s="198"/>
      <c r="P95" s="199">
        <f>SUM(P96:P99)</f>
        <v>0</v>
      </c>
      <c r="Q95" s="198"/>
      <c r="R95" s="199">
        <f>SUM(R96:R99)</f>
        <v>0</v>
      </c>
      <c r="S95" s="198"/>
      <c r="T95" s="200">
        <f>SUM(T96:T99)</f>
        <v>0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201" t="s">
        <v>186</v>
      </c>
      <c r="AT95" s="202" t="s">
        <v>74</v>
      </c>
      <c r="AU95" s="202" t="s">
        <v>83</v>
      </c>
      <c r="AY95" s="201" t="s">
        <v>136</v>
      </c>
      <c r="BK95" s="203">
        <f>SUM(BK96:BK99)</f>
        <v>0</v>
      </c>
    </row>
    <row r="96" s="2" customFormat="1" ht="16.5" customHeight="1">
      <c r="A96" s="40"/>
      <c r="B96" s="41"/>
      <c r="C96" s="206" t="s">
        <v>144</v>
      </c>
      <c r="D96" s="206" t="s">
        <v>139</v>
      </c>
      <c r="E96" s="207" t="s">
        <v>1722</v>
      </c>
      <c r="F96" s="208" t="s">
        <v>1721</v>
      </c>
      <c r="G96" s="209" t="s">
        <v>1219</v>
      </c>
      <c r="H96" s="210">
        <v>1</v>
      </c>
      <c r="I96" s="211"/>
      <c r="J96" s="212">
        <f>ROUND(I96*H96,2)</f>
        <v>0</v>
      </c>
      <c r="K96" s="208" t="s">
        <v>143</v>
      </c>
      <c r="L96" s="46"/>
      <c r="M96" s="213" t="s">
        <v>19</v>
      </c>
      <c r="N96" s="214" t="s">
        <v>46</v>
      </c>
      <c r="O96" s="86"/>
      <c r="P96" s="215">
        <f>O96*H96</f>
        <v>0</v>
      </c>
      <c r="Q96" s="215">
        <v>0</v>
      </c>
      <c r="R96" s="215">
        <f>Q96*H96</f>
        <v>0</v>
      </c>
      <c r="S96" s="215">
        <v>0</v>
      </c>
      <c r="T96" s="216">
        <f>S96*H96</f>
        <v>0</v>
      </c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R96" s="217" t="s">
        <v>1708</v>
      </c>
      <c r="AT96" s="217" t="s">
        <v>139</v>
      </c>
      <c r="AU96" s="217" t="s">
        <v>85</v>
      </c>
      <c r="AY96" s="19" t="s">
        <v>136</v>
      </c>
      <c r="BE96" s="218">
        <f>IF(N96="základní",J96,0)</f>
        <v>0</v>
      </c>
      <c r="BF96" s="218">
        <f>IF(N96="snížená",J96,0)</f>
        <v>0</v>
      </c>
      <c r="BG96" s="218">
        <f>IF(N96="zákl. přenesená",J96,0)</f>
        <v>0</v>
      </c>
      <c r="BH96" s="218">
        <f>IF(N96="sníž. přenesená",J96,0)</f>
        <v>0</v>
      </c>
      <c r="BI96" s="218">
        <f>IF(N96="nulová",J96,0)</f>
        <v>0</v>
      </c>
      <c r="BJ96" s="19" t="s">
        <v>83</v>
      </c>
      <c r="BK96" s="218">
        <f>ROUND(I96*H96,2)</f>
        <v>0</v>
      </c>
      <c r="BL96" s="19" t="s">
        <v>1708</v>
      </c>
      <c r="BM96" s="217" t="s">
        <v>1723</v>
      </c>
    </row>
    <row r="97" s="2" customFormat="1">
      <c r="A97" s="40"/>
      <c r="B97" s="41"/>
      <c r="C97" s="42"/>
      <c r="D97" s="219" t="s">
        <v>146</v>
      </c>
      <c r="E97" s="42"/>
      <c r="F97" s="220" t="s">
        <v>1724</v>
      </c>
      <c r="G97" s="42"/>
      <c r="H97" s="42"/>
      <c r="I97" s="221"/>
      <c r="J97" s="42"/>
      <c r="K97" s="42"/>
      <c r="L97" s="46"/>
      <c r="M97" s="222"/>
      <c r="N97" s="223"/>
      <c r="O97" s="86"/>
      <c r="P97" s="86"/>
      <c r="Q97" s="86"/>
      <c r="R97" s="86"/>
      <c r="S97" s="86"/>
      <c r="T97" s="87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T97" s="19" t="s">
        <v>146</v>
      </c>
      <c r="AU97" s="19" t="s">
        <v>85</v>
      </c>
    </row>
    <row r="98" s="2" customFormat="1" ht="16.5" customHeight="1">
      <c r="A98" s="40"/>
      <c r="B98" s="41"/>
      <c r="C98" s="206" t="s">
        <v>186</v>
      </c>
      <c r="D98" s="206" t="s">
        <v>139</v>
      </c>
      <c r="E98" s="207" t="s">
        <v>1725</v>
      </c>
      <c r="F98" s="208" t="s">
        <v>1726</v>
      </c>
      <c r="G98" s="209" t="s">
        <v>1219</v>
      </c>
      <c r="H98" s="210">
        <v>1</v>
      </c>
      <c r="I98" s="211"/>
      <c r="J98" s="212">
        <f>ROUND(I98*H98,2)</f>
        <v>0</v>
      </c>
      <c r="K98" s="208" t="s">
        <v>143</v>
      </c>
      <c r="L98" s="46"/>
      <c r="M98" s="213" t="s">
        <v>19</v>
      </c>
      <c r="N98" s="214" t="s">
        <v>46</v>
      </c>
      <c r="O98" s="86"/>
      <c r="P98" s="215">
        <f>O98*H98</f>
        <v>0</v>
      </c>
      <c r="Q98" s="215">
        <v>0</v>
      </c>
      <c r="R98" s="215">
        <f>Q98*H98</f>
        <v>0</v>
      </c>
      <c r="S98" s="215">
        <v>0</v>
      </c>
      <c r="T98" s="216">
        <f>S98*H98</f>
        <v>0</v>
      </c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R98" s="217" t="s">
        <v>1708</v>
      </c>
      <c r="AT98" s="217" t="s">
        <v>139</v>
      </c>
      <c r="AU98" s="217" t="s">
        <v>85</v>
      </c>
      <c r="AY98" s="19" t="s">
        <v>136</v>
      </c>
      <c r="BE98" s="218">
        <f>IF(N98="základní",J98,0)</f>
        <v>0</v>
      </c>
      <c r="BF98" s="218">
        <f>IF(N98="snížená",J98,0)</f>
        <v>0</v>
      </c>
      <c r="BG98" s="218">
        <f>IF(N98="zákl. přenesená",J98,0)</f>
        <v>0</v>
      </c>
      <c r="BH98" s="218">
        <f>IF(N98="sníž. přenesená",J98,0)</f>
        <v>0</v>
      </c>
      <c r="BI98" s="218">
        <f>IF(N98="nulová",J98,0)</f>
        <v>0</v>
      </c>
      <c r="BJ98" s="19" t="s">
        <v>83</v>
      </c>
      <c r="BK98" s="218">
        <f>ROUND(I98*H98,2)</f>
        <v>0</v>
      </c>
      <c r="BL98" s="19" t="s">
        <v>1708</v>
      </c>
      <c r="BM98" s="217" t="s">
        <v>1727</v>
      </c>
    </row>
    <row r="99" s="2" customFormat="1">
      <c r="A99" s="40"/>
      <c r="B99" s="41"/>
      <c r="C99" s="42"/>
      <c r="D99" s="219" t="s">
        <v>146</v>
      </c>
      <c r="E99" s="42"/>
      <c r="F99" s="220" t="s">
        <v>1728</v>
      </c>
      <c r="G99" s="42"/>
      <c r="H99" s="42"/>
      <c r="I99" s="221"/>
      <c r="J99" s="42"/>
      <c r="K99" s="42"/>
      <c r="L99" s="46"/>
      <c r="M99" s="222"/>
      <c r="N99" s="223"/>
      <c r="O99" s="86"/>
      <c r="P99" s="86"/>
      <c r="Q99" s="86"/>
      <c r="R99" s="86"/>
      <c r="S99" s="86"/>
      <c r="T99" s="87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T99" s="19" t="s">
        <v>146</v>
      </c>
      <c r="AU99" s="19" t="s">
        <v>85</v>
      </c>
    </row>
    <row r="100" s="12" customFormat="1" ht="22.8" customHeight="1">
      <c r="A100" s="12"/>
      <c r="B100" s="190"/>
      <c r="C100" s="191"/>
      <c r="D100" s="192" t="s">
        <v>74</v>
      </c>
      <c r="E100" s="204" t="s">
        <v>1729</v>
      </c>
      <c r="F100" s="204" t="s">
        <v>1730</v>
      </c>
      <c r="G100" s="191"/>
      <c r="H100" s="191"/>
      <c r="I100" s="194"/>
      <c r="J100" s="205">
        <f>BK100</f>
        <v>0</v>
      </c>
      <c r="K100" s="191"/>
      <c r="L100" s="196"/>
      <c r="M100" s="197"/>
      <c r="N100" s="198"/>
      <c r="O100" s="198"/>
      <c r="P100" s="199">
        <f>SUM(P101:P102)</f>
        <v>0</v>
      </c>
      <c r="Q100" s="198"/>
      <c r="R100" s="199">
        <f>SUM(R101:R102)</f>
        <v>0</v>
      </c>
      <c r="S100" s="198"/>
      <c r="T100" s="200">
        <f>SUM(T101:T102)</f>
        <v>0</v>
      </c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R100" s="201" t="s">
        <v>186</v>
      </c>
      <c r="AT100" s="202" t="s">
        <v>74</v>
      </c>
      <c r="AU100" s="202" t="s">
        <v>83</v>
      </c>
      <c r="AY100" s="201" t="s">
        <v>136</v>
      </c>
      <c r="BK100" s="203">
        <f>SUM(BK101:BK102)</f>
        <v>0</v>
      </c>
    </row>
    <row r="101" s="2" customFormat="1" ht="16.5" customHeight="1">
      <c r="A101" s="40"/>
      <c r="B101" s="41"/>
      <c r="C101" s="206" t="s">
        <v>193</v>
      </c>
      <c r="D101" s="206" t="s">
        <v>139</v>
      </c>
      <c r="E101" s="207" t="s">
        <v>1731</v>
      </c>
      <c r="F101" s="208" t="s">
        <v>1730</v>
      </c>
      <c r="G101" s="209" t="s">
        <v>1219</v>
      </c>
      <c r="H101" s="210">
        <v>1</v>
      </c>
      <c r="I101" s="211"/>
      <c r="J101" s="212">
        <f>ROUND(I101*H101,2)</f>
        <v>0</v>
      </c>
      <c r="K101" s="208" t="s">
        <v>143</v>
      </c>
      <c r="L101" s="46"/>
      <c r="M101" s="213" t="s">
        <v>19</v>
      </c>
      <c r="N101" s="214" t="s">
        <v>46</v>
      </c>
      <c r="O101" s="86"/>
      <c r="P101" s="215">
        <f>O101*H101</f>
        <v>0</v>
      </c>
      <c r="Q101" s="215">
        <v>0</v>
      </c>
      <c r="R101" s="215">
        <f>Q101*H101</f>
        <v>0</v>
      </c>
      <c r="S101" s="215">
        <v>0</v>
      </c>
      <c r="T101" s="216">
        <f>S101*H101</f>
        <v>0</v>
      </c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R101" s="217" t="s">
        <v>1708</v>
      </c>
      <c r="AT101" s="217" t="s">
        <v>139</v>
      </c>
      <c r="AU101" s="217" t="s">
        <v>85</v>
      </c>
      <c r="AY101" s="19" t="s">
        <v>136</v>
      </c>
      <c r="BE101" s="218">
        <f>IF(N101="základní",J101,0)</f>
        <v>0</v>
      </c>
      <c r="BF101" s="218">
        <f>IF(N101="snížená",J101,0)</f>
        <v>0</v>
      </c>
      <c r="BG101" s="218">
        <f>IF(N101="zákl. přenesená",J101,0)</f>
        <v>0</v>
      </c>
      <c r="BH101" s="218">
        <f>IF(N101="sníž. přenesená",J101,0)</f>
        <v>0</v>
      </c>
      <c r="BI101" s="218">
        <f>IF(N101="nulová",J101,0)</f>
        <v>0</v>
      </c>
      <c r="BJ101" s="19" t="s">
        <v>83</v>
      </c>
      <c r="BK101" s="218">
        <f>ROUND(I101*H101,2)</f>
        <v>0</v>
      </c>
      <c r="BL101" s="19" t="s">
        <v>1708</v>
      </c>
      <c r="BM101" s="217" t="s">
        <v>1732</v>
      </c>
    </row>
    <row r="102" s="2" customFormat="1">
      <c r="A102" s="40"/>
      <c r="B102" s="41"/>
      <c r="C102" s="42"/>
      <c r="D102" s="219" t="s">
        <v>146</v>
      </c>
      <c r="E102" s="42"/>
      <c r="F102" s="220" t="s">
        <v>1733</v>
      </c>
      <c r="G102" s="42"/>
      <c r="H102" s="42"/>
      <c r="I102" s="221"/>
      <c r="J102" s="42"/>
      <c r="K102" s="42"/>
      <c r="L102" s="46"/>
      <c r="M102" s="222"/>
      <c r="N102" s="223"/>
      <c r="O102" s="86"/>
      <c r="P102" s="86"/>
      <c r="Q102" s="86"/>
      <c r="R102" s="86"/>
      <c r="S102" s="86"/>
      <c r="T102" s="87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T102" s="19" t="s">
        <v>146</v>
      </c>
      <c r="AU102" s="19" t="s">
        <v>85</v>
      </c>
    </row>
    <row r="103" s="12" customFormat="1" ht="22.8" customHeight="1">
      <c r="A103" s="12"/>
      <c r="B103" s="190"/>
      <c r="C103" s="191"/>
      <c r="D103" s="192" t="s">
        <v>74</v>
      </c>
      <c r="E103" s="204" t="s">
        <v>1734</v>
      </c>
      <c r="F103" s="204" t="s">
        <v>1735</v>
      </c>
      <c r="G103" s="191"/>
      <c r="H103" s="191"/>
      <c r="I103" s="194"/>
      <c r="J103" s="205">
        <f>BK103</f>
        <v>0</v>
      </c>
      <c r="K103" s="191"/>
      <c r="L103" s="196"/>
      <c r="M103" s="197"/>
      <c r="N103" s="198"/>
      <c r="O103" s="198"/>
      <c r="P103" s="199">
        <f>SUM(P104:P105)</f>
        <v>0</v>
      </c>
      <c r="Q103" s="198"/>
      <c r="R103" s="199">
        <f>SUM(R104:R105)</f>
        <v>0</v>
      </c>
      <c r="S103" s="198"/>
      <c r="T103" s="200">
        <f>SUM(T104:T105)</f>
        <v>0</v>
      </c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R103" s="201" t="s">
        <v>186</v>
      </c>
      <c r="AT103" s="202" t="s">
        <v>74</v>
      </c>
      <c r="AU103" s="202" t="s">
        <v>83</v>
      </c>
      <c r="AY103" s="201" t="s">
        <v>136</v>
      </c>
      <c r="BK103" s="203">
        <f>SUM(BK104:BK105)</f>
        <v>0</v>
      </c>
    </row>
    <row r="104" s="2" customFormat="1" ht="21.75" customHeight="1">
      <c r="A104" s="40"/>
      <c r="B104" s="41"/>
      <c r="C104" s="206" t="s">
        <v>212</v>
      </c>
      <c r="D104" s="206" t="s">
        <v>139</v>
      </c>
      <c r="E104" s="207" t="s">
        <v>1736</v>
      </c>
      <c r="F104" s="208" t="s">
        <v>1737</v>
      </c>
      <c r="G104" s="209" t="s">
        <v>1219</v>
      </c>
      <c r="H104" s="210">
        <v>1</v>
      </c>
      <c r="I104" s="211"/>
      <c r="J104" s="212">
        <f>ROUND(I104*H104,2)</f>
        <v>0</v>
      </c>
      <c r="K104" s="208" t="s">
        <v>143</v>
      </c>
      <c r="L104" s="46"/>
      <c r="M104" s="213" t="s">
        <v>19</v>
      </c>
      <c r="N104" s="214" t="s">
        <v>46</v>
      </c>
      <c r="O104" s="86"/>
      <c r="P104" s="215">
        <f>O104*H104</f>
        <v>0</v>
      </c>
      <c r="Q104" s="215">
        <v>0</v>
      </c>
      <c r="R104" s="215">
        <f>Q104*H104</f>
        <v>0</v>
      </c>
      <c r="S104" s="215">
        <v>0</v>
      </c>
      <c r="T104" s="216">
        <f>S104*H104</f>
        <v>0</v>
      </c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R104" s="217" t="s">
        <v>1708</v>
      </c>
      <c r="AT104" s="217" t="s">
        <v>139</v>
      </c>
      <c r="AU104" s="217" t="s">
        <v>85</v>
      </c>
      <c r="AY104" s="19" t="s">
        <v>136</v>
      </c>
      <c r="BE104" s="218">
        <f>IF(N104="základní",J104,0)</f>
        <v>0</v>
      </c>
      <c r="BF104" s="218">
        <f>IF(N104="snížená",J104,0)</f>
        <v>0</v>
      </c>
      <c r="BG104" s="218">
        <f>IF(N104="zákl. přenesená",J104,0)</f>
        <v>0</v>
      </c>
      <c r="BH104" s="218">
        <f>IF(N104="sníž. přenesená",J104,0)</f>
        <v>0</v>
      </c>
      <c r="BI104" s="218">
        <f>IF(N104="nulová",J104,0)</f>
        <v>0</v>
      </c>
      <c r="BJ104" s="19" t="s">
        <v>83</v>
      </c>
      <c r="BK104" s="218">
        <f>ROUND(I104*H104,2)</f>
        <v>0</v>
      </c>
      <c r="BL104" s="19" t="s">
        <v>1708</v>
      </c>
      <c r="BM104" s="217" t="s">
        <v>1738</v>
      </c>
    </row>
    <row r="105" s="2" customFormat="1">
      <c r="A105" s="40"/>
      <c r="B105" s="41"/>
      <c r="C105" s="42"/>
      <c r="D105" s="219" t="s">
        <v>146</v>
      </c>
      <c r="E105" s="42"/>
      <c r="F105" s="220" t="s">
        <v>1739</v>
      </c>
      <c r="G105" s="42"/>
      <c r="H105" s="42"/>
      <c r="I105" s="221"/>
      <c r="J105" s="42"/>
      <c r="K105" s="42"/>
      <c r="L105" s="46"/>
      <c r="M105" s="275"/>
      <c r="N105" s="276"/>
      <c r="O105" s="272"/>
      <c r="P105" s="272"/>
      <c r="Q105" s="272"/>
      <c r="R105" s="272"/>
      <c r="S105" s="272"/>
      <c r="T105" s="277"/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T105" s="19" t="s">
        <v>146</v>
      </c>
      <c r="AU105" s="19" t="s">
        <v>85</v>
      </c>
    </row>
    <row r="106" s="2" customFormat="1" ht="6.96" customHeight="1">
      <c r="A106" s="40"/>
      <c r="B106" s="61"/>
      <c r="C106" s="62"/>
      <c r="D106" s="62"/>
      <c r="E106" s="62"/>
      <c r="F106" s="62"/>
      <c r="G106" s="62"/>
      <c r="H106" s="62"/>
      <c r="I106" s="62"/>
      <c r="J106" s="62"/>
      <c r="K106" s="62"/>
      <c r="L106" s="46"/>
      <c r="M106" s="40"/>
      <c r="O106" s="40"/>
      <c r="P106" s="40"/>
      <c r="Q106" s="40"/>
      <c r="R106" s="40"/>
      <c r="S106" s="40"/>
      <c r="T106" s="40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</row>
  </sheetData>
  <sheetProtection sheet="1" autoFilter="0" formatColumns="0" formatRows="0" objects="1" scenarios="1" spinCount="100000" saltValue="jF3xlXMjz6cmW8BQ6lATEpdz7aSx1YPaFR3GfW1E/FmnFC6IKPpT+hhHUlqFHihqwPlQ3NHuzDdxJ5oGQQnt+g==" hashValue="BO+f73nfYQgvHpz7bAb7BW9Xuuq5YO448rLkCNOGH3ECoSN8cQy3CkLy9EDLltRN432UZZgo4RVTnUA1IqdtjQ==" algorithmName="SHA-512" password="CC35"/>
  <autoFilter ref="C84:K105"/>
  <mergeCells count="9">
    <mergeCell ref="E7:H7"/>
    <mergeCell ref="E9:H9"/>
    <mergeCell ref="E18:H18"/>
    <mergeCell ref="E27:H27"/>
    <mergeCell ref="E48:H48"/>
    <mergeCell ref="E50:H50"/>
    <mergeCell ref="E75:H75"/>
    <mergeCell ref="E77:H77"/>
    <mergeCell ref="L2:V2"/>
  </mergeCells>
  <hyperlinks>
    <hyperlink ref="F89" r:id="rId1" display="https://podminky.urs.cz/item/CS_URS_2024_02/011002000"/>
    <hyperlink ref="F91" r:id="rId2" display="https://podminky.urs.cz/item/CS_URS_2024_02/013254000"/>
    <hyperlink ref="F94" r:id="rId3" display="https://podminky.urs.cz/item/CS_URS_2024_02/020001000"/>
    <hyperlink ref="F97" r:id="rId4" display="https://podminky.urs.cz/item/CS_URS_2024_02/030001000"/>
    <hyperlink ref="F99" r:id="rId5" display="https://podminky.urs.cz/item/CS_URS_2024_02/034002000"/>
    <hyperlink ref="F102" r:id="rId6" display="https://podminky.urs.cz/item/CS_URS_2024_02/040001000"/>
    <hyperlink ref="F105" r:id="rId7" display="https://podminky.urs.cz/item/CS_URS_2024_02/052002000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8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 topLeftCell="A58"/>
  </sheetViews>
  <cols>
    <col min="1" max="1" width="8.332031" style="278" customWidth="1"/>
    <col min="2" max="2" width="1.667969" style="278" customWidth="1"/>
    <col min="3" max="4" width="5" style="278" customWidth="1"/>
    <col min="5" max="5" width="11.66016" style="278" customWidth="1"/>
    <col min="6" max="6" width="9.160156" style="278" customWidth="1"/>
    <col min="7" max="7" width="5" style="278" customWidth="1"/>
    <col min="8" max="8" width="77.83203" style="278" customWidth="1"/>
    <col min="9" max="10" width="20" style="278" customWidth="1"/>
    <col min="11" max="11" width="1.667969" style="278" customWidth="1"/>
  </cols>
  <sheetData>
    <row r="1" s="1" customFormat="1" ht="37.5" customHeight="1"/>
    <row r="2" s="1" customFormat="1" ht="7.5" customHeight="1">
      <c r="B2" s="279"/>
      <c r="C2" s="280"/>
      <c r="D2" s="280"/>
      <c r="E2" s="280"/>
      <c r="F2" s="280"/>
      <c r="G2" s="280"/>
      <c r="H2" s="280"/>
      <c r="I2" s="280"/>
      <c r="J2" s="280"/>
      <c r="K2" s="281"/>
    </row>
    <row r="3" s="16" customFormat="1" ht="45" customHeight="1">
      <c r="B3" s="282"/>
      <c r="C3" s="283" t="s">
        <v>1740</v>
      </c>
      <c r="D3" s="283"/>
      <c r="E3" s="283"/>
      <c r="F3" s="283"/>
      <c r="G3" s="283"/>
      <c r="H3" s="283"/>
      <c r="I3" s="283"/>
      <c r="J3" s="283"/>
      <c r="K3" s="284"/>
    </row>
    <row r="4" s="1" customFormat="1" ht="25.5" customHeight="1">
      <c r="B4" s="285"/>
      <c r="C4" s="286" t="s">
        <v>1741</v>
      </c>
      <c r="D4" s="286"/>
      <c r="E4" s="286"/>
      <c r="F4" s="286"/>
      <c r="G4" s="286"/>
      <c r="H4" s="286"/>
      <c r="I4" s="286"/>
      <c r="J4" s="286"/>
      <c r="K4" s="287"/>
    </row>
    <row r="5" s="1" customFormat="1" ht="5.25" customHeight="1">
      <c r="B5" s="285"/>
      <c r="C5" s="288"/>
      <c r="D5" s="288"/>
      <c r="E5" s="288"/>
      <c r="F5" s="288"/>
      <c r="G5" s="288"/>
      <c r="H5" s="288"/>
      <c r="I5" s="288"/>
      <c r="J5" s="288"/>
      <c r="K5" s="287"/>
    </row>
    <row r="6" s="1" customFormat="1" ht="15" customHeight="1">
      <c r="B6" s="285"/>
      <c r="C6" s="289" t="s">
        <v>1742</v>
      </c>
      <c r="D6" s="289"/>
      <c r="E6" s="289"/>
      <c r="F6" s="289"/>
      <c r="G6" s="289"/>
      <c r="H6" s="289"/>
      <c r="I6" s="289"/>
      <c r="J6" s="289"/>
      <c r="K6" s="287"/>
    </row>
    <row r="7" s="1" customFormat="1" ht="15" customHeight="1">
      <c r="B7" s="290"/>
      <c r="C7" s="289" t="s">
        <v>1743</v>
      </c>
      <c r="D7" s="289"/>
      <c r="E7" s="289"/>
      <c r="F7" s="289"/>
      <c r="G7" s="289"/>
      <c r="H7" s="289"/>
      <c r="I7" s="289"/>
      <c r="J7" s="289"/>
      <c r="K7" s="287"/>
    </row>
    <row r="8" s="1" customFormat="1" ht="12.75" customHeight="1">
      <c r="B8" s="290"/>
      <c r="C8" s="289"/>
      <c r="D8" s="289"/>
      <c r="E8" s="289"/>
      <c r="F8" s="289"/>
      <c r="G8" s="289"/>
      <c r="H8" s="289"/>
      <c r="I8" s="289"/>
      <c r="J8" s="289"/>
      <c r="K8" s="287"/>
    </row>
    <row r="9" s="1" customFormat="1" ht="15" customHeight="1">
      <c r="B9" s="290"/>
      <c r="C9" s="289" t="s">
        <v>1744</v>
      </c>
      <c r="D9" s="289"/>
      <c r="E9" s="289"/>
      <c r="F9" s="289"/>
      <c r="G9" s="289"/>
      <c r="H9" s="289"/>
      <c r="I9" s="289"/>
      <c r="J9" s="289"/>
      <c r="K9" s="287"/>
    </row>
    <row r="10" s="1" customFormat="1" ht="15" customHeight="1">
      <c r="B10" s="290"/>
      <c r="C10" s="289"/>
      <c r="D10" s="289" t="s">
        <v>1745</v>
      </c>
      <c r="E10" s="289"/>
      <c r="F10" s="289"/>
      <c r="G10" s="289"/>
      <c r="H10" s="289"/>
      <c r="I10" s="289"/>
      <c r="J10" s="289"/>
      <c r="K10" s="287"/>
    </row>
    <row r="11" s="1" customFormat="1" ht="15" customHeight="1">
      <c r="B11" s="290"/>
      <c r="C11" s="291"/>
      <c r="D11" s="289" t="s">
        <v>1746</v>
      </c>
      <c r="E11" s="289"/>
      <c r="F11" s="289"/>
      <c r="G11" s="289"/>
      <c r="H11" s="289"/>
      <c r="I11" s="289"/>
      <c r="J11" s="289"/>
      <c r="K11" s="287"/>
    </row>
    <row r="12" s="1" customFormat="1" ht="15" customHeight="1">
      <c r="B12" s="290"/>
      <c r="C12" s="291"/>
      <c r="D12" s="289"/>
      <c r="E12" s="289"/>
      <c r="F12" s="289"/>
      <c r="G12" s="289"/>
      <c r="H12" s="289"/>
      <c r="I12" s="289"/>
      <c r="J12" s="289"/>
      <c r="K12" s="287"/>
    </row>
    <row r="13" s="1" customFormat="1" ht="15" customHeight="1">
      <c r="B13" s="290"/>
      <c r="C13" s="291"/>
      <c r="D13" s="292" t="s">
        <v>1747</v>
      </c>
      <c r="E13" s="289"/>
      <c r="F13" s="289"/>
      <c r="G13" s="289"/>
      <c r="H13" s="289"/>
      <c r="I13" s="289"/>
      <c r="J13" s="289"/>
      <c r="K13" s="287"/>
    </row>
    <row r="14" s="1" customFormat="1" ht="12.75" customHeight="1">
      <c r="B14" s="290"/>
      <c r="C14" s="291"/>
      <c r="D14" s="291"/>
      <c r="E14" s="291"/>
      <c r="F14" s="291"/>
      <c r="G14" s="291"/>
      <c r="H14" s="291"/>
      <c r="I14" s="291"/>
      <c r="J14" s="291"/>
      <c r="K14" s="287"/>
    </row>
    <row r="15" s="1" customFormat="1" ht="15" customHeight="1">
      <c r="B15" s="290"/>
      <c r="C15" s="291"/>
      <c r="D15" s="289" t="s">
        <v>1748</v>
      </c>
      <c r="E15" s="289"/>
      <c r="F15" s="289"/>
      <c r="G15" s="289"/>
      <c r="H15" s="289"/>
      <c r="I15" s="289"/>
      <c r="J15" s="289"/>
      <c r="K15" s="287"/>
    </row>
    <row r="16" s="1" customFormat="1" ht="15" customHeight="1">
      <c r="B16" s="290"/>
      <c r="C16" s="291"/>
      <c r="D16" s="289" t="s">
        <v>1749</v>
      </c>
      <c r="E16" s="289"/>
      <c r="F16" s="289"/>
      <c r="G16" s="289"/>
      <c r="H16" s="289"/>
      <c r="I16" s="289"/>
      <c r="J16" s="289"/>
      <c r="K16" s="287"/>
    </row>
    <row r="17" s="1" customFormat="1" ht="15" customHeight="1">
      <c r="B17" s="290"/>
      <c r="C17" s="291"/>
      <c r="D17" s="289" t="s">
        <v>1750</v>
      </c>
      <c r="E17" s="289"/>
      <c r="F17" s="289"/>
      <c r="G17" s="289"/>
      <c r="H17" s="289"/>
      <c r="I17" s="289"/>
      <c r="J17" s="289"/>
      <c r="K17" s="287"/>
    </row>
    <row r="18" s="1" customFormat="1" ht="15" customHeight="1">
      <c r="B18" s="290"/>
      <c r="C18" s="291"/>
      <c r="D18" s="291"/>
      <c r="E18" s="293" t="s">
        <v>82</v>
      </c>
      <c r="F18" s="289" t="s">
        <v>1751</v>
      </c>
      <c r="G18" s="289"/>
      <c r="H18" s="289"/>
      <c r="I18" s="289"/>
      <c r="J18" s="289"/>
      <c r="K18" s="287"/>
    </row>
    <row r="19" s="1" customFormat="1" ht="15" customHeight="1">
      <c r="B19" s="290"/>
      <c r="C19" s="291"/>
      <c r="D19" s="291"/>
      <c r="E19" s="293" t="s">
        <v>1752</v>
      </c>
      <c r="F19" s="289" t="s">
        <v>1753</v>
      </c>
      <c r="G19" s="289"/>
      <c r="H19" s="289"/>
      <c r="I19" s="289"/>
      <c r="J19" s="289"/>
      <c r="K19" s="287"/>
    </row>
    <row r="20" s="1" customFormat="1" ht="15" customHeight="1">
      <c r="B20" s="290"/>
      <c r="C20" s="291"/>
      <c r="D20" s="291"/>
      <c r="E20" s="293" t="s">
        <v>1754</v>
      </c>
      <c r="F20" s="289" t="s">
        <v>1755</v>
      </c>
      <c r="G20" s="289"/>
      <c r="H20" s="289"/>
      <c r="I20" s="289"/>
      <c r="J20" s="289"/>
      <c r="K20" s="287"/>
    </row>
    <row r="21" s="1" customFormat="1" ht="15" customHeight="1">
      <c r="B21" s="290"/>
      <c r="C21" s="291"/>
      <c r="D21" s="291"/>
      <c r="E21" s="293" t="s">
        <v>1756</v>
      </c>
      <c r="F21" s="289" t="s">
        <v>1757</v>
      </c>
      <c r="G21" s="289"/>
      <c r="H21" s="289"/>
      <c r="I21" s="289"/>
      <c r="J21" s="289"/>
      <c r="K21" s="287"/>
    </row>
    <row r="22" s="1" customFormat="1" ht="15" customHeight="1">
      <c r="B22" s="290"/>
      <c r="C22" s="291"/>
      <c r="D22" s="291"/>
      <c r="E22" s="293" t="s">
        <v>1758</v>
      </c>
      <c r="F22" s="289" t="s">
        <v>1231</v>
      </c>
      <c r="G22" s="289"/>
      <c r="H22" s="289"/>
      <c r="I22" s="289"/>
      <c r="J22" s="289"/>
      <c r="K22" s="287"/>
    </row>
    <row r="23" s="1" customFormat="1" ht="15" customHeight="1">
      <c r="B23" s="290"/>
      <c r="C23" s="291"/>
      <c r="D23" s="291"/>
      <c r="E23" s="293" t="s">
        <v>1759</v>
      </c>
      <c r="F23" s="289" t="s">
        <v>1760</v>
      </c>
      <c r="G23" s="289"/>
      <c r="H23" s="289"/>
      <c r="I23" s="289"/>
      <c r="J23" s="289"/>
      <c r="K23" s="287"/>
    </row>
    <row r="24" s="1" customFormat="1" ht="12.75" customHeight="1">
      <c r="B24" s="290"/>
      <c r="C24" s="291"/>
      <c r="D24" s="291"/>
      <c r="E24" s="291"/>
      <c r="F24" s="291"/>
      <c r="G24" s="291"/>
      <c r="H24" s="291"/>
      <c r="I24" s="291"/>
      <c r="J24" s="291"/>
      <c r="K24" s="287"/>
    </row>
    <row r="25" s="1" customFormat="1" ht="15" customHeight="1">
      <c r="B25" s="290"/>
      <c r="C25" s="289" t="s">
        <v>1761</v>
      </c>
      <c r="D25" s="289"/>
      <c r="E25" s="289"/>
      <c r="F25" s="289"/>
      <c r="G25" s="289"/>
      <c r="H25" s="289"/>
      <c r="I25" s="289"/>
      <c r="J25" s="289"/>
      <c r="K25" s="287"/>
    </row>
    <row r="26" s="1" customFormat="1" ht="15" customHeight="1">
      <c r="B26" s="290"/>
      <c r="C26" s="289" t="s">
        <v>1762</v>
      </c>
      <c r="D26" s="289"/>
      <c r="E26" s="289"/>
      <c r="F26" s="289"/>
      <c r="G26" s="289"/>
      <c r="H26" s="289"/>
      <c r="I26" s="289"/>
      <c r="J26" s="289"/>
      <c r="K26" s="287"/>
    </row>
    <row r="27" s="1" customFormat="1" ht="15" customHeight="1">
      <c r="B27" s="290"/>
      <c r="C27" s="289"/>
      <c r="D27" s="289" t="s">
        <v>1763</v>
      </c>
      <c r="E27" s="289"/>
      <c r="F27" s="289"/>
      <c r="G27" s="289"/>
      <c r="H27" s="289"/>
      <c r="I27" s="289"/>
      <c r="J27" s="289"/>
      <c r="K27" s="287"/>
    </row>
    <row r="28" s="1" customFormat="1" ht="15" customHeight="1">
      <c r="B28" s="290"/>
      <c r="C28" s="291"/>
      <c r="D28" s="289" t="s">
        <v>1764</v>
      </c>
      <c r="E28" s="289"/>
      <c r="F28" s="289"/>
      <c r="G28" s="289"/>
      <c r="H28" s="289"/>
      <c r="I28" s="289"/>
      <c r="J28" s="289"/>
      <c r="K28" s="287"/>
    </row>
    <row r="29" s="1" customFormat="1" ht="12.75" customHeight="1">
      <c r="B29" s="290"/>
      <c r="C29" s="291"/>
      <c r="D29" s="291"/>
      <c r="E29" s="291"/>
      <c r="F29" s="291"/>
      <c r="G29" s="291"/>
      <c r="H29" s="291"/>
      <c r="I29" s="291"/>
      <c r="J29" s="291"/>
      <c r="K29" s="287"/>
    </row>
    <row r="30" s="1" customFormat="1" ht="15" customHeight="1">
      <c r="B30" s="290"/>
      <c r="C30" s="291"/>
      <c r="D30" s="289" t="s">
        <v>1765</v>
      </c>
      <c r="E30" s="289"/>
      <c r="F30" s="289"/>
      <c r="G30" s="289"/>
      <c r="H30" s="289"/>
      <c r="I30" s="289"/>
      <c r="J30" s="289"/>
      <c r="K30" s="287"/>
    </row>
    <row r="31" s="1" customFormat="1" ht="15" customHeight="1">
      <c r="B31" s="290"/>
      <c r="C31" s="291"/>
      <c r="D31" s="289" t="s">
        <v>1766</v>
      </c>
      <c r="E31" s="289"/>
      <c r="F31" s="289"/>
      <c r="G31" s="289"/>
      <c r="H31" s="289"/>
      <c r="I31" s="289"/>
      <c r="J31" s="289"/>
      <c r="K31" s="287"/>
    </row>
    <row r="32" s="1" customFormat="1" ht="12.75" customHeight="1">
      <c r="B32" s="290"/>
      <c r="C32" s="291"/>
      <c r="D32" s="291"/>
      <c r="E32" s="291"/>
      <c r="F32" s="291"/>
      <c r="G32" s="291"/>
      <c r="H32" s="291"/>
      <c r="I32" s="291"/>
      <c r="J32" s="291"/>
      <c r="K32" s="287"/>
    </row>
    <row r="33" s="1" customFormat="1" ht="15" customHeight="1">
      <c r="B33" s="290"/>
      <c r="C33" s="291"/>
      <c r="D33" s="289" t="s">
        <v>1767</v>
      </c>
      <c r="E33" s="289"/>
      <c r="F33" s="289"/>
      <c r="G33" s="289"/>
      <c r="H33" s="289"/>
      <c r="I33" s="289"/>
      <c r="J33" s="289"/>
      <c r="K33" s="287"/>
    </row>
    <row r="34" s="1" customFormat="1" ht="15" customHeight="1">
      <c r="B34" s="290"/>
      <c r="C34" s="291"/>
      <c r="D34" s="289" t="s">
        <v>1768</v>
      </c>
      <c r="E34" s="289"/>
      <c r="F34" s="289"/>
      <c r="G34" s="289"/>
      <c r="H34" s="289"/>
      <c r="I34" s="289"/>
      <c r="J34" s="289"/>
      <c r="K34" s="287"/>
    </row>
    <row r="35" s="1" customFormat="1" ht="15" customHeight="1">
      <c r="B35" s="290"/>
      <c r="C35" s="291"/>
      <c r="D35" s="289" t="s">
        <v>1769</v>
      </c>
      <c r="E35" s="289"/>
      <c r="F35" s="289"/>
      <c r="G35" s="289"/>
      <c r="H35" s="289"/>
      <c r="I35" s="289"/>
      <c r="J35" s="289"/>
      <c r="K35" s="287"/>
    </row>
    <row r="36" s="1" customFormat="1" ht="15" customHeight="1">
      <c r="B36" s="290"/>
      <c r="C36" s="291"/>
      <c r="D36" s="289"/>
      <c r="E36" s="292" t="s">
        <v>122</v>
      </c>
      <c r="F36" s="289"/>
      <c r="G36" s="289" t="s">
        <v>1770</v>
      </c>
      <c r="H36" s="289"/>
      <c r="I36" s="289"/>
      <c r="J36" s="289"/>
      <c r="K36" s="287"/>
    </row>
    <row r="37" s="1" customFormat="1" ht="30.75" customHeight="1">
      <c r="B37" s="290"/>
      <c r="C37" s="291"/>
      <c r="D37" s="289"/>
      <c r="E37" s="292" t="s">
        <v>1771</v>
      </c>
      <c r="F37" s="289"/>
      <c r="G37" s="289" t="s">
        <v>1772</v>
      </c>
      <c r="H37" s="289"/>
      <c r="I37" s="289"/>
      <c r="J37" s="289"/>
      <c r="K37" s="287"/>
    </row>
    <row r="38" s="1" customFormat="1" ht="15" customHeight="1">
      <c r="B38" s="290"/>
      <c r="C38" s="291"/>
      <c r="D38" s="289"/>
      <c r="E38" s="292" t="s">
        <v>56</v>
      </c>
      <c r="F38" s="289"/>
      <c r="G38" s="289" t="s">
        <v>1773</v>
      </c>
      <c r="H38" s="289"/>
      <c r="I38" s="289"/>
      <c r="J38" s="289"/>
      <c r="K38" s="287"/>
    </row>
    <row r="39" s="1" customFormat="1" ht="15" customHeight="1">
      <c r="B39" s="290"/>
      <c r="C39" s="291"/>
      <c r="D39" s="289"/>
      <c r="E39" s="292" t="s">
        <v>57</v>
      </c>
      <c r="F39" s="289"/>
      <c r="G39" s="289" t="s">
        <v>1774</v>
      </c>
      <c r="H39" s="289"/>
      <c r="I39" s="289"/>
      <c r="J39" s="289"/>
      <c r="K39" s="287"/>
    </row>
    <row r="40" s="1" customFormat="1" ht="15" customHeight="1">
      <c r="B40" s="290"/>
      <c r="C40" s="291"/>
      <c r="D40" s="289"/>
      <c r="E40" s="292" t="s">
        <v>123</v>
      </c>
      <c r="F40" s="289"/>
      <c r="G40" s="289" t="s">
        <v>1775</v>
      </c>
      <c r="H40" s="289"/>
      <c r="I40" s="289"/>
      <c r="J40" s="289"/>
      <c r="K40" s="287"/>
    </row>
    <row r="41" s="1" customFormat="1" ht="15" customHeight="1">
      <c r="B41" s="290"/>
      <c r="C41" s="291"/>
      <c r="D41" s="289"/>
      <c r="E41" s="292" t="s">
        <v>124</v>
      </c>
      <c r="F41" s="289"/>
      <c r="G41" s="289" t="s">
        <v>1776</v>
      </c>
      <c r="H41" s="289"/>
      <c r="I41" s="289"/>
      <c r="J41" s="289"/>
      <c r="K41" s="287"/>
    </row>
    <row r="42" s="1" customFormat="1" ht="15" customHeight="1">
      <c r="B42" s="290"/>
      <c r="C42" s="291"/>
      <c r="D42" s="289"/>
      <c r="E42" s="292" t="s">
        <v>1777</v>
      </c>
      <c r="F42" s="289"/>
      <c r="G42" s="289" t="s">
        <v>1778</v>
      </c>
      <c r="H42" s="289"/>
      <c r="I42" s="289"/>
      <c r="J42" s="289"/>
      <c r="K42" s="287"/>
    </row>
    <row r="43" s="1" customFormat="1" ht="15" customHeight="1">
      <c r="B43" s="290"/>
      <c r="C43" s="291"/>
      <c r="D43" s="289"/>
      <c r="E43" s="292"/>
      <c r="F43" s="289"/>
      <c r="G43" s="289" t="s">
        <v>1779</v>
      </c>
      <c r="H43" s="289"/>
      <c r="I43" s="289"/>
      <c r="J43" s="289"/>
      <c r="K43" s="287"/>
    </row>
    <row r="44" s="1" customFormat="1" ht="15" customHeight="1">
      <c r="B44" s="290"/>
      <c r="C44" s="291"/>
      <c r="D44" s="289"/>
      <c r="E44" s="292" t="s">
        <v>1780</v>
      </c>
      <c r="F44" s="289"/>
      <c r="G44" s="289" t="s">
        <v>1781</v>
      </c>
      <c r="H44" s="289"/>
      <c r="I44" s="289"/>
      <c r="J44" s="289"/>
      <c r="K44" s="287"/>
    </row>
    <row r="45" s="1" customFormat="1" ht="15" customHeight="1">
      <c r="B45" s="290"/>
      <c r="C45" s="291"/>
      <c r="D45" s="289"/>
      <c r="E45" s="292" t="s">
        <v>126</v>
      </c>
      <c r="F45" s="289"/>
      <c r="G45" s="289" t="s">
        <v>1782</v>
      </c>
      <c r="H45" s="289"/>
      <c r="I45" s="289"/>
      <c r="J45" s="289"/>
      <c r="K45" s="287"/>
    </row>
    <row r="46" s="1" customFormat="1" ht="12.75" customHeight="1">
      <c r="B46" s="290"/>
      <c r="C46" s="291"/>
      <c r="D46" s="289"/>
      <c r="E46" s="289"/>
      <c r="F46" s="289"/>
      <c r="G46" s="289"/>
      <c r="H46" s="289"/>
      <c r="I46" s="289"/>
      <c r="J46" s="289"/>
      <c r="K46" s="287"/>
    </row>
    <row r="47" s="1" customFormat="1" ht="15" customHeight="1">
      <c r="B47" s="290"/>
      <c r="C47" s="291"/>
      <c r="D47" s="289" t="s">
        <v>1783</v>
      </c>
      <c r="E47" s="289"/>
      <c r="F47" s="289"/>
      <c r="G47" s="289"/>
      <c r="H47" s="289"/>
      <c r="I47" s="289"/>
      <c r="J47" s="289"/>
      <c r="K47" s="287"/>
    </row>
    <row r="48" s="1" customFormat="1" ht="15" customHeight="1">
      <c r="B48" s="290"/>
      <c r="C48" s="291"/>
      <c r="D48" s="291"/>
      <c r="E48" s="289" t="s">
        <v>1784</v>
      </c>
      <c r="F48" s="289"/>
      <c r="G48" s="289"/>
      <c r="H48" s="289"/>
      <c r="I48" s="289"/>
      <c r="J48" s="289"/>
      <c r="K48" s="287"/>
    </row>
    <row r="49" s="1" customFormat="1" ht="15" customHeight="1">
      <c r="B49" s="290"/>
      <c r="C49" s="291"/>
      <c r="D49" s="291"/>
      <c r="E49" s="289" t="s">
        <v>1785</v>
      </c>
      <c r="F49" s="289"/>
      <c r="G49" s="289"/>
      <c r="H49" s="289"/>
      <c r="I49" s="289"/>
      <c r="J49" s="289"/>
      <c r="K49" s="287"/>
    </row>
    <row r="50" s="1" customFormat="1" ht="15" customHeight="1">
      <c r="B50" s="290"/>
      <c r="C50" s="291"/>
      <c r="D50" s="291"/>
      <c r="E50" s="289" t="s">
        <v>1786</v>
      </c>
      <c r="F50" s="289"/>
      <c r="G50" s="289"/>
      <c r="H50" s="289"/>
      <c r="I50" s="289"/>
      <c r="J50" s="289"/>
      <c r="K50" s="287"/>
    </row>
    <row r="51" s="1" customFormat="1" ht="15" customHeight="1">
      <c r="B51" s="290"/>
      <c r="C51" s="291"/>
      <c r="D51" s="289" t="s">
        <v>1787</v>
      </c>
      <c r="E51" s="289"/>
      <c r="F51" s="289"/>
      <c r="G51" s="289"/>
      <c r="H51" s="289"/>
      <c r="I51" s="289"/>
      <c r="J51" s="289"/>
      <c r="K51" s="287"/>
    </row>
    <row r="52" s="1" customFormat="1" ht="25.5" customHeight="1">
      <c r="B52" s="285"/>
      <c r="C52" s="286" t="s">
        <v>1788</v>
      </c>
      <c r="D52" s="286"/>
      <c r="E52" s="286"/>
      <c r="F52" s="286"/>
      <c r="G52" s="286"/>
      <c r="H52" s="286"/>
      <c r="I52" s="286"/>
      <c r="J52" s="286"/>
      <c r="K52" s="287"/>
    </row>
    <row r="53" s="1" customFormat="1" ht="5.25" customHeight="1">
      <c r="B53" s="285"/>
      <c r="C53" s="288"/>
      <c r="D53" s="288"/>
      <c r="E53" s="288"/>
      <c r="F53" s="288"/>
      <c r="G53" s="288"/>
      <c r="H53" s="288"/>
      <c r="I53" s="288"/>
      <c r="J53" s="288"/>
      <c r="K53" s="287"/>
    </row>
    <row r="54" s="1" customFormat="1" ht="15" customHeight="1">
      <c r="B54" s="285"/>
      <c r="C54" s="289" t="s">
        <v>1789</v>
      </c>
      <c r="D54" s="289"/>
      <c r="E54" s="289"/>
      <c r="F54" s="289"/>
      <c r="G54" s="289"/>
      <c r="H54" s="289"/>
      <c r="I54" s="289"/>
      <c r="J54" s="289"/>
      <c r="K54" s="287"/>
    </row>
    <row r="55" s="1" customFormat="1" ht="15" customHeight="1">
      <c r="B55" s="285"/>
      <c r="C55" s="289" t="s">
        <v>1790</v>
      </c>
      <c r="D55" s="289"/>
      <c r="E55" s="289"/>
      <c r="F55" s="289"/>
      <c r="G55" s="289"/>
      <c r="H55" s="289"/>
      <c r="I55" s="289"/>
      <c r="J55" s="289"/>
      <c r="K55" s="287"/>
    </row>
    <row r="56" s="1" customFormat="1" ht="12.75" customHeight="1">
      <c r="B56" s="285"/>
      <c r="C56" s="289"/>
      <c r="D56" s="289"/>
      <c r="E56" s="289"/>
      <c r="F56" s="289"/>
      <c r="G56" s="289"/>
      <c r="H56" s="289"/>
      <c r="I56" s="289"/>
      <c r="J56" s="289"/>
      <c r="K56" s="287"/>
    </row>
    <row r="57" s="1" customFormat="1" ht="15" customHeight="1">
      <c r="B57" s="285"/>
      <c r="C57" s="289" t="s">
        <v>1791</v>
      </c>
      <c r="D57" s="289"/>
      <c r="E57" s="289"/>
      <c r="F57" s="289"/>
      <c r="G57" s="289"/>
      <c r="H57" s="289"/>
      <c r="I57" s="289"/>
      <c r="J57" s="289"/>
      <c r="K57" s="287"/>
    </row>
    <row r="58" s="1" customFormat="1" ht="15" customHeight="1">
      <c r="B58" s="285"/>
      <c r="C58" s="291"/>
      <c r="D58" s="289" t="s">
        <v>1792</v>
      </c>
      <c r="E58" s="289"/>
      <c r="F58" s="289"/>
      <c r="G58" s="289"/>
      <c r="H58" s="289"/>
      <c r="I58" s="289"/>
      <c r="J58" s="289"/>
      <c r="K58" s="287"/>
    </row>
    <row r="59" s="1" customFormat="1" ht="15" customHeight="1">
      <c r="B59" s="285"/>
      <c r="C59" s="291"/>
      <c r="D59" s="289" t="s">
        <v>1793</v>
      </c>
      <c r="E59" s="289"/>
      <c r="F59" s="289"/>
      <c r="G59" s="289"/>
      <c r="H59" s="289"/>
      <c r="I59" s="289"/>
      <c r="J59" s="289"/>
      <c r="K59" s="287"/>
    </row>
    <row r="60" s="1" customFormat="1" ht="15" customHeight="1">
      <c r="B60" s="285"/>
      <c r="C60" s="291"/>
      <c r="D60" s="289" t="s">
        <v>1794</v>
      </c>
      <c r="E60" s="289"/>
      <c r="F60" s="289"/>
      <c r="G60" s="289"/>
      <c r="H60" s="289"/>
      <c r="I60" s="289"/>
      <c r="J60" s="289"/>
      <c r="K60" s="287"/>
    </row>
    <row r="61" s="1" customFormat="1" ht="15" customHeight="1">
      <c r="B61" s="285"/>
      <c r="C61" s="291"/>
      <c r="D61" s="289" t="s">
        <v>1795</v>
      </c>
      <c r="E61" s="289"/>
      <c r="F61" s="289"/>
      <c r="G61" s="289"/>
      <c r="H61" s="289"/>
      <c r="I61" s="289"/>
      <c r="J61" s="289"/>
      <c r="K61" s="287"/>
    </row>
    <row r="62" s="1" customFormat="1" ht="15" customHeight="1">
      <c r="B62" s="285"/>
      <c r="C62" s="291"/>
      <c r="D62" s="294" t="s">
        <v>1796</v>
      </c>
      <c r="E62" s="294"/>
      <c r="F62" s="294"/>
      <c r="G62" s="294"/>
      <c r="H62" s="294"/>
      <c r="I62" s="294"/>
      <c r="J62" s="294"/>
      <c r="K62" s="287"/>
    </row>
    <row r="63" s="1" customFormat="1" ht="15" customHeight="1">
      <c r="B63" s="285"/>
      <c r="C63" s="291"/>
      <c r="D63" s="289" t="s">
        <v>1797</v>
      </c>
      <c r="E63" s="289"/>
      <c r="F63" s="289"/>
      <c r="G63" s="289"/>
      <c r="H63" s="289"/>
      <c r="I63" s="289"/>
      <c r="J63" s="289"/>
      <c r="K63" s="287"/>
    </row>
    <row r="64" s="1" customFormat="1" ht="12.75" customHeight="1">
      <c r="B64" s="285"/>
      <c r="C64" s="291"/>
      <c r="D64" s="291"/>
      <c r="E64" s="295"/>
      <c r="F64" s="291"/>
      <c r="G64" s="291"/>
      <c r="H64" s="291"/>
      <c r="I64" s="291"/>
      <c r="J64" s="291"/>
      <c r="K64" s="287"/>
    </row>
    <row r="65" s="1" customFormat="1" ht="15" customHeight="1">
      <c r="B65" s="285"/>
      <c r="C65" s="291"/>
      <c r="D65" s="289" t="s">
        <v>1798</v>
      </c>
      <c r="E65" s="289"/>
      <c r="F65" s="289"/>
      <c r="G65" s="289"/>
      <c r="H65" s="289"/>
      <c r="I65" s="289"/>
      <c r="J65" s="289"/>
      <c r="K65" s="287"/>
    </row>
    <row r="66" s="1" customFormat="1" ht="15" customHeight="1">
      <c r="B66" s="285"/>
      <c r="C66" s="291"/>
      <c r="D66" s="294" t="s">
        <v>1799</v>
      </c>
      <c r="E66" s="294"/>
      <c r="F66" s="294"/>
      <c r="G66" s="294"/>
      <c r="H66" s="294"/>
      <c r="I66" s="294"/>
      <c r="J66" s="294"/>
      <c r="K66" s="287"/>
    </row>
    <row r="67" s="1" customFormat="1" ht="15" customHeight="1">
      <c r="B67" s="285"/>
      <c r="C67" s="291"/>
      <c r="D67" s="289" t="s">
        <v>1800</v>
      </c>
      <c r="E67" s="289"/>
      <c r="F67" s="289"/>
      <c r="G67" s="289"/>
      <c r="H67" s="289"/>
      <c r="I67" s="289"/>
      <c r="J67" s="289"/>
      <c r="K67" s="287"/>
    </row>
    <row r="68" s="1" customFormat="1" ht="15" customHeight="1">
      <c r="B68" s="285"/>
      <c r="C68" s="291"/>
      <c r="D68" s="289" t="s">
        <v>1801</v>
      </c>
      <c r="E68" s="289"/>
      <c r="F68" s="289"/>
      <c r="G68" s="289"/>
      <c r="H68" s="289"/>
      <c r="I68" s="289"/>
      <c r="J68" s="289"/>
      <c r="K68" s="287"/>
    </row>
    <row r="69" s="1" customFormat="1" ht="15" customHeight="1">
      <c r="B69" s="285"/>
      <c r="C69" s="291"/>
      <c r="D69" s="289" t="s">
        <v>1802</v>
      </c>
      <c r="E69" s="289"/>
      <c r="F69" s="289"/>
      <c r="G69" s="289"/>
      <c r="H69" s="289"/>
      <c r="I69" s="289"/>
      <c r="J69" s="289"/>
      <c r="K69" s="287"/>
    </row>
    <row r="70" s="1" customFormat="1" ht="15" customHeight="1">
      <c r="B70" s="285"/>
      <c r="C70" s="291"/>
      <c r="D70" s="289" t="s">
        <v>1803</v>
      </c>
      <c r="E70" s="289"/>
      <c r="F70" s="289"/>
      <c r="G70" s="289"/>
      <c r="H70" s="289"/>
      <c r="I70" s="289"/>
      <c r="J70" s="289"/>
      <c r="K70" s="287"/>
    </row>
    <row r="71" s="1" customFormat="1" ht="12.75" customHeight="1">
      <c r="B71" s="296"/>
      <c r="C71" s="297"/>
      <c r="D71" s="297"/>
      <c r="E71" s="297"/>
      <c r="F71" s="297"/>
      <c r="G71" s="297"/>
      <c r="H71" s="297"/>
      <c r="I71" s="297"/>
      <c r="J71" s="297"/>
      <c r="K71" s="298"/>
    </row>
    <row r="72" s="1" customFormat="1" ht="18.75" customHeight="1">
      <c r="B72" s="299"/>
      <c r="C72" s="299"/>
      <c r="D72" s="299"/>
      <c r="E72" s="299"/>
      <c r="F72" s="299"/>
      <c r="G72" s="299"/>
      <c r="H72" s="299"/>
      <c r="I72" s="299"/>
      <c r="J72" s="299"/>
      <c r="K72" s="300"/>
    </row>
    <row r="73" s="1" customFormat="1" ht="18.75" customHeight="1">
      <c r="B73" s="300"/>
      <c r="C73" s="300"/>
      <c r="D73" s="300"/>
      <c r="E73" s="300"/>
      <c r="F73" s="300"/>
      <c r="G73" s="300"/>
      <c r="H73" s="300"/>
      <c r="I73" s="300"/>
      <c r="J73" s="300"/>
      <c r="K73" s="300"/>
    </row>
    <row r="74" s="1" customFormat="1" ht="7.5" customHeight="1">
      <c r="B74" s="301"/>
      <c r="C74" s="302"/>
      <c r="D74" s="302"/>
      <c r="E74" s="302"/>
      <c r="F74" s="302"/>
      <c r="G74" s="302"/>
      <c r="H74" s="302"/>
      <c r="I74" s="302"/>
      <c r="J74" s="302"/>
      <c r="K74" s="303"/>
    </row>
    <row r="75" s="1" customFormat="1" ht="45" customHeight="1">
      <c r="B75" s="304"/>
      <c r="C75" s="305" t="s">
        <v>1804</v>
      </c>
      <c r="D75" s="305"/>
      <c r="E75" s="305"/>
      <c r="F75" s="305"/>
      <c r="G75" s="305"/>
      <c r="H75" s="305"/>
      <c r="I75" s="305"/>
      <c r="J75" s="305"/>
      <c r="K75" s="306"/>
    </row>
    <row r="76" s="1" customFormat="1" ht="17.25" customHeight="1">
      <c r="B76" s="304"/>
      <c r="C76" s="307" t="s">
        <v>1805</v>
      </c>
      <c r="D76" s="307"/>
      <c r="E76" s="307"/>
      <c r="F76" s="307" t="s">
        <v>1806</v>
      </c>
      <c r="G76" s="308"/>
      <c r="H76" s="307" t="s">
        <v>57</v>
      </c>
      <c r="I76" s="307" t="s">
        <v>60</v>
      </c>
      <c r="J76" s="307" t="s">
        <v>1807</v>
      </c>
      <c r="K76" s="306"/>
    </row>
    <row r="77" s="1" customFormat="1" ht="17.25" customHeight="1">
      <c r="B77" s="304"/>
      <c r="C77" s="309" t="s">
        <v>1808</v>
      </c>
      <c r="D77" s="309"/>
      <c r="E77" s="309"/>
      <c r="F77" s="310" t="s">
        <v>1809</v>
      </c>
      <c r="G77" s="311"/>
      <c r="H77" s="309"/>
      <c r="I77" s="309"/>
      <c r="J77" s="309" t="s">
        <v>1810</v>
      </c>
      <c r="K77" s="306"/>
    </row>
    <row r="78" s="1" customFormat="1" ht="5.25" customHeight="1">
      <c r="B78" s="304"/>
      <c r="C78" s="312"/>
      <c r="D78" s="312"/>
      <c r="E78" s="312"/>
      <c r="F78" s="312"/>
      <c r="G78" s="313"/>
      <c r="H78" s="312"/>
      <c r="I78" s="312"/>
      <c r="J78" s="312"/>
      <c r="K78" s="306"/>
    </row>
    <row r="79" s="1" customFormat="1" ht="15" customHeight="1">
      <c r="B79" s="304"/>
      <c r="C79" s="292" t="s">
        <v>56</v>
      </c>
      <c r="D79" s="314"/>
      <c r="E79" s="314"/>
      <c r="F79" s="315" t="s">
        <v>1811</v>
      </c>
      <c r="G79" s="316"/>
      <c r="H79" s="292" t="s">
        <v>1812</v>
      </c>
      <c r="I79" s="292" t="s">
        <v>1813</v>
      </c>
      <c r="J79" s="292">
        <v>20</v>
      </c>
      <c r="K79" s="306"/>
    </row>
    <row r="80" s="1" customFormat="1" ht="15" customHeight="1">
      <c r="B80" s="304"/>
      <c r="C80" s="292" t="s">
        <v>1814</v>
      </c>
      <c r="D80" s="292"/>
      <c r="E80" s="292"/>
      <c r="F80" s="315" t="s">
        <v>1811</v>
      </c>
      <c r="G80" s="316"/>
      <c r="H80" s="292" t="s">
        <v>1815</v>
      </c>
      <c r="I80" s="292" t="s">
        <v>1813</v>
      </c>
      <c r="J80" s="292">
        <v>120</v>
      </c>
      <c r="K80" s="306"/>
    </row>
    <row r="81" s="1" customFormat="1" ht="15" customHeight="1">
      <c r="B81" s="317"/>
      <c r="C81" s="292" t="s">
        <v>1816</v>
      </c>
      <c r="D81" s="292"/>
      <c r="E81" s="292"/>
      <c r="F81" s="315" t="s">
        <v>1817</v>
      </c>
      <c r="G81" s="316"/>
      <c r="H81" s="292" t="s">
        <v>1818</v>
      </c>
      <c r="I81" s="292" t="s">
        <v>1813</v>
      </c>
      <c r="J81" s="292">
        <v>50</v>
      </c>
      <c r="K81" s="306"/>
    </row>
    <row r="82" s="1" customFormat="1" ht="15" customHeight="1">
      <c r="B82" s="317"/>
      <c r="C82" s="292" t="s">
        <v>1819</v>
      </c>
      <c r="D82" s="292"/>
      <c r="E82" s="292"/>
      <c r="F82" s="315" t="s">
        <v>1811</v>
      </c>
      <c r="G82" s="316"/>
      <c r="H82" s="292" t="s">
        <v>1820</v>
      </c>
      <c r="I82" s="292" t="s">
        <v>1821</v>
      </c>
      <c r="J82" s="292"/>
      <c r="K82" s="306"/>
    </row>
    <row r="83" s="1" customFormat="1" ht="15" customHeight="1">
      <c r="B83" s="317"/>
      <c r="C83" s="318" t="s">
        <v>1822</v>
      </c>
      <c r="D83" s="318"/>
      <c r="E83" s="318"/>
      <c r="F83" s="319" t="s">
        <v>1817</v>
      </c>
      <c r="G83" s="318"/>
      <c r="H83" s="318" t="s">
        <v>1823</v>
      </c>
      <c r="I83" s="318" t="s">
        <v>1813</v>
      </c>
      <c r="J83" s="318">
        <v>15</v>
      </c>
      <c r="K83" s="306"/>
    </row>
    <row r="84" s="1" customFormat="1" ht="15" customHeight="1">
      <c r="B84" s="317"/>
      <c r="C84" s="318" t="s">
        <v>1824</v>
      </c>
      <c r="D84" s="318"/>
      <c r="E84" s="318"/>
      <c r="F84" s="319" t="s">
        <v>1817</v>
      </c>
      <c r="G84" s="318"/>
      <c r="H84" s="318" t="s">
        <v>1825</v>
      </c>
      <c r="I84" s="318" t="s">
        <v>1813</v>
      </c>
      <c r="J84" s="318">
        <v>15</v>
      </c>
      <c r="K84" s="306"/>
    </row>
    <row r="85" s="1" customFormat="1" ht="15" customHeight="1">
      <c r="B85" s="317"/>
      <c r="C85" s="318" t="s">
        <v>1826</v>
      </c>
      <c r="D85" s="318"/>
      <c r="E85" s="318"/>
      <c r="F85" s="319" t="s">
        <v>1817</v>
      </c>
      <c r="G85" s="318"/>
      <c r="H85" s="318" t="s">
        <v>1827</v>
      </c>
      <c r="I85" s="318" t="s">
        <v>1813</v>
      </c>
      <c r="J85" s="318">
        <v>20</v>
      </c>
      <c r="K85" s="306"/>
    </row>
    <row r="86" s="1" customFormat="1" ht="15" customHeight="1">
      <c r="B86" s="317"/>
      <c r="C86" s="318" t="s">
        <v>1828</v>
      </c>
      <c r="D86" s="318"/>
      <c r="E86" s="318"/>
      <c r="F86" s="319" t="s">
        <v>1817</v>
      </c>
      <c r="G86" s="318"/>
      <c r="H86" s="318" t="s">
        <v>1829</v>
      </c>
      <c r="I86" s="318" t="s">
        <v>1813</v>
      </c>
      <c r="J86" s="318">
        <v>20</v>
      </c>
      <c r="K86" s="306"/>
    </row>
    <row r="87" s="1" customFormat="1" ht="15" customHeight="1">
      <c r="B87" s="317"/>
      <c r="C87" s="292" t="s">
        <v>1830</v>
      </c>
      <c r="D87" s="292"/>
      <c r="E87" s="292"/>
      <c r="F87" s="315" t="s">
        <v>1817</v>
      </c>
      <c r="G87" s="316"/>
      <c r="H87" s="292" t="s">
        <v>1831</v>
      </c>
      <c r="I87" s="292" t="s">
        <v>1813</v>
      </c>
      <c r="J87" s="292">
        <v>50</v>
      </c>
      <c r="K87" s="306"/>
    </row>
    <row r="88" s="1" customFormat="1" ht="15" customHeight="1">
      <c r="B88" s="317"/>
      <c r="C88" s="292" t="s">
        <v>1832</v>
      </c>
      <c r="D88" s="292"/>
      <c r="E88" s="292"/>
      <c r="F88" s="315" t="s">
        <v>1817</v>
      </c>
      <c r="G88" s="316"/>
      <c r="H88" s="292" t="s">
        <v>1833</v>
      </c>
      <c r="I88" s="292" t="s">
        <v>1813</v>
      </c>
      <c r="J88" s="292">
        <v>20</v>
      </c>
      <c r="K88" s="306"/>
    </row>
    <row r="89" s="1" customFormat="1" ht="15" customHeight="1">
      <c r="B89" s="317"/>
      <c r="C89" s="292" t="s">
        <v>1834</v>
      </c>
      <c r="D89" s="292"/>
      <c r="E89" s="292"/>
      <c r="F89" s="315" t="s">
        <v>1817</v>
      </c>
      <c r="G89" s="316"/>
      <c r="H89" s="292" t="s">
        <v>1835</v>
      </c>
      <c r="I89" s="292" t="s">
        <v>1813</v>
      </c>
      <c r="J89" s="292">
        <v>20</v>
      </c>
      <c r="K89" s="306"/>
    </row>
    <row r="90" s="1" customFormat="1" ht="15" customHeight="1">
      <c r="B90" s="317"/>
      <c r="C90" s="292" t="s">
        <v>1836</v>
      </c>
      <c r="D90" s="292"/>
      <c r="E90" s="292"/>
      <c r="F90" s="315" t="s">
        <v>1817</v>
      </c>
      <c r="G90" s="316"/>
      <c r="H90" s="292" t="s">
        <v>1837</v>
      </c>
      <c r="I90" s="292" t="s">
        <v>1813</v>
      </c>
      <c r="J90" s="292">
        <v>50</v>
      </c>
      <c r="K90" s="306"/>
    </row>
    <row r="91" s="1" customFormat="1" ht="15" customHeight="1">
      <c r="B91" s="317"/>
      <c r="C91" s="292" t="s">
        <v>1838</v>
      </c>
      <c r="D91" s="292"/>
      <c r="E91" s="292"/>
      <c r="F91" s="315" t="s">
        <v>1817</v>
      </c>
      <c r="G91" s="316"/>
      <c r="H91" s="292" t="s">
        <v>1838</v>
      </c>
      <c r="I91" s="292" t="s">
        <v>1813</v>
      </c>
      <c r="J91" s="292">
        <v>50</v>
      </c>
      <c r="K91" s="306"/>
    </row>
    <row r="92" s="1" customFormat="1" ht="15" customHeight="1">
      <c r="B92" s="317"/>
      <c r="C92" s="292" t="s">
        <v>1839</v>
      </c>
      <c r="D92" s="292"/>
      <c r="E92" s="292"/>
      <c r="F92" s="315" t="s">
        <v>1817</v>
      </c>
      <c r="G92" s="316"/>
      <c r="H92" s="292" t="s">
        <v>1840</v>
      </c>
      <c r="I92" s="292" t="s">
        <v>1813</v>
      </c>
      <c r="J92" s="292">
        <v>255</v>
      </c>
      <c r="K92" s="306"/>
    </row>
    <row r="93" s="1" customFormat="1" ht="15" customHeight="1">
      <c r="B93" s="317"/>
      <c r="C93" s="292" t="s">
        <v>1841</v>
      </c>
      <c r="D93" s="292"/>
      <c r="E93" s="292"/>
      <c r="F93" s="315" t="s">
        <v>1811</v>
      </c>
      <c r="G93" s="316"/>
      <c r="H93" s="292" t="s">
        <v>1842</v>
      </c>
      <c r="I93" s="292" t="s">
        <v>1843</v>
      </c>
      <c r="J93" s="292"/>
      <c r="K93" s="306"/>
    </row>
    <row r="94" s="1" customFormat="1" ht="15" customHeight="1">
      <c r="B94" s="317"/>
      <c r="C94" s="292" t="s">
        <v>1844</v>
      </c>
      <c r="D94" s="292"/>
      <c r="E94" s="292"/>
      <c r="F94" s="315" t="s">
        <v>1811</v>
      </c>
      <c r="G94" s="316"/>
      <c r="H94" s="292" t="s">
        <v>1845</v>
      </c>
      <c r="I94" s="292" t="s">
        <v>1846</v>
      </c>
      <c r="J94" s="292"/>
      <c r="K94" s="306"/>
    </row>
    <row r="95" s="1" customFormat="1" ht="15" customHeight="1">
      <c r="B95" s="317"/>
      <c r="C95" s="292" t="s">
        <v>1847</v>
      </c>
      <c r="D95" s="292"/>
      <c r="E95" s="292"/>
      <c r="F95" s="315" t="s">
        <v>1811</v>
      </c>
      <c r="G95" s="316"/>
      <c r="H95" s="292" t="s">
        <v>1847</v>
      </c>
      <c r="I95" s="292" t="s">
        <v>1846</v>
      </c>
      <c r="J95" s="292"/>
      <c r="K95" s="306"/>
    </row>
    <row r="96" s="1" customFormat="1" ht="15" customHeight="1">
      <c r="B96" s="317"/>
      <c r="C96" s="292" t="s">
        <v>41</v>
      </c>
      <c r="D96" s="292"/>
      <c r="E96" s="292"/>
      <c r="F96" s="315" t="s">
        <v>1811</v>
      </c>
      <c r="G96" s="316"/>
      <c r="H96" s="292" t="s">
        <v>1848</v>
      </c>
      <c r="I96" s="292" t="s">
        <v>1846</v>
      </c>
      <c r="J96" s="292"/>
      <c r="K96" s="306"/>
    </row>
    <row r="97" s="1" customFormat="1" ht="15" customHeight="1">
      <c r="B97" s="317"/>
      <c r="C97" s="292" t="s">
        <v>51</v>
      </c>
      <c r="D97" s="292"/>
      <c r="E97" s="292"/>
      <c r="F97" s="315" t="s">
        <v>1811</v>
      </c>
      <c r="G97" s="316"/>
      <c r="H97" s="292" t="s">
        <v>1849</v>
      </c>
      <c r="I97" s="292" t="s">
        <v>1846</v>
      </c>
      <c r="J97" s="292"/>
      <c r="K97" s="306"/>
    </row>
    <row r="98" s="1" customFormat="1" ht="15" customHeight="1">
      <c r="B98" s="320"/>
      <c r="C98" s="321"/>
      <c r="D98" s="321"/>
      <c r="E98" s="321"/>
      <c r="F98" s="321"/>
      <c r="G98" s="321"/>
      <c r="H98" s="321"/>
      <c r="I98" s="321"/>
      <c r="J98" s="321"/>
      <c r="K98" s="322"/>
    </row>
    <row r="99" s="1" customFormat="1" ht="18.75" customHeight="1">
      <c r="B99" s="323"/>
      <c r="C99" s="324"/>
      <c r="D99" s="324"/>
      <c r="E99" s="324"/>
      <c r="F99" s="324"/>
      <c r="G99" s="324"/>
      <c r="H99" s="324"/>
      <c r="I99" s="324"/>
      <c r="J99" s="324"/>
      <c r="K99" s="323"/>
    </row>
    <row r="100" s="1" customFormat="1" ht="18.75" customHeight="1">
      <c r="B100" s="300"/>
      <c r="C100" s="300"/>
      <c r="D100" s="300"/>
      <c r="E100" s="300"/>
      <c r="F100" s="300"/>
      <c r="G100" s="300"/>
      <c r="H100" s="300"/>
      <c r="I100" s="300"/>
      <c r="J100" s="300"/>
      <c r="K100" s="300"/>
    </row>
    <row r="101" s="1" customFormat="1" ht="7.5" customHeight="1">
      <c r="B101" s="301"/>
      <c r="C101" s="302"/>
      <c r="D101" s="302"/>
      <c r="E101" s="302"/>
      <c r="F101" s="302"/>
      <c r="G101" s="302"/>
      <c r="H101" s="302"/>
      <c r="I101" s="302"/>
      <c r="J101" s="302"/>
      <c r="K101" s="303"/>
    </row>
    <row r="102" s="1" customFormat="1" ht="45" customHeight="1">
      <c r="B102" s="304"/>
      <c r="C102" s="305" t="s">
        <v>1850</v>
      </c>
      <c r="D102" s="305"/>
      <c r="E102" s="305"/>
      <c r="F102" s="305"/>
      <c r="G102" s="305"/>
      <c r="H102" s="305"/>
      <c r="I102" s="305"/>
      <c r="J102" s="305"/>
      <c r="K102" s="306"/>
    </row>
    <row r="103" s="1" customFormat="1" ht="17.25" customHeight="1">
      <c r="B103" s="304"/>
      <c r="C103" s="307" t="s">
        <v>1805</v>
      </c>
      <c r="D103" s="307"/>
      <c r="E103" s="307"/>
      <c r="F103" s="307" t="s">
        <v>1806</v>
      </c>
      <c r="G103" s="308"/>
      <c r="H103" s="307" t="s">
        <v>57</v>
      </c>
      <c r="I103" s="307" t="s">
        <v>60</v>
      </c>
      <c r="J103" s="307" t="s">
        <v>1807</v>
      </c>
      <c r="K103" s="306"/>
    </row>
    <row r="104" s="1" customFormat="1" ht="17.25" customHeight="1">
      <c r="B104" s="304"/>
      <c r="C104" s="309" t="s">
        <v>1808</v>
      </c>
      <c r="D104" s="309"/>
      <c r="E104" s="309"/>
      <c r="F104" s="310" t="s">
        <v>1809</v>
      </c>
      <c r="G104" s="311"/>
      <c r="H104" s="309"/>
      <c r="I104" s="309"/>
      <c r="J104" s="309" t="s">
        <v>1810</v>
      </c>
      <c r="K104" s="306"/>
    </row>
    <row r="105" s="1" customFormat="1" ht="5.25" customHeight="1">
      <c r="B105" s="304"/>
      <c r="C105" s="307"/>
      <c r="D105" s="307"/>
      <c r="E105" s="307"/>
      <c r="F105" s="307"/>
      <c r="G105" s="325"/>
      <c r="H105" s="307"/>
      <c r="I105" s="307"/>
      <c r="J105" s="307"/>
      <c r="K105" s="306"/>
    </row>
    <row r="106" s="1" customFormat="1" ht="15" customHeight="1">
      <c r="B106" s="304"/>
      <c r="C106" s="292" t="s">
        <v>56</v>
      </c>
      <c r="D106" s="314"/>
      <c r="E106" s="314"/>
      <c r="F106" s="315" t="s">
        <v>1811</v>
      </c>
      <c r="G106" s="292"/>
      <c r="H106" s="292" t="s">
        <v>1851</v>
      </c>
      <c r="I106" s="292" t="s">
        <v>1813</v>
      </c>
      <c r="J106" s="292">
        <v>20</v>
      </c>
      <c r="K106" s="306"/>
    </row>
    <row r="107" s="1" customFormat="1" ht="15" customHeight="1">
      <c r="B107" s="304"/>
      <c r="C107" s="292" t="s">
        <v>1814</v>
      </c>
      <c r="D107" s="292"/>
      <c r="E107" s="292"/>
      <c r="F107" s="315" t="s">
        <v>1811</v>
      </c>
      <c r="G107" s="292"/>
      <c r="H107" s="292" t="s">
        <v>1851</v>
      </c>
      <c r="I107" s="292" t="s">
        <v>1813</v>
      </c>
      <c r="J107" s="292">
        <v>120</v>
      </c>
      <c r="K107" s="306"/>
    </row>
    <row r="108" s="1" customFormat="1" ht="15" customHeight="1">
      <c r="B108" s="317"/>
      <c r="C108" s="292" t="s">
        <v>1816</v>
      </c>
      <c r="D108" s="292"/>
      <c r="E108" s="292"/>
      <c r="F108" s="315" t="s">
        <v>1817</v>
      </c>
      <c r="G108" s="292"/>
      <c r="H108" s="292" t="s">
        <v>1851</v>
      </c>
      <c r="I108" s="292" t="s">
        <v>1813</v>
      </c>
      <c r="J108" s="292">
        <v>50</v>
      </c>
      <c r="K108" s="306"/>
    </row>
    <row r="109" s="1" customFormat="1" ht="15" customHeight="1">
      <c r="B109" s="317"/>
      <c r="C109" s="292" t="s">
        <v>1819</v>
      </c>
      <c r="D109" s="292"/>
      <c r="E109" s="292"/>
      <c r="F109" s="315" t="s">
        <v>1811</v>
      </c>
      <c r="G109" s="292"/>
      <c r="H109" s="292" t="s">
        <v>1851</v>
      </c>
      <c r="I109" s="292" t="s">
        <v>1821</v>
      </c>
      <c r="J109" s="292"/>
      <c r="K109" s="306"/>
    </row>
    <row r="110" s="1" customFormat="1" ht="15" customHeight="1">
      <c r="B110" s="317"/>
      <c r="C110" s="292" t="s">
        <v>1830</v>
      </c>
      <c r="D110" s="292"/>
      <c r="E110" s="292"/>
      <c r="F110" s="315" t="s">
        <v>1817</v>
      </c>
      <c r="G110" s="292"/>
      <c r="H110" s="292" t="s">
        <v>1851</v>
      </c>
      <c r="I110" s="292" t="s">
        <v>1813</v>
      </c>
      <c r="J110" s="292">
        <v>50</v>
      </c>
      <c r="K110" s="306"/>
    </row>
    <row r="111" s="1" customFormat="1" ht="15" customHeight="1">
      <c r="B111" s="317"/>
      <c r="C111" s="292" t="s">
        <v>1838</v>
      </c>
      <c r="D111" s="292"/>
      <c r="E111" s="292"/>
      <c r="F111" s="315" t="s">
        <v>1817</v>
      </c>
      <c r="G111" s="292"/>
      <c r="H111" s="292" t="s">
        <v>1851</v>
      </c>
      <c r="I111" s="292" t="s">
        <v>1813</v>
      </c>
      <c r="J111" s="292">
        <v>50</v>
      </c>
      <c r="K111" s="306"/>
    </row>
    <row r="112" s="1" customFormat="1" ht="15" customHeight="1">
      <c r="B112" s="317"/>
      <c r="C112" s="292" t="s">
        <v>1836</v>
      </c>
      <c r="D112" s="292"/>
      <c r="E112" s="292"/>
      <c r="F112" s="315" t="s">
        <v>1817</v>
      </c>
      <c r="G112" s="292"/>
      <c r="H112" s="292" t="s">
        <v>1851</v>
      </c>
      <c r="I112" s="292" t="s">
        <v>1813</v>
      </c>
      <c r="J112" s="292">
        <v>50</v>
      </c>
      <c r="K112" s="306"/>
    </row>
    <row r="113" s="1" customFormat="1" ht="15" customHeight="1">
      <c r="B113" s="317"/>
      <c r="C113" s="292" t="s">
        <v>56</v>
      </c>
      <c r="D113" s="292"/>
      <c r="E113" s="292"/>
      <c r="F113" s="315" t="s">
        <v>1811</v>
      </c>
      <c r="G113" s="292"/>
      <c r="H113" s="292" t="s">
        <v>1852</v>
      </c>
      <c r="I113" s="292" t="s">
        <v>1813</v>
      </c>
      <c r="J113" s="292">
        <v>20</v>
      </c>
      <c r="K113" s="306"/>
    </row>
    <row r="114" s="1" customFormat="1" ht="15" customHeight="1">
      <c r="B114" s="317"/>
      <c r="C114" s="292" t="s">
        <v>1853</v>
      </c>
      <c r="D114" s="292"/>
      <c r="E114" s="292"/>
      <c r="F114" s="315" t="s">
        <v>1811</v>
      </c>
      <c r="G114" s="292"/>
      <c r="H114" s="292" t="s">
        <v>1854</v>
      </c>
      <c r="I114" s="292" t="s">
        <v>1813</v>
      </c>
      <c r="J114" s="292">
        <v>120</v>
      </c>
      <c r="K114" s="306"/>
    </row>
    <row r="115" s="1" customFormat="1" ht="15" customHeight="1">
      <c r="B115" s="317"/>
      <c r="C115" s="292" t="s">
        <v>41</v>
      </c>
      <c r="D115" s="292"/>
      <c r="E115" s="292"/>
      <c r="F115" s="315" t="s">
        <v>1811</v>
      </c>
      <c r="G115" s="292"/>
      <c r="H115" s="292" t="s">
        <v>1855</v>
      </c>
      <c r="I115" s="292" t="s">
        <v>1846</v>
      </c>
      <c r="J115" s="292"/>
      <c r="K115" s="306"/>
    </row>
    <row r="116" s="1" customFormat="1" ht="15" customHeight="1">
      <c r="B116" s="317"/>
      <c r="C116" s="292" t="s">
        <v>51</v>
      </c>
      <c r="D116" s="292"/>
      <c r="E116" s="292"/>
      <c r="F116" s="315" t="s">
        <v>1811</v>
      </c>
      <c r="G116" s="292"/>
      <c r="H116" s="292" t="s">
        <v>1856</v>
      </c>
      <c r="I116" s="292" t="s">
        <v>1846</v>
      </c>
      <c r="J116" s="292"/>
      <c r="K116" s="306"/>
    </row>
    <row r="117" s="1" customFormat="1" ht="15" customHeight="1">
      <c r="B117" s="317"/>
      <c r="C117" s="292" t="s">
        <v>60</v>
      </c>
      <c r="D117" s="292"/>
      <c r="E117" s="292"/>
      <c r="F117" s="315" t="s">
        <v>1811</v>
      </c>
      <c r="G117" s="292"/>
      <c r="H117" s="292" t="s">
        <v>1857</v>
      </c>
      <c r="I117" s="292" t="s">
        <v>1858</v>
      </c>
      <c r="J117" s="292"/>
      <c r="K117" s="306"/>
    </row>
    <row r="118" s="1" customFormat="1" ht="15" customHeight="1">
      <c r="B118" s="320"/>
      <c r="C118" s="326"/>
      <c r="D118" s="326"/>
      <c r="E118" s="326"/>
      <c r="F118" s="326"/>
      <c r="G118" s="326"/>
      <c r="H118" s="326"/>
      <c r="I118" s="326"/>
      <c r="J118" s="326"/>
      <c r="K118" s="322"/>
    </row>
    <row r="119" s="1" customFormat="1" ht="18.75" customHeight="1">
      <c r="B119" s="327"/>
      <c r="C119" s="328"/>
      <c r="D119" s="328"/>
      <c r="E119" s="328"/>
      <c r="F119" s="329"/>
      <c r="G119" s="328"/>
      <c r="H119" s="328"/>
      <c r="I119" s="328"/>
      <c r="J119" s="328"/>
      <c r="K119" s="327"/>
    </row>
    <row r="120" s="1" customFormat="1" ht="18.75" customHeight="1">
      <c r="B120" s="300"/>
      <c r="C120" s="300"/>
      <c r="D120" s="300"/>
      <c r="E120" s="300"/>
      <c r="F120" s="300"/>
      <c r="G120" s="300"/>
      <c r="H120" s="300"/>
      <c r="I120" s="300"/>
      <c r="J120" s="300"/>
      <c r="K120" s="300"/>
    </row>
    <row r="121" s="1" customFormat="1" ht="7.5" customHeight="1">
      <c r="B121" s="330"/>
      <c r="C121" s="331"/>
      <c r="D121" s="331"/>
      <c r="E121" s="331"/>
      <c r="F121" s="331"/>
      <c r="G121" s="331"/>
      <c r="H121" s="331"/>
      <c r="I121" s="331"/>
      <c r="J121" s="331"/>
      <c r="K121" s="332"/>
    </row>
    <row r="122" s="1" customFormat="1" ht="45" customHeight="1">
      <c r="B122" s="333"/>
      <c r="C122" s="283" t="s">
        <v>1859</v>
      </c>
      <c r="D122" s="283"/>
      <c r="E122" s="283"/>
      <c r="F122" s="283"/>
      <c r="G122" s="283"/>
      <c r="H122" s="283"/>
      <c r="I122" s="283"/>
      <c r="J122" s="283"/>
      <c r="K122" s="334"/>
    </row>
    <row r="123" s="1" customFormat="1" ht="17.25" customHeight="1">
      <c r="B123" s="335"/>
      <c r="C123" s="307" t="s">
        <v>1805</v>
      </c>
      <c r="D123" s="307"/>
      <c r="E123" s="307"/>
      <c r="F123" s="307" t="s">
        <v>1806</v>
      </c>
      <c r="G123" s="308"/>
      <c r="H123" s="307" t="s">
        <v>57</v>
      </c>
      <c r="I123" s="307" t="s">
        <v>60</v>
      </c>
      <c r="J123" s="307" t="s">
        <v>1807</v>
      </c>
      <c r="K123" s="336"/>
    </row>
    <row r="124" s="1" customFormat="1" ht="17.25" customHeight="1">
      <c r="B124" s="335"/>
      <c r="C124" s="309" t="s">
        <v>1808</v>
      </c>
      <c r="D124" s="309"/>
      <c r="E124" s="309"/>
      <c r="F124" s="310" t="s">
        <v>1809</v>
      </c>
      <c r="G124" s="311"/>
      <c r="H124" s="309"/>
      <c r="I124" s="309"/>
      <c r="J124" s="309" t="s">
        <v>1810</v>
      </c>
      <c r="K124" s="336"/>
    </row>
    <row r="125" s="1" customFormat="1" ht="5.25" customHeight="1">
      <c r="B125" s="337"/>
      <c r="C125" s="312"/>
      <c r="D125" s="312"/>
      <c r="E125" s="312"/>
      <c r="F125" s="312"/>
      <c r="G125" s="338"/>
      <c r="H125" s="312"/>
      <c r="I125" s="312"/>
      <c r="J125" s="312"/>
      <c r="K125" s="339"/>
    </row>
    <row r="126" s="1" customFormat="1" ht="15" customHeight="1">
      <c r="B126" s="337"/>
      <c r="C126" s="292" t="s">
        <v>1814</v>
      </c>
      <c r="D126" s="314"/>
      <c r="E126" s="314"/>
      <c r="F126" s="315" t="s">
        <v>1811</v>
      </c>
      <c r="G126" s="292"/>
      <c r="H126" s="292" t="s">
        <v>1851</v>
      </c>
      <c r="I126" s="292" t="s">
        <v>1813</v>
      </c>
      <c r="J126" s="292">
        <v>120</v>
      </c>
      <c r="K126" s="340"/>
    </row>
    <row r="127" s="1" customFormat="1" ht="15" customHeight="1">
      <c r="B127" s="337"/>
      <c r="C127" s="292" t="s">
        <v>1860</v>
      </c>
      <c r="D127" s="292"/>
      <c r="E127" s="292"/>
      <c r="F127" s="315" t="s">
        <v>1811</v>
      </c>
      <c r="G127" s="292"/>
      <c r="H127" s="292" t="s">
        <v>1861</v>
      </c>
      <c r="I127" s="292" t="s">
        <v>1813</v>
      </c>
      <c r="J127" s="292" t="s">
        <v>1862</v>
      </c>
      <c r="K127" s="340"/>
    </row>
    <row r="128" s="1" customFormat="1" ht="15" customHeight="1">
      <c r="B128" s="337"/>
      <c r="C128" s="292" t="s">
        <v>1759</v>
      </c>
      <c r="D128" s="292"/>
      <c r="E128" s="292"/>
      <c r="F128" s="315" t="s">
        <v>1811</v>
      </c>
      <c r="G128" s="292"/>
      <c r="H128" s="292" t="s">
        <v>1863</v>
      </c>
      <c r="I128" s="292" t="s">
        <v>1813</v>
      </c>
      <c r="J128" s="292" t="s">
        <v>1862</v>
      </c>
      <c r="K128" s="340"/>
    </row>
    <row r="129" s="1" customFormat="1" ht="15" customHeight="1">
      <c r="B129" s="337"/>
      <c r="C129" s="292" t="s">
        <v>1822</v>
      </c>
      <c r="D129" s="292"/>
      <c r="E129" s="292"/>
      <c r="F129" s="315" t="s">
        <v>1817</v>
      </c>
      <c r="G129" s="292"/>
      <c r="H129" s="292" t="s">
        <v>1823</v>
      </c>
      <c r="I129" s="292" t="s">
        <v>1813</v>
      </c>
      <c r="J129" s="292">
        <v>15</v>
      </c>
      <c r="K129" s="340"/>
    </row>
    <row r="130" s="1" customFormat="1" ht="15" customHeight="1">
      <c r="B130" s="337"/>
      <c r="C130" s="318" t="s">
        <v>1824</v>
      </c>
      <c r="D130" s="318"/>
      <c r="E130" s="318"/>
      <c r="F130" s="319" t="s">
        <v>1817</v>
      </c>
      <c r="G130" s="318"/>
      <c r="H130" s="318" t="s">
        <v>1825</v>
      </c>
      <c r="I130" s="318" t="s">
        <v>1813</v>
      </c>
      <c r="J130" s="318">
        <v>15</v>
      </c>
      <c r="K130" s="340"/>
    </row>
    <row r="131" s="1" customFormat="1" ht="15" customHeight="1">
      <c r="B131" s="337"/>
      <c r="C131" s="318" t="s">
        <v>1826</v>
      </c>
      <c r="D131" s="318"/>
      <c r="E131" s="318"/>
      <c r="F131" s="319" t="s">
        <v>1817</v>
      </c>
      <c r="G131" s="318"/>
      <c r="H131" s="318" t="s">
        <v>1827</v>
      </c>
      <c r="I131" s="318" t="s">
        <v>1813</v>
      </c>
      <c r="J131" s="318">
        <v>20</v>
      </c>
      <c r="K131" s="340"/>
    </row>
    <row r="132" s="1" customFormat="1" ht="15" customHeight="1">
      <c r="B132" s="337"/>
      <c r="C132" s="318" t="s">
        <v>1828</v>
      </c>
      <c r="D132" s="318"/>
      <c r="E132" s="318"/>
      <c r="F132" s="319" t="s">
        <v>1817</v>
      </c>
      <c r="G132" s="318"/>
      <c r="H132" s="318" t="s">
        <v>1829</v>
      </c>
      <c r="I132" s="318" t="s">
        <v>1813</v>
      </c>
      <c r="J132" s="318">
        <v>20</v>
      </c>
      <c r="K132" s="340"/>
    </row>
    <row r="133" s="1" customFormat="1" ht="15" customHeight="1">
      <c r="B133" s="337"/>
      <c r="C133" s="292" t="s">
        <v>1816</v>
      </c>
      <c r="D133" s="292"/>
      <c r="E133" s="292"/>
      <c r="F133" s="315" t="s">
        <v>1817</v>
      </c>
      <c r="G133" s="292"/>
      <c r="H133" s="292" t="s">
        <v>1851</v>
      </c>
      <c r="I133" s="292" t="s">
        <v>1813</v>
      </c>
      <c r="J133" s="292">
        <v>50</v>
      </c>
      <c r="K133" s="340"/>
    </row>
    <row r="134" s="1" customFormat="1" ht="15" customHeight="1">
      <c r="B134" s="337"/>
      <c r="C134" s="292" t="s">
        <v>1830</v>
      </c>
      <c r="D134" s="292"/>
      <c r="E134" s="292"/>
      <c r="F134" s="315" t="s">
        <v>1817</v>
      </c>
      <c r="G134" s="292"/>
      <c r="H134" s="292" t="s">
        <v>1851</v>
      </c>
      <c r="I134" s="292" t="s">
        <v>1813</v>
      </c>
      <c r="J134" s="292">
        <v>50</v>
      </c>
      <c r="K134" s="340"/>
    </row>
    <row r="135" s="1" customFormat="1" ht="15" customHeight="1">
      <c r="B135" s="337"/>
      <c r="C135" s="292" t="s">
        <v>1836</v>
      </c>
      <c r="D135" s="292"/>
      <c r="E135" s="292"/>
      <c r="F135" s="315" t="s">
        <v>1817</v>
      </c>
      <c r="G135" s="292"/>
      <c r="H135" s="292" t="s">
        <v>1851</v>
      </c>
      <c r="I135" s="292" t="s">
        <v>1813</v>
      </c>
      <c r="J135" s="292">
        <v>50</v>
      </c>
      <c r="K135" s="340"/>
    </row>
    <row r="136" s="1" customFormat="1" ht="15" customHeight="1">
      <c r="B136" s="337"/>
      <c r="C136" s="292" t="s">
        <v>1838</v>
      </c>
      <c r="D136" s="292"/>
      <c r="E136" s="292"/>
      <c r="F136" s="315" t="s">
        <v>1817</v>
      </c>
      <c r="G136" s="292"/>
      <c r="H136" s="292" t="s">
        <v>1851</v>
      </c>
      <c r="I136" s="292" t="s">
        <v>1813</v>
      </c>
      <c r="J136" s="292">
        <v>50</v>
      </c>
      <c r="K136" s="340"/>
    </row>
    <row r="137" s="1" customFormat="1" ht="15" customHeight="1">
      <c r="B137" s="337"/>
      <c r="C137" s="292" t="s">
        <v>1839</v>
      </c>
      <c r="D137" s="292"/>
      <c r="E137" s="292"/>
      <c r="F137" s="315" t="s">
        <v>1817</v>
      </c>
      <c r="G137" s="292"/>
      <c r="H137" s="292" t="s">
        <v>1864</v>
      </c>
      <c r="I137" s="292" t="s">
        <v>1813</v>
      </c>
      <c r="J137" s="292">
        <v>255</v>
      </c>
      <c r="K137" s="340"/>
    </row>
    <row r="138" s="1" customFormat="1" ht="15" customHeight="1">
      <c r="B138" s="337"/>
      <c r="C138" s="292" t="s">
        <v>1841</v>
      </c>
      <c r="D138" s="292"/>
      <c r="E138" s="292"/>
      <c r="F138" s="315" t="s">
        <v>1811</v>
      </c>
      <c r="G138" s="292"/>
      <c r="H138" s="292" t="s">
        <v>1865</v>
      </c>
      <c r="I138" s="292" t="s">
        <v>1843</v>
      </c>
      <c r="J138" s="292"/>
      <c r="K138" s="340"/>
    </row>
    <row r="139" s="1" customFormat="1" ht="15" customHeight="1">
      <c r="B139" s="337"/>
      <c r="C139" s="292" t="s">
        <v>1844</v>
      </c>
      <c r="D139" s="292"/>
      <c r="E139" s="292"/>
      <c r="F139" s="315" t="s">
        <v>1811</v>
      </c>
      <c r="G139" s="292"/>
      <c r="H139" s="292" t="s">
        <v>1866</v>
      </c>
      <c r="I139" s="292" t="s">
        <v>1846</v>
      </c>
      <c r="J139" s="292"/>
      <c r="K139" s="340"/>
    </row>
    <row r="140" s="1" customFormat="1" ht="15" customHeight="1">
      <c r="B140" s="337"/>
      <c r="C140" s="292" t="s">
        <v>1847</v>
      </c>
      <c r="D140" s="292"/>
      <c r="E140" s="292"/>
      <c r="F140" s="315" t="s">
        <v>1811</v>
      </c>
      <c r="G140" s="292"/>
      <c r="H140" s="292" t="s">
        <v>1847</v>
      </c>
      <c r="I140" s="292" t="s">
        <v>1846</v>
      </c>
      <c r="J140" s="292"/>
      <c r="K140" s="340"/>
    </row>
    <row r="141" s="1" customFormat="1" ht="15" customHeight="1">
      <c r="B141" s="337"/>
      <c r="C141" s="292" t="s">
        <v>41</v>
      </c>
      <c r="D141" s="292"/>
      <c r="E141" s="292"/>
      <c r="F141" s="315" t="s">
        <v>1811</v>
      </c>
      <c r="G141" s="292"/>
      <c r="H141" s="292" t="s">
        <v>1867</v>
      </c>
      <c r="I141" s="292" t="s">
        <v>1846</v>
      </c>
      <c r="J141" s="292"/>
      <c r="K141" s="340"/>
    </row>
    <row r="142" s="1" customFormat="1" ht="15" customHeight="1">
      <c r="B142" s="337"/>
      <c r="C142" s="292" t="s">
        <v>1868</v>
      </c>
      <c r="D142" s="292"/>
      <c r="E142" s="292"/>
      <c r="F142" s="315" t="s">
        <v>1811</v>
      </c>
      <c r="G142" s="292"/>
      <c r="H142" s="292" t="s">
        <v>1869</v>
      </c>
      <c r="I142" s="292" t="s">
        <v>1846</v>
      </c>
      <c r="J142" s="292"/>
      <c r="K142" s="340"/>
    </row>
    <row r="143" s="1" customFormat="1" ht="15" customHeight="1">
      <c r="B143" s="341"/>
      <c r="C143" s="342"/>
      <c r="D143" s="342"/>
      <c r="E143" s="342"/>
      <c r="F143" s="342"/>
      <c r="G143" s="342"/>
      <c r="H143" s="342"/>
      <c r="I143" s="342"/>
      <c r="J143" s="342"/>
      <c r="K143" s="343"/>
    </row>
    <row r="144" s="1" customFormat="1" ht="18.75" customHeight="1">
      <c r="B144" s="328"/>
      <c r="C144" s="328"/>
      <c r="D144" s="328"/>
      <c r="E144" s="328"/>
      <c r="F144" s="329"/>
      <c r="G144" s="328"/>
      <c r="H144" s="328"/>
      <c r="I144" s="328"/>
      <c r="J144" s="328"/>
      <c r="K144" s="328"/>
    </row>
    <row r="145" s="1" customFormat="1" ht="18.75" customHeight="1">
      <c r="B145" s="300"/>
      <c r="C145" s="300"/>
      <c r="D145" s="300"/>
      <c r="E145" s="300"/>
      <c r="F145" s="300"/>
      <c r="G145" s="300"/>
      <c r="H145" s="300"/>
      <c r="I145" s="300"/>
      <c r="J145" s="300"/>
      <c r="K145" s="300"/>
    </row>
    <row r="146" s="1" customFormat="1" ht="7.5" customHeight="1">
      <c r="B146" s="301"/>
      <c r="C146" s="302"/>
      <c r="D146" s="302"/>
      <c r="E146" s="302"/>
      <c r="F146" s="302"/>
      <c r="G146" s="302"/>
      <c r="H146" s="302"/>
      <c r="I146" s="302"/>
      <c r="J146" s="302"/>
      <c r="K146" s="303"/>
    </row>
    <row r="147" s="1" customFormat="1" ht="45" customHeight="1">
      <c r="B147" s="304"/>
      <c r="C147" s="305" t="s">
        <v>1870</v>
      </c>
      <c r="D147" s="305"/>
      <c r="E147" s="305"/>
      <c r="F147" s="305"/>
      <c r="G147" s="305"/>
      <c r="H147" s="305"/>
      <c r="I147" s="305"/>
      <c r="J147" s="305"/>
      <c r="K147" s="306"/>
    </row>
    <row r="148" s="1" customFormat="1" ht="17.25" customHeight="1">
      <c r="B148" s="304"/>
      <c r="C148" s="307" t="s">
        <v>1805</v>
      </c>
      <c r="D148" s="307"/>
      <c r="E148" s="307"/>
      <c r="F148" s="307" t="s">
        <v>1806</v>
      </c>
      <c r="G148" s="308"/>
      <c r="H148" s="307" t="s">
        <v>57</v>
      </c>
      <c r="I148" s="307" t="s">
        <v>60</v>
      </c>
      <c r="J148" s="307" t="s">
        <v>1807</v>
      </c>
      <c r="K148" s="306"/>
    </row>
    <row r="149" s="1" customFormat="1" ht="17.25" customHeight="1">
      <c r="B149" s="304"/>
      <c r="C149" s="309" t="s">
        <v>1808</v>
      </c>
      <c r="D149" s="309"/>
      <c r="E149" s="309"/>
      <c r="F149" s="310" t="s">
        <v>1809</v>
      </c>
      <c r="G149" s="311"/>
      <c r="H149" s="309"/>
      <c r="I149" s="309"/>
      <c r="J149" s="309" t="s">
        <v>1810</v>
      </c>
      <c r="K149" s="306"/>
    </row>
    <row r="150" s="1" customFormat="1" ht="5.25" customHeight="1">
      <c r="B150" s="317"/>
      <c r="C150" s="312"/>
      <c r="D150" s="312"/>
      <c r="E150" s="312"/>
      <c r="F150" s="312"/>
      <c r="G150" s="313"/>
      <c r="H150" s="312"/>
      <c r="I150" s="312"/>
      <c r="J150" s="312"/>
      <c r="K150" s="340"/>
    </row>
    <row r="151" s="1" customFormat="1" ht="15" customHeight="1">
      <c r="B151" s="317"/>
      <c r="C151" s="344" t="s">
        <v>1814</v>
      </c>
      <c r="D151" s="292"/>
      <c r="E151" s="292"/>
      <c r="F151" s="345" t="s">
        <v>1811</v>
      </c>
      <c r="G151" s="292"/>
      <c r="H151" s="344" t="s">
        <v>1851</v>
      </c>
      <c r="I151" s="344" t="s">
        <v>1813</v>
      </c>
      <c r="J151" s="344">
        <v>120</v>
      </c>
      <c r="K151" s="340"/>
    </row>
    <row r="152" s="1" customFormat="1" ht="15" customHeight="1">
      <c r="B152" s="317"/>
      <c r="C152" s="344" t="s">
        <v>1860</v>
      </c>
      <c r="D152" s="292"/>
      <c r="E152" s="292"/>
      <c r="F152" s="345" t="s">
        <v>1811</v>
      </c>
      <c r="G152" s="292"/>
      <c r="H152" s="344" t="s">
        <v>1871</v>
      </c>
      <c r="I152" s="344" t="s">
        <v>1813</v>
      </c>
      <c r="J152" s="344" t="s">
        <v>1862</v>
      </c>
      <c r="K152" s="340"/>
    </row>
    <row r="153" s="1" customFormat="1" ht="15" customHeight="1">
      <c r="B153" s="317"/>
      <c r="C153" s="344" t="s">
        <v>1759</v>
      </c>
      <c r="D153" s="292"/>
      <c r="E153" s="292"/>
      <c r="F153" s="345" t="s">
        <v>1811</v>
      </c>
      <c r="G153" s="292"/>
      <c r="H153" s="344" t="s">
        <v>1872</v>
      </c>
      <c r="I153" s="344" t="s">
        <v>1813</v>
      </c>
      <c r="J153" s="344" t="s">
        <v>1862</v>
      </c>
      <c r="K153" s="340"/>
    </row>
    <row r="154" s="1" customFormat="1" ht="15" customHeight="1">
      <c r="B154" s="317"/>
      <c r="C154" s="344" t="s">
        <v>1816</v>
      </c>
      <c r="D154" s="292"/>
      <c r="E154" s="292"/>
      <c r="F154" s="345" t="s">
        <v>1817</v>
      </c>
      <c r="G154" s="292"/>
      <c r="H154" s="344" t="s">
        <v>1851</v>
      </c>
      <c r="I154" s="344" t="s">
        <v>1813</v>
      </c>
      <c r="J154" s="344">
        <v>50</v>
      </c>
      <c r="K154" s="340"/>
    </row>
    <row r="155" s="1" customFormat="1" ht="15" customHeight="1">
      <c r="B155" s="317"/>
      <c r="C155" s="344" t="s">
        <v>1819</v>
      </c>
      <c r="D155" s="292"/>
      <c r="E155" s="292"/>
      <c r="F155" s="345" t="s">
        <v>1811</v>
      </c>
      <c r="G155" s="292"/>
      <c r="H155" s="344" t="s">
        <v>1851</v>
      </c>
      <c r="I155" s="344" t="s">
        <v>1821</v>
      </c>
      <c r="J155" s="344"/>
      <c r="K155" s="340"/>
    </row>
    <row r="156" s="1" customFormat="1" ht="15" customHeight="1">
      <c r="B156" s="317"/>
      <c r="C156" s="344" t="s">
        <v>1830</v>
      </c>
      <c r="D156" s="292"/>
      <c r="E156" s="292"/>
      <c r="F156" s="345" t="s">
        <v>1817</v>
      </c>
      <c r="G156" s="292"/>
      <c r="H156" s="344" t="s">
        <v>1851</v>
      </c>
      <c r="I156" s="344" t="s">
        <v>1813</v>
      </c>
      <c r="J156" s="344">
        <v>50</v>
      </c>
      <c r="K156" s="340"/>
    </row>
    <row r="157" s="1" customFormat="1" ht="15" customHeight="1">
      <c r="B157" s="317"/>
      <c r="C157" s="344" t="s">
        <v>1838</v>
      </c>
      <c r="D157" s="292"/>
      <c r="E157" s="292"/>
      <c r="F157" s="345" t="s">
        <v>1817</v>
      </c>
      <c r="G157" s="292"/>
      <c r="H157" s="344" t="s">
        <v>1851</v>
      </c>
      <c r="I157" s="344" t="s">
        <v>1813</v>
      </c>
      <c r="J157" s="344">
        <v>50</v>
      </c>
      <c r="K157" s="340"/>
    </row>
    <row r="158" s="1" customFormat="1" ht="15" customHeight="1">
      <c r="B158" s="317"/>
      <c r="C158" s="344" t="s">
        <v>1836</v>
      </c>
      <c r="D158" s="292"/>
      <c r="E158" s="292"/>
      <c r="F158" s="345" t="s">
        <v>1817</v>
      </c>
      <c r="G158" s="292"/>
      <c r="H158" s="344" t="s">
        <v>1851</v>
      </c>
      <c r="I158" s="344" t="s">
        <v>1813</v>
      </c>
      <c r="J158" s="344">
        <v>50</v>
      </c>
      <c r="K158" s="340"/>
    </row>
    <row r="159" s="1" customFormat="1" ht="15" customHeight="1">
      <c r="B159" s="317"/>
      <c r="C159" s="344" t="s">
        <v>108</v>
      </c>
      <c r="D159" s="292"/>
      <c r="E159" s="292"/>
      <c r="F159" s="345" t="s">
        <v>1811</v>
      </c>
      <c r="G159" s="292"/>
      <c r="H159" s="344" t="s">
        <v>1873</v>
      </c>
      <c r="I159" s="344" t="s">
        <v>1813</v>
      </c>
      <c r="J159" s="344" t="s">
        <v>1874</v>
      </c>
      <c r="K159" s="340"/>
    </row>
    <row r="160" s="1" customFormat="1" ht="15" customHeight="1">
      <c r="B160" s="317"/>
      <c r="C160" s="344" t="s">
        <v>1875</v>
      </c>
      <c r="D160" s="292"/>
      <c r="E160" s="292"/>
      <c r="F160" s="345" t="s">
        <v>1811</v>
      </c>
      <c r="G160" s="292"/>
      <c r="H160" s="344" t="s">
        <v>1876</v>
      </c>
      <c r="I160" s="344" t="s">
        <v>1846</v>
      </c>
      <c r="J160" s="344"/>
      <c r="K160" s="340"/>
    </row>
    <row r="161" s="1" customFormat="1" ht="15" customHeight="1">
      <c r="B161" s="346"/>
      <c r="C161" s="326"/>
      <c r="D161" s="326"/>
      <c r="E161" s="326"/>
      <c r="F161" s="326"/>
      <c r="G161" s="326"/>
      <c r="H161" s="326"/>
      <c r="I161" s="326"/>
      <c r="J161" s="326"/>
      <c r="K161" s="347"/>
    </row>
    <row r="162" s="1" customFormat="1" ht="18.75" customHeight="1">
      <c r="B162" s="328"/>
      <c r="C162" s="338"/>
      <c r="D162" s="338"/>
      <c r="E162" s="338"/>
      <c r="F162" s="348"/>
      <c r="G162" s="338"/>
      <c r="H162" s="338"/>
      <c r="I162" s="338"/>
      <c r="J162" s="338"/>
      <c r="K162" s="328"/>
    </row>
    <row r="163" s="1" customFormat="1" ht="18.75" customHeight="1">
      <c r="B163" s="300"/>
      <c r="C163" s="300"/>
      <c r="D163" s="300"/>
      <c r="E163" s="300"/>
      <c r="F163" s="300"/>
      <c r="G163" s="300"/>
      <c r="H163" s="300"/>
      <c r="I163" s="300"/>
      <c r="J163" s="300"/>
      <c r="K163" s="300"/>
    </row>
    <row r="164" s="1" customFormat="1" ht="7.5" customHeight="1">
      <c r="B164" s="279"/>
      <c r="C164" s="280"/>
      <c r="D164" s="280"/>
      <c r="E164" s="280"/>
      <c r="F164" s="280"/>
      <c r="G164" s="280"/>
      <c r="H164" s="280"/>
      <c r="I164" s="280"/>
      <c r="J164" s="280"/>
      <c r="K164" s="281"/>
    </row>
    <row r="165" s="1" customFormat="1" ht="45" customHeight="1">
      <c r="B165" s="282"/>
      <c r="C165" s="283" t="s">
        <v>1877</v>
      </c>
      <c r="D165" s="283"/>
      <c r="E165" s="283"/>
      <c r="F165" s="283"/>
      <c r="G165" s="283"/>
      <c r="H165" s="283"/>
      <c r="I165" s="283"/>
      <c r="J165" s="283"/>
      <c r="K165" s="284"/>
    </row>
    <row r="166" s="1" customFormat="1" ht="17.25" customHeight="1">
      <c r="B166" s="282"/>
      <c r="C166" s="307" t="s">
        <v>1805</v>
      </c>
      <c r="D166" s="307"/>
      <c r="E166" s="307"/>
      <c r="F166" s="307" t="s">
        <v>1806</v>
      </c>
      <c r="G166" s="349"/>
      <c r="H166" s="350" t="s">
        <v>57</v>
      </c>
      <c r="I166" s="350" t="s">
        <v>60</v>
      </c>
      <c r="J166" s="307" t="s">
        <v>1807</v>
      </c>
      <c r="K166" s="284"/>
    </row>
    <row r="167" s="1" customFormat="1" ht="17.25" customHeight="1">
      <c r="B167" s="285"/>
      <c r="C167" s="309" t="s">
        <v>1808</v>
      </c>
      <c r="D167" s="309"/>
      <c r="E167" s="309"/>
      <c r="F167" s="310" t="s">
        <v>1809</v>
      </c>
      <c r="G167" s="351"/>
      <c r="H167" s="352"/>
      <c r="I167" s="352"/>
      <c r="J167" s="309" t="s">
        <v>1810</v>
      </c>
      <c r="K167" s="287"/>
    </row>
    <row r="168" s="1" customFormat="1" ht="5.25" customHeight="1">
      <c r="B168" s="317"/>
      <c r="C168" s="312"/>
      <c r="D168" s="312"/>
      <c r="E168" s="312"/>
      <c r="F168" s="312"/>
      <c r="G168" s="313"/>
      <c r="H168" s="312"/>
      <c r="I168" s="312"/>
      <c r="J168" s="312"/>
      <c r="K168" s="340"/>
    </row>
    <row r="169" s="1" customFormat="1" ht="15" customHeight="1">
      <c r="B169" s="317"/>
      <c r="C169" s="292" t="s">
        <v>1814</v>
      </c>
      <c r="D169" s="292"/>
      <c r="E169" s="292"/>
      <c r="F169" s="315" t="s">
        <v>1811</v>
      </c>
      <c r="G169" s="292"/>
      <c r="H169" s="292" t="s">
        <v>1851</v>
      </c>
      <c r="I169" s="292" t="s">
        <v>1813</v>
      </c>
      <c r="J169" s="292">
        <v>120</v>
      </c>
      <c r="K169" s="340"/>
    </row>
    <row r="170" s="1" customFormat="1" ht="15" customHeight="1">
      <c r="B170" s="317"/>
      <c r="C170" s="292" t="s">
        <v>1860</v>
      </c>
      <c r="D170" s="292"/>
      <c r="E170" s="292"/>
      <c r="F170" s="315" t="s">
        <v>1811</v>
      </c>
      <c r="G170" s="292"/>
      <c r="H170" s="292" t="s">
        <v>1861</v>
      </c>
      <c r="I170" s="292" t="s">
        <v>1813</v>
      </c>
      <c r="J170" s="292" t="s">
        <v>1862</v>
      </c>
      <c r="K170" s="340"/>
    </row>
    <row r="171" s="1" customFormat="1" ht="15" customHeight="1">
      <c r="B171" s="317"/>
      <c r="C171" s="292" t="s">
        <v>1759</v>
      </c>
      <c r="D171" s="292"/>
      <c r="E171" s="292"/>
      <c r="F171" s="315" t="s">
        <v>1811</v>
      </c>
      <c r="G171" s="292"/>
      <c r="H171" s="292" t="s">
        <v>1878</v>
      </c>
      <c r="I171" s="292" t="s">
        <v>1813</v>
      </c>
      <c r="J171" s="292" t="s">
        <v>1862</v>
      </c>
      <c r="K171" s="340"/>
    </row>
    <row r="172" s="1" customFormat="1" ht="15" customHeight="1">
      <c r="B172" s="317"/>
      <c r="C172" s="292" t="s">
        <v>1816</v>
      </c>
      <c r="D172" s="292"/>
      <c r="E172" s="292"/>
      <c r="F172" s="315" t="s">
        <v>1817</v>
      </c>
      <c r="G172" s="292"/>
      <c r="H172" s="292" t="s">
        <v>1878</v>
      </c>
      <c r="I172" s="292" t="s">
        <v>1813</v>
      </c>
      <c r="J172" s="292">
        <v>50</v>
      </c>
      <c r="K172" s="340"/>
    </row>
    <row r="173" s="1" customFormat="1" ht="15" customHeight="1">
      <c r="B173" s="317"/>
      <c r="C173" s="292" t="s">
        <v>1819</v>
      </c>
      <c r="D173" s="292"/>
      <c r="E173" s="292"/>
      <c r="F173" s="315" t="s">
        <v>1811</v>
      </c>
      <c r="G173" s="292"/>
      <c r="H173" s="292" t="s">
        <v>1878</v>
      </c>
      <c r="I173" s="292" t="s">
        <v>1821</v>
      </c>
      <c r="J173" s="292"/>
      <c r="K173" s="340"/>
    </row>
    <row r="174" s="1" customFormat="1" ht="15" customHeight="1">
      <c r="B174" s="317"/>
      <c r="C174" s="292" t="s">
        <v>1830</v>
      </c>
      <c r="D174" s="292"/>
      <c r="E174" s="292"/>
      <c r="F174" s="315" t="s">
        <v>1817</v>
      </c>
      <c r="G174" s="292"/>
      <c r="H174" s="292" t="s">
        <v>1878</v>
      </c>
      <c r="I174" s="292" t="s">
        <v>1813</v>
      </c>
      <c r="J174" s="292">
        <v>50</v>
      </c>
      <c r="K174" s="340"/>
    </row>
    <row r="175" s="1" customFormat="1" ht="15" customHeight="1">
      <c r="B175" s="317"/>
      <c r="C175" s="292" t="s">
        <v>1838</v>
      </c>
      <c r="D175" s="292"/>
      <c r="E175" s="292"/>
      <c r="F175" s="315" t="s">
        <v>1817</v>
      </c>
      <c r="G175" s="292"/>
      <c r="H175" s="292" t="s">
        <v>1878</v>
      </c>
      <c r="I175" s="292" t="s">
        <v>1813</v>
      </c>
      <c r="J175" s="292">
        <v>50</v>
      </c>
      <c r="K175" s="340"/>
    </row>
    <row r="176" s="1" customFormat="1" ht="15" customHeight="1">
      <c r="B176" s="317"/>
      <c r="C176" s="292" t="s">
        <v>1836</v>
      </c>
      <c r="D176" s="292"/>
      <c r="E176" s="292"/>
      <c r="F176" s="315" t="s">
        <v>1817</v>
      </c>
      <c r="G176" s="292"/>
      <c r="H176" s="292" t="s">
        <v>1878</v>
      </c>
      <c r="I176" s="292" t="s">
        <v>1813</v>
      </c>
      <c r="J176" s="292">
        <v>50</v>
      </c>
      <c r="K176" s="340"/>
    </row>
    <row r="177" s="1" customFormat="1" ht="15" customHeight="1">
      <c r="B177" s="317"/>
      <c r="C177" s="292" t="s">
        <v>122</v>
      </c>
      <c r="D177" s="292"/>
      <c r="E177" s="292"/>
      <c r="F177" s="315" t="s">
        <v>1811</v>
      </c>
      <c r="G177" s="292"/>
      <c r="H177" s="292" t="s">
        <v>1879</v>
      </c>
      <c r="I177" s="292" t="s">
        <v>1880</v>
      </c>
      <c r="J177" s="292"/>
      <c r="K177" s="340"/>
    </row>
    <row r="178" s="1" customFormat="1" ht="15" customHeight="1">
      <c r="B178" s="317"/>
      <c r="C178" s="292" t="s">
        <v>60</v>
      </c>
      <c r="D178" s="292"/>
      <c r="E178" s="292"/>
      <c r="F178" s="315" t="s">
        <v>1811</v>
      </c>
      <c r="G178" s="292"/>
      <c r="H178" s="292" t="s">
        <v>1881</v>
      </c>
      <c r="I178" s="292" t="s">
        <v>1882</v>
      </c>
      <c r="J178" s="292">
        <v>1</v>
      </c>
      <c r="K178" s="340"/>
    </row>
    <row r="179" s="1" customFormat="1" ht="15" customHeight="1">
      <c r="B179" s="317"/>
      <c r="C179" s="292" t="s">
        <v>56</v>
      </c>
      <c r="D179" s="292"/>
      <c r="E179" s="292"/>
      <c r="F179" s="315" t="s">
        <v>1811</v>
      </c>
      <c r="G179" s="292"/>
      <c r="H179" s="292" t="s">
        <v>1883</v>
      </c>
      <c r="I179" s="292" t="s">
        <v>1813</v>
      </c>
      <c r="J179" s="292">
        <v>20</v>
      </c>
      <c r="K179" s="340"/>
    </row>
    <row r="180" s="1" customFormat="1" ht="15" customHeight="1">
      <c r="B180" s="317"/>
      <c r="C180" s="292" t="s">
        <v>57</v>
      </c>
      <c r="D180" s="292"/>
      <c r="E180" s="292"/>
      <c r="F180" s="315" t="s">
        <v>1811</v>
      </c>
      <c r="G180" s="292"/>
      <c r="H180" s="292" t="s">
        <v>1884</v>
      </c>
      <c r="I180" s="292" t="s">
        <v>1813</v>
      </c>
      <c r="J180" s="292">
        <v>255</v>
      </c>
      <c r="K180" s="340"/>
    </row>
    <row r="181" s="1" customFormat="1" ht="15" customHeight="1">
      <c r="B181" s="317"/>
      <c r="C181" s="292" t="s">
        <v>123</v>
      </c>
      <c r="D181" s="292"/>
      <c r="E181" s="292"/>
      <c r="F181" s="315" t="s">
        <v>1811</v>
      </c>
      <c r="G181" s="292"/>
      <c r="H181" s="292" t="s">
        <v>1775</v>
      </c>
      <c r="I181" s="292" t="s">
        <v>1813</v>
      </c>
      <c r="J181" s="292">
        <v>10</v>
      </c>
      <c r="K181" s="340"/>
    </row>
    <row r="182" s="1" customFormat="1" ht="15" customHeight="1">
      <c r="B182" s="317"/>
      <c r="C182" s="292" t="s">
        <v>124</v>
      </c>
      <c r="D182" s="292"/>
      <c r="E182" s="292"/>
      <c r="F182" s="315" t="s">
        <v>1811</v>
      </c>
      <c r="G182" s="292"/>
      <c r="H182" s="292" t="s">
        <v>1885</v>
      </c>
      <c r="I182" s="292" t="s">
        <v>1846</v>
      </c>
      <c r="J182" s="292"/>
      <c r="K182" s="340"/>
    </row>
    <row r="183" s="1" customFormat="1" ht="15" customHeight="1">
      <c r="B183" s="317"/>
      <c r="C183" s="292" t="s">
        <v>1886</v>
      </c>
      <c r="D183" s="292"/>
      <c r="E183" s="292"/>
      <c r="F183" s="315" t="s">
        <v>1811</v>
      </c>
      <c r="G183" s="292"/>
      <c r="H183" s="292" t="s">
        <v>1887</v>
      </c>
      <c r="I183" s="292" t="s">
        <v>1846</v>
      </c>
      <c r="J183" s="292"/>
      <c r="K183" s="340"/>
    </row>
    <row r="184" s="1" customFormat="1" ht="15" customHeight="1">
      <c r="B184" s="317"/>
      <c r="C184" s="292" t="s">
        <v>1875</v>
      </c>
      <c r="D184" s="292"/>
      <c r="E184" s="292"/>
      <c r="F184" s="315" t="s">
        <v>1811</v>
      </c>
      <c r="G184" s="292"/>
      <c r="H184" s="292" t="s">
        <v>1888</v>
      </c>
      <c r="I184" s="292" t="s">
        <v>1846</v>
      </c>
      <c r="J184" s="292"/>
      <c r="K184" s="340"/>
    </row>
    <row r="185" s="1" customFormat="1" ht="15" customHeight="1">
      <c r="B185" s="317"/>
      <c r="C185" s="292" t="s">
        <v>126</v>
      </c>
      <c r="D185" s="292"/>
      <c r="E185" s="292"/>
      <c r="F185" s="315" t="s">
        <v>1817</v>
      </c>
      <c r="G185" s="292"/>
      <c r="H185" s="292" t="s">
        <v>1889</v>
      </c>
      <c r="I185" s="292" t="s">
        <v>1813</v>
      </c>
      <c r="J185" s="292">
        <v>50</v>
      </c>
      <c r="K185" s="340"/>
    </row>
    <row r="186" s="1" customFormat="1" ht="15" customHeight="1">
      <c r="B186" s="317"/>
      <c r="C186" s="292" t="s">
        <v>1890</v>
      </c>
      <c r="D186" s="292"/>
      <c r="E186" s="292"/>
      <c r="F186" s="315" t="s">
        <v>1817</v>
      </c>
      <c r="G186" s="292"/>
      <c r="H186" s="292" t="s">
        <v>1891</v>
      </c>
      <c r="I186" s="292" t="s">
        <v>1892</v>
      </c>
      <c r="J186" s="292"/>
      <c r="K186" s="340"/>
    </row>
    <row r="187" s="1" customFormat="1" ht="15" customHeight="1">
      <c r="B187" s="317"/>
      <c r="C187" s="292" t="s">
        <v>1893</v>
      </c>
      <c r="D187" s="292"/>
      <c r="E187" s="292"/>
      <c r="F187" s="315" t="s">
        <v>1817</v>
      </c>
      <c r="G187" s="292"/>
      <c r="H187" s="292" t="s">
        <v>1894</v>
      </c>
      <c r="I187" s="292" t="s">
        <v>1892</v>
      </c>
      <c r="J187" s="292"/>
      <c r="K187" s="340"/>
    </row>
    <row r="188" s="1" customFormat="1" ht="15" customHeight="1">
      <c r="B188" s="317"/>
      <c r="C188" s="292" t="s">
        <v>1895</v>
      </c>
      <c r="D188" s="292"/>
      <c r="E188" s="292"/>
      <c r="F188" s="315" t="s">
        <v>1817</v>
      </c>
      <c r="G188" s="292"/>
      <c r="H188" s="292" t="s">
        <v>1896</v>
      </c>
      <c r="I188" s="292" t="s">
        <v>1892</v>
      </c>
      <c r="J188" s="292"/>
      <c r="K188" s="340"/>
    </row>
    <row r="189" s="1" customFormat="1" ht="15" customHeight="1">
      <c r="B189" s="317"/>
      <c r="C189" s="353" t="s">
        <v>1897</v>
      </c>
      <c r="D189" s="292"/>
      <c r="E189" s="292"/>
      <c r="F189" s="315" t="s">
        <v>1817</v>
      </c>
      <c r="G189" s="292"/>
      <c r="H189" s="292" t="s">
        <v>1898</v>
      </c>
      <c r="I189" s="292" t="s">
        <v>1899</v>
      </c>
      <c r="J189" s="354" t="s">
        <v>1900</v>
      </c>
      <c r="K189" s="340"/>
    </row>
    <row r="190" s="17" customFormat="1" ht="15" customHeight="1">
      <c r="B190" s="355"/>
      <c r="C190" s="356" t="s">
        <v>1901</v>
      </c>
      <c r="D190" s="357"/>
      <c r="E190" s="357"/>
      <c r="F190" s="358" t="s">
        <v>1817</v>
      </c>
      <c r="G190" s="357"/>
      <c r="H190" s="357" t="s">
        <v>1902</v>
      </c>
      <c r="I190" s="357" t="s">
        <v>1899</v>
      </c>
      <c r="J190" s="359" t="s">
        <v>1900</v>
      </c>
      <c r="K190" s="360"/>
    </row>
    <row r="191" s="1" customFormat="1" ht="15" customHeight="1">
      <c r="B191" s="317"/>
      <c r="C191" s="353" t="s">
        <v>45</v>
      </c>
      <c r="D191" s="292"/>
      <c r="E191" s="292"/>
      <c r="F191" s="315" t="s">
        <v>1811</v>
      </c>
      <c r="G191" s="292"/>
      <c r="H191" s="289" t="s">
        <v>1903</v>
      </c>
      <c r="I191" s="292" t="s">
        <v>1904</v>
      </c>
      <c r="J191" s="292"/>
      <c r="K191" s="340"/>
    </row>
    <row r="192" s="1" customFormat="1" ht="15" customHeight="1">
      <c r="B192" s="317"/>
      <c r="C192" s="353" t="s">
        <v>1905</v>
      </c>
      <c r="D192" s="292"/>
      <c r="E192" s="292"/>
      <c r="F192" s="315" t="s">
        <v>1811</v>
      </c>
      <c r="G192" s="292"/>
      <c r="H192" s="292" t="s">
        <v>1906</v>
      </c>
      <c r="I192" s="292" t="s">
        <v>1846</v>
      </c>
      <c r="J192" s="292"/>
      <c r="K192" s="340"/>
    </row>
    <row r="193" s="1" customFormat="1" ht="15" customHeight="1">
      <c r="B193" s="317"/>
      <c r="C193" s="353" t="s">
        <v>1907</v>
      </c>
      <c r="D193" s="292"/>
      <c r="E193" s="292"/>
      <c r="F193" s="315" t="s">
        <v>1811</v>
      </c>
      <c r="G193" s="292"/>
      <c r="H193" s="292" t="s">
        <v>1908</v>
      </c>
      <c r="I193" s="292" t="s">
        <v>1846</v>
      </c>
      <c r="J193" s="292"/>
      <c r="K193" s="340"/>
    </row>
    <row r="194" s="1" customFormat="1" ht="15" customHeight="1">
      <c r="B194" s="317"/>
      <c r="C194" s="353" t="s">
        <v>1909</v>
      </c>
      <c r="D194" s="292"/>
      <c r="E194" s="292"/>
      <c r="F194" s="315" t="s">
        <v>1817</v>
      </c>
      <c r="G194" s="292"/>
      <c r="H194" s="292" t="s">
        <v>1910</v>
      </c>
      <c r="I194" s="292" t="s">
        <v>1846</v>
      </c>
      <c r="J194" s="292"/>
      <c r="K194" s="340"/>
    </row>
    <row r="195" s="1" customFormat="1" ht="15" customHeight="1">
      <c r="B195" s="346"/>
      <c r="C195" s="361"/>
      <c r="D195" s="326"/>
      <c r="E195" s="326"/>
      <c r="F195" s="326"/>
      <c r="G195" s="326"/>
      <c r="H195" s="326"/>
      <c r="I195" s="326"/>
      <c r="J195" s="326"/>
      <c r="K195" s="347"/>
    </row>
    <row r="196" s="1" customFormat="1" ht="18.75" customHeight="1">
      <c r="B196" s="328"/>
      <c r="C196" s="338"/>
      <c r="D196" s="338"/>
      <c r="E196" s="338"/>
      <c r="F196" s="348"/>
      <c r="G196" s="338"/>
      <c r="H196" s="338"/>
      <c r="I196" s="338"/>
      <c r="J196" s="338"/>
      <c r="K196" s="328"/>
    </row>
    <row r="197" s="1" customFormat="1" ht="18.75" customHeight="1">
      <c r="B197" s="328"/>
      <c r="C197" s="338"/>
      <c r="D197" s="338"/>
      <c r="E197" s="338"/>
      <c r="F197" s="348"/>
      <c r="G197" s="338"/>
      <c r="H197" s="338"/>
      <c r="I197" s="338"/>
      <c r="J197" s="338"/>
      <c r="K197" s="328"/>
    </row>
    <row r="198" s="1" customFormat="1" ht="18.75" customHeight="1">
      <c r="B198" s="300"/>
      <c r="C198" s="300"/>
      <c r="D198" s="300"/>
      <c r="E198" s="300"/>
      <c r="F198" s="300"/>
      <c r="G198" s="300"/>
      <c r="H198" s="300"/>
      <c r="I198" s="300"/>
      <c r="J198" s="300"/>
      <c r="K198" s="300"/>
    </row>
    <row r="199" s="1" customFormat="1" ht="13.5">
      <c r="B199" s="279"/>
      <c r="C199" s="280"/>
      <c r="D199" s="280"/>
      <c r="E199" s="280"/>
      <c r="F199" s="280"/>
      <c r="G199" s="280"/>
      <c r="H199" s="280"/>
      <c r="I199" s="280"/>
      <c r="J199" s="280"/>
      <c r="K199" s="281"/>
    </row>
    <row r="200" s="1" customFormat="1" ht="21">
      <c r="B200" s="282"/>
      <c r="C200" s="283" t="s">
        <v>1911</v>
      </c>
      <c r="D200" s="283"/>
      <c r="E200" s="283"/>
      <c r="F200" s="283"/>
      <c r="G200" s="283"/>
      <c r="H200" s="283"/>
      <c r="I200" s="283"/>
      <c r="J200" s="283"/>
      <c r="K200" s="284"/>
    </row>
    <row r="201" s="1" customFormat="1" ht="25.5" customHeight="1">
      <c r="B201" s="282"/>
      <c r="C201" s="362" t="s">
        <v>1912</v>
      </c>
      <c r="D201" s="362"/>
      <c r="E201" s="362"/>
      <c r="F201" s="362" t="s">
        <v>1913</v>
      </c>
      <c r="G201" s="363"/>
      <c r="H201" s="362" t="s">
        <v>1914</v>
      </c>
      <c r="I201" s="362"/>
      <c r="J201" s="362"/>
      <c r="K201" s="284"/>
    </row>
    <row r="202" s="1" customFormat="1" ht="5.25" customHeight="1">
      <c r="B202" s="317"/>
      <c r="C202" s="312"/>
      <c r="D202" s="312"/>
      <c r="E202" s="312"/>
      <c r="F202" s="312"/>
      <c r="G202" s="338"/>
      <c r="H202" s="312"/>
      <c r="I202" s="312"/>
      <c r="J202" s="312"/>
      <c r="K202" s="340"/>
    </row>
    <row r="203" s="1" customFormat="1" ht="15" customHeight="1">
      <c r="B203" s="317"/>
      <c r="C203" s="292" t="s">
        <v>1904</v>
      </c>
      <c r="D203" s="292"/>
      <c r="E203" s="292"/>
      <c r="F203" s="315" t="s">
        <v>46</v>
      </c>
      <c r="G203" s="292"/>
      <c r="H203" s="292" t="s">
        <v>1915</v>
      </c>
      <c r="I203" s="292"/>
      <c r="J203" s="292"/>
      <c r="K203" s="340"/>
    </row>
    <row r="204" s="1" customFormat="1" ht="15" customHeight="1">
      <c r="B204" s="317"/>
      <c r="C204" s="292"/>
      <c r="D204" s="292"/>
      <c r="E204" s="292"/>
      <c r="F204" s="315" t="s">
        <v>47</v>
      </c>
      <c r="G204" s="292"/>
      <c r="H204" s="292" t="s">
        <v>1916</v>
      </c>
      <c r="I204" s="292"/>
      <c r="J204" s="292"/>
      <c r="K204" s="340"/>
    </row>
    <row r="205" s="1" customFormat="1" ht="15" customHeight="1">
      <c r="B205" s="317"/>
      <c r="C205" s="292"/>
      <c r="D205" s="292"/>
      <c r="E205" s="292"/>
      <c r="F205" s="315" t="s">
        <v>50</v>
      </c>
      <c r="G205" s="292"/>
      <c r="H205" s="292" t="s">
        <v>1917</v>
      </c>
      <c r="I205" s="292"/>
      <c r="J205" s="292"/>
      <c r="K205" s="340"/>
    </row>
    <row r="206" s="1" customFormat="1" ht="15" customHeight="1">
      <c r="B206" s="317"/>
      <c r="C206" s="292"/>
      <c r="D206" s="292"/>
      <c r="E206" s="292"/>
      <c r="F206" s="315" t="s">
        <v>48</v>
      </c>
      <c r="G206" s="292"/>
      <c r="H206" s="292" t="s">
        <v>1918</v>
      </c>
      <c r="I206" s="292"/>
      <c r="J206" s="292"/>
      <c r="K206" s="340"/>
    </row>
    <row r="207" s="1" customFormat="1" ht="15" customHeight="1">
      <c r="B207" s="317"/>
      <c r="C207" s="292"/>
      <c r="D207" s="292"/>
      <c r="E207" s="292"/>
      <c r="F207" s="315" t="s">
        <v>49</v>
      </c>
      <c r="G207" s="292"/>
      <c r="H207" s="292" t="s">
        <v>1919</v>
      </c>
      <c r="I207" s="292"/>
      <c r="J207" s="292"/>
      <c r="K207" s="340"/>
    </row>
    <row r="208" s="1" customFormat="1" ht="15" customHeight="1">
      <c r="B208" s="317"/>
      <c r="C208" s="292"/>
      <c r="D208" s="292"/>
      <c r="E208" s="292"/>
      <c r="F208" s="315"/>
      <c r="G208" s="292"/>
      <c r="H208" s="292"/>
      <c r="I208" s="292"/>
      <c r="J208" s="292"/>
      <c r="K208" s="340"/>
    </row>
    <row r="209" s="1" customFormat="1" ht="15" customHeight="1">
      <c r="B209" s="317"/>
      <c r="C209" s="292" t="s">
        <v>1858</v>
      </c>
      <c r="D209" s="292"/>
      <c r="E209" s="292"/>
      <c r="F209" s="315" t="s">
        <v>82</v>
      </c>
      <c r="G209" s="292"/>
      <c r="H209" s="292" t="s">
        <v>1920</v>
      </c>
      <c r="I209" s="292"/>
      <c r="J209" s="292"/>
      <c r="K209" s="340"/>
    </row>
    <row r="210" s="1" customFormat="1" ht="15" customHeight="1">
      <c r="B210" s="317"/>
      <c r="C210" s="292"/>
      <c r="D210" s="292"/>
      <c r="E210" s="292"/>
      <c r="F210" s="315" t="s">
        <v>1754</v>
      </c>
      <c r="G210" s="292"/>
      <c r="H210" s="292" t="s">
        <v>1755</v>
      </c>
      <c r="I210" s="292"/>
      <c r="J210" s="292"/>
      <c r="K210" s="340"/>
    </row>
    <row r="211" s="1" customFormat="1" ht="15" customHeight="1">
      <c r="B211" s="317"/>
      <c r="C211" s="292"/>
      <c r="D211" s="292"/>
      <c r="E211" s="292"/>
      <c r="F211" s="315" t="s">
        <v>1752</v>
      </c>
      <c r="G211" s="292"/>
      <c r="H211" s="292" t="s">
        <v>1921</v>
      </c>
      <c r="I211" s="292"/>
      <c r="J211" s="292"/>
      <c r="K211" s="340"/>
    </row>
    <row r="212" s="1" customFormat="1" ht="15" customHeight="1">
      <c r="B212" s="364"/>
      <c r="C212" s="292"/>
      <c r="D212" s="292"/>
      <c r="E212" s="292"/>
      <c r="F212" s="315" t="s">
        <v>1756</v>
      </c>
      <c r="G212" s="353"/>
      <c r="H212" s="344" t="s">
        <v>1757</v>
      </c>
      <c r="I212" s="344"/>
      <c r="J212" s="344"/>
      <c r="K212" s="365"/>
    </row>
    <row r="213" s="1" customFormat="1" ht="15" customHeight="1">
      <c r="B213" s="364"/>
      <c r="C213" s="292"/>
      <c r="D213" s="292"/>
      <c r="E213" s="292"/>
      <c r="F213" s="315" t="s">
        <v>1758</v>
      </c>
      <c r="G213" s="353"/>
      <c r="H213" s="344" t="s">
        <v>1922</v>
      </c>
      <c r="I213" s="344"/>
      <c r="J213" s="344"/>
      <c r="K213" s="365"/>
    </row>
    <row r="214" s="1" customFormat="1" ht="15" customHeight="1">
      <c r="B214" s="364"/>
      <c r="C214" s="292"/>
      <c r="D214" s="292"/>
      <c r="E214" s="292"/>
      <c r="F214" s="315"/>
      <c r="G214" s="353"/>
      <c r="H214" s="344"/>
      <c r="I214" s="344"/>
      <c r="J214" s="344"/>
      <c r="K214" s="365"/>
    </row>
    <row r="215" s="1" customFormat="1" ht="15" customHeight="1">
      <c r="B215" s="364"/>
      <c r="C215" s="292" t="s">
        <v>1882</v>
      </c>
      <c r="D215" s="292"/>
      <c r="E215" s="292"/>
      <c r="F215" s="315">
        <v>1</v>
      </c>
      <c r="G215" s="353"/>
      <c r="H215" s="344" t="s">
        <v>1923</v>
      </c>
      <c r="I215" s="344"/>
      <c r="J215" s="344"/>
      <c r="K215" s="365"/>
    </row>
    <row r="216" s="1" customFormat="1" ht="15" customHeight="1">
      <c r="B216" s="364"/>
      <c r="C216" s="292"/>
      <c r="D216" s="292"/>
      <c r="E216" s="292"/>
      <c r="F216" s="315">
        <v>2</v>
      </c>
      <c r="G216" s="353"/>
      <c r="H216" s="344" t="s">
        <v>1924</v>
      </c>
      <c r="I216" s="344"/>
      <c r="J216" s="344"/>
      <c r="K216" s="365"/>
    </row>
    <row r="217" s="1" customFormat="1" ht="15" customHeight="1">
      <c r="B217" s="364"/>
      <c r="C217" s="292"/>
      <c r="D217" s="292"/>
      <c r="E217" s="292"/>
      <c r="F217" s="315">
        <v>3</v>
      </c>
      <c r="G217" s="353"/>
      <c r="H217" s="344" t="s">
        <v>1925</v>
      </c>
      <c r="I217" s="344"/>
      <c r="J217" s="344"/>
      <c r="K217" s="365"/>
    </row>
    <row r="218" s="1" customFormat="1" ht="15" customHeight="1">
      <c r="B218" s="364"/>
      <c r="C218" s="292"/>
      <c r="D218" s="292"/>
      <c r="E218" s="292"/>
      <c r="F218" s="315">
        <v>4</v>
      </c>
      <c r="G218" s="353"/>
      <c r="H218" s="344" t="s">
        <v>1926</v>
      </c>
      <c r="I218" s="344"/>
      <c r="J218" s="344"/>
      <c r="K218" s="365"/>
    </row>
    <row r="219" s="1" customFormat="1" ht="12.75" customHeight="1">
      <c r="B219" s="366"/>
      <c r="C219" s="367"/>
      <c r="D219" s="367"/>
      <c r="E219" s="367"/>
      <c r="F219" s="367"/>
      <c r="G219" s="367"/>
      <c r="H219" s="367"/>
      <c r="I219" s="367"/>
      <c r="J219" s="367"/>
      <c r="K219" s="368"/>
    </row>
  </sheetData>
  <sheetProtection autoFilter="0" deleteColumns="0" deleteRows="0" formatCells="0" formatColumns="0" formatRows="0" insertColumns="0" insertHyperlinks="0" insertRows="0" pivotTables="0" sort="0"/>
  <mergeCells count="77"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D47:J47"/>
    <mergeCell ref="E48:J48"/>
    <mergeCell ref="E49:J49"/>
    <mergeCell ref="E50:J50"/>
    <mergeCell ref="D51:J51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102:J102"/>
    <mergeCell ref="C122:J122"/>
    <mergeCell ref="C147:J147"/>
    <mergeCell ref="C165:J165"/>
    <mergeCell ref="C200:J200"/>
    <mergeCell ref="H201:J201"/>
    <mergeCell ref="H203:J203"/>
    <mergeCell ref="H204:J204"/>
    <mergeCell ref="H205:J205"/>
    <mergeCell ref="H206:J206"/>
    <mergeCell ref="H207:J207"/>
    <mergeCell ref="H209:J209"/>
    <mergeCell ref="H211:J211"/>
    <mergeCell ref="H215:J215"/>
    <mergeCell ref="H217:J217"/>
    <mergeCell ref="H218:J218"/>
    <mergeCell ref="H216:J216"/>
    <mergeCell ref="H213:J213"/>
    <mergeCell ref="H212:J212"/>
    <mergeCell ref="H210:J210"/>
  </mergeCells>
  <pageMargins left="0.5902778" right="0.5902778" top="0.5902778" bottom="0.5902778" header="0" footer="0"/>
  <pageSetup r:id="rId1" paperSize="9" orientation="portrait" scale="77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Michael Štěpán</dc:creator>
  <cp:lastModifiedBy>Michael Štěpán</cp:lastModifiedBy>
  <dcterms:created xsi:type="dcterms:W3CDTF">2024-12-04T15:45:04Z</dcterms:created>
  <dcterms:modified xsi:type="dcterms:W3CDTF">2024-12-04T15:45:15Z</dcterms:modified>
</cp:coreProperties>
</file>