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Vedlejší a ostatní n..." sheetId="2" r:id="rId2"/>
    <sheet name="SO01 - Splašková kanalizace" sheetId="3" r:id="rId3"/>
    <sheet name="SO02 - Přeložka jednotné ..." sheetId="4" r:id="rId4"/>
    <sheet name="100 - Objekty pozemních k..." sheetId="5" r:id="rId5"/>
    <sheet name="200 - Mostní objekty a zdi" sheetId="6" r:id="rId6"/>
    <sheet name="300 - Vodohospodářské obj..." sheetId="7" r:id="rId7"/>
    <sheet name="Seznam figur" sheetId="8" r:id="rId8"/>
    <sheet name="Pokyny pro vyplnění" sheetId="9" r:id="rId9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'00 - Vedlejší a ostatní n...'!$C$83:$K$152</definedName>
    <definedName name="_xlnm.Print_Area" localSheetId="1">'00 - Vedlejší a ostatní n...'!$C$4:$J$39,'00 - Vedlejší a ostatní n...'!$C$45:$J$65,'00 - Vedlejší a ostatní n...'!$C$71:$K$152</definedName>
    <definedName name="_xlnm.Print_Titles" localSheetId="1">'00 - Vedlejší a ostatní n...'!$83:$83</definedName>
    <definedName name="_xlnm._FilterDatabase" localSheetId="2" hidden="1">'SO01 - Splašková kanalizace'!$C$85:$K$646</definedName>
    <definedName name="_xlnm.Print_Area" localSheetId="2">'SO01 - Splašková kanalizace'!$C$4:$J$39,'SO01 - Splašková kanalizace'!$C$45:$J$67,'SO01 - Splašková kanalizace'!$C$73:$K$646</definedName>
    <definedName name="_xlnm.Print_Titles" localSheetId="2">'SO01 - Splašková kanalizace'!$85:$85</definedName>
    <definedName name="_xlnm._FilterDatabase" localSheetId="3" hidden="1">'SO02 - Přeložka jednotné ...'!$C$86:$K$312</definedName>
    <definedName name="_xlnm.Print_Area" localSheetId="3">'SO02 - Přeložka jednotné ...'!$C$4:$J$39,'SO02 - Přeložka jednotné ...'!$C$45:$J$68,'SO02 - Přeložka jednotné ...'!$C$74:$K$312</definedName>
    <definedName name="_xlnm.Print_Titles" localSheetId="3">'SO02 - Přeložka jednotné ...'!$86:$86</definedName>
    <definedName name="_xlnm._FilterDatabase" localSheetId="4" hidden="1">'100 - Objekty pozemních k...'!$C$89:$K$603</definedName>
    <definedName name="_xlnm.Print_Area" localSheetId="4">'100 - Objekty pozemních k...'!$C$4:$J$39,'100 - Objekty pozemních k...'!$C$45:$J$71,'100 - Objekty pozemních k...'!$C$77:$K$603</definedName>
    <definedName name="_xlnm.Print_Titles" localSheetId="4">'100 - Objekty pozemních k...'!$89:$89</definedName>
    <definedName name="_xlnm._FilterDatabase" localSheetId="5" hidden="1">'200 - Mostní objekty a zdi'!$C$88:$K$416</definedName>
    <definedName name="_xlnm.Print_Area" localSheetId="5">'200 - Mostní objekty a zdi'!$C$4:$J$39,'200 - Mostní objekty a zdi'!$C$45:$J$70,'200 - Mostní objekty a zdi'!$C$76:$K$416</definedName>
    <definedName name="_xlnm.Print_Titles" localSheetId="5">'200 - Mostní objekty a zdi'!$88:$88</definedName>
    <definedName name="_xlnm._FilterDatabase" localSheetId="6" hidden="1">'300 - Vodohospodářské obj...'!$C$85:$K$646</definedName>
    <definedName name="_xlnm.Print_Area" localSheetId="6">'300 - Vodohospodářské obj...'!$C$4:$J$39,'300 - Vodohospodářské obj...'!$C$45:$J$67,'300 - Vodohospodářské obj...'!$C$73:$K$646</definedName>
    <definedName name="_xlnm.Print_Titles" localSheetId="6">'300 - Vodohospodářské obj...'!$85:$85</definedName>
    <definedName name="_xlnm.Print_Area" localSheetId="7">'Seznam figur'!$C$4:$G$628</definedName>
    <definedName name="_xlnm.Print_Titles" localSheetId="7">'Seznam figur'!$9:$9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60"/>
  <c i="7" r="J35"/>
  <c i="1" r="AX60"/>
  <c i="7" r="BI644"/>
  <c r="BH644"/>
  <c r="BG644"/>
  <c r="BF644"/>
  <c r="T644"/>
  <c r="R644"/>
  <c r="P644"/>
  <c r="BI641"/>
  <c r="BH641"/>
  <c r="BG641"/>
  <c r="BF641"/>
  <c r="T641"/>
  <c r="R641"/>
  <c r="P641"/>
  <c r="BI616"/>
  <c r="BH616"/>
  <c r="BG616"/>
  <c r="BF616"/>
  <c r="T616"/>
  <c r="R616"/>
  <c r="P616"/>
  <c r="BI613"/>
  <c r="BH613"/>
  <c r="BG613"/>
  <c r="BF613"/>
  <c r="T613"/>
  <c r="R613"/>
  <c r="P613"/>
  <c r="BI610"/>
  <c r="BH610"/>
  <c r="BG610"/>
  <c r="BF610"/>
  <c r="T610"/>
  <c r="R610"/>
  <c r="P610"/>
  <c r="BI607"/>
  <c r="BH607"/>
  <c r="BG607"/>
  <c r="BF607"/>
  <c r="T607"/>
  <c r="R607"/>
  <c r="P607"/>
  <c r="BI604"/>
  <c r="BH604"/>
  <c r="BG604"/>
  <c r="BF604"/>
  <c r="T604"/>
  <c r="R604"/>
  <c r="P604"/>
  <c r="BI601"/>
  <c r="BH601"/>
  <c r="BG601"/>
  <c r="BF601"/>
  <c r="T601"/>
  <c r="R601"/>
  <c r="P601"/>
  <c r="BI598"/>
  <c r="BH598"/>
  <c r="BG598"/>
  <c r="BF598"/>
  <c r="T598"/>
  <c r="R598"/>
  <c r="P598"/>
  <c r="BI595"/>
  <c r="BH595"/>
  <c r="BG595"/>
  <c r="BF595"/>
  <c r="T595"/>
  <c r="R595"/>
  <c r="P595"/>
  <c r="BI592"/>
  <c r="BH592"/>
  <c r="BG592"/>
  <c r="BF592"/>
  <c r="T592"/>
  <c r="R592"/>
  <c r="P592"/>
  <c r="BI587"/>
  <c r="BH587"/>
  <c r="BG587"/>
  <c r="BF587"/>
  <c r="T587"/>
  <c r="R587"/>
  <c r="P587"/>
  <c r="BI585"/>
  <c r="BH585"/>
  <c r="BG585"/>
  <c r="BF585"/>
  <c r="T585"/>
  <c r="R585"/>
  <c r="P585"/>
  <c r="BI580"/>
  <c r="BH580"/>
  <c r="BG580"/>
  <c r="BF580"/>
  <c r="T580"/>
  <c r="R580"/>
  <c r="P580"/>
  <c r="BI578"/>
  <c r="BH578"/>
  <c r="BG578"/>
  <c r="BF578"/>
  <c r="T578"/>
  <c r="R578"/>
  <c r="P578"/>
  <c r="BI573"/>
  <c r="BH573"/>
  <c r="BG573"/>
  <c r="BF573"/>
  <c r="T573"/>
  <c r="R573"/>
  <c r="P573"/>
  <c r="BI568"/>
  <c r="BH568"/>
  <c r="BG568"/>
  <c r="BF568"/>
  <c r="T568"/>
  <c r="R568"/>
  <c r="P568"/>
  <c r="BI565"/>
  <c r="BH565"/>
  <c r="BG565"/>
  <c r="BF565"/>
  <c r="T565"/>
  <c r="R565"/>
  <c r="P565"/>
  <c r="BI560"/>
  <c r="BH560"/>
  <c r="BG560"/>
  <c r="BF560"/>
  <c r="T560"/>
  <c r="R560"/>
  <c r="P560"/>
  <c r="BI557"/>
  <c r="BH557"/>
  <c r="BG557"/>
  <c r="BF557"/>
  <c r="T557"/>
  <c r="R557"/>
  <c r="P557"/>
  <c r="BI553"/>
  <c r="BH553"/>
  <c r="BG553"/>
  <c r="BF553"/>
  <c r="T553"/>
  <c r="R553"/>
  <c r="P553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40"/>
  <c r="BH540"/>
  <c r="BG540"/>
  <c r="BF540"/>
  <c r="T540"/>
  <c r="R540"/>
  <c r="P540"/>
  <c r="BI538"/>
  <c r="BH538"/>
  <c r="BG538"/>
  <c r="BF538"/>
  <c r="T538"/>
  <c r="R538"/>
  <c r="P538"/>
  <c r="BI535"/>
  <c r="BH535"/>
  <c r="BG535"/>
  <c r="BF535"/>
  <c r="T535"/>
  <c r="R535"/>
  <c r="P535"/>
  <c r="BI533"/>
  <c r="BH533"/>
  <c r="BG533"/>
  <c r="BF533"/>
  <c r="T533"/>
  <c r="R533"/>
  <c r="P533"/>
  <c r="BI530"/>
  <c r="BH530"/>
  <c r="BG530"/>
  <c r="BF530"/>
  <c r="T530"/>
  <c r="R530"/>
  <c r="P530"/>
  <c r="BI528"/>
  <c r="BH528"/>
  <c r="BG528"/>
  <c r="BF528"/>
  <c r="T528"/>
  <c r="R528"/>
  <c r="P528"/>
  <c r="BI525"/>
  <c r="BH525"/>
  <c r="BG525"/>
  <c r="BF525"/>
  <c r="T525"/>
  <c r="R525"/>
  <c r="P525"/>
  <c r="BI523"/>
  <c r="BH523"/>
  <c r="BG523"/>
  <c r="BF523"/>
  <c r="T523"/>
  <c r="R523"/>
  <c r="P523"/>
  <c r="BI520"/>
  <c r="BH520"/>
  <c r="BG520"/>
  <c r="BF520"/>
  <c r="T520"/>
  <c r="R520"/>
  <c r="P520"/>
  <c r="BI514"/>
  <c r="BH514"/>
  <c r="BG514"/>
  <c r="BF514"/>
  <c r="T514"/>
  <c r="R514"/>
  <c r="P514"/>
  <c r="BI512"/>
  <c r="BH512"/>
  <c r="BG512"/>
  <c r="BF512"/>
  <c r="T512"/>
  <c r="R512"/>
  <c r="P512"/>
  <c r="BI506"/>
  <c r="BH506"/>
  <c r="BG506"/>
  <c r="BF506"/>
  <c r="T506"/>
  <c r="R506"/>
  <c r="P506"/>
  <c r="BI503"/>
  <c r="BH503"/>
  <c r="BG503"/>
  <c r="BF503"/>
  <c r="T503"/>
  <c r="R503"/>
  <c r="P503"/>
  <c r="BI499"/>
  <c r="BH499"/>
  <c r="BG499"/>
  <c r="BF499"/>
  <c r="T499"/>
  <c r="R499"/>
  <c r="P499"/>
  <c r="BI496"/>
  <c r="BH496"/>
  <c r="BG496"/>
  <c r="BF496"/>
  <c r="T496"/>
  <c r="R496"/>
  <c r="P496"/>
  <c r="BI489"/>
  <c r="BH489"/>
  <c r="BG489"/>
  <c r="BF489"/>
  <c r="T489"/>
  <c r="R489"/>
  <c r="P489"/>
  <c r="BI486"/>
  <c r="BH486"/>
  <c r="BG486"/>
  <c r="BF486"/>
  <c r="T486"/>
  <c r="R486"/>
  <c r="P486"/>
  <c r="BI479"/>
  <c r="BH479"/>
  <c r="BG479"/>
  <c r="BF479"/>
  <c r="T479"/>
  <c r="R479"/>
  <c r="P479"/>
  <c r="BI476"/>
  <c r="BH476"/>
  <c r="BG476"/>
  <c r="BF476"/>
  <c r="T476"/>
  <c r="R476"/>
  <c r="P476"/>
  <c r="BI470"/>
  <c r="BH470"/>
  <c r="BG470"/>
  <c r="BF470"/>
  <c r="T470"/>
  <c r="R470"/>
  <c r="P470"/>
  <c r="BI464"/>
  <c r="BH464"/>
  <c r="BG464"/>
  <c r="BF464"/>
  <c r="T464"/>
  <c r="R464"/>
  <c r="P464"/>
  <c r="BI461"/>
  <c r="BH461"/>
  <c r="BG461"/>
  <c r="BF461"/>
  <c r="T461"/>
  <c r="R461"/>
  <c r="P461"/>
  <c r="BI452"/>
  <c r="BH452"/>
  <c r="BG452"/>
  <c r="BF452"/>
  <c r="T452"/>
  <c r="R452"/>
  <c r="P452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40"/>
  <c r="BH440"/>
  <c r="BG440"/>
  <c r="BF440"/>
  <c r="T440"/>
  <c r="R440"/>
  <c r="P440"/>
  <c r="BI435"/>
  <c r="BH435"/>
  <c r="BG435"/>
  <c r="BF435"/>
  <c r="T435"/>
  <c r="R435"/>
  <c r="P435"/>
  <c r="BI432"/>
  <c r="BH432"/>
  <c r="BG432"/>
  <c r="BF432"/>
  <c r="T432"/>
  <c r="R432"/>
  <c r="P432"/>
  <c r="BI429"/>
  <c r="BH429"/>
  <c r="BG429"/>
  <c r="BF429"/>
  <c r="T429"/>
  <c r="R429"/>
  <c r="P429"/>
  <c r="BI420"/>
  <c r="BH420"/>
  <c r="BG420"/>
  <c r="BF420"/>
  <c r="T420"/>
  <c r="R420"/>
  <c r="P420"/>
  <c r="BI417"/>
  <c r="BH417"/>
  <c r="BG417"/>
  <c r="BF417"/>
  <c r="T417"/>
  <c r="R417"/>
  <c r="P417"/>
  <c r="BI411"/>
  <c r="BH411"/>
  <c r="BG411"/>
  <c r="BF411"/>
  <c r="T411"/>
  <c r="R411"/>
  <c r="P411"/>
  <c r="BI405"/>
  <c r="BH405"/>
  <c r="BG405"/>
  <c r="BF405"/>
  <c r="T405"/>
  <c r="R405"/>
  <c r="P405"/>
  <c r="BI401"/>
  <c r="BH401"/>
  <c r="BG401"/>
  <c r="BF401"/>
  <c r="T401"/>
  <c r="R401"/>
  <c r="P401"/>
  <c r="BI398"/>
  <c r="BH398"/>
  <c r="BG398"/>
  <c r="BF398"/>
  <c r="T398"/>
  <c r="R398"/>
  <c r="P398"/>
  <c r="BI385"/>
  <c r="BH385"/>
  <c r="BG385"/>
  <c r="BF385"/>
  <c r="T385"/>
  <c r="R385"/>
  <c r="P385"/>
  <c r="BI372"/>
  <c r="BH372"/>
  <c r="BG372"/>
  <c r="BF372"/>
  <c r="T372"/>
  <c r="R372"/>
  <c r="P372"/>
  <c r="BI359"/>
  <c r="BH359"/>
  <c r="BG359"/>
  <c r="BF359"/>
  <c r="T359"/>
  <c r="R359"/>
  <c r="P359"/>
  <c r="BI356"/>
  <c r="BH356"/>
  <c r="BG356"/>
  <c r="BF356"/>
  <c r="T356"/>
  <c r="R356"/>
  <c r="P356"/>
  <c r="BI335"/>
  <c r="BH335"/>
  <c r="BG335"/>
  <c r="BF335"/>
  <c r="T335"/>
  <c r="R335"/>
  <c r="P335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08"/>
  <c r="BH308"/>
  <c r="BG308"/>
  <c r="BF308"/>
  <c r="T308"/>
  <c r="R308"/>
  <c r="P308"/>
  <c r="BI283"/>
  <c r="BH283"/>
  <c r="BG283"/>
  <c r="BF283"/>
  <c r="T283"/>
  <c r="T282"/>
  <c r="R283"/>
  <c r="R282"/>
  <c r="P283"/>
  <c r="P282"/>
  <c r="BI277"/>
  <c r="BH277"/>
  <c r="BG277"/>
  <c r="BF277"/>
  <c r="T277"/>
  <c r="R277"/>
  <c r="P277"/>
  <c r="BI274"/>
  <c r="BH274"/>
  <c r="BG274"/>
  <c r="BF274"/>
  <c r="T274"/>
  <c r="R274"/>
  <c r="P274"/>
  <c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R243"/>
  <c r="P243"/>
  <c r="BI219"/>
  <c r="BH219"/>
  <c r="BG219"/>
  <c r="BF219"/>
  <c r="T219"/>
  <c r="R219"/>
  <c r="P219"/>
  <c r="BI195"/>
  <c r="BH195"/>
  <c r="BG195"/>
  <c r="BF195"/>
  <c r="T195"/>
  <c r="R195"/>
  <c r="P195"/>
  <c r="BI179"/>
  <c r="BH179"/>
  <c r="BG179"/>
  <c r="BF179"/>
  <c r="T179"/>
  <c r="R179"/>
  <c r="P179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39"/>
  <c r="BH139"/>
  <c r="BG139"/>
  <c r="BF139"/>
  <c r="T139"/>
  <c r="R139"/>
  <c r="P139"/>
  <c r="BI134"/>
  <c r="BH134"/>
  <c r="BG134"/>
  <c r="BF134"/>
  <c r="T134"/>
  <c r="R134"/>
  <c r="P134"/>
  <c r="BI106"/>
  <c r="BH106"/>
  <c r="BG106"/>
  <c r="BF106"/>
  <c r="T106"/>
  <c r="R106"/>
  <c r="P106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8"/>
  <c r="BH88"/>
  <c r="BG88"/>
  <c r="BF88"/>
  <c r="T88"/>
  <c r="R88"/>
  <c r="P88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6" r="J37"/>
  <c r="J36"/>
  <c i="1" r="AY59"/>
  <c i="6" r="J35"/>
  <c i="1" r="AX59"/>
  <c i="6" r="BI414"/>
  <c r="BH414"/>
  <c r="BG414"/>
  <c r="BF414"/>
  <c r="T414"/>
  <c r="R414"/>
  <c r="P414"/>
  <c r="BI411"/>
  <c r="BH411"/>
  <c r="BG411"/>
  <c r="BF411"/>
  <c r="T411"/>
  <c r="R411"/>
  <c r="P411"/>
  <c r="BI405"/>
  <c r="BH405"/>
  <c r="BG405"/>
  <c r="BF405"/>
  <c r="T405"/>
  <c r="R405"/>
  <c r="P405"/>
  <c r="BI402"/>
  <c r="BH402"/>
  <c r="BG402"/>
  <c r="BF402"/>
  <c r="T402"/>
  <c r="R402"/>
  <c r="P402"/>
  <c r="BI396"/>
  <c r="BH396"/>
  <c r="BG396"/>
  <c r="BF396"/>
  <c r="T396"/>
  <c r="R396"/>
  <c r="P396"/>
  <c r="BI393"/>
  <c r="BH393"/>
  <c r="BG393"/>
  <c r="BF393"/>
  <c r="T393"/>
  <c r="R393"/>
  <c r="P393"/>
  <c r="BI387"/>
  <c r="BH387"/>
  <c r="BG387"/>
  <c r="BF387"/>
  <c r="T387"/>
  <c r="R387"/>
  <c r="P387"/>
  <c r="BI382"/>
  <c r="BH382"/>
  <c r="BG382"/>
  <c r="BF382"/>
  <c r="T382"/>
  <c r="T381"/>
  <c r="R382"/>
  <c r="R381"/>
  <c r="P382"/>
  <c r="P381"/>
  <c r="BI378"/>
  <c r="BH378"/>
  <c r="BG378"/>
  <c r="BF378"/>
  <c r="T378"/>
  <c r="R378"/>
  <c r="P378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2"/>
  <c r="BH362"/>
  <c r="BG362"/>
  <c r="BF362"/>
  <c r="T362"/>
  <c r="R362"/>
  <c r="P362"/>
  <c r="BI360"/>
  <c r="BH360"/>
  <c r="BG360"/>
  <c r="BF360"/>
  <c r="T360"/>
  <c r="R360"/>
  <c r="P360"/>
  <c r="BI355"/>
  <c r="BH355"/>
  <c r="BG355"/>
  <c r="BF355"/>
  <c r="T355"/>
  <c r="R355"/>
  <c r="P355"/>
  <c r="BI343"/>
  <c r="BH343"/>
  <c r="BG343"/>
  <c r="BF343"/>
  <c r="T343"/>
  <c r="R343"/>
  <c r="P343"/>
  <c r="BI339"/>
  <c r="BH339"/>
  <c r="BG339"/>
  <c r="BF339"/>
  <c r="T339"/>
  <c r="R339"/>
  <c r="P339"/>
  <c r="BI332"/>
  <c r="BH332"/>
  <c r="BG332"/>
  <c r="BF332"/>
  <c r="T332"/>
  <c r="R332"/>
  <c r="P332"/>
  <c r="BI329"/>
  <c r="BH329"/>
  <c r="BG329"/>
  <c r="BF329"/>
  <c r="T329"/>
  <c r="R329"/>
  <c r="P329"/>
  <c r="BI316"/>
  <c r="BH316"/>
  <c r="BG316"/>
  <c r="BF316"/>
  <c r="T316"/>
  <c r="R316"/>
  <c r="P316"/>
  <c r="BI304"/>
  <c r="BH304"/>
  <c r="BG304"/>
  <c r="BF304"/>
  <c r="T304"/>
  <c r="R304"/>
  <c r="P304"/>
  <c r="BI301"/>
  <c r="BH301"/>
  <c r="BG301"/>
  <c r="BF301"/>
  <c r="T301"/>
  <c r="R301"/>
  <c r="P301"/>
  <c r="BI286"/>
  <c r="BH286"/>
  <c r="BG286"/>
  <c r="BF286"/>
  <c r="T286"/>
  <c r="R286"/>
  <c r="P286"/>
  <c r="BI272"/>
  <c r="BH272"/>
  <c r="BG272"/>
  <c r="BF272"/>
  <c r="T272"/>
  <c r="R272"/>
  <c r="P272"/>
  <c r="BI265"/>
  <c r="BH265"/>
  <c r="BG265"/>
  <c r="BF265"/>
  <c r="T265"/>
  <c r="R265"/>
  <c r="P265"/>
  <c r="BI262"/>
  <c r="BH262"/>
  <c r="BG262"/>
  <c r="BF262"/>
  <c r="T262"/>
  <c r="R262"/>
  <c r="P262"/>
  <c r="BI250"/>
  <c r="BH250"/>
  <c r="BG250"/>
  <c r="BF250"/>
  <c r="T250"/>
  <c r="R250"/>
  <c r="P250"/>
  <c r="BI238"/>
  <c r="BH238"/>
  <c r="BG238"/>
  <c r="BF238"/>
  <c r="T238"/>
  <c r="R238"/>
  <c r="P238"/>
  <c r="BI230"/>
  <c r="BH230"/>
  <c r="BG230"/>
  <c r="BF230"/>
  <c r="T230"/>
  <c r="R230"/>
  <c r="P230"/>
  <c r="BI222"/>
  <c r="BH222"/>
  <c r="BG222"/>
  <c r="BF222"/>
  <c r="T222"/>
  <c r="R222"/>
  <c r="P222"/>
  <c r="BI219"/>
  <c r="BH219"/>
  <c r="BG219"/>
  <c r="BF219"/>
  <c r="T219"/>
  <c r="R219"/>
  <c r="P219"/>
  <c r="BI211"/>
  <c r="BH211"/>
  <c r="BG211"/>
  <c r="BF211"/>
  <c r="T211"/>
  <c r="R211"/>
  <c r="P211"/>
  <c r="BI203"/>
  <c r="BH203"/>
  <c r="BG203"/>
  <c r="BF203"/>
  <c r="T203"/>
  <c r="R203"/>
  <c r="P203"/>
  <c r="BI199"/>
  <c r="BH199"/>
  <c r="BG199"/>
  <c r="BF199"/>
  <c r="T199"/>
  <c r="R199"/>
  <c r="P199"/>
  <c r="BI191"/>
  <c r="BH191"/>
  <c r="BG191"/>
  <c r="BF191"/>
  <c r="T191"/>
  <c r="R191"/>
  <c r="P191"/>
  <c r="BI183"/>
  <c r="BH183"/>
  <c r="BG183"/>
  <c r="BF183"/>
  <c r="T183"/>
  <c r="R183"/>
  <c r="P183"/>
  <c r="BI178"/>
  <c r="BH178"/>
  <c r="BG178"/>
  <c r="BF178"/>
  <c r="T178"/>
  <c r="R178"/>
  <c r="P178"/>
  <c r="BI168"/>
  <c r="BH168"/>
  <c r="BG168"/>
  <c r="BF168"/>
  <c r="T168"/>
  <c r="R168"/>
  <c r="P168"/>
  <c r="BI158"/>
  <c r="BH158"/>
  <c r="BG158"/>
  <c r="BF158"/>
  <c r="T158"/>
  <c r="R158"/>
  <c r="P158"/>
  <c r="BI155"/>
  <c r="BH155"/>
  <c r="BG155"/>
  <c r="BF155"/>
  <c r="T155"/>
  <c r="R155"/>
  <c r="P155"/>
  <c r="BI145"/>
  <c r="BH145"/>
  <c r="BG145"/>
  <c r="BF145"/>
  <c r="T145"/>
  <c r="R145"/>
  <c r="P145"/>
  <c r="BI137"/>
  <c r="BH137"/>
  <c r="BG137"/>
  <c r="BF137"/>
  <c r="T137"/>
  <c r="R137"/>
  <c r="P137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03"/>
  <c r="BH103"/>
  <c r="BG103"/>
  <c r="BF103"/>
  <c r="T103"/>
  <c r="R103"/>
  <c r="P103"/>
  <c r="BI95"/>
  <c r="BH95"/>
  <c r="BG95"/>
  <c r="BF95"/>
  <c r="T95"/>
  <c r="R95"/>
  <c r="P95"/>
  <c r="BI91"/>
  <c r="BH91"/>
  <c r="BG91"/>
  <c r="BF91"/>
  <c r="T91"/>
  <c r="R91"/>
  <c r="P91"/>
  <c r="J86"/>
  <c r="J85"/>
  <c r="F85"/>
  <c r="F83"/>
  <c r="E81"/>
  <c r="J55"/>
  <c r="J54"/>
  <c r="F54"/>
  <c r="F52"/>
  <c r="E50"/>
  <c r="J18"/>
  <c r="E18"/>
  <c r="F86"/>
  <c r="J17"/>
  <c r="J12"/>
  <c r="J83"/>
  <c r="E7"/>
  <c r="E48"/>
  <c i="5" r="J37"/>
  <c r="J36"/>
  <c i="1" r="AY58"/>
  <c i="5" r="J35"/>
  <c i="1" r="AX58"/>
  <c i="5" r="BI601"/>
  <c r="BH601"/>
  <c r="BG601"/>
  <c r="BF601"/>
  <c r="T601"/>
  <c r="R601"/>
  <c r="P601"/>
  <c r="BI598"/>
  <c r="BH598"/>
  <c r="BG598"/>
  <c r="BF598"/>
  <c r="T598"/>
  <c r="R598"/>
  <c r="P598"/>
  <c r="BI594"/>
  <c r="BH594"/>
  <c r="BG594"/>
  <c r="BF594"/>
  <c r="T594"/>
  <c r="R594"/>
  <c r="P594"/>
  <c r="BI591"/>
  <c r="BH591"/>
  <c r="BG591"/>
  <c r="BF591"/>
  <c r="T591"/>
  <c r="R591"/>
  <c r="P591"/>
  <c r="BI588"/>
  <c r="BH588"/>
  <c r="BG588"/>
  <c r="BF588"/>
  <c r="T588"/>
  <c r="R588"/>
  <c r="P588"/>
  <c r="BI585"/>
  <c r="BH585"/>
  <c r="BG585"/>
  <c r="BF585"/>
  <c r="T585"/>
  <c r="R585"/>
  <c r="P585"/>
  <c r="BI581"/>
  <c r="BH581"/>
  <c r="BG581"/>
  <c r="BF581"/>
  <c r="T581"/>
  <c r="R581"/>
  <c r="P581"/>
  <c r="BI578"/>
  <c r="BH578"/>
  <c r="BG578"/>
  <c r="BF578"/>
  <c r="T578"/>
  <c r="R578"/>
  <c r="P578"/>
  <c r="BI567"/>
  <c r="BH567"/>
  <c r="BG567"/>
  <c r="BF567"/>
  <c r="T567"/>
  <c r="R567"/>
  <c r="P567"/>
  <c r="BI565"/>
  <c r="BH565"/>
  <c r="BG565"/>
  <c r="BF565"/>
  <c r="T565"/>
  <c r="R565"/>
  <c r="P565"/>
  <c r="BI555"/>
  <c r="BH555"/>
  <c r="BG555"/>
  <c r="BF555"/>
  <c r="T555"/>
  <c r="R555"/>
  <c r="P555"/>
  <c r="BI552"/>
  <c r="BH552"/>
  <c r="BG552"/>
  <c r="BF552"/>
  <c r="T552"/>
  <c r="R552"/>
  <c r="P552"/>
  <c r="BI543"/>
  <c r="BH543"/>
  <c r="BG543"/>
  <c r="BF543"/>
  <c r="T543"/>
  <c r="R543"/>
  <c r="P543"/>
  <c r="BI540"/>
  <c r="BH540"/>
  <c r="BG540"/>
  <c r="BF540"/>
  <c r="T540"/>
  <c r="R540"/>
  <c r="P540"/>
  <c r="BI530"/>
  <c r="BH530"/>
  <c r="BG530"/>
  <c r="BF530"/>
  <c r="T530"/>
  <c r="R530"/>
  <c r="P530"/>
  <c r="BI520"/>
  <c r="BH520"/>
  <c r="BG520"/>
  <c r="BF520"/>
  <c r="T520"/>
  <c r="R520"/>
  <c r="P520"/>
  <c r="BI505"/>
  <c r="BH505"/>
  <c r="BG505"/>
  <c r="BF505"/>
  <c r="T505"/>
  <c r="R505"/>
  <c r="P505"/>
  <c r="BI495"/>
  <c r="BH495"/>
  <c r="BG495"/>
  <c r="BF495"/>
  <c r="T495"/>
  <c r="R495"/>
  <c r="P495"/>
  <c r="BI492"/>
  <c r="BH492"/>
  <c r="BG492"/>
  <c r="BF492"/>
  <c r="T492"/>
  <c r="R492"/>
  <c r="P492"/>
  <c r="BI489"/>
  <c r="BH489"/>
  <c r="BG489"/>
  <c r="BF489"/>
  <c r="T489"/>
  <c r="R489"/>
  <c r="P489"/>
  <c r="BI474"/>
  <c r="BH474"/>
  <c r="BG474"/>
  <c r="BF474"/>
  <c r="T474"/>
  <c r="R474"/>
  <c r="P474"/>
  <c r="BI471"/>
  <c r="BH471"/>
  <c r="BG471"/>
  <c r="BF471"/>
  <c r="T471"/>
  <c r="T470"/>
  <c r="R471"/>
  <c r="R470"/>
  <c r="P471"/>
  <c r="P470"/>
  <c r="BI460"/>
  <c r="BH460"/>
  <c r="BG460"/>
  <c r="BF460"/>
  <c r="T460"/>
  <c r="T459"/>
  <c r="R460"/>
  <c r="R459"/>
  <c r="P460"/>
  <c r="P459"/>
  <c r="BI443"/>
  <c r="BH443"/>
  <c r="BG443"/>
  <c r="BF443"/>
  <c r="T443"/>
  <c r="R443"/>
  <c r="P443"/>
  <c r="BI427"/>
  <c r="BH427"/>
  <c r="BG427"/>
  <c r="BF427"/>
  <c r="T427"/>
  <c r="R427"/>
  <c r="P427"/>
  <c r="BI414"/>
  <c r="BH414"/>
  <c r="BG414"/>
  <c r="BF414"/>
  <c r="T414"/>
  <c r="R414"/>
  <c r="P414"/>
  <c r="BI401"/>
  <c r="BH401"/>
  <c r="BG401"/>
  <c r="BF401"/>
  <c r="T401"/>
  <c r="R401"/>
  <c r="P401"/>
  <c r="BI387"/>
  <c r="BH387"/>
  <c r="BG387"/>
  <c r="BF387"/>
  <c r="T387"/>
  <c r="R387"/>
  <c r="P387"/>
  <c r="BI374"/>
  <c r="BH374"/>
  <c r="BG374"/>
  <c r="BF374"/>
  <c r="T374"/>
  <c r="R374"/>
  <c r="P374"/>
  <c r="BI355"/>
  <c r="BH355"/>
  <c r="BG355"/>
  <c r="BF355"/>
  <c r="T355"/>
  <c r="R355"/>
  <c r="P355"/>
  <c r="BI341"/>
  <c r="BH341"/>
  <c r="BG341"/>
  <c r="BF341"/>
  <c r="T341"/>
  <c r="R341"/>
  <c r="P341"/>
  <c r="BI337"/>
  <c r="BH337"/>
  <c r="BG337"/>
  <c r="BF337"/>
  <c r="T337"/>
  <c r="R337"/>
  <c r="P337"/>
  <c r="BI327"/>
  <c r="BH327"/>
  <c r="BG327"/>
  <c r="BF327"/>
  <c r="T327"/>
  <c r="R327"/>
  <c r="P327"/>
  <c r="BI323"/>
  <c r="BH323"/>
  <c r="BG323"/>
  <c r="BF323"/>
  <c r="T323"/>
  <c r="R323"/>
  <c r="P323"/>
  <c r="BI309"/>
  <c r="BH309"/>
  <c r="BG309"/>
  <c r="BF309"/>
  <c r="T309"/>
  <c r="R309"/>
  <c r="P309"/>
  <c r="BI298"/>
  <c r="BH298"/>
  <c r="BG298"/>
  <c r="BF298"/>
  <c r="T298"/>
  <c r="R298"/>
  <c r="P298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2"/>
  <c r="BH272"/>
  <c r="BG272"/>
  <c r="BF272"/>
  <c r="T272"/>
  <c r="R272"/>
  <c r="P272"/>
  <c r="BI268"/>
  <c r="BH268"/>
  <c r="BG268"/>
  <c r="BF268"/>
  <c r="T268"/>
  <c r="R268"/>
  <c r="P268"/>
  <c r="BI258"/>
  <c r="BH258"/>
  <c r="BG258"/>
  <c r="BF258"/>
  <c r="T258"/>
  <c r="R258"/>
  <c r="P258"/>
  <c r="BI248"/>
  <c r="BH248"/>
  <c r="BG248"/>
  <c r="BF248"/>
  <c r="T248"/>
  <c r="R248"/>
  <c r="P248"/>
  <c r="BI233"/>
  <c r="BH233"/>
  <c r="BG233"/>
  <c r="BF233"/>
  <c r="T233"/>
  <c r="R233"/>
  <c r="P233"/>
  <c r="BI223"/>
  <c r="BH223"/>
  <c r="BG223"/>
  <c r="BF223"/>
  <c r="T223"/>
  <c r="R223"/>
  <c r="P223"/>
  <c r="BI211"/>
  <c r="BH211"/>
  <c r="BG211"/>
  <c r="BF211"/>
  <c r="T211"/>
  <c r="R211"/>
  <c r="P211"/>
  <c r="BI207"/>
  <c r="BH207"/>
  <c r="BG207"/>
  <c r="BF207"/>
  <c r="T207"/>
  <c r="R207"/>
  <c r="P207"/>
  <c r="BI197"/>
  <c r="BH197"/>
  <c r="BG197"/>
  <c r="BF197"/>
  <c r="T197"/>
  <c r="R197"/>
  <c r="P197"/>
  <c r="BI187"/>
  <c r="BH187"/>
  <c r="BG187"/>
  <c r="BF187"/>
  <c r="T187"/>
  <c r="R187"/>
  <c r="P187"/>
  <c r="BI177"/>
  <c r="BH177"/>
  <c r="BG177"/>
  <c r="BF177"/>
  <c r="T177"/>
  <c r="R177"/>
  <c r="P177"/>
  <c r="BI174"/>
  <c r="BH174"/>
  <c r="BG174"/>
  <c r="BF174"/>
  <c r="T174"/>
  <c r="R174"/>
  <c r="P174"/>
  <c r="BI146"/>
  <c r="BH146"/>
  <c r="BG146"/>
  <c r="BF146"/>
  <c r="T146"/>
  <c r="R146"/>
  <c r="P146"/>
  <c r="BI136"/>
  <c r="BH136"/>
  <c r="BG136"/>
  <c r="BF136"/>
  <c r="T136"/>
  <c r="R136"/>
  <c r="P136"/>
  <c r="BI126"/>
  <c r="BH126"/>
  <c r="BG126"/>
  <c r="BF126"/>
  <c r="T126"/>
  <c r="R126"/>
  <c r="P126"/>
  <c r="BI116"/>
  <c r="BH116"/>
  <c r="BG116"/>
  <c r="BF116"/>
  <c r="T116"/>
  <c r="R116"/>
  <c r="P116"/>
  <c r="BI106"/>
  <c r="BH106"/>
  <c r="BG106"/>
  <c r="BF106"/>
  <c r="T106"/>
  <c r="R106"/>
  <c r="P106"/>
  <c r="BI96"/>
  <c r="BH96"/>
  <c r="BG96"/>
  <c r="BF96"/>
  <c r="T96"/>
  <c r="R96"/>
  <c r="P96"/>
  <c r="BI92"/>
  <c r="BH92"/>
  <c r="BG92"/>
  <c r="BF92"/>
  <c r="T92"/>
  <c r="R92"/>
  <c r="P92"/>
  <c r="J87"/>
  <c r="J86"/>
  <c r="F86"/>
  <c r="F84"/>
  <c r="E82"/>
  <c r="J55"/>
  <c r="J54"/>
  <c r="F54"/>
  <c r="F52"/>
  <c r="E50"/>
  <c r="J18"/>
  <c r="E18"/>
  <c r="F87"/>
  <c r="J17"/>
  <c r="J12"/>
  <c r="J84"/>
  <c r="E7"/>
  <c r="E80"/>
  <c i="4" r="J209"/>
  <c r="J37"/>
  <c r="J36"/>
  <c i="1" r="AY57"/>
  <c i="4" r="J35"/>
  <c i="1" r="AX57"/>
  <c i="4"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T303"/>
  <c r="R304"/>
  <c r="R303"/>
  <c r="P304"/>
  <c r="P303"/>
  <c r="BI295"/>
  <c r="BH295"/>
  <c r="BG295"/>
  <c r="BF295"/>
  <c r="T295"/>
  <c r="R295"/>
  <c r="P295"/>
  <c r="BI291"/>
  <c r="BH291"/>
  <c r="BG291"/>
  <c r="BF291"/>
  <c r="T291"/>
  <c r="R291"/>
  <c r="P291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2"/>
  <c r="BH252"/>
  <c r="BG252"/>
  <c r="BF252"/>
  <c r="T252"/>
  <c r="R252"/>
  <c r="P252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18"/>
  <c r="BH218"/>
  <c r="BG218"/>
  <c r="BF218"/>
  <c r="T218"/>
  <c r="T217"/>
  <c r="R218"/>
  <c r="R217"/>
  <c r="P218"/>
  <c r="P217"/>
  <c r="BI214"/>
  <c r="BH214"/>
  <c r="BG214"/>
  <c r="BF214"/>
  <c r="T214"/>
  <c r="R214"/>
  <c r="P214"/>
  <c r="BI211"/>
  <c r="BH211"/>
  <c r="BG211"/>
  <c r="BF211"/>
  <c r="T211"/>
  <c r="R211"/>
  <c r="P211"/>
  <c r="J63"/>
  <c r="BI200"/>
  <c r="BH200"/>
  <c r="BG200"/>
  <c r="BF200"/>
  <c r="T200"/>
  <c r="R200"/>
  <c r="P200"/>
  <c r="BI192"/>
  <c r="BH192"/>
  <c r="BG192"/>
  <c r="BF192"/>
  <c r="T192"/>
  <c r="R192"/>
  <c r="P192"/>
  <c r="BI184"/>
  <c r="BH184"/>
  <c r="BG184"/>
  <c r="BF184"/>
  <c r="T184"/>
  <c r="R184"/>
  <c r="P184"/>
  <c r="BI182"/>
  <c r="BH182"/>
  <c r="BG182"/>
  <c r="BF182"/>
  <c r="T182"/>
  <c r="R182"/>
  <c r="P182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59"/>
  <c r="BH159"/>
  <c r="BG159"/>
  <c r="BF159"/>
  <c r="T159"/>
  <c r="R159"/>
  <c r="P159"/>
  <c r="BI151"/>
  <c r="BH151"/>
  <c r="BG151"/>
  <c r="BF151"/>
  <c r="T151"/>
  <c r="R151"/>
  <c r="P151"/>
  <c r="BI144"/>
  <c r="BH144"/>
  <c r="BG144"/>
  <c r="BF144"/>
  <c r="T144"/>
  <c r="R144"/>
  <c r="P144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0"/>
  <c r="BH120"/>
  <c r="BG120"/>
  <c r="BF120"/>
  <c r="T120"/>
  <c r="R120"/>
  <c r="P120"/>
  <c r="BI115"/>
  <c r="BH115"/>
  <c r="BG115"/>
  <c r="BF115"/>
  <c r="T115"/>
  <c r="R115"/>
  <c r="P115"/>
  <c r="BI107"/>
  <c r="BH107"/>
  <c r="BG107"/>
  <c r="BF107"/>
  <c r="T107"/>
  <c r="R107"/>
  <c r="P107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89"/>
  <c r="BH89"/>
  <c r="BG89"/>
  <c r="BF89"/>
  <c r="T89"/>
  <c r="R89"/>
  <c r="P89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3" r="J37"/>
  <c r="J36"/>
  <c i="1" r="AY56"/>
  <c i="3" r="J35"/>
  <c i="1" r="AX56"/>
  <c i="3" r="BI644"/>
  <c r="BH644"/>
  <c r="BG644"/>
  <c r="BF644"/>
  <c r="T644"/>
  <c r="R644"/>
  <c r="P644"/>
  <c r="BI641"/>
  <c r="BH641"/>
  <c r="BG641"/>
  <c r="BF641"/>
  <c r="T641"/>
  <c r="R641"/>
  <c r="P641"/>
  <c r="BI610"/>
  <c r="BH610"/>
  <c r="BG610"/>
  <c r="BF610"/>
  <c r="T610"/>
  <c r="R610"/>
  <c r="P610"/>
  <c r="BI607"/>
  <c r="BH607"/>
  <c r="BG607"/>
  <c r="BF607"/>
  <c r="T607"/>
  <c r="R607"/>
  <c r="P607"/>
  <c r="BI605"/>
  <c r="BH605"/>
  <c r="BG605"/>
  <c r="BF605"/>
  <c r="T605"/>
  <c r="R605"/>
  <c r="P605"/>
  <c r="BI603"/>
  <c r="BH603"/>
  <c r="BG603"/>
  <c r="BF603"/>
  <c r="T603"/>
  <c r="R603"/>
  <c r="P603"/>
  <c r="BI599"/>
  <c r="BH599"/>
  <c r="BG599"/>
  <c r="BF599"/>
  <c r="T599"/>
  <c r="R599"/>
  <c r="P599"/>
  <c r="BI597"/>
  <c r="BH597"/>
  <c r="BG597"/>
  <c r="BF597"/>
  <c r="T597"/>
  <c r="R597"/>
  <c r="P597"/>
  <c r="BI593"/>
  <c r="BH593"/>
  <c r="BG593"/>
  <c r="BF593"/>
  <c r="T593"/>
  <c r="R593"/>
  <c r="P593"/>
  <c r="BI591"/>
  <c r="BH591"/>
  <c r="BG591"/>
  <c r="BF591"/>
  <c r="T591"/>
  <c r="R591"/>
  <c r="P591"/>
  <c r="BI587"/>
  <c r="BH587"/>
  <c r="BG587"/>
  <c r="BF587"/>
  <c r="T587"/>
  <c r="R587"/>
  <c r="P587"/>
  <c r="BI583"/>
  <c r="BH583"/>
  <c r="BG583"/>
  <c r="BF583"/>
  <c r="T583"/>
  <c r="R583"/>
  <c r="P583"/>
  <c r="BI581"/>
  <c r="BH581"/>
  <c r="BG581"/>
  <c r="BF581"/>
  <c r="T581"/>
  <c r="R581"/>
  <c r="P581"/>
  <c r="BI577"/>
  <c r="BH577"/>
  <c r="BG577"/>
  <c r="BF577"/>
  <c r="T577"/>
  <c r="R577"/>
  <c r="P577"/>
  <c r="BI573"/>
  <c r="BH573"/>
  <c r="BG573"/>
  <c r="BF573"/>
  <c r="T573"/>
  <c r="R573"/>
  <c r="P573"/>
  <c r="BI567"/>
  <c r="BH567"/>
  <c r="BG567"/>
  <c r="BF567"/>
  <c r="T567"/>
  <c r="R567"/>
  <c r="P567"/>
  <c r="BI561"/>
  <c r="BH561"/>
  <c r="BG561"/>
  <c r="BF561"/>
  <c r="T561"/>
  <c r="R561"/>
  <c r="P561"/>
  <c r="BI559"/>
  <c r="BH559"/>
  <c r="BG559"/>
  <c r="BF559"/>
  <c r="T559"/>
  <c r="R559"/>
  <c r="P559"/>
  <c r="BI556"/>
  <c r="BH556"/>
  <c r="BG556"/>
  <c r="BF556"/>
  <c r="T556"/>
  <c r="R556"/>
  <c r="P556"/>
  <c r="BI554"/>
  <c r="BH554"/>
  <c r="BG554"/>
  <c r="BF554"/>
  <c r="T554"/>
  <c r="R554"/>
  <c r="P554"/>
  <c r="BI549"/>
  <c r="BH549"/>
  <c r="BG549"/>
  <c r="BF549"/>
  <c r="T549"/>
  <c r="R549"/>
  <c r="P549"/>
  <c r="BI542"/>
  <c r="BH542"/>
  <c r="BG542"/>
  <c r="BF542"/>
  <c r="T542"/>
  <c r="R542"/>
  <c r="P542"/>
  <c r="BI540"/>
  <c r="BH540"/>
  <c r="BG540"/>
  <c r="BF540"/>
  <c r="T540"/>
  <c r="R540"/>
  <c r="P540"/>
  <c r="BI536"/>
  <c r="BH536"/>
  <c r="BG536"/>
  <c r="BF536"/>
  <c r="T536"/>
  <c r="R536"/>
  <c r="P536"/>
  <c r="BI529"/>
  <c r="BH529"/>
  <c r="BG529"/>
  <c r="BF529"/>
  <c r="T529"/>
  <c r="R529"/>
  <c r="P529"/>
  <c r="BI522"/>
  <c r="BH522"/>
  <c r="BG522"/>
  <c r="BF522"/>
  <c r="T522"/>
  <c r="R522"/>
  <c r="P522"/>
  <c r="BI518"/>
  <c r="BH518"/>
  <c r="BG518"/>
  <c r="BF518"/>
  <c r="T518"/>
  <c r="R518"/>
  <c r="P518"/>
  <c r="BI515"/>
  <c r="BH515"/>
  <c r="BG515"/>
  <c r="BF515"/>
  <c r="T515"/>
  <c r="R515"/>
  <c r="P515"/>
  <c r="BI511"/>
  <c r="BH511"/>
  <c r="BG511"/>
  <c r="BF511"/>
  <c r="T511"/>
  <c r="R511"/>
  <c r="P511"/>
  <c r="BI508"/>
  <c r="BH508"/>
  <c r="BG508"/>
  <c r="BF508"/>
  <c r="T508"/>
  <c r="R508"/>
  <c r="P508"/>
  <c r="BI501"/>
  <c r="BH501"/>
  <c r="BG501"/>
  <c r="BF501"/>
  <c r="T501"/>
  <c r="R501"/>
  <c r="P501"/>
  <c r="BI498"/>
  <c r="BH498"/>
  <c r="BG498"/>
  <c r="BF498"/>
  <c r="T498"/>
  <c r="R498"/>
  <c r="P498"/>
  <c r="BI493"/>
  <c r="BH493"/>
  <c r="BG493"/>
  <c r="BF493"/>
  <c r="T493"/>
  <c r="R493"/>
  <c r="P493"/>
  <c r="BI490"/>
  <c r="BH490"/>
  <c r="BG490"/>
  <c r="BF490"/>
  <c r="T490"/>
  <c r="R490"/>
  <c r="P490"/>
  <c r="BI485"/>
  <c r="BH485"/>
  <c r="BG485"/>
  <c r="BF485"/>
  <c r="T485"/>
  <c r="R485"/>
  <c r="P485"/>
  <c r="BI482"/>
  <c r="BH482"/>
  <c r="BG482"/>
  <c r="BF482"/>
  <c r="T482"/>
  <c r="R482"/>
  <c r="P482"/>
  <c r="BI479"/>
  <c r="BH479"/>
  <c r="BG479"/>
  <c r="BF479"/>
  <c r="T479"/>
  <c r="R479"/>
  <c r="P479"/>
  <c r="BI472"/>
  <c r="BH472"/>
  <c r="BG472"/>
  <c r="BF472"/>
  <c r="T472"/>
  <c r="R472"/>
  <c r="P472"/>
  <c r="BI464"/>
  <c r="BH464"/>
  <c r="BG464"/>
  <c r="BF464"/>
  <c r="T464"/>
  <c r="R464"/>
  <c r="P464"/>
  <c r="BI457"/>
  <c r="BH457"/>
  <c r="BG457"/>
  <c r="BF457"/>
  <c r="T457"/>
  <c r="R457"/>
  <c r="P457"/>
  <c r="BI450"/>
  <c r="BH450"/>
  <c r="BG450"/>
  <c r="BF450"/>
  <c r="T450"/>
  <c r="R450"/>
  <c r="P450"/>
  <c r="BI447"/>
  <c r="BH447"/>
  <c r="BG447"/>
  <c r="BF447"/>
  <c r="T447"/>
  <c r="R447"/>
  <c r="P447"/>
  <c r="BI444"/>
  <c r="BH444"/>
  <c r="BG444"/>
  <c r="BF444"/>
  <c r="T444"/>
  <c r="R444"/>
  <c r="P444"/>
  <c r="BI441"/>
  <c r="BH441"/>
  <c r="BG441"/>
  <c r="BF441"/>
  <c r="T441"/>
  <c r="R441"/>
  <c r="P441"/>
  <c r="BI438"/>
  <c r="BH438"/>
  <c r="BG438"/>
  <c r="BF438"/>
  <c r="T438"/>
  <c r="R438"/>
  <c r="P438"/>
  <c r="BI435"/>
  <c r="BH435"/>
  <c r="BG435"/>
  <c r="BF435"/>
  <c r="T435"/>
  <c r="R435"/>
  <c r="P435"/>
  <c r="BI432"/>
  <c r="BH432"/>
  <c r="BG432"/>
  <c r="BF432"/>
  <c r="T432"/>
  <c r="R432"/>
  <c r="P432"/>
  <c r="BI429"/>
  <c r="BH429"/>
  <c r="BG429"/>
  <c r="BF429"/>
  <c r="T429"/>
  <c r="R429"/>
  <c r="P429"/>
  <c r="BI416"/>
  <c r="BH416"/>
  <c r="BG416"/>
  <c r="BF416"/>
  <c r="T416"/>
  <c r="R416"/>
  <c r="P416"/>
  <c r="BI403"/>
  <c r="BH403"/>
  <c r="BG403"/>
  <c r="BF403"/>
  <c r="T403"/>
  <c r="R403"/>
  <c r="P403"/>
  <c r="BI390"/>
  <c r="BH390"/>
  <c r="BG390"/>
  <c r="BF390"/>
  <c r="T390"/>
  <c r="R390"/>
  <c r="P390"/>
  <c r="BI387"/>
  <c r="BH387"/>
  <c r="BG387"/>
  <c r="BF387"/>
  <c r="T387"/>
  <c r="R387"/>
  <c r="P387"/>
  <c r="BI365"/>
  <c r="BH365"/>
  <c r="BG365"/>
  <c r="BF365"/>
  <c r="T365"/>
  <c r="R365"/>
  <c r="P365"/>
  <c r="BI343"/>
  <c r="BH343"/>
  <c r="BG343"/>
  <c r="BF343"/>
  <c r="T343"/>
  <c r="R343"/>
  <c r="P343"/>
  <c r="BI340"/>
  <c r="BH340"/>
  <c r="BG340"/>
  <c r="BF340"/>
  <c r="T340"/>
  <c r="R340"/>
  <c r="P340"/>
  <c r="BI336"/>
  <c r="BH336"/>
  <c r="BG336"/>
  <c r="BF336"/>
  <c r="T336"/>
  <c r="R336"/>
  <c r="P336"/>
  <c r="BI331"/>
  <c r="BH331"/>
  <c r="BG331"/>
  <c r="BF331"/>
  <c r="T331"/>
  <c r="R331"/>
  <c r="P331"/>
  <c r="BI300"/>
  <c r="BH300"/>
  <c r="BG300"/>
  <c r="BF300"/>
  <c r="T300"/>
  <c r="T299"/>
  <c r="R300"/>
  <c r="R299"/>
  <c r="P300"/>
  <c r="P299"/>
  <c r="BI294"/>
  <c r="BH294"/>
  <c r="BG294"/>
  <c r="BF294"/>
  <c r="T294"/>
  <c r="R294"/>
  <c r="P294"/>
  <c r="BI291"/>
  <c r="BH291"/>
  <c r="BG291"/>
  <c r="BF291"/>
  <c r="T291"/>
  <c r="R291"/>
  <c r="P291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21"/>
  <c r="BH221"/>
  <c r="BG221"/>
  <c r="BF221"/>
  <c r="T221"/>
  <c r="R221"/>
  <c r="P221"/>
  <c r="BI199"/>
  <c r="BH199"/>
  <c r="BG199"/>
  <c r="BF199"/>
  <c r="T199"/>
  <c r="R199"/>
  <c r="P199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46"/>
  <c r="BH146"/>
  <c r="BG146"/>
  <c r="BF146"/>
  <c r="T146"/>
  <c r="R146"/>
  <c r="P146"/>
  <c r="BI139"/>
  <c r="BH139"/>
  <c r="BG139"/>
  <c r="BF139"/>
  <c r="T139"/>
  <c r="R139"/>
  <c r="P139"/>
  <c r="BI106"/>
  <c r="BH106"/>
  <c r="BG106"/>
  <c r="BF106"/>
  <c r="T106"/>
  <c r="R106"/>
  <c r="P106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8"/>
  <c r="BH88"/>
  <c r="BG88"/>
  <c r="BF88"/>
  <c r="T88"/>
  <c r="R88"/>
  <c r="P88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2" r="J37"/>
  <c r="J36"/>
  <c i="1" r="AY55"/>
  <c i="2" r="J35"/>
  <c i="1" r="AX55"/>
  <c i="2" r="BI148"/>
  <c r="BH148"/>
  <c r="BG148"/>
  <c r="BF148"/>
  <c r="T148"/>
  <c r="T147"/>
  <c r="R148"/>
  <c r="R147"/>
  <c r="P148"/>
  <c r="P147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2"/>
  <c r="BH122"/>
  <c r="BG122"/>
  <c r="BF122"/>
  <c r="T122"/>
  <c r="T121"/>
  <c r="R122"/>
  <c r="R121"/>
  <c r="P122"/>
  <c r="P121"/>
  <c r="BI115"/>
  <c r="BH115"/>
  <c r="BG115"/>
  <c r="BF115"/>
  <c r="T115"/>
  <c r="R115"/>
  <c r="P115"/>
  <c r="BI109"/>
  <c r="BH109"/>
  <c r="BG109"/>
  <c r="BF109"/>
  <c r="T109"/>
  <c r="R109"/>
  <c r="P109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1" r="L50"/>
  <c r="AM50"/>
  <c r="AM49"/>
  <c r="L49"/>
  <c r="AM47"/>
  <c r="L47"/>
  <c r="L45"/>
  <c r="L44"/>
  <c i="7" r="BK523"/>
  <c r="BK401"/>
  <c r="BK246"/>
  <c r="BK610"/>
  <c r="BK506"/>
  <c r="J448"/>
  <c r="BK283"/>
  <c r="BK95"/>
  <c r="J533"/>
  <c r="BK308"/>
  <c r="BK435"/>
  <c r="BK585"/>
  <c r="J568"/>
  <c r="BK538"/>
  <c r="J489"/>
  <c r="BK432"/>
  <c r="J372"/>
  <c r="J243"/>
  <c r="BK644"/>
  <c r="BK525"/>
  <c r="BK461"/>
  <c r="BK319"/>
  <c r="BK106"/>
  <c r="J543"/>
  <c r="J195"/>
  <c r="BK464"/>
  <c r="BK134"/>
  <c i="2" r="BK109"/>
  <c r="BK148"/>
  <c r="BK144"/>
  <c r="BK134"/>
  <c r="BK128"/>
  <c r="J109"/>
  <c i="3" r="BK610"/>
  <c r="J593"/>
  <c r="J529"/>
  <c r="BK493"/>
  <c r="J139"/>
  <c r="F35"/>
  <c i="6" r="BK355"/>
  <c r="BK301"/>
  <c r="BK238"/>
  <c r="J203"/>
  <c r="J183"/>
  <c r="J124"/>
  <c r="J103"/>
  <c r="BK332"/>
  <c r="J286"/>
  <c r="J272"/>
  <c r="J178"/>
  <c r="J396"/>
  <c r="BK382"/>
  <c r="J368"/>
  <c r="BK329"/>
  <c r="J304"/>
  <c r="J250"/>
  <c r="BK183"/>
  <c i="2" r="J148"/>
  <c r="BK141"/>
  <c r="J137"/>
  <c r="BK131"/>
  <c r="BK122"/>
  <c r="BK115"/>
  <c r="J93"/>
  <c r="J131"/>
  <c r="J103"/>
  <c r="BK98"/>
  <c r="BK87"/>
  <c i="3" r="BK587"/>
  <c r="BK542"/>
  <c r="BK518"/>
  <c r="J485"/>
  <c r="J438"/>
  <c r="J291"/>
  <c r="J644"/>
  <c r="J610"/>
  <c r="J605"/>
  <c r="J603"/>
  <c r="BK599"/>
  <c r="BK583"/>
  <c r="BK573"/>
  <c r="BK554"/>
  <c r="J549"/>
  <c r="BK522"/>
  <c r="J518"/>
  <c r="J515"/>
  <c r="J498"/>
  <c r="BK482"/>
  <c r="J472"/>
  <c r="J457"/>
  <c r="BK447"/>
  <c r="J444"/>
  <c r="BK438"/>
  <c r="BK416"/>
  <c r="J403"/>
  <c r="BK387"/>
  <c r="BK343"/>
  <c r="J336"/>
  <c r="BK291"/>
  <c r="J257"/>
  <c r="J251"/>
  <c r="J169"/>
  <c r="BK166"/>
  <c r="J95"/>
  <c r="J92"/>
  <c r="J597"/>
  <c r="J591"/>
  <c r="J577"/>
  <c r="J540"/>
  <c r="J501"/>
  <c r="BK485"/>
  <c r="J479"/>
  <c r="J429"/>
  <c r="J340"/>
  <c r="BK261"/>
  <c r="BK221"/>
  <c r="J199"/>
  <c r="J106"/>
  <c r="BK641"/>
  <c r="J599"/>
  <c r="J583"/>
  <c r="BK561"/>
  <c r="BK556"/>
  <c r="BK501"/>
  <c r="J490"/>
  <c r="J450"/>
  <c r="BK429"/>
  <c r="J331"/>
  <c r="BK251"/>
  <c r="BK92"/>
  <c i="4" r="J304"/>
  <c r="BK226"/>
  <c r="BK167"/>
  <c r="J310"/>
  <c r="J275"/>
  <c r="BK252"/>
  <c r="BK132"/>
  <c r="J291"/>
  <c r="J236"/>
  <c r="BK151"/>
  <c r="J96"/>
  <c r="J282"/>
  <c r="J218"/>
  <c r="BK192"/>
  <c r="J129"/>
  <c r="BK89"/>
  <c i="5" r="BK588"/>
  <c r="BK567"/>
  <c r="BK543"/>
  <c r="BK505"/>
  <c r="BK489"/>
  <c r="BK460"/>
  <c r="J374"/>
  <c r="BK337"/>
  <c r="BK126"/>
  <c r="J309"/>
  <c r="J258"/>
  <c r="J223"/>
  <c r="BK197"/>
  <c r="J177"/>
  <c r="BK136"/>
  <c r="BK601"/>
  <c r="J588"/>
  <c r="J555"/>
  <c r="J543"/>
  <c r="BK520"/>
  <c r="J492"/>
  <c r="J460"/>
  <c r="BK401"/>
  <c r="J298"/>
  <c r="BK233"/>
  <c r="J116"/>
  <c r="BK591"/>
  <c r="J581"/>
  <c r="J520"/>
  <c r="J443"/>
  <c r="J355"/>
  <c r="J337"/>
  <c r="BK285"/>
  <c r="J248"/>
  <c r="BK96"/>
  <c i="6" r="J360"/>
  <c r="J402"/>
  <c r="J393"/>
  <c r="BK368"/>
  <c r="J332"/>
  <c r="J265"/>
  <c r="BK211"/>
  <c r="J155"/>
  <c r="J120"/>
  <c r="BK91"/>
  <c r="BK387"/>
  <c r="BK371"/>
  <c r="J316"/>
  <c r="BK222"/>
  <c r="BK103"/>
  <c i="7" r="J613"/>
  <c r="BK641"/>
  <c r="BK613"/>
  <c r="J598"/>
  <c r="J578"/>
  <c r="BK565"/>
  <c r="J545"/>
  <c r="J538"/>
  <c r="J506"/>
  <c r="BK486"/>
  <c r="J464"/>
  <c r="J440"/>
  <c r="BK385"/>
  <c r="BK316"/>
  <c r="BK274"/>
  <c r="BK148"/>
  <c r="J98"/>
  <c r="BK604"/>
  <c r="J585"/>
  <c r="BK499"/>
  <c r="BK470"/>
  <c r="BK417"/>
  <c r="BK372"/>
  <c r="J274"/>
  <c r="J246"/>
  <c r="BK88"/>
  <c r="J565"/>
  <c r="BK545"/>
  <c r="BK440"/>
  <c r="J560"/>
  <c r="J525"/>
  <c r="BK359"/>
  <c r="BK152"/>
  <c r="J607"/>
  <c r="BK616"/>
  <c r="J601"/>
  <c r="BK573"/>
  <c r="BK543"/>
  <c r="BK535"/>
  <c r="J512"/>
  <c r="J479"/>
  <c r="J461"/>
  <c r="J417"/>
  <c r="J319"/>
  <c r="BK250"/>
  <c r="J134"/>
  <c r="J95"/>
  <c r="BK607"/>
  <c r="BK587"/>
  <c r="J503"/>
  <c r="J445"/>
  <c r="BK405"/>
  <c r="BK356"/>
  <c r="J277"/>
  <c r="J148"/>
  <c r="J92"/>
  <c r="J547"/>
  <c r="BK528"/>
  <c r="J316"/>
  <c r="BK578"/>
  <c r="J520"/>
  <c r="BK420"/>
  <c r="BK243"/>
  <c i="2" r="J98"/>
  <c r="J141"/>
  <c r="J115"/>
  <c i="3" r="BK581"/>
  <c r="J447"/>
  <c r="BK644"/>
  <c r="BK567"/>
  <c r="BK515"/>
  <c r="BK441"/>
  <c r="BK294"/>
  <c r="BK146"/>
  <c i="4" r="BK282"/>
  <c r="J229"/>
  <c r="J89"/>
  <c r="BK271"/>
  <c r="J99"/>
  <c r="BK261"/>
  <c r="J120"/>
  <c r="J240"/>
  <c r="J167"/>
  <c r="J93"/>
  <c i="5" r="J288"/>
  <c r="BK268"/>
  <c r="BK174"/>
  <c r="J96"/>
  <c r="J92"/>
  <c i="6" r="BK411"/>
  <c r="J343"/>
  <c r="J222"/>
  <c r="BK155"/>
  <c r="BK396"/>
  <c r="BK378"/>
  <c r="BK362"/>
  <c r="J329"/>
  <c r="BK219"/>
  <c r="BK145"/>
  <c r="J91"/>
  <c r="J230"/>
  <c r="J374"/>
  <c r="BK272"/>
  <c r="J199"/>
  <c r="BK158"/>
  <c i="2" r="J134"/>
  <c r="BK103"/>
  <c r="J122"/>
  <c i="3" r="BK605"/>
  <c r="J567"/>
  <c r="J508"/>
  <c r="BK162"/>
  <c r="J641"/>
  <c r="BK597"/>
  <c r="J561"/>
  <c r="BK529"/>
  <c r="BK511"/>
  <c r="BK450"/>
  <c r="BK435"/>
  <c r="J365"/>
  <c r="J300"/>
  <c r="J221"/>
  <c r="J146"/>
  <c r="J607"/>
  <c r="J581"/>
  <c r="BK508"/>
  <c r="BK432"/>
  <c r="BK300"/>
  <c r="J166"/>
  <c r="J101"/>
  <c r="J587"/>
  <c r="J542"/>
  <c r="BK403"/>
  <c r="J162"/>
  <c i="4" r="BK232"/>
  <c r="J102"/>
  <c r="BK218"/>
  <c r="BK310"/>
  <c r="BK99"/>
  <c r="J232"/>
  <c r="BK159"/>
  <c i="5" r="J598"/>
  <c r="BK565"/>
  <c r="BK495"/>
  <c r="BK443"/>
  <c r="BK282"/>
  <c r="J268"/>
  <c r="BK207"/>
  <c r="BK116"/>
  <c r="BK594"/>
  <c r="J552"/>
  <c r="J471"/>
  <c r="BK355"/>
  <c r="BK177"/>
  <c r="BK581"/>
  <c r="J387"/>
  <c r="BK298"/>
  <c r="BK146"/>
  <c i="6" r="BK168"/>
  <c r="J382"/>
  <c r="BK316"/>
  <c r="J168"/>
  <c r="BK113"/>
  <c r="J362"/>
  <c r="J145"/>
  <c r="BK124"/>
  <c i="2" r="J87"/>
  <c r="BK137"/>
  <c r="BK93"/>
  <c i="3" r="J556"/>
  <c r="J254"/>
  <c r="BK591"/>
  <c r="J559"/>
  <c r="BK498"/>
  <c r="J432"/>
  <c r="BK365"/>
  <c r="BK169"/>
  <c i="4" r="BK289"/>
  <c r="J170"/>
  <c r="J285"/>
  <c r="BK200"/>
  <c r="BK295"/>
  <c r="BK182"/>
  <c r="BK291"/>
  <c r="J226"/>
  <c r="J135"/>
  <c i="5" r="BK323"/>
  <c r="BK272"/>
  <c r="BK223"/>
  <c r="J136"/>
  <c r="BK92"/>
  <c i="6" r="BK414"/>
  <c r="BK402"/>
  <c r="J238"/>
  <c r="J191"/>
  <c r="J414"/>
  <c r="J387"/>
  <c r="J371"/>
  <c r="BK339"/>
  <c r="BK262"/>
  <c r="J158"/>
  <c r="BK117"/>
  <c r="J301"/>
  <c r="BK199"/>
  <c r="J355"/>
  <c r="J219"/>
  <c r="BK191"/>
  <c i="2" r="J144"/>
  <c r="J128"/>
  <c i="1" r="AS54"/>
  <c i="3" r="BK88"/>
  <c r="BK607"/>
  <c r="BK593"/>
  <c r="BK559"/>
  <c r="J536"/>
  <c r="BK490"/>
  <c r="BK464"/>
  <c r="J441"/>
  <c r="J390"/>
  <c r="BK331"/>
  <c r="BK254"/>
  <c r="BK98"/>
  <c r="J554"/>
  <c r="J493"/>
  <c r="BK444"/>
  <c r="BK336"/>
  <c r="BK199"/>
  <c r="J88"/>
  <c r="J573"/>
  <c r="J511"/>
  <c r="J464"/>
  <c r="J343"/>
  <c r="J98"/>
  <c i="4" r="BK278"/>
  <c r="J132"/>
  <c r="BK264"/>
  <c r="J107"/>
  <c r="BK115"/>
  <c r="BK236"/>
  <c r="BK144"/>
  <c i="5" r="BK578"/>
  <c r="BK530"/>
  <c r="J474"/>
  <c r="J401"/>
  <c r="BK211"/>
  <c r="BK288"/>
  <c r="J233"/>
  <c r="J146"/>
  <c r="J106"/>
  <c r="J567"/>
  <c r="BK540"/>
  <c r="BK474"/>
  <c r="BK374"/>
  <c r="J187"/>
  <c r="J578"/>
  <c r="BK427"/>
  <c r="BK309"/>
  <c i="6" r="BK265"/>
  <c r="BK405"/>
  <c r="BK343"/>
  <c r="BK230"/>
  <c r="BK137"/>
  <c r="BK393"/>
  <c r="J262"/>
  <c r="J127"/>
  <c r="J117"/>
  <c i="2" r="F36"/>
  <c i="3" r="J294"/>
  <c r="BK106"/>
  <c r="BK603"/>
  <c r="BK577"/>
  <c r="BK549"/>
  <c r="BK540"/>
  <c r="BK536"/>
  <c r="J482"/>
  <c r="BK472"/>
  <c r="BK457"/>
  <c r="J416"/>
  <c r="BK390"/>
  <c r="BK340"/>
  <c r="BK257"/>
  <c r="BK101"/>
  <c r="BK95"/>
  <c i="4" r="BK275"/>
  <c r="BK240"/>
  <c r="J182"/>
  <c r="J159"/>
  <c r="BK135"/>
  <c r="BK129"/>
  <c r="BK307"/>
  <c r="J261"/>
  <c r="BK229"/>
  <c r="BK214"/>
  <c r="J115"/>
  <c r="BK93"/>
  <c r="J289"/>
  <c r="J192"/>
  <c r="J174"/>
  <c r="BK107"/>
  <c r="J307"/>
  <c r="J278"/>
  <c r="J271"/>
  <c r="J214"/>
  <c r="J200"/>
  <c r="J184"/>
  <c r="J151"/>
  <c r="BK120"/>
  <c i="3" r="J522"/>
  <c r="BK479"/>
  <c r="J435"/>
  <c r="J387"/>
  <c r="J261"/>
  <c r="BK139"/>
  <c i="4" r="BK285"/>
  <c r="J264"/>
  <c r="BK174"/>
  <c r="J144"/>
  <c r="BK304"/>
  <c r="J268"/>
  <c r="J211"/>
  <c r="BK96"/>
  <c r="BK268"/>
  <c r="BK184"/>
  <c r="J295"/>
  <c r="J252"/>
  <c r="BK211"/>
  <c r="BK170"/>
  <c r="BK102"/>
  <c i="5" r="J601"/>
  <c r="BK585"/>
  <c r="BK555"/>
  <c r="J540"/>
  <c r="BK492"/>
  <c r="BK471"/>
  <c r="J427"/>
  <c r="BK387"/>
  <c r="J341"/>
  <c r="J197"/>
  <c r="J327"/>
  <c r="J282"/>
  <c r="BK248"/>
  <c r="J211"/>
  <c r="BK187"/>
  <c r="J174"/>
  <c r="J126"/>
  <c r="BK106"/>
  <c r="BK598"/>
  <c r="J585"/>
  <c r="J565"/>
  <c r="J530"/>
  <c r="J505"/>
  <c r="J495"/>
  <c r="J414"/>
  <c r="J323"/>
  <c r="J285"/>
  <c r="J272"/>
  <c r="J594"/>
  <c r="J591"/>
  <c r="BK552"/>
  <c r="J489"/>
  <c r="BK414"/>
  <c r="BK341"/>
  <c r="BK327"/>
  <c r="BK258"/>
  <c r="J207"/>
  <c i="6" r="J405"/>
  <c r="BK203"/>
  <c r="J411"/>
  <c r="BK374"/>
  <c r="BK360"/>
  <c r="BK304"/>
  <c r="BK250"/>
  <c r="BK178"/>
  <c r="BK127"/>
  <c r="BK95"/>
  <c r="J378"/>
  <c r="J339"/>
  <c r="BK286"/>
  <c r="J211"/>
  <c r="J137"/>
  <c i="7" r="J528"/>
  <c r="BK448"/>
  <c r="BK335"/>
  <c r="BK219"/>
  <c r="BK92"/>
  <c r="J592"/>
  <c r="BK429"/>
  <c r="J335"/>
  <c r="J152"/>
  <c r="BK520"/>
  <c r="J580"/>
  <c r="J452"/>
  <c i="6" r="J95"/>
  <c i="7" r="BK580"/>
  <c r="J540"/>
  <c r="BK503"/>
  <c r="J398"/>
  <c r="J313"/>
  <c r="BK155"/>
  <c r="BK601"/>
  <c r="BK496"/>
  <c r="J420"/>
  <c r="J219"/>
  <c r="BK568"/>
  <c r="J476"/>
  <c r="J530"/>
  <c r="J250"/>
  <c i="6" r="J113"/>
  <c i="7" r="BK595"/>
  <c r="J604"/>
  <c r="J587"/>
  <c r="J573"/>
  <c r="J553"/>
  <c r="BK540"/>
  <c r="BK533"/>
  <c r="J499"/>
  <c r="BK476"/>
  <c r="BK452"/>
  <c r="J429"/>
  <c r="J359"/>
  <c r="J283"/>
  <c r="J179"/>
  <c r="J106"/>
  <c r="J641"/>
  <c r="BK598"/>
  <c r="BK514"/>
  <c r="BK489"/>
  <c r="J435"/>
  <c r="BK398"/>
  <c r="BK313"/>
  <c r="BK179"/>
  <c r="J139"/>
  <c r="BK553"/>
  <c r="J486"/>
  <c r="J405"/>
  <c r="BK139"/>
  <c r="J535"/>
  <c r="J514"/>
  <c r="J411"/>
  <c i="6" r="BK120"/>
  <c i="7" r="J644"/>
  <c r="J610"/>
  <c r="BK592"/>
  <c r="BK560"/>
  <c r="BK547"/>
  <c r="BK530"/>
  <c r="J496"/>
  <c r="J470"/>
  <c r="BK445"/>
  <c r="BK411"/>
  <c r="J356"/>
  <c r="BK277"/>
  <c r="BK195"/>
  <c r="J101"/>
  <c r="J616"/>
  <c r="J595"/>
  <c r="J523"/>
  <c r="BK479"/>
  <c r="J442"/>
  <c r="J385"/>
  <c r="J308"/>
  <c r="J155"/>
  <c r="BK101"/>
  <c r="J557"/>
  <c r="BK512"/>
  <c r="J432"/>
  <c r="BK98"/>
  <c r="BK557"/>
  <c r="BK442"/>
  <c r="J401"/>
  <c r="J88"/>
  <c i="5" r="F36"/>
  <c i="2" l="1" r="BK86"/>
  <c r="T86"/>
  <c r="P127"/>
  <c r="R127"/>
  <c r="P86"/>
  <c r="P85"/>
  <c r="P84"/>
  <c i="1" r="AU55"/>
  <c i="2" r="R86"/>
  <c r="R85"/>
  <c r="R84"/>
  <c r="BK127"/>
  <c r="J127"/>
  <c r="J63"/>
  <c r="T127"/>
  <c i="3" r="P91"/>
  <c r="R91"/>
  <c r="BK260"/>
  <c r="J260"/>
  <c r="J62"/>
  <c r="T260"/>
  <c r="BK330"/>
  <c r="J330"/>
  <c r="J64"/>
  <c r="P330"/>
  <c r="R330"/>
  <c r="T330"/>
  <c r="P339"/>
  <c r="T339"/>
  <c r="P640"/>
  <c r="T640"/>
  <c i="4" r="P92"/>
  <c r="R92"/>
  <c r="BK173"/>
  <c r="J173"/>
  <c r="J62"/>
  <c r="T173"/>
  <c r="BK210"/>
  <c r="R210"/>
  <c r="BK306"/>
  <c r="J306"/>
  <c r="J67"/>
  <c r="R306"/>
  <c i="5" r="P247"/>
  <c r="P95"/>
  <c r="R247"/>
  <c r="R95"/>
  <c r="BK271"/>
  <c r="J271"/>
  <c r="J63"/>
  <c r="R271"/>
  <c r="BK326"/>
  <c r="J326"/>
  <c r="J64"/>
  <c r="T326"/>
  <c r="P340"/>
  <c r="R340"/>
  <c r="BK473"/>
  <c r="J473"/>
  <c r="J68"/>
  <c r="T473"/>
  <c r="P577"/>
  <c r="T577"/>
  <c r="P597"/>
  <c r="R597"/>
  <c i="6" r="P182"/>
  <c r="P94"/>
  <c r="R182"/>
  <c r="R94"/>
  <c r="T182"/>
  <c r="T94"/>
  <c r="P202"/>
  <c r="T202"/>
  <c r="P338"/>
  <c r="R338"/>
  <c r="BK354"/>
  <c r="J354"/>
  <c r="J65"/>
  <c r="R354"/>
  <c r="BK367"/>
  <c r="J367"/>
  <c r="J66"/>
  <c r="R367"/>
  <c r="P386"/>
  <c r="P385"/>
  <c r="T386"/>
  <c r="T385"/>
  <c i="3" r="BK91"/>
  <c r="J91"/>
  <c r="J61"/>
  <c r="T91"/>
  <c r="T87"/>
  <c r="T86"/>
  <c r="P260"/>
  <c r="R260"/>
  <c r="BK339"/>
  <c r="J339"/>
  <c r="J65"/>
  <c r="R339"/>
  <c r="BK640"/>
  <c r="J640"/>
  <c r="J66"/>
  <c r="R640"/>
  <c i="4" r="BK92"/>
  <c r="J92"/>
  <c r="J61"/>
  <c r="T92"/>
  <c r="P173"/>
  <c r="R173"/>
  <c r="P210"/>
  <c r="T210"/>
  <c r="P306"/>
  <c r="T306"/>
  <c i="5" r="BK247"/>
  <c r="J247"/>
  <c r="J62"/>
  <c r="T247"/>
  <c r="T95"/>
  <c r="P271"/>
  <c r="T271"/>
  <c r="P326"/>
  <c r="R326"/>
  <c r="BK340"/>
  <c r="J340"/>
  <c r="J65"/>
  <c r="T340"/>
  <c r="P473"/>
  <c r="R473"/>
  <c r="BK577"/>
  <c r="J577"/>
  <c r="J69"/>
  <c r="R577"/>
  <c r="BK597"/>
  <c r="J597"/>
  <c r="J70"/>
  <c r="T597"/>
  <c i="6" r="BK182"/>
  <c r="J182"/>
  <c r="J62"/>
  <c r="BK202"/>
  <c r="J202"/>
  <c r="J63"/>
  <c r="R202"/>
  <c r="BK338"/>
  <c r="J338"/>
  <c r="J64"/>
  <c r="T338"/>
  <c r="P354"/>
  <c r="T354"/>
  <c r="P367"/>
  <c r="T367"/>
  <c r="BK386"/>
  <c r="J386"/>
  <c r="J69"/>
  <c r="R386"/>
  <c r="R385"/>
  <c i="7" r="BK91"/>
  <c r="J91"/>
  <c r="J61"/>
  <c r="R91"/>
  <c r="BK249"/>
  <c r="J249"/>
  <c r="J62"/>
  <c r="T249"/>
  <c r="BK315"/>
  <c r="J315"/>
  <c r="J65"/>
  <c r="R315"/>
  <c r="P91"/>
  <c r="T91"/>
  <c r="P249"/>
  <c r="R249"/>
  <c r="BK307"/>
  <c r="J307"/>
  <c r="J64"/>
  <c r="P307"/>
  <c r="R307"/>
  <c r="T307"/>
  <c r="P315"/>
  <c r="T315"/>
  <c r="BK640"/>
  <c r="J640"/>
  <c r="J66"/>
  <c r="P640"/>
  <c r="R640"/>
  <c r="T640"/>
  <c i="2" r="BK147"/>
  <c r="J147"/>
  <c r="J64"/>
  <c r="BK121"/>
  <c r="J121"/>
  <c r="J62"/>
  <c i="4" r="BK217"/>
  <c r="J217"/>
  <c r="J65"/>
  <c r="BK303"/>
  <c r="J303"/>
  <c r="J66"/>
  <c i="5" r="BK95"/>
  <c r="J95"/>
  <c r="J61"/>
  <c r="BK459"/>
  <c r="J459"/>
  <c r="J66"/>
  <c r="BK470"/>
  <c r="J470"/>
  <c r="J67"/>
  <c i="6" r="BK94"/>
  <c r="BK90"/>
  <c r="J90"/>
  <c r="J60"/>
  <c i="3" r="BK299"/>
  <c r="J299"/>
  <c r="J63"/>
  <c i="6" r="BK381"/>
  <c r="J381"/>
  <c r="J67"/>
  <c i="7" r="BK282"/>
  <c r="J282"/>
  <c r="J63"/>
  <c r="E48"/>
  <c r="F55"/>
  <c r="BE106"/>
  <c r="BE139"/>
  <c r="BE148"/>
  <c r="BE219"/>
  <c r="BE274"/>
  <c r="BE335"/>
  <c r="BE356"/>
  <c r="BE398"/>
  <c r="BE432"/>
  <c r="BE528"/>
  <c r="BE538"/>
  <c r="BE547"/>
  <c r="BE565"/>
  <c i="6" r="J94"/>
  <c r="J61"/>
  <c i="7" r="BE283"/>
  <c r="BE420"/>
  <c r="BE429"/>
  <c r="BE448"/>
  <c r="BE503"/>
  <c r="BE506"/>
  <c r="BE525"/>
  <c r="BE530"/>
  <c r="BE535"/>
  <c r="BE540"/>
  <c r="BE560"/>
  <c r="BE573"/>
  <c r="J52"/>
  <c r="BE92"/>
  <c r="BE98"/>
  <c r="BE155"/>
  <c r="BE195"/>
  <c r="BE246"/>
  <c r="BE313"/>
  <c r="BE316"/>
  <c r="BE385"/>
  <c r="BE411"/>
  <c r="BE417"/>
  <c r="BE440"/>
  <c r="BE445"/>
  <c r="BE452"/>
  <c r="BE464"/>
  <c r="BE476"/>
  <c r="BE486"/>
  <c r="BE489"/>
  <c r="BE496"/>
  <c r="BE512"/>
  <c r="BE514"/>
  <c r="BE520"/>
  <c r="BE587"/>
  <c r="BE604"/>
  <c r="BE613"/>
  <c r="BE616"/>
  <c r="BE88"/>
  <c r="BE95"/>
  <c r="BE101"/>
  <c r="BE134"/>
  <c r="BE152"/>
  <c r="BE179"/>
  <c r="BE243"/>
  <c r="BE250"/>
  <c r="BE277"/>
  <c r="BE308"/>
  <c r="BE319"/>
  <c r="BE359"/>
  <c r="BE372"/>
  <c r="BE401"/>
  <c r="BE405"/>
  <c r="BE435"/>
  <c r="BE442"/>
  <c r="BE461"/>
  <c r="BE470"/>
  <c r="BE479"/>
  <c r="BE499"/>
  <c r="BE523"/>
  <c r="BE533"/>
  <c r="BE543"/>
  <c r="BE545"/>
  <c r="BE553"/>
  <c r="BE557"/>
  <c r="BE568"/>
  <c r="BE578"/>
  <c r="BE580"/>
  <c r="BE585"/>
  <c r="BE595"/>
  <c r="BE598"/>
  <c r="BE601"/>
  <c r="BE607"/>
  <c r="BE610"/>
  <c r="BE641"/>
  <c r="BE592"/>
  <c r="BE644"/>
  <c i="6" r="E79"/>
  <c r="BE95"/>
  <c r="BE155"/>
  <c r="BE168"/>
  <c r="BE222"/>
  <c r="BE230"/>
  <c r="BE262"/>
  <c r="BE272"/>
  <c r="BE301"/>
  <c r="BE332"/>
  <c r="BE343"/>
  <c r="BE360"/>
  <c r="BE374"/>
  <c r="BE378"/>
  <c r="BE387"/>
  <c r="BE103"/>
  <c r="BE113"/>
  <c r="BE191"/>
  <c r="BE265"/>
  <c r="J52"/>
  <c r="F55"/>
  <c r="BE91"/>
  <c r="BE158"/>
  <c r="BE178"/>
  <c r="BE203"/>
  <c r="BE211"/>
  <c r="BE238"/>
  <c r="BE250"/>
  <c r="BE286"/>
  <c r="BE304"/>
  <c r="BE329"/>
  <c r="BE339"/>
  <c r="BE382"/>
  <c r="BE393"/>
  <c r="BE396"/>
  <c r="BE411"/>
  <c r="BE414"/>
  <c r="BE402"/>
  <c r="BE117"/>
  <c r="BE120"/>
  <c r="BE124"/>
  <c r="BE127"/>
  <c r="BE137"/>
  <c r="BE145"/>
  <c r="BE183"/>
  <c r="BE199"/>
  <c r="BE219"/>
  <c r="BE316"/>
  <c r="BE355"/>
  <c r="BE362"/>
  <c r="BE368"/>
  <c r="BE371"/>
  <c r="BE405"/>
  <c i="4" r="J210"/>
  <c r="J64"/>
  <c i="5" r="F55"/>
  <c r="BE96"/>
  <c r="E48"/>
  <c r="BE126"/>
  <c r="BE187"/>
  <c r="BE197"/>
  <c r="BE248"/>
  <c r="BE282"/>
  <c r="BE288"/>
  <c r="BE309"/>
  <c r="BE327"/>
  <c r="BE374"/>
  <c r="BE414"/>
  <c r="BE427"/>
  <c r="BE474"/>
  <c r="BE489"/>
  <c r="BE543"/>
  <c r="BE552"/>
  <c r="BE567"/>
  <c r="BE578"/>
  <c r="BE591"/>
  <c r="BE594"/>
  <c r="J52"/>
  <c r="BE92"/>
  <c r="BE136"/>
  <c r="BE146"/>
  <c r="BE174"/>
  <c r="BE211"/>
  <c r="BE223"/>
  <c r="BE258"/>
  <c r="BE268"/>
  <c r="BE337"/>
  <c r="BE341"/>
  <c r="BE387"/>
  <c r="BE443"/>
  <c r="BE495"/>
  <c r="BE505"/>
  <c r="BE540"/>
  <c r="BE585"/>
  <c r="BE588"/>
  <c r="BE598"/>
  <c r="BE177"/>
  <c r="BE233"/>
  <c r="BE272"/>
  <c r="BE285"/>
  <c r="BE298"/>
  <c r="BE106"/>
  <c r="BE116"/>
  <c r="BE207"/>
  <c r="BE323"/>
  <c r="BE355"/>
  <c r="BE401"/>
  <c r="BE460"/>
  <c r="BE471"/>
  <c r="BE492"/>
  <c r="BE520"/>
  <c r="BE530"/>
  <c r="BE555"/>
  <c r="BE565"/>
  <c r="BE581"/>
  <c r="BE601"/>
  <c i="1" r="BC58"/>
  <c i="4" r="BK88"/>
  <c r="BK87"/>
  <c r="J87"/>
  <c r="J59"/>
  <c r="F55"/>
  <c r="BE96"/>
  <c r="BE99"/>
  <c r="BE252"/>
  <c r="BE264"/>
  <c r="BE268"/>
  <c r="BE295"/>
  <c r="BE307"/>
  <c r="J52"/>
  <c r="BE89"/>
  <c r="BE129"/>
  <c r="BE132"/>
  <c r="BE159"/>
  <c r="BE167"/>
  <c r="BE192"/>
  <c r="BE200"/>
  <c r="BE211"/>
  <c r="BE214"/>
  <c r="BE226"/>
  <c r="BE229"/>
  <c r="BE240"/>
  <c r="BE275"/>
  <c r="BE278"/>
  <c r="BE282"/>
  <c r="BE285"/>
  <c r="BE304"/>
  <c r="E77"/>
  <c r="BE120"/>
  <c r="BE135"/>
  <c r="BE151"/>
  <c r="BE170"/>
  <c r="BE174"/>
  <c r="BE232"/>
  <c r="BE236"/>
  <c r="BE289"/>
  <c r="BE310"/>
  <c r="BE93"/>
  <c r="BE102"/>
  <c r="BE107"/>
  <c r="BE115"/>
  <c r="BE144"/>
  <c r="BE182"/>
  <c r="BE184"/>
  <c r="BE218"/>
  <c r="BE261"/>
  <c r="BE271"/>
  <c r="BE291"/>
  <c i="3" r="E48"/>
  <c r="F55"/>
  <c r="BE88"/>
  <c r="BE106"/>
  <c r="BE139"/>
  <c r="BE166"/>
  <c r="BE221"/>
  <c r="BE254"/>
  <c r="BE291"/>
  <c r="BE300"/>
  <c r="BE331"/>
  <c r="BE336"/>
  <c r="BE387"/>
  <c r="BE438"/>
  <c r="BE450"/>
  <c r="BE464"/>
  <c r="BE472"/>
  <c r="BE485"/>
  <c r="BE493"/>
  <c r="BE508"/>
  <c r="BE529"/>
  <c r="BE559"/>
  <c r="BE581"/>
  <c r="BE583"/>
  <c r="BE587"/>
  <c r="BE597"/>
  <c r="BE599"/>
  <c r="BE605"/>
  <c r="BE607"/>
  <c i="2" r="J86"/>
  <c r="J61"/>
  <c i="3" r="J52"/>
  <c r="BE92"/>
  <c r="BE95"/>
  <c r="BE162"/>
  <c r="BE365"/>
  <c r="BE441"/>
  <c r="BE482"/>
  <c r="BE536"/>
  <c r="BE542"/>
  <c r="BE549"/>
  <c r="BE561"/>
  <c r="BE573"/>
  <c r="BE593"/>
  <c r="BE98"/>
  <c r="BE199"/>
  <c r="BE294"/>
  <c r="BE340"/>
  <c r="BE390"/>
  <c r="BE403"/>
  <c r="BE432"/>
  <c r="BE435"/>
  <c r="BE444"/>
  <c r="BE447"/>
  <c r="BE457"/>
  <c r="BE479"/>
  <c r="BE498"/>
  <c r="BE511"/>
  <c r="BE518"/>
  <c r="BE522"/>
  <c r="BE556"/>
  <c r="BE567"/>
  <c r="BE610"/>
  <c r="BE641"/>
  <c r="BE644"/>
  <c i="1" r="BB56"/>
  <c i="3" r="BE101"/>
  <c r="BE146"/>
  <c r="BE169"/>
  <c r="BE251"/>
  <c r="BE257"/>
  <c r="BE261"/>
  <c r="BE343"/>
  <c r="BE416"/>
  <c r="BE429"/>
  <c r="BE490"/>
  <c r="BE501"/>
  <c r="BE515"/>
  <c r="BE540"/>
  <c r="BE554"/>
  <c r="BE577"/>
  <c r="BE591"/>
  <c r="BE603"/>
  <c i="2" r="J52"/>
  <c r="F55"/>
  <c r="BE87"/>
  <c r="BE93"/>
  <c r="BE103"/>
  <c r="BE115"/>
  <c r="BE122"/>
  <c r="BE128"/>
  <c r="BE134"/>
  <c r="BE141"/>
  <c r="BE144"/>
  <c r="BE148"/>
  <c r="E48"/>
  <c r="BE98"/>
  <c r="BE109"/>
  <c r="BE131"/>
  <c r="BE137"/>
  <c i="1" r="BC55"/>
  <c i="5" r="F34"/>
  <c i="1" r="BA58"/>
  <c i="7" r="F35"/>
  <c i="1" r="BB60"/>
  <c i="6" r="J34"/>
  <c i="1" r="AW59"/>
  <c i="4" r="F37"/>
  <c i="1" r="BD57"/>
  <c i="4" r="J34"/>
  <c i="1" r="AW57"/>
  <c i="6" r="F34"/>
  <c i="1" r="BA59"/>
  <c i="7" r="F36"/>
  <c i="1" r="BC60"/>
  <c i="3" r="F34"/>
  <c i="1" r="BA56"/>
  <c i="7" r="F37"/>
  <c i="1" r="BD60"/>
  <c i="7" r="J34"/>
  <c i="1" r="AW60"/>
  <c i="2" r="J34"/>
  <c i="1" r="AW55"/>
  <c i="3" r="F37"/>
  <c i="1" r="BD56"/>
  <c i="4" r="F35"/>
  <c i="1" r="BB57"/>
  <c i="6" r="F36"/>
  <c i="1" r="BC59"/>
  <c i="2" r="F37"/>
  <c i="1" r="BD55"/>
  <c i="4" r="F36"/>
  <c i="1" r="BC57"/>
  <c i="4" r="F34"/>
  <c i="1" r="BA57"/>
  <c i="2" r="F34"/>
  <c i="1" r="BA55"/>
  <c i="3" r="J34"/>
  <c i="1" r="AW56"/>
  <c i="5" r="J34"/>
  <c i="1" r="AW58"/>
  <c i="6" r="F35"/>
  <c i="1" r="BB59"/>
  <c i="2" r="F35"/>
  <c i="1" r="BB55"/>
  <c i="6" r="F37"/>
  <c i="1" r="BD59"/>
  <c i="3" r="F36"/>
  <c i="1" r="BC56"/>
  <c i="5" r="F35"/>
  <c i="1" r="BB58"/>
  <c i="7" r="F34"/>
  <c i="1" r="BA60"/>
  <c i="5" r="F37"/>
  <c i="1" r="BD58"/>
  <c i="5" l="1" r="T91"/>
  <c r="T90"/>
  <c i="6" r="T90"/>
  <c r="T89"/>
  <c i="5" r="P91"/>
  <c r="P90"/>
  <c i="1" r="AU58"/>
  <c i="4" r="P88"/>
  <c r="P87"/>
  <c i="1" r="AU57"/>
  <c i="3" r="P87"/>
  <c r="P86"/>
  <c i="1" r="AU56"/>
  <c i="4" r="T88"/>
  <c r="T87"/>
  <c i="6" r="P90"/>
  <c r="P89"/>
  <c i="1" r="AU59"/>
  <c i="7" r="T87"/>
  <c r="T86"/>
  <c r="R87"/>
  <c r="R86"/>
  <c i="5" r="R91"/>
  <c r="R90"/>
  <c i="4" r="R88"/>
  <c r="R87"/>
  <c i="7" r="P87"/>
  <c r="P86"/>
  <c i="1" r="AU60"/>
  <c i="6" r="R90"/>
  <c i="5" r="BK91"/>
  <c r="BK90"/>
  <c r="J90"/>
  <c r="J59"/>
  <c i="6" r="R89"/>
  <c i="3" r="R87"/>
  <c r="R86"/>
  <c i="2" r="BK85"/>
  <c r="BK84"/>
  <c r="J84"/>
  <c r="T85"/>
  <c r="T84"/>
  <c i="3" r="BK87"/>
  <c r="J87"/>
  <c r="J60"/>
  <c i="7" r="BK87"/>
  <c r="J87"/>
  <c r="J60"/>
  <c i="6" r="BK385"/>
  <c r="J385"/>
  <c r="J68"/>
  <c i="4" r="J88"/>
  <c r="J60"/>
  <c i="3" r="J33"/>
  <c i="1" r="AV56"/>
  <c r="AT56"/>
  <c r="BC54"/>
  <c r="W32"/>
  <c i="6" r="F33"/>
  <c i="1" r="AZ59"/>
  <c i="2" r="J30"/>
  <c i="1" r="AG55"/>
  <c r="AU54"/>
  <c i="2" r="J33"/>
  <c i="1" r="AV55"/>
  <c r="AT55"/>
  <c r="AN55"/>
  <c i="2" r="F33"/>
  <c i="1" r="AZ55"/>
  <c i="5" r="F33"/>
  <c i="1" r="AZ58"/>
  <c i="6" r="J33"/>
  <c i="1" r="AV59"/>
  <c r="AT59"/>
  <c i="4" r="J33"/>
  <c i="1" r="AV57"/>
  <c r="AT57"/>
  <c r="BB54"/>
  <c r="W31"/>
  <c r="BD54"/>
  <c r="W33"/>
  <c i="4" r="F33"/>
  <c i="1" r="AZ57"/>
  <c i="4" r="J30"/>
  <c i="1" r="AG57"/>
  <c i="5" r="J33"/>
  <c i="1" r="AV58"/>
  <c r="AT58"/>
  <c i="7" r="F33"/>
  <c i="1" r="AZ60"/>
  <c i="3" r="F33"/>
  <c i="1" r="AZ56"/>
  <c r="BA54"/>
  <c r="AW54"/>
  <c r="AK30"/>
  <c i="7" r="J33"/>
  <c i="1" r="AV60"/>
  <c r="AT60"/>
  <c i="5" l="1" r="J91"/>
  <c r="J60"/>
  <c i="6" r="BK89"/>
  <c r="J89"/>
  <c r="J59"/>
  <c i="2" r="J59"/>
  <c r="J85"/>
  <c r="J60"/>
  <c i="3" r="BK86"/>
  <c r="J86"/>
  <c i="7" r="BK86"/>
  <c r="J86"/>
  <c r="J59"/>
  <c i="1" r="AN57"/>
  <c i="4" r="J39"/>
  <c i="2" r="J39"/>
  <c i="5" r="J30"/>
  <c i="1" r="AG58"/>
  <c r="W30"/>
  <c r="AY54"/>
  <c i="3" r="J30"/>
  <c i="1" r="AG56"/>
  <c r="AZ54"/>
  <c r="W29"/>
  <c r="AX54"/>
  <c i="5" l="1" r="J39"/>
  <c i="3" r="J39"/>
  <c r="J59"/>
  <c i="1" r="AN56"/>
  <c r="AN58"/>
  <c r="AV54"/>
  <c r="AK29"/>
  <c i="6" r="J30"/>
  <c i="1" r="AG59"/>
  <c i="7" r="J30"/>
  <c i="1" r="AG60"/>
  <c i="7" l="1" r="J39"/>
  <c i="1" r="AN59"/>
  <c i="6" r="J39"/>
  <c i="1" r="AN60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<sst xmlns="http://schemas.openxmlformats.org/spreadsheetml/2006/main">
  <si>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</si>
  <si>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</si>
  <si>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</si>
  <si>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</si>
  <si>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</si>
  <si>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{76a691cf-fba0-4231-8cfb-40e5302426f1}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</si>
  <si>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</si>
  <si>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</si>
  <si>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</si>
  <si>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</si>
  <si>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</si>
  <si>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</si>
  <si>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</si>
  <si>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</si>
  <si>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2024-026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</si>
  <si>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</si>
  <si>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</si>
  <si>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„Šitbořice- ul. Na Kopečku, dobudování IS</t>
  </si>
  <si>
    <t>KSO:</t>
  </si>
  <si>
    <t/>
  </si>
  <si>
    <t>CC-CZ:</t>
  </si>
  <si>
    <t>Místo:</t>
  </si>
  <si>
    <t>ŠITBOŘICE</t>
  </si>
  <si>
    <t>Datum:</t>
  </si>
  <si>
    <t>8. 11. 2024</t>
  </si>
  <si>
    <t>Zadavatel:</t>
  </si>
  <si>
    <t>IČ:</t>
  </si>
  <si>
    <t>OBEC ŠITBOŘICE</t>
  </si>
  <si>
    <t>DIČ:</t>
  </si>
  <si>
    <t>Uchazeč:</t>
  </si>
  <si>
    <t>Vyplň údaj</t>
  </si>
  <si>
    <t>Projektant:</t>
  </si>
  <si>
    <t>Modrý projekt s.r.o.</t>
  </si>
  <si>
    <t>True</t>
  </si>
  <si>
    <t>Zpracovatel:</t>
  </si>
  <si>
    <t>Jakub Vágner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</si>
  <si>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</si>
  <si>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</si>
  <si>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</si>
  <si>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</si>
  <si>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</si>
  <si>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</si>
  <si>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</si>
  <si>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</si>
  <si>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</si>
  <si>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</si>
  <si>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</si>
  <si>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</si>
  <si>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</si>
  <si>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</si>
  <si>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</si>
  <si>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</si>
  <si>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</si>
  <si>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</si>
  <si>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</si>
  <si>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</si>
  <si>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</si>
  <si>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</si>
  <si>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</si>
  <si>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</si>
  <si>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</si>
  <si>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</si>
  <si>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</si>
  <si>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</si>
  <si>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</si>
  <si>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</si>
  <si>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</si>
  <si>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</si>
  <si>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</si>
  <si>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</si>
  <si>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</si>
  <si>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</si>
  <si>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</si>
  <si>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</si>
  <si>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</si>
  <si>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</si>
  <si>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</si>
  <si>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</si>
  <si>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a ostatní náklady</t>
  </si>
  <si>
    <t>STA</t>
  </si>
  <si>
    <t>1</t>
  </si>
  <si>
    <t>{745b2d72-4cd7-4bb3-918b-39d8970ffbdc}</t>
  </si>
  <si>
    <t>2</t>
  </si>
  <si>
    <t>SO01</t>
  </si>
  <si>
    <t>Splašková kanalizace</t>
  </si>
  <si>
    <t>{5319cbaf-0d13-468d-923f-af59bcb5f077}</t>
  </si>
  <si>
    <t>SO02</t>
  </si>
  <si>
    <t>Přeložka jednotné kanalizace</t>
  </si>
  <si>
    <t>{a7d2a8db-6952-46fa-845a-821947186e72}</t>
  </si>
  <si>
    <t>100</t>
  </si>
  <si>
    <t>Objekty pozemních komunikací</t>
  </si>
  <si>
    <t>{bf1d5b7a-8e5f-401f-84b6-eefe732df32f}</t>
  </si>
  <si>
    <t>200</t>
  </si>
  <si>
    <t>Mostní objekty a zdi</t>
  </si>
  <si>
    <t>{77e071cb-a41d-46a8-a7da-7a8005c4a63b}</t>
  </si>
  <si>
    <t>300</t>
  </si>
  <si>
    <t>Vodohospodářské objekty</t>
  </si>
  <si>
    <t>{fa80db90-102c-42a7-a058-f01355504bf6}</t>
  </si>
  <si>
    <t>KRYCÍ LIST SOUPISU PRACÍ</t>
  </si>
  <si>
    <t>Objekt:</t>
  </si>
  <si>
    <t>00 - Vedlejší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</si>
  <si>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</si>
  <si>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</si>
  <si>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</si>
  <si>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</si>
  <si>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</si>
  <si>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</si>
  <si>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</si>
  <si>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</si>
  <si>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</si>
  <si>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</si>
  <si>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</si>
  <si>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</si>
  <si>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</si>
  <si>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</si>
  <si>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</si>
  <si>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</si>
  <si>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</si>
  <si>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</si>
  <si>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</si>
  <si>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</si>
  <si>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</si>
  <si>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</si>
  <si>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</si>
  <si>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</si>
  <si>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</si>
  <si>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</si>
  <si>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</si>
  <si>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</si>
  <si>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</si>
  <si>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012164000</t>
  </si>
  <si>
    <t>Vytyčení a zaměření inženýrských sítí</t>
  </si>
  <si>
    <t>kpl</t>
  </si>
  <si>
    <t>CS ÚRS 2024 02</t>
  </si>
  <si>
    <t>1024</t>
  </si>
  <si>
    <t>-558759405</t>
  </si>
  <si>
    <t>PP</t>
  </si>
  <si>
    <t>Online PSC</t>
  </si>
  <si>
    <t>https://podminky.urs.cz/item/CS_URS_2024_02/012164000</t>
  </si>
  <si>
    <t>VV</t>
  </si>
  <si>
    <t>Vytyčení stávajících inženýrských sítí</t>
  </si>
  <si>
    <t>VIZ PD</t>
  </si>
  <si>
    <t>012234000</t>
  </si>
  <si>
    <t>Vytyčení obvodu stavby</t>
  </si>
  <si>
    <t>-317093811</t>
  </si>
  <si>
    <t>https://podminky.urs.cz/item/CS_URS_2024_02/012234000</t>
  </si>
  <si>
    <t>Vytyčení stavby dle dokumentace</t>
  </si>
  <si>
    <t>3</t>
  </si>
  <si>
    <t>012344000</t>
  </si>
  <si>
    <t>Vytyčovací práce</t>
  </si>
  <si>
    <t>325798896</t>
  </si>
  <si>
    <t>https://podminky.urs.cz/item/CS_URS_2024_02/012344000</t>
  </si>
  <si>
    <t>vytyčení stavby během stavby</t>
  </si>
  <si>
    <t>4</t>
  </si>
  <si>
    <t>012414000</t>
  </si>
  <si>
    <t>Geometrický plán</t>
  </si>
  <si>
    <t>1585035151</t>
  </si>
  <si>
    <t>https://podminky.urs.cz/item/CS_URS_2024_02/012414000</t>
  </si>
  <si>
    <t>P</t>
  </si>
  <si>
    <t xml:space="preserve">Poznámka k položce:_x000d_
Počet vytištěných pare:_x000d_
- SO 01 – 5 ks_x000d_
- SO 02 – 5 ks_x000d_
- 100 pozemní komunikace  - 5 ks_x000d_
- 200 – mostní objekty – 5 ks_x000d_
- 300 – Vodohospodářské objekty – 5 ks</t>
  </si>
  <si>
    <t>PRO ZANESENÍ DO KATASTRU NEMOVITOSTÍ PRO VŠECHNY OBJEKTY</t>
  </si>
  <si>
    <t>012444000</t>
  </si>
  <si>
    <t>Geodetické měření skutečného provedení stavby</t>
  </si>
  <si>
    <t>-1184905010</t>
  </si>
  <si>
    <t>https://podminky.urs.cz/item/CS_URS_2024_02/012444000</t>
  </si>
  <si>
    <t>Poznámka k položce:_x000d_
Počet vytištěných pare:_x000d_
4ks</t>
  </si>
  <si>
    <t>KOMPLETNÍ ZAMĚŘENÍ PRO DOKUMENTACI SKUTEČNÉHO PROVEDENÍ PRO VŠECHNY OBJEKTY</t>
  </si>
  <si>
    <t>6</t>
  </si>
  <si>
    <t>013254000</t>
  </si>
  <si>
    <t>Dokumentace skutečného provedení stavby</t>
  </si>
  <si>
    <t>-837468852</t>
  </si>
  <si>
    <t>https://podminky.urs.cz/item/CS_URS_2024_02/013254000</t>
  </si>
  <si>
    <t>Poznámka k položce:_x000d_
Počet vytištěných pare:_x000d_
4 ks</t>
  </si>
  <si>
    <t>KOMPLETNÍ DOKUMENTACE PRO VŠECHNY OBJEKTY</t>
  </si>
  <si>
    <t>VRN3</t>
  </si>
  <si>
    <t>Zařízení staveniště</t>
  </si>
  <si>
    <t>7</t>
  </si>
  <si>
    <t>030001000</t>
  </si>
  <si>
    <t>-977468102</t>
  </si>
  <si>
    <t>https://podminky.urs.cz/item/CS_URS_2024_02/030001000</t>
  </si>
  <si>
    <t>zřízení+provoz+odstranění</t>
  </si>
  <si>
    <t>VRN4</t>
  </si>
  <si>
    <t>Inženýrská činnost</t>
  </si>
  <si>
    <t>8</t>
  </si>
  <si>
    <t>043154000</t>
  </si>
  <si>
    <t>Zkoušky hutnicí</t>
  </si>
  <si>
    <t>ks</t>
  </si>
  <si>
    <t>1816579579</t>
  </si>
  <si>
    <t>https://podminky.urs.cz/item/CS_URS_2024_02/043154000</t>
  </si>
  <si>
    <t>9</t>
  </si>
  <si>
    <t>045203000</t>
  </si>
  <si>
    <t>Kompletační činnost</t>
  </si>
  <si>
    <t>soubor</t>
  </si>
  <si>
    <t>81002389</t>
  </si>
  <si>
    <t>https://podminky.urs.cz/item/CS_URS_2024_02/045203000</t>
  </si>
  <si>
    <t>10</t>
  </si>
  <si>
    <t>045303000</t>
  </si>
  <si>
    <t>Koordinační činnost</t>
  </si>
  <si>
    <t>311866172</t>
  </si>
  <si>
    <t>https://podminky.urs.cz/item/CS_URS_2024_02/045303000</t>
  </si>
  <si>
    <t>11</t>
  </si>
  <si>
    <t>R1</t>
  </si>
  <si>
    <t>Rozbor výkopku</t>
  </si>
  <si>
    <t>-1058033813</t>
  </si>
  <si>
    <t>Rozbor výkopku dle vyhl. 273/2021 Sb. tabulka 5.1, 5.2, 5.3</t>
  </si>
  <si>
    <t>R2</t>
  </si>
  <si>
    <t>Rozbor vzorku betonu</t>
  </si>
  <si>
    <t>1019340893</t>
  </si>
  <si>
    <t>13</t>
  </si>
  <si>
    <t>R3</t>
  </si>
  <si>
    <t xml:space="preserve">Rozbor vzorku asfaltu vč. stanovaní obsahu PAU a zatřídění asfalt. směsi </t>
  </si>
  <si>
    <t>-303439730</t>
  </si>
  <si>
    <t>Rozbor vzorku asfaltu vč. stanovaní obsahu PAU a zatřídění asfalt. směsi</t>
  </si>
  <si>
    <t>VRN7</t>
  </si>
  <si>
    <t>Provozní vlivy</t>
  </si>
  <si>
    <t>14</t>
  </si>
  <si>
    <t>072002000</t>
  </si>
  <si>
    <t>Silniční provoz</t>
  </si>
  <si>
    <t>-2013347456</t>
  </si>
  <si>
    <t>https://podminky.urs.cz/item/CS_URS_2024_02/072002000</t>
  </si>
  <si>
    <t>Omezující přechodné dopravní značení po dobu výstavby</t>
  </si>
  <si>
    <t>VV0001</t>
  </si>
  <si>
    <t>Výkaz (1)</t>
  </si>
  <si>
    <t>125,918</t>
  </si>
  <si>
    <t>VV0002</t>
  </si>
  <si>
    <t>Výkaz (2)</t>
  </si>
  <si>
    <t>17,988</t>
  </si>
  <si>
    <t>VV0003</t>
  </si>
  <si>
    <t>Výkaz (3)</t>
  </si>
  <si>
    <t>46,991</t>
  </si>
  <si>
    <t>VV0004</t>
  </si>
  <si>
    <t>Výkaz (4)</t>
  </si>
  <si>
    <t>8,292</t>
  </si>
  <si>
    <t>VV0005</t>
  </si>
  <si>
    <t>Výkaz (5)</t>
  </si>
  <si>
    <t>283,691</t>
  </si>
  <si>
    <t>VV0006</t>
  </si>
  <si>
    <t>Výkaz (6)</t>
  </si>
  <si>
    <t>983,275</t>
  </si>
  <si>
    <t>VV0008</t>
  </si>
  <si>
    <t>Výkaz (8)</t>
  </si>
  <si>
    <t>157,17</t>
  </si>
  <si>
    <t>SO01 - Splašková kanalizace</t>
  </si>
  <si>
    <t>VV0009</t>
  </si>
  <si>
    <t>Výkaz (9)</t>
  </si>
  <si>
    <t>21,164</t>
  </si>
  <si>
    <t>VV0010</t>
  </si>
  <si>
    <t>Výkaz (10)</t>
  </si>
  <si>
    <t>119,527</t>
  </si>
  <si>
    <t>VV0011</t>
  </si>
  <si>
    <t>Výkaz (11)</t>
  </si>
  <si>
    <t>111,846</t>
  </si>
  <si>
    <t>VV0012</t>
  </si>
  <si>
    <t>Výkaz (12)</t>
  </si>
  <si>
    <t>258,892</t>
  </si>
  <si>
    <t>VV0013</t>
  </si>
  <si>
    <t>Výkaz (78)</t>
  </si>
  <si>
    <t>235,166</t>
  </si>
  <si>
    <t>VV0014</t>
  </si>
  <si>
    <t>Výkaz (81)</t>
  </si>
  <si>
    <t>35,977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</si>
  <si>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</si>
  <si>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</si>
  <si>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</si>
  <si>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</si>
  <si>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</si>
  <si>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</si>
  <si>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</si>
  <si>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HSV</t>
  </si>
  <si>
    <t>Práce a dodávky HSV</t>
  </si>
  <si>
    <t>R1.1</t>
  </si>
  <si>
    <t>POZNÁMKA</t>
  </si>
  <si>
    <t>-1167779828</t>
  </si>
  <si>
    <t xml:space="preserve">Poznámka k položce:_x000d_
Všechny položky musí být oceněny, včetně všech přislušných detailů._x000d_
Při zpracování nabídky je nutné vycházet ze všech částí dokumentace (technické zprávy, seznamu pozic, všech výkresů a specifikace materiálu). Pokud je rozpor v jakékoliv konstrukci či materiálu mezi projektovou dokumentací a výkazem výměr, musí zhotovitel kontaktovat projektanta._x000d_
Součástí ceny musí být veškeré náklady, aby cena byla konečná a zahrnovala celou dodávku a montáž akce.					_x000d_
Všechny použité výrobky musí mít osvědčení o schválení k provozu v České republice.		V průběhu provádění prací budou respektovány všechny příslušné platné předpisy a požadavky BOZP. Náklady vyplývající z jejich dodržení jsou součástí jednotkové ceny a nebudou zvlášť hrazeny.					_x000d_
			_x000d_
_x000d_
</t>
  </si>
  <si>
    <t>Zemní práce</t>
  </si>
  <si>
    <t>115001101</t>
  </si>
  <si>
    <t>Převedení vody potrubím DN do 100</t>
  </si>
  <si>
    <t>m</t>
  </si>
  <si>
    <t>1160699955</t>
  </si>
  <si>
    <t>Převedení vody potrubím průměru DN do 100</t>
  </si>
  <si>
    <t>https://podminky.urs.cz/item/CS_URS_2024_02/115001101</t>
  </si>
  <si>
    <t>115101201</t>
  </si>
  <si>
    <t>Čerpání vody na dopravní výšku do 10 m průměrný přítok do 500 l/min</t>
  </si>
  <si>
    <t>hod</t>
  </si>
  <si>
    <t>447600551</t>
  </si>
  <si>
    <t>Čerpání vody na dopravní výšku do 10 m s uvažovaným průměrným přítokem do 500 l/min</t>
  </si>
  <si>
    <t>https://podminky.urs.cz/item/CS_URS_2024_02/115101201</t>
  </si>
  <si>
    <t>115101301</t>
  </si>
  <si>
    <t>Pohotovost čerpací soupravy pro dopravní výšku do 10 m přítok do 500 l/min</t>
  </si>
  <si>
    <t>den</t>
  </si>
  <si>
    <t>1449083847</t>
  </si>
  <si>
    <t>Pohotovost záložní čerpací soupravy pro dopravní výšku do 10 m s uvažovaným průměrným přítokem do 500 l/min</t>
  </si>
  <si>
    <t>https://podminky.urs.cz/item/CS_URS_2024_02/115101301</t>
  </si>
  <si>
    <t>132312221</t>
  </si>
  <si>
    <t>Hloubení zapažených rýh šířky do 2000 mm v soudržných horninách třídy těžitelnosti II skupiny 4 ručně</t>
  </si>
  <si>
    <t>m3</t>
  </si>
  <si>
    <t>1478298299</t>
  </si>
  <si>
    <t>Hloubení zapažených rýh šířky přes 800 do 2 000 mm ručně s urovnáním dna do předepsaného profilu a spádu v hornině třídy těžitelnosti II skupiny 4 soudržných</t>
  </si>
  <si>
    <t>https://podminky.urs.cz/item/CS_URS_2024_02/132312221</t>
  </si>
  <si>
    <t xml:space="preserve">DOČIŠTĚNÍ  A VÝKOPY PŘI BLÍZSKOSTI PODZEMNÍHO VEDENÍ</t>
  </si>
  <si>
    <t>132351254</t>
  </si>
  <si>
    <t>Hloubení rýh nezapažených š do 2000 mm v hornině třídy těžitelnosti II skupiny 4 objem do 500 m3 strojně</t>
  </si>
  <si>
    <t>-134275945</t>
  </si>
  <si>
    <t>Hloubení nezapažených rýh šířky přes 800 do 2 000 mm strojně s urovnáním dna do předepsaného profilu a spádu v hornině třídy těžitelnosti II skupiny 4 přes 100 do 500 m3</t>
  </si>
  <si>
    <t>https://podminky.urs.cz/item/CS_URS_2024_02/132351254</t>
  </si>
  <si>
    <t>"Množství určené pomocí aplikace Výměry.</t>
  </si>
  <si>
    <t>"VÝPOČET DÉLKA POTRUBÍ DN300*2,1*0,9</t>
  </si>
  <si>
    <t>"VÝPOČET DÉLKA POTRUBÍ DN150*2,07*0,9</t>
  </si>
  <si>
    <t>"odečíst výkopy z komunikace</t>
  </si>
  <si>
    <t>"-DN300 SILNICE*0,9*0,93</t>
  </si>
  <si>
    <t>"-DN150 ASFALT*0,9*0,93</t>
  </si>
  <si>
    <t>FIG</t>
  </si>
  <si>
    <t>Rozpad figury: VÝPOČET DÉLKA POTRUBÍ DN300</t>
  </si>
  <si>
    <t>DN300 SILNICE</t>
  </si>
  <si>
    <t>DN300 TRÁVNÍK</t>
  </si>
  <si>
    <t>Rozpad figury: DN300 SILNICE</t>
  </si>
  <si>
    <t>159,262+2,421</t>
  </si>
  <si>
    <t>Rozpad figury: DN300 TRÁVNÍK</t>
  </si>
  <si>
    <t>18,200</t>
  </si>
  <si>
    <t>Rozpad figury: VÝPOČET DÉLKA POTRUBÍ DN150</t>
  </si>
  <si>
    <t>DN150 NEZP. POVRCH</t>
  </si>
  <si>
    <t>DN150 BETON</t>
  </si>
  <si>
    <t>DN150 ASFALT</t>
  </si>
  <si>
    <t>DN150 ZAMKOVKA</t>
  </si>
  <si>
    <t>DN150 DL. KOSTKY</t>
  </si>
  <si>
    <t>Rozpad figury: DN150 NEZP. POVRCH</t>
  </si>
  <si>
    <t>2,019+1,627+1,230+1,615+2,549</t>
  </si>
  <si>
    <t>Rozpad figury: DN150 BETON</t>
  </si>
  <si>
    <t>1,640</t>
  </si>
  <si>
    <t>Rozpad figury: DN150 ASFALT</t>
  </si>
  <si>
    <t>2,028+1,700+2,385+2,309+2,074+1,907+3,700+2,849+2,410+2,381+2,319+2,553</t>
  </si>
  <si>
    <t>Rozpad figury: DN150 ZAMKOVKA</t>
  </si>
  <si>
    <t>0,897+1,582+1,295+1,744+2,454+1,890+2,043+1,919</t>
  </si>
  <si>
    <t>Rozpad figury: DN150 DL. KOSTKY</t>
  </si>
  <si>
    <t>2,164</t>
  </si>
  <si>
    <t>133351101</t>
  </si>
  <si>
    <t>Hloubení šachet nezapažených v hornině třídy těžitelnosti II skupiny 4 objem do 20 m3</t>
  </si>
  <si>
    <t>1950268840</t>
  </si>
  <si>
    <t>Hloubení nezapažených šachet strojně v hornině třídy těžitelnosti II skupiny 4 do 20 m3</t>
  </si>
  <si>
    <t>https://podminky.urs.cz/item/CS_URS_2024_02/133351101</t>
  </si>
  <si>
    <t>ROZŠÍŘENÍ VÝKOPŮ PRO ŠACHTY</t>
  </si>
  <si>
    <t>5*1*1*(2,1-0,93)</t>
  </si>
  <si>
    <t>2*1*1*2,1</t>
  </si>
  <si>
    <t>Součet</t>
  </si>
  <si>
    <t>162751137</t>
  </si>
  <si>
    <t>Vodorovné přemístění přes 9 000 do 10000 m výkopku/sypaniny z horniny třídy těžitelnosti II skupiny 4 a 5(klobouky u Brna 10km)</t>
  </si>
  <si>
    <t>-2098809053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</si>
  <si>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</si>
  <si>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https://podminky.urs.cz/item/CS_URS_2024_02/162751137</t>
  </si>
  <si>
    <t>"výkop</t>
  </si>
  <si>
    <t>"283,691</t>
  </si>
  <si>
    <t>"zpětný zásyp</t>
  </si>
  <si>
    <t>"-DN300 TRÁVNÍK*(2,1-0,7)*0,9</t>
  </si>
  <si>
    <t>"-DN150 NEZP. POVRCH*(2,07-0,55)*0,9</t>
  </si>
  <si>
    <t>"ŠACHTY</t>
  </si>
  <si>
    <t>"10,5</t>
  </si>
  <si>
    <t>171201231</t>
  </si>
  <si>
    <t>Poplatek za uložení zeminy a kamení na recyklační skládce (skládkovné) kód odpadu 17 05 04</t>
  </si>
  <si>
    <t>t</t>
  </si>
  <si>
    <t>99899839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</si>
  <si>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</si>
  <si>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</si>
  <si>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258,892*1,8 'Přepočtené koeficientem množství</t>
  </si>
  <si>
    <t>171251201</t>
  </si>
  <si>
    <t>Uložení sypaniny na skládky nebo meziskládky</t>
  </si>
  <si>
    <t>-176013877</t>
  </si>
  <si>
    <t>Uložení sypaniny na skládky nebo meziskládky bez hutnění s upravením uložené sypaniny do předepsaného tvaru</t>
  </si>
  <si>
    <t>https://podminky.urs.cz/item/CS_URS_2024_02/171251201</t>
  </si>
  <si>
    <t>174151101</t>
  </si>
  <si>
    <t>Zásyp jam, šachet rýh nebo kolem objektů sypaninou se zhutněním</t>
  </si>
  <si>
    <t>330428683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</si>
  <si>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</si>
  <si>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</si>
  <si>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"DN300 TRÁVNÍK*(2,1-0,7)*0,9</t>
  </si>
  <si>
    <t>"DN150 NEZP. POVRCH*(2,07-0,55)*0,9</t>
  </si>
  <si>
    <t>"DN300 SILNICE*(2,1-0,7-0,93)*0,9</t>
  </si>
  <si>
    <t>"DN150 BETON*(2,07-0,55)*0,9</t>
  </si>
  <si>
    <t>"DN150 ASFALT*(2,07-0,55-0,93)*0,9</t>
  </si>
  <si>
    <t>"DN150 ZAMKOVKA*(2,07-0,55-0,44)*0,9</t>
  </si>
  <si>
    <t>"DN150 DL. KOSTKY*(2,07-0,55-0,44)*0,9</t>
  </si>
  <si>
    <t>"ZÁSYP ŠACHET</t>
  </si>
  <si>
    <t>"ZÁSYP VÝKOPU RUČNĚ</t>
  </si>
  <si>
    <t>"10</t>
  </si>
  <si>
    <t>M</t>
  </si>
  <si>
    <t>58344171</t>
  </si>
  <si>
    <t>štěrkodrť frakce 0/32</t>
  </si>
  <si>
    <t>-853207557</t>
  </si>
  <si>
    <t>"DN300 SILNICE(2,1-0,7-0,93)*0,9</t>
  </si>
  <si>
    <t>"DN150 BETON(2,1-0,55-0,93)*0,9</t>
  </si>
  <si>
    <t>"DN150 ASFALT(2,1-0,55-0,93)*0,9</t>
  </si>
  <si>
    <t>"DN150 ZAMKOVKA(2,1-0,55-0,44)*0,9</t>
  </si>
  <si>
    <t>"DN150 DL. KOSTKY(2,1-0,55-0,44)*0,9</t>
  </si>
  <si>
    <t>"VÝKOP ŠACHET</t>
  </si>
  <si>
    <t>"10,6</t>
  </si>
  <si>
    <t>111,846*1,8 'Přepočtené koeficientem množství</t>
  </si>
  <si>
    <t>460281113</t>
  </si>
  <si>
    <t>Pažení příložné plné výkopů jam hl do 4 m</t>
  </si>
  <si>
    <t>m2</t>
  </si>
  <si>
    <t>-1553627123</t>
  </si>
  <si>
    <t>Pažení výkopů příložné plné jam, hloubky do 4 m</t>
  </si>
  <si>
    <t>https://podminky.urs.cz/item/CS_URS_2024_02/460281113</t>
  </si>
  <si>
    <t>"VÝPOČET DÉLKA POTRUBÍ DN300*2,1*2</t>
  </si>
  <si>
    <t>"VÝPOČET DÉLKA POTRUBÍ DN150*2,06*2</t>
  </si>
  <si>
    <t>460281114</t>
  </si>
  <si>
    <t>Pažení stěn rýh nebo jam - rozepření</t>
  </si>
  <si>
    <t>1625719916</t>
  </si>
  <si>
    <t>Pažení výkopů rozepření stěn rýh nebo jam</t>
  </si>
  <si>
    <t>https://podminky.urs.cz/item/CS_URS_2024_02/460281114</t>
  </si>
  <si>
    <t>15</t>
  </si>
  <si>
    <t>460281123</t>
  </si>
  <si>
    <t>Odstranění pažení příložného výkopů jam hl do 4 m</t>
  </si>
  <si>
    <t>-422890542</t>
  </si>
  <si>
    <t>Pažení výkopů odstranění pažení příložného plného jam, hloubky do 4 m</t>
  </si>
  <si>
    <t>https://podminky.urs.cz/item/CS_URS_2024_02/460281123</t>
  </si>
  <si>
    <t>16</t>
  </si>
  <si>
    <t>460281124</t>
  </si>
  <si>
    <t>Odstranění rozepření stěn rýh nebo jam</t>
  </si>
  <si>
    <t>1710204805</t>
  </si>
  <si>
    <t>Pažení výkopů odstranění rozepření stěn rýh nebo jam</t>
  </si>
  <si>
    <t>https://podminky.urs.cz/item/CS_URS_2024_02/460281124</t>
  </si>
  <si>
    <t>Zakládání</t>
  </si>
  <si>
    <t>17</t>
  </si>
  <si>
    <t>175151101</t>
  </si>
  <si>
    <t>Obsypání potrubí strojně sypaninou bez prohození, uloženou do 3 m</t>
  </si>
  <si>
    <t>529882525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</si>
  <si>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</si>
  <si>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https://podminky.urs.cz/item/CS_URS_2024_02/175151101</t>
  </si>
  <si>
    <t>"VÝPOČET DÉLKA POTRUBÍ DN300*0,6*0,9</t>
  </si>
  <si>
    <t>"VÝPOČET DÉLKA POTRUBÍ DN150*0,45*0,9</t>
  </si>
  <si>
    <t>18</t>
  </si>
  <si>
    <t>58341341</t>
  </si>
  <si>
    <t>kamenivo drcené drobné frakce 0/4</t>
  </si>
  <si>
    <t>839392163</t>
  </si>
  <si>
    <t>119,527*1,8 'Přepočtené koeficientem množství</t>
  </si>
  <si>
    <t>19</t>
  </si>
  <si>
    <t>273313511</t>
  </si>
  <si>
    <t>Základové desky z betonu tř. C 12/15</t>
  </si>
  <si>
    <t>-34143243</t>
  </si>
  <si>
    <t>Základy z betonu prostého desky z betonu kamenem neprokládaného tř. C 12/15</t>
  </si>
  <si>
    <t>https://podminky.urs.cz/item/CS_URS_2024_02/273313511</t>
  </si>
  <si>
    <t>DNO BETONOVÝCH ŠACHET</t>
  </si>
  <si>
    <t>7*0,3</t>
  </si>
  <si>
    <t>Vodorovné konstrukce</t>
  </si>
  <si>
    <t>20</t>
  </si>
  <si>
    <t>451572111</t>
  </si>
  <si>
    <t>Lože pod potrubí otevřený výkop z kameniva drobného těženého</t>
  </si>
  <si>
    <t>-994450706</t>
  </si>
  <si>
    <t>Lože pod potrubí, stoky a drobné objekty v otevřeném výkopu z kameniva drobného těženého 0 až 4 mm</t>
  </si>
  <si>
    <t>https://podminky.urs.cz/item/CS_URS_2024_02/451572111</t>
  </si>
  <si>
    <t>"VÝPOČET DÉLKA POTRUBÍ DN300*0,1*0,9</t>
  </si>
  <si>
    <t>"VÝPOČET DÉLKA POTRUBÍ DN150*0,1*0,9</t>
  </si>
  <si>
    <t>Komunikace pozemní</t>
  </si>
  <si>
    <t>591141111</t>
  </si>
  <si>
    <t>Kladení dlažby z kostek velkých z kamene na MC tl 50 mm</t>
  </si>
  <si>
    <t>416439443</t>
  </si>
  <si>
    <t>Kladení dlažby z kostek s provedením lože do tl. 50 mm, s vyplněním spár, s dvojím beraněním a se smetením přebytečného materiálu na krajnici velkých z kamene, do lože z cementové malty</t>
  </si>
  <si>
    <t>https://podminky.urs.cz/item/CS_URS_2024_02/591141111</t>
  </si>
  <si>
    <t>ÚPRAVA KOLEM POKLOPU ŠACHET</t>
  </si>
  <si>
    <t>3*1,5</t>
  </si>
  <si>
    <t>22</t>
  </si>
  <si>
    <t>58381011</t>
  </si>
  <si>
    <t>kostka řezanoštípaná dlažební žula 8x8x6cm</t>
  </si>
  <si>
    <t>2132236724</t>
  </si>
  <si>
    <t>4,5*1,01 'Přepočtené koeficientem množství</t>
  </si>
  <si>
    <t>Trubní vedení</t>
  </si>
  <si>
    <t>23</t>
  </si>
  <si>
    <t>871313123</t>
  </si>
  <si>
    <t>Montáž kanalizačního potrubí hladkého plnostěnného SN 12 z PVC-U DN 160</t>
  </si>
  <si>
    <t>-879440625</t>
  </si>
  <si>
    <t>Montáž kanalizačního potrubí z tvrdého PVC-U hladkého plnostěnného tuhost SN 12 DN 160</t>
  </si>
  <si>
    <t>https://podminky.urs.cz/item/CS_URS_2024_02/871313123</t>
  </si>
  <si>
    <t>24</t>
  </si>
  <si>
    <t>28612003</t>
  </si>
  <si>
    <t>trubka kanalizační PVC plnostěnná třívrstvá DN 160x3000mm SN12</t>
  </si>
  <si>
    <t>118094683</t>
  </si>
  <si>
    <t>"VÝPOČET DÉLKA POTRUBÍ DN150*0,85</t>
  </si>
  <si>
    <t>46,991*1,02147 'Přepočtené koeficientem množství</t>
  </si>
  <si>
    <t>25</t>
  </si>
  <si>
    <t>28612001</t>
  </si>
  <si>
    <t>trubka kanalizační PVC plnostěnná třívrstvá DN 160x1000mm SN12</t>
  </si>
  <si>
    <t>1676158974</t>
  </si>
  <si>
    <t>"VÝPOČET DÉLKA POTRUBÍ DN150*0,15</t>
  </si>
  <si>
    <t>8,292*1,0854 'Přepočtené koeficientem množství</t>
  </si>
  <si>
    <t>26</t>
  </si>
  <si>
    <t>871373123</t>
  </si>
  <si>
    <t>Montáž kanalizačního potrubí hladkého plnostěnného SN 12 z PVC-U DN 315</t>
  </si>
  <si>
    <t>-639688270</t>
  </si>
  <si>
    <t>Montáž kanalizačního potrubí z tvrdého PVC-U hladkého plnostěnného tuhost SN 12 DN 315</t>
  </si>
  <si>
    <t>https://podminky.urs.cz/item/CS_URS_2024_02/871373123</t>
  </si>
  <si>
    <t>27</t>
  </si>
  <si>
    <t>28612018</t>
  </si>
  <si>
    <t>trubka kanalizační PVC plnostěnná třívrstvá DN 315x6000mm SN12</t>
  </si>
  <si>
    <t>480145329</t>
  </si>
  <si>
    <t>"VÝPOČET DÉLKA POTRUBÍ DN300*0,7</t>
  </si>
  <si>
    <t>125,918*1,0483 'Přepočtené koeficientem množství</t>
  </si>
  <si>
    <t>28</t>
  </si>
  <si>
    <t>28612017</t>
  </si>
  <si>
    <t>trubka kanalizační PVC plnostěnná třívrstvá DN 315x3000mm SN12</t>
  </si>
  <si>
    <t>507535330</t>
  </si>
  <si>
    <t>"VÝPOČET DÉLKA POTRUBÍ DN300*0,2</t>
  </si>
  <si>
    <t>35,977*1,00063 'Přepočtené koeficientem množství</t>
  </si>
  <si>
    <t>29</t>
  </si>
  <si>
    <t>28612015</t>
  </si>
  <si>
    <t>trubka kanalizační PVC plnostěnná třívrstvá DN 315x1000mm SN12</t>
  </si>
  <si>
    <t>-1199681459</t>
  </si>
  <si>
    <t>"VÝPOČET DÉLKA POTRUBÍ DN300*0,1</t>
  </si>
  <si>
    <t>17,988*1,05625 'Přepočtené koeficientem množství</t>
  </si>
  <si>
    <t>30</t>
  </si>
  <si>
    <t>877310310</t>
  </si>
  <si>
    <t>Montáž kolen na kanalizačním potrubí z PP nebo tvrdého PVC-U trub hladkých plnostěnných DN 150</t>
  </si>
  <si>
    <t>kus</t>
  </si>
  <si>
    <t>363982491</t>
  </si>
  <si>
    <t>Montáž tvarovek na kanalizačním plastovém potrubí z PP nebo PVC-U hladkého plnostěnného kolen, víček nebo hrdlových uzávěrů DN 150</t>
  </si>
  <si>
    <t>https://podminky.urs.cz/item/CS_URS_2024_02/877310310</t>
  </si>
  <si>
    <t>31</t>
  </si>
  <si>
    <t>28612202</t>
  </si>
  <si>
    <t>koleno kanalizační plastové PVC KG DN 160/45° SN12/16</t>
  </si>
  <si>
    <t>2070698149</t>
  </si>
  <si>
    <t>32</t>
  </si>
  <si>
    <t>877370310</t>
  </si>
  <si>
    <t>Montáž kolen na kanalizačním potrubí z PP nebo tvrdého PVC-U trub hladkých plnostěnných DN 300</t>
  </si>
  <si>
    <t>285209768</t>
  </si>
  <si>
    <t>Montáž tvarovek na kanalizačním plastovém potrubí z PP nebo PVC-U hladkého plnostěnného kolen, víček nebo hrdlových uzávěrů DN 300</t>
  </si>
  <si>
    <t>https://podminky.urs.cz/item/CS_URS_2024_02/877370310</t>
  </si>
  <si>
    <t>33</t>
  </si>
  <si>
    <t>28611728</t>
  </si>
  <si>
    <t>víčko kanalizace plastové KG DN 315</t>
  </si>
  <si>
    <t>758605999</t>
  </si>
  <si>
    <t>34</t>
  </si>
  <si>
    <t>877370320</t>
  </si>
  <si>
    <t>Montáž odboček na kanalizačním potrubí z PP nebo tvrdého PVC-U trub hladkých plnostěnných DN 300</t>
  </si>
  <si>
    <t>2070770216</t>
  </si>
  <si>
    <t>Montáž tvarovek na kanalizačním plastovém potrubí z PP nebo PVC-U hladkého plnostěnného odboček DN 300</t>
  </si>
  <si>
    <t>https://podminky.urs.cz/item/CS_URS_2024_02/877370320</t>
  </si>
  <si>
    <t>35</t>
  </si>
  <si>
    <t>28612227</t>
  </si>
  <si>
    <t>odbočka kanalizační plastová PVC KG DN 315x160/45° SN12/16</t>
  </si>
  <si>
    <t>-2056725497</t>
  </si>
  <si>
    <t>36</t>
  </si>
  <si>
    <t>894410101</t>
  </si>
  <si>
    <t>Osazení betonových dílců pro kanalizační šachty DN 1000 šachtové dno výšky 600 mm</t>
  </si>
  <si>
    <t>307752288</t>
  </si>
  <si>
    <t>Osazení betonových dílců šachet kanalizačních dno DN 1000, výšky 600 mm</t>
  </si>
  <si>
    <t>https://podminky.urs.cz/item/CS_URS_2024_02/894410101</t>
  </si>
  <si>
    <t>37</t>
  </si>
  <si>
    <t>PFB.1135101R</t>
  </si>
  <si>
    <t>Dno jednolité šachtové KOMPAKT - VÝROBA NA ZAKÁZKU TBZ-Q.1 100/522 KOM TL.15cm</t>
  </si>
  <si>
    <t>-1657895314</t>
  </si>
  <si>
    <t>VÝKRES VÝPISU ŠAHET D.1.1.1.16</t>
  </si>
  <si>
    <t>ŠS.7</t>
  </si>
  <si>
    <t>38</t>
  </si>
  <si>
    <t>28661491R</t>
  </si>
  <si>
    <t>těsnění pro DN 1000</t>
  </si>
  <si>
    <t>-662558662</t>
  </si>
  <si>
    <t>39</t>
  </si>
  <si>
    <t>273313811R</t>
  </si>
  <si>
    <t>D+M monolitické dno</t>
  </si>
  <si>
    <t>1068485653</t>
  </si>
  <si>
    <t>šachta SX0</t>
  </si>
  <si>
    <t>dno</t>
  </si>
  <si>
    <t>3,14*0,5*0,5*0,15</t>
  </si>
  <si>
    <t>stěny</t>
  </si>
  <si>
    <t>2*3,14*0,5*1,388*0,1</t>
  </si>
  <si>
    <t>40</t>
  </si>
  <si>
    <t>341351411</t>
  </si>
  <si>
    <t>Zřízení kruhového oboustranného bednění nosných stěn r přes 1 do 2,5 m</t>
  </si>
  <si>
    <t>580095503</t>
  </si>
  <si>
    <t>Bednění stěn a příček nosných kruhové nebo obloukové oboustranné za každou stranu poloměru přes 1 do 2,5 m zřízení</t>
  </si>
  <si>
    <t>https://podminky.urs.cz/item/CS_URS_2024_02/341351411</t>
  </si>
  <si>
    <t>VÝKRES ŠACHET D.1.1.1.16</t>
  </si>
  <si>
    <t>2*3,14*0,5*1,388*2</t>
  </si>
  <si>
    <t>41</t>
  </si>
  <si>
    <t>341351412</t>
  </si>
  <si>
    <t>Odstranění kruhového oboustranného bednění nosných stěn r přes 1 do 2,5 m</t>
  </si>
  <si>
    <t>-625695895</t>
  </si>
  <si>
    <t>Bednění stěn a příček nosných kruhové nebo obloukové oboustranné za každou stranu poloměru přes 1 do 2,5 m odstranění</t>
  </si>
  <si>
    <t>https://podminky.urs.cz/item/CS_URS_2024_02/341351412</t>
  </si>
  <si>
    <t>42</t>
  </si>
  <si>
    <t>894410211</t>
  </si>
  <si>
    <t>Osazení betonových dílců pro kanalizační šachty DN 1000 skruž rovná výšky 250 mm</t>
  </si>
  <si>
    <t>1368700572</t>
  </si>
  <si>
    <t>Osazení betonových dílců šachet kanalizačních skruž rovná DN 1000, výšky 250 mm</t>
  </si>
  <si>
    <t>https://podminky.urs.cz/item/CS_URS_2024_02/894410211</t>
  </si>
  <si>
    <t>43</t>
  </si>
  <si>
    <t>PFB.1122101</t>
  </si>
  <si>
    <t>Skruž výšky 250 mm TBS-Q.1 100/25/12</t>
  </si>
  <si>
    <t>-1827291200</t>
  </si>
  <si>
    <t>Poznámka k položce:_x000d_
včetně stupadel ocel. s PE</t>
  </si>
  <si>
    <t>VÝKRE VÝPISU ŠAHET D.1.1.1.16</t>
  </si>
  <si>
    <t>44</t>
  </si>
  <si>
    <t>894410212</t>
  </si>
  <si>
    <t>Osazení betonových dílců pro kanalizační šachty DN 1000 skruž rovná výšky 500 mm</t>
  </si>
  <si>
    <t>-8556646</t>
  </si>
  <si>
    <t>Osazení betonových dílců šachet kanalizačních skruž rovná DN 1000, výšky 500 mm</t>
  </si>
  <si>
    <t>https://podminky.urs.cz/item/CS_URS_2024_02/894410212</t>
  </si>
  <si>
    <t>45</t>
  </si>
  <si>
    <t>PFB.1122113</t>
  </si>
  <si>
    <t>Skruž výšky 500 mm TBS-Q.1 100/50/12 PS</t>
  </si>
  <si>
    <t>-1788077</t>
  </si>
  <si>
    <t>VÝKRES VÝPISU ŠACHET D.1.1.1.16</t>
  </si>
  <si>
    <t>46</t>
  </si>
  <si>
    <t>894410232</t>
  </si>
  <si>
    <t>Osazení betonových dílců pro kanalizační šachty DN 1000 skruž přechodová (konus)</t>
  </si>
  <si>
    <t>-284048884</t>
  </si>
  <si>
    <t>Osazení betonových dílců šachet kanalizačních skruž přechodová (konus) DN 1000</t>
  </si>
  <si>
    <t>https://podminky.urs.cz/item/CS_URS_2024_02/894410232</t>
  </si>
  <si>
    <t>47</t>
  </si>
  <si>
    <t>PFB.1121115A</t>
  </si>
  <si>
    <t>Konus TBR-Q.1 100-63/58/10 KPS</t>
  </si>
  <si>
    <t>1744073465</t>
  </si>
  <si>
    <t>48</t>
  </si>
  <si>
    <t>894410302</t>
  </si>
  <si>
    <t>Osazení betonových dílců pro kanalizační šachty DN 1000 deska zákrytová</t>
  </si>
  <si>
    <t>-871190131</t>
  </si>
  <si>
    <t>Osazení betonových dílců šachet kanalizačních deska zákrytová DN 1000</t>
  </si>
  <si>
    <t>https://podminky.urs.cz/item/CS_URS_2024_02/894410302</t>
  </si>
  <si>
    <t>49</t>
  </si>
  <si>
    <t>PFB.1121502</t>
  </si>
  <si>
    <t>Deska zákrytová TZK-Q.1 150-63/17</t>
  </si>
  <si>
    <t>1711180590</t>
  </si>
  <si>
    <t>50</t>
  </si>
  <si>
    <t>452112122</t>
  </si>
  <si>
    <t>Osazení betonových prstenců nebo rámů v přes 100 do 200 mm pod poklopy a mříže</t>
  </si>
  <si>
    <t>1361855473</t>
  </si>
  <si>
    <t>Osazení betonových dílců prstenců nebo rámů pod poklopy a mříže, výšky přes 100 do 200 mm</t>
  </si>
  <si>
    <t>https://podminky.urs.cz/item/CS_URS_2024_02/452112122</t>
  </si>
  <si>
    <t>51</t>
  </si>
  <si>
    <t>PFB.1120104OZ</t>
  </si>
  <si>
    <t>Prstenec šachtový vyrovnávací (OZ) TBW-Q.1 63/12</t>
  </si>
  <si>
    <t>-301162879</t>
  </si>
  <si>
    <t>VÝKRE VÝPISU ŠACHET D.1.1.1.16</t>
  </si>
  <si>
    <t>52</t>
  </si>
  <si>
    <t>PFB.1120103OZ</t>
  </si>
  <si>
    <t>Prstenec šachtový vyrovnávací (OZ) TBW-Q.1 63/10</t>
  </si>
  <si>
    <t>1084990234</t>
  </si>
  <si>
    <t>53</t>
  </si>
  <si>
    <t>PFB.1120102OZ</t>
  </si>
  <si>
    <t>Prstenec šachtový vyrovnávací (OZ) TBW-Q.1 63/8</t>
  </si>
  <si>
    <t>-2106430681</t>
  </si>
  <si>
    <t>54</t>
  </si>
  <si>
    <t>PFB.1120101OZ</t>
  </si>
  <si>
    <t>Prstenec šachtový vyrovnávací (OZ) TBW-Q.1 63/6</t>
  </si>
  <si>
    <t>-1584655689</t>
  </si>
  <si>
    <t>55</t>
  </si>
  <si>
    <t>Montáž poklopu</t>
  </si>
  <si>
    <t>-1076016859</t>
  </si>
  <si>
    <t>56</t>
  </si>
  <si>
    <t>WVN.IF505300WR</t>
  </si>
  <si>
    <t>rám BEGU-R-1, poklop BEGU-B-K D400, výška 160</t>
  </si>
  <si>
    <t>-1602366476</t>
  </si>
  <si>
    <t>VÝKREs VÝPISU ŠACHET D.1.1.1.16</t>
  </si>
  <si>
    <t>57</t>
  </si>
  <si>
    <t>894812001</t>
  </si>
  <si>
    <t>Revizní a čistící šachta z PP šachtové dno DN 400/150 přímý tok</t>
  </si>
  <si>
    <t>1892329052</t>
  </si>
  <si>
    <t>Revizní a čistící šachta z polypropylenu PP pro hladké trouby DN 400 šachtové dno (DN šachty / DN trubního vedení) DN 400/150 přímý tok</t>
  </si>
  <si>
    <t>https://podminky.urs.cz/item/CS_URS_2024_02/894812001</t>
  </si>
  <si>
    <t>ŠACHTY NA PŘÍPOJKÁCH</t>
  </si>
  <si>
    <t>58</t>
  </si>
  <si>
    <t>28661012</t>
  </si>
  <si>
    <t>dno šachtové z PP DN 400 pro trubní vedení z PVC DN 160 přímý tok (vč.těsnění)</t>
  </si>
  <si>
    <t>49838246</t>
  </si>
  <si>
    <t>59</t>
  </si>
  <si>
    <t>28661024</t>
  </si>
  <si>
    <t>roura šachtová z PVC bez hrdla dno DN 400 dl 2m</t>
  </si>
  <si>
    <t>1897849949</t>
  </si>
  <si>
    <t>13*2 'Přepočtené koeficientem množství</t>
  </si>
  <si>
    <t>60</t>
  </si>
  <si>
    <t>28661766</t>
  </si>
  <si>
    <t>poklop šachtový litinový plný do teleskopu DN 425 pro třídu zatížení D400</t>
  </si>
  <si>
    <t>1485452149</t>
  </si>
  <si>
    <t>61</t>
  </si>
  <si>
    <t>894812325</t>
  </si>
  <si>
    <t>Revizní a čistící šachta z PP typ DN 600/315 šachtové dno průtočné</t>
  </si>
  <si>
    <t>-1451816079</t>
  </si>
  <si>
    <t>Revizní a čistící šachta z polypropylenu PP pro hladké trouby DN 600 šachtové dno (DN šachty / DN trubního vedení) DN 600/315 průtočné</t>
  </si>
  <si>
    <t>https://podminky.urs.cz/item/CS_URS_2024_02/894812325</t>
  </si>
  <si>
    <t>ÚHLY NÁTOKŮ A VÝTOKŮ NUTNO DLE PD</t>
  </si>
  <si>
    <t>62</t>
  </si>
  <si>
    <t>894812336</t>
  </si>
  <si>
    <t>Revizní a čistící šachta z PP typ DN 600/315 šachtové dno koncové</t>
  </si>
  <si>
    <t>-1684836369</t>
  </si>
  <si>
    <t>Revizní a čistící šachta z polypropylenu PP pro hladké trouby DN 600 šachtové dno (DN šachty / DN trubního vedení) DN 600/315 koncové</t>
  </si>
  <si>
    <t>https://podminky.urs.cz/item/CS_URS_2024_02/894812336</t>
  </si>
  <si>
    <t>63</t>
  </si>
  <si>
    <t>895270432R</t>
  </si>
  <si>
    <t>D+M Prodloužení šach 630x1,5M</t>
  </si>
  <si>
    <t>492319349</t>
  </si>
  <si>
    <t>64</t>
  </si>
  <si>
    <t>895270432R1</t>
  </si>
  <si>
    <t>D+M Prodloužení šach 630x1M</t>
  </si>
  <si>
    <t>-1007302994</t>
  </si>
  <si>
    <t>65</t>
  </si>
  <si>
    <t>Montáž poklopu DN600, včetně prstence</t>
  </si>
  <si>
    <t>1175771983</t>
  </si>
  <si>
    <t>66</t>
  </si>
  <si>
    <t>WVN.IF505300WR1</t>
  </si>
  <si>
    <t>POKLOP BEGU 600 D400-PLNÝ</t>
  </si>
  <si>
    <t>1065070495</t>
  </si>
  <si>
    <t>67</t>
  </si>
  <si>
    <t>894812376R</t>
  </si>
  <si>
    <t>Betonový prstenec 630 mm</t>
  </si>
  <si>
    <t>-886813516</t>
  </si>
  <si>
    <t>68</t>
  </si>
  <si>
    <t>871440420R</t>
  </si>
  <si>
    <t>Montáž těsnícího kroužku</t>
  </si>
  <si>
    <t>472766679</t>
  </si>
  <si>
    <t>69</t>
  </si>
  <si>
    <t>PPL.IDK600</t>
  </si>
  <si>
    <t>PRAGMA+ID těsnící kroužek DN600</t>
  </si>
  <si>
    <t>-881741614</t>
  </si>
  <si>
    <t>70</t>
  </si>
  <si>
    <t>Montáž flexibilního hrdla</t>
  </si>
  <si>
    <t>-2127105163</t>
  </si>
  <si>
    <t>71</t>
  </si>
  <si>
    <t>Flexibilní hrdnlo 315</t>
  </si>
  <si>
    <t>280539438</t>
  </si>
  <si>
    <t>72</t>
  </si>
  <si>
    <t>8R</t>
  </si>
  <si>
    <t>D+M-přepojení stávajících nemovitostí na nově zbudovanou splaškovou kanalizaci včetně přesuvek</t>
  </si>
  <si>
    <t>763265932</t>
  </si>
  <si>
    <t>73</t>
  </si>
  <si>
    <t>28612243</t>
  </si>
  <si>
    <t>přesuvka kanalizační plastová PVC KG DN 160 SN12/16</t>
  </si>
  <si>
    <t>1999197401</t>
  </si>
  <si>
    <t>74</t>
  </si>
  <si>
    <t>899620121</t>
  </si>
  <si>
    <t>Obetonování plastové šachty z polypropylenu betonem prostým tř. C 12/15 otevřený výkop</t>
  </si>
  <si>
    <t>551338214</t>
  </si>
  <si>
    <t>Obetonování plastových šachet z polypropylenu betonem prostým v otevřeném výkopu, beton tř. C 12/15</t>
  </si>
  <si>
    <t>https://podminky.urs.cz/item/CS_URS_2024_02/899620121</t>
  </si>
  <si>
    <t>75</t>
  </si>
  <si>
    <t>899722113</t>
  </si>
  <si>
    <t>Krytí potrubí z plastů výstražnou fólií z PVC přes 25 do 34cm</t>
  </si>
  <si>
    <t>-977580458</t>
  </si>
  <si>
    <t>Krytí potrubí z plastů výstražnou fólií z PVC šířky přes 25 do 34 cm</t>
  </si>
  <si>
    <t>https://podminky.urs.cz/item/CS_URS_2024_02/899722113</t>
  </si>
  <si>
    <t>"VÝPOČET DÉLKA POTRUBÍ DN300</t>
  </si>
  <si>
    <t>"VÝPOČET DÉLKA POTRUBÍ DN150</t>
  </si>
  <si>
    <t>998</t>
  </si>
  <si>
    <t>Přesun hmot</t>
  </si>
  <si>
    <t>76</t>
  </si>
  <si>
    <t>998276101</t>
  </si>
  <si>
    <t>Přesun hmot pro trubní vedení z trub z plastických hmot otevřený výkop</t>
  </si>
  <si>
    <t>946299755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</si>
  <si>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</si>
  <si>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https://podminky.urs.cz/item/CS_URS_2024_02/998276101</t>
  </si>
  <si>
    <t>77</t>
  </si>
  <si>
    <t>998276124</t>
  </si>
  <si>
    <t>Příplatek k přesunu hmot pro trubní vedení z trub z plastických hmot za zvětšený přesun do 500 m</t>
  </si>
  <si>
    <t>-1369330442</t>
  </si>
  <si>
    <t>Přesun hmot pro trubní vedení hloubené z trub z plastických hmot nebo sklolaminátových Příplatek k cenám za zvětšený přesun přes vymezenou dopravní vzdálenost do 500 m</t>
  </si>
  <si>
    <t>https://podminky.urs.cz/item/CS_URS_2024_02/998276124</t>
  </si>
  <si>
    <t>Výkaz (13)</t>
  </si>
  <si>
    <t>20,104</t>
  </si>
  <si>
    <t>Výkaz (14)</t>
  </si>
  <si>
    <t>16,083</t>
  </si>
  <si>
    <t>Výkaz (15)</t>
  </si>
  <si>
    <t>24,125</t>
  </si>
  <si>
    <t>Výkaz (16)</t>
  </si>
  <si>
    <t>1,257</t>
  </si>
  <si>
    <t>Výkaz (17)</t>
  </si>
  <si>
    <t>116,603</t>
  </si>
  <si>
    <t>Výkaz (18)</t>
  </si>
  <si>
    <t>VV0007</t>
  </si>
  <si>
    <t>Výkaz (19)</t>
  </si>
  <si>
    <t>11,277</t>
  </si>
  <si>
    <t>SO02 - Přeložka jednotné kanalizace</t>
  </si>
  <si>
    <t>Výkaz (20)</t>
  </si>
  <si>
    <t>5,943</t>
  </si>
  <si>
    <t>Výkaz (22)</t>
  </si>
  <si>
    <t>Výkaz (79)</t>
  </si>
  <si>
    <t xml:space="preserve">    3 - Svislé a kompletní konstrukce</t>
  </si>
  <si>
    <t xml:space="preserve">      89 - Ostatní konstrukce</t>
  </si>
  <si>
    <t>1654010456</t>
  </si>
  <si>
    <t>-734283511</t>
  </si>
  <si>
    <t>-1859219823</t>
  </si>
  <si>
    <t>1030077571</t>
  </si>
  <si>
    <t>423130643</t>
  </si>
  <si>
    <t>V BLÍZSKOSTI INŽENÝRSKÝCH SÍTÍ A DOČIŠTĚNÍ</t>
  </si>
  <si>
    <t>-825207751</t>
  </si>
  <si>
    <t>"ŽB DN800*2,9*2</t>
  </si>
  <si>
    <t>Rozpad figury: ŽB DN800</t>
  </si>
  <si>
    <t>-2006175656</t>
  </si>
  <si>
    <t>ROZŠÍŘENÍ VÝKOPU PRO OSAZENÍ ŠACHET</t>
  </si>
  <si>
    <t>2*1*2,9</t>
  </si>
  <si>
    <t>-405548572</t>
  </si>
  <si>
    <t>VÝKOP</t>
  </si>
  <si>
    <t>ZPĚTNÝ ZÁSYP</t>
  </si>
  <si>
    <t>-47,955</t>
  </si>
  <si>
    <t>1184551511</t>
  </si>
  <si>
    <t>-2033269056</t>
  </si>
  <si>
    <t>2045784909</t>
  </si>
  <si>
    <t>47,955</t>
  </si>
  <si>
    <t>VÝKOP ŠACHET</t>
  </si>
  <si>
    <t>5,8</t>
  </si>
  <si>
    <t>VÝKOP RUČNĚ</t>
  </si>
  <si>
    <t>-1533433608</t>
  </si>
  <si>
    <t>"ŽB DN800 ASFALT*2*(3-1,51-0,93)</t>
  </si>
  <si>
    <t>Rozpad figury: ŽB DN800 ASFALT</t>
  </si>
  <si>
    <t>5,306</t>
  </si>
  <si>
    <t>1668735907</t>
  </si>
  <si>
    <t>1410197783</t>
  </si>
  <si>
    <t>-1274974553</t>
  </si>
  <si>
    <t>-970242869</t>
  </si>
  <si>
    <t>54551379</t>
  </si>
  <si>
    <t>"ŽB DN800 ASFALT*2*1,11-3,14*0,4*0,4</t>
  </si>
  <si>
    <t>-52817019</t>
  </si>
  <si>
    <t>212572111</t>
  </si>
  <si>
    <t>Lože pro trativody ze štěrkopísku tříděného</t>
  </si>
  <si>
    <t>651567750</t>
  </si>
  <si>
    <t>https://podminky.urs.cz/item/CS_URS_2024_02/212572111</t>
  </si>
  <si>
    <t>"ŽB DN800*0,25*0,25</t>
  </si>
  <si>
    <t>212755214</t>
  </si>
  <si>
    <t>Trativody z drenážních trubek plastových flexibilních D 100 mm bez lože</t>
  </si>
  <si>
    <t>238875846</t>
  </si>
  <si>
    <t>Trativody bez lože z drenážních trubek plastových flexibilních D 100 mm</t>
  </si>
  <si>
    <t>https://podminky.urs.cz/item/CS_URS_2024_02/212755214</t>
  </si>
  <si>
    <t>"ŽB DN800*1,2</t>
  </si>
  <si>
    <t>-1896784828</t>
  </si>
  <si>
    <t>"Betonové sedlo C12/15</t>
  </si>
  <si>
    <t>"ŽB DN800*2*0,4</t>
  </si>
  <si>
    <t>Svislé a kompletní konstrukce</t>
  </si>
  <si>
    <t>452111111</t>
  </si>
  <si>
    <t>Osazení betonových pražců otevřený výkop pl do 25000 mm2</t>
  </si>
  <si>
    <t>-1698765158</t>
  </si>
  <si>
    <t>Osazení betonových dílců pražců pod potrubí v otevřeném výkopu, průřezové plochy do 25000 mm2</t>
  </si>
  <si>
    <t>https://podminky.urs.cz/item/CS_URS_2024_02/452111111</t>
  </si>
  <si>
    <t>59211205R</t>
  </si>
  <si>
    <t>Betonový pražec</t>
  </si>
  <si>
    <t>1396691545</t>
  </si>
  <si>
    <t>821471111</t>
  </si>
  <si>
    <t>Montáž potrubí z trub ŽB s polodrážkou (přímých) a integrovaným pryžovým těsněním otevřený výkop sklon do 20 % DN 800</t>
  </si>
  <si>
    <t>901149197</t>
  </si>
  <si>
    <t>Montáž potrubí z trub železobetonových (přímých) s polodrážkou v otevřeném výkopu ve sklonu do 20 % s integrovaným pryžovým těsněním DN 800</t>
  </si>
  <si>
    <t>https://podminky.urs.cz/item/CS_URS_2024_02/821471111</t>
  </si>
  <si>
    <t>"ŽB DN800</t>
  </si>
  <si>
    <t>59222084</t>
  </si>
  <si>
    <t>trouba ŽB hrdlová propojovací DN 800</t>
  </si>
  <si>
    <t>1678943037</t>
  </si>
  <si>
    <t>20,104*1,01 'Přepočtené koeficientem množství</t>
  </si>
  <si>
    <t>-2093032358</t>
  </si>
  <si>
    <t>-1012301797</t>
  </si>
  <si>
    <t>VÝKRES ŠACHET D.1.1.2.9</t>
  </si>
  <si>
    <t>1380946314</t>
  </si>
  <si>
    <t>-1377131889</t>
  </si>
  <si>
    <t>DNO SX1</t>
  </si>
  <si>
    <t>3,14*0,75*0,75*0,15</t>
  </si>
  <si>
    <t>2*3,14*0,75*1,388*0,15</t>
  </si>
  <si>
    <t>DNO S161</t>
  </si>
  <si>
    <t>2*3,14*0,75*1,438*0,15</t>
  </si>
  <si>
    <t>-308179863</t>
  </si>
  <si>
    <t>2*3,14*0,75*1,388*2</t>
  </si>
  <si>
    <t>2*3,14*0,75*1,438*2</t>
  </si>
  <si>
    <t>2038500455</t>
  </si>
  <si>
    <t>těsnění pro DN 1500</t>
  </si>
  <si>
    <t>1457212136</t>
  </si>
  <si>
    <t>894410242</t>
  </si>
  <si>
    <t>Osazení betonových dílců pro kanalizační šachty DN 1500 skruž rovná výšky 500 mm</t>
  </si>
  <si>
    <t>-1708242100</t>
  </si>
  <si>
    <t>Osazení betonových dílců šachet kanalizačních skruž rovná DN 1500, výšky 500 mm</t>
  </si>
  <si>
    <t>https://podminky.urs.cz/item/CS_URS_2024_02/894410242</t>
  </si>
  <si>
    <t>PFB.1122163J</t>
  </si>
  <si>
    <t>Skruž TBS-Q.1 150/50 PS</t>
  </si>
  <si>
    <t>5378488</t>
  </si>
  <si>
    <t>894410243</t>
  </si>
  <si>
    <t>Osazení betonových dílců pro kanalizační šachty DN 1500 skruž rovná výšky 1000 mm</t>
  </si>
  <si>
    <t>1089299259</t>
  </si>
  <si>
    <t>Osazení betonových dílců šachet kanalizačních skruž rovná DN 1500, výšky 1000 mm</t>
  </si>
  <si>
    <t>https://podminky.urs.cz/item/CS_URS_2024_02/894410243</t>
  </si>
  <si>
    <t>PFB.1122166J</t>
  </si>
  <si>
    <t>Skruž TBS-Q.1 150/100 PS</t>
  </si>
  <si>
    <t>-1901408694</t>
  </si>
  <si>
    <t>2040699416</t>
  </si>
  <si>
    <t>1659170384</t>
  </si>
  <si>
    <t>665334695</t>
  </si>
  <si>
    <t>301987009</t>
  </si>
  <si>
    <t>-2008355041</t>
  </si>
  <si>
    <t>89</t>
  </si>
  <si>
    <t>Ostatní konstrukce</t>
  </si>
  <si>
    <t>890431851R</t>
  </si>
  <si>
    <t>D+M Bourání šachty Š.161, včetně výkopů, odvozu a poplatku</t>
  </si>
  <si>
    <t>1167098651</t>
  </si>
  <si>
    <t>998274101</t>
  </si>
  <si>
    <t>Přesun hmot pro trubní vedení z trub betonových otevřený výkop</t>
  </si>
  <si>
    <t>388353417</t>
  </si>
  <si>
    <t>Přesun hmot pro trubní vedení hloubené z trub betonových nebo železobetonových pro vodovody nebo kanalizace v otevřeném výkopu dopravní vzdálenost do 15 m</t>
  </si>
  <si>
    <t>https://podminky.urs.cz/item/CS_URS_2024_02/998274101</t>
  </si>
  <si>
    <t>998274124</t>
  </si>
  <si>
    <t>Příplatek k přesunu hmot pro trubní vedení z trub betonových za zvětšený přesun hmot do 500 m</t>
  </si>
  <si>
    <t>1825321414</t>
  </si>
  <si>
    <t>Přesun hmot pro trubní vedení hloubené z trub betonových nebo železobetonových Příplatek k cenám za zvětšený přesun přes vymezenou dopravní vzdálenost do 500 m</t>
  </si>
  <si>
    <t>https://podminky.urs.cz/item/CS_URS_2024_02/998274124</t>
  </si>
  <si>
    <t>Výkaz (23)</t>
  </si>
  <si>
    <t>1046,088</t>
  </si>
  <si>
    <t>Výkaz (24)</t>
  </si>
  <si>
    <t>2154,421</t>
  </si>
  <si>
    <t>Výkaz (25)</t>
  </si>
  <si>
    <t>760,04</t>
  </si>
  <si>
    <t>Výkaz (26)</t>
  </si>
  <si>
    <t>833,355</t>
  </si>
  <si>
    <t>Výkaz (27)</t>
  </si>
  <si>
    <t>1520,08</t>
  </si>
  <si>
    <t>Výkaz (28)</t>
  </si>
  <si>
    <t>Výkaz (29)</t>
  </si>
  <si>
    <t>339,19</t>
  </si>
  <si>
    <t>100 - Objekty pozemních komunikací</t>
  </si>
  <si>
    <t>Výkaz (30)</t>
  </si>
  <si>
    <t>29,9</t>
  </si>
  <si>
    <t>VV0015</t>
  </si>
  <si>
    <t>Výkaz (31)</t>
  </si>
  <si>
    <t>85,42</t>
  </si>
  <si>
    <t>VV0016</t>
  </si>
  <si>
    <t>Výkaz (32)</t>
  </si>
  <si>
    <t>253,86</t>
  </si>
  <si>
    <t>VV0017</t>
  </si>
  <si>
    <t>Výkaz (33)</t>
  </si>
  <si>
    <t>16,91</t>
  </si>
  <si>
    <t>VV0018</t>
  </si>
  <si>
    <t>Výkaz (34)</t>
  </si>
  <si>
    <t>3,872</t>
  </si>
  <si>
    <t>VV0019</t>
  </si>
  <si>
    <t>Výkaz (35)</t>
  </si>
  <si>
    <t>4,405</t>
  </si>
  <si>
    <t>VV0020</t>
  </si>
  <si>
    <t>Výkaz (36)</t>
  </si>
  <si>
    <t>187,462</t>
  </si>
  <si>
    <t>VV0021</t>
  </si>
  <si>
    <t>Výkaz (37)</t>
  </si>
  <si>
    <t>7,553</t>
  </si>
  <si>
    <t>VV0022</t>
  </si>
  <si>
    <t>Výkaz (38)</t>
  </si>
  <si>
    <t>14,524</t>
  </si>
  <si>
    <t>VV0023</t>
  </si>
  <si>
    <t>Výkaz (39)</t>
  </si>
  <si>
    <t>193,967</t>
  </si>
  <si>
    <t>VV0024</t>
  </si>
  <si>
    <t>Výkaz (40)</t>
  </si>
  <si>
    <t>1090,538</t>
  </si>
  <si>
    <t>VV0025</t>
  </si>
  <si>
    <t>Výkaz (41)</t>
  </si>
  <si>
    <t>5,819</t>
  </si>
  <si>
    <t>VV0027</t>
  </si>
  <si>
    <t>Výkaz (43)</t>
  </si>
  <si>
    <t>17,457</t>
  </si>
  <si>
    <t>VV0028</t>
  </si>
  <si>
    <t>Výkaz (44)</t>
  </si>
  <si>
    <t>746,72</t>
  </si>
  <si>
    <t>VV0029</t>
  </si>
  <si>
    <t>Výkaz (45)</t>
  </si>
  <si>
    <t>821,392</t>
  </si>
  <si>
    <t>VV0030</t>
  </si>
  <si>
    <t>Výkaz (46)</t>
  </si>
  <si>
    <t>194,842</t>
  </si>
  <si>
    <t>VV0031</t>
  </si>
  <si>
    <t>Výkaz (47)</t>
  </si>
  <si>
    <t>227,4</t>
  </si>
  <si>
    <t>VV0032</t>
  </si>
  <si>
    <t>Výkaz (48)</t>
  </si>
  <si>
    <t>157,27</t>
  </si>
  <si>
    <t>VV0033</t>
  </si>
  <si>
    <t>Výkaz (49)</t>
  </si>
  <si>
    <t>59,939</t>
  </si>
  <si>
    <t>VV0034</t>
  </si>
  <si>
    <t>Výkaz (50)</t>
  </si>
  <si>
    <t>587,417</t>
  </si>
  <si>
    <t>VV0036</t>
  </si>
  <si>
    <t>Výkaz (52)</t>
  </si>
  <si>
    <t>63,465</t>
  </si>
  <si>
    <t>VV0037</t>
  </si>
  <si>
    <t>Výkaz (53)</t>
  </si>
  <si>
    <t>VV0038</t>
  </si>
  <si>
    <t>Výkaz (54)</t>
  </si>
  <si>
    <t>190,395</t>
  </si>
  <si>
    <t xml:space="preserve">      18 - Zemní práce - povrchové úpravy terénu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</si>
  <si>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</si>
  <si>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</si>
  <si>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</si>
  <si>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-181551619</t>
  </si>
  <si>
    <t>113106171</t>
  </si>
  <si>
    <t>Rozebrání dlažeb vozovek ze zámkové dlažby s ložem z kameniva ručně</t>
  </si>
  <si>
    <t>-2108427973</t>
  </si>
  <si>
    <t>Rozebrání dlažeb vozovek a ploch s přemístěním hmot na skládku na vzdálenost do 3 m nebo s naložením na dopravní prostředek, s jakoukoliv výplní spár ručně ze zámkové dlažby s ložem z kameniva</t>
  </si>
  <si>
    <t>https://podminky.urs.cz/item/CS_URS_2024_02/113106171</t>
  </si>
  <si>
    <t>"VÝPOČET PLOCHA PŘEDLÁŽDĚNÍ</t>
  </si>
  <si>
    <t>Rozpad figury: VÝPOČET PLOCHA PŘEDLÁŽDĚNÍ</t>
  </si>
  <si>
    <t>PŘEDLÁŽDĚNÍ</t>
  </si>
  <si>
    <t>Rozpad figury: PŘEDLÁŽDĚNÍ</t>
  </si>
  <si>
    <t>1,120+42,830+4,460+8,330+7,900+15,690+0,560+38,690+21,660+19,850+4,100+34,940+21,720+3,940+1,610</t>
  </si>
  <si>
    <t>113107183</t>
  </si>
  <si>
    <t>Odstranění podkladu živičného tl přes 100 do 150 mm strojně pl přes 50 do 200 m2</t>
  </si>
  <si>
    <t>-415115613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</si>
  <si>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</si>
  <si>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https://podminky.urs.cz/item/CS_URS_2024_02/113107183</t>
  </si>
  <si>
    <t>"VÝPOČET PLOCHA PŮVODNÍ KOMUNIKACE</t>
  </si>
  <si>
    <t>Rozpad figury: VÝPOČET PLOCHA PŮVODNÍ KOMUNIKACE</t>
  </si>
  <si>
    <t>PŮVODNÍ KOMUNIKACE</t>
  </si>
  <si>
    <t>Rozpad figury: PŮVODNÍ KOMUNIKACE</t>
  </si>
  <si>
    <t>746,720</t>
  </si>
  <si>
    <t>113107224</t>
  </si>
  <si>
    <t>Odstranění podkladu z kameniva drceného tl přes 300 do 400 mm strojně pl přes 200 m2</t>
  </si>
  <si>
    <t>281392457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</si>
  <si>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</si>
  <si>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https://podminky.urs.cz/item/CS_URS_2024_02/113107224</t>
  </si>
  <si>
    <t>"VÝPOČET PLOCHA PŮVODNÍ KOMUNIKACE*1,1</t>
  </si>
  <si>
    <t>113202111</t>
  </si>
  <si>
    <t>Vytrhání obrub krajníků obrubníků stojatých</t>
  </si>
  <si>
    <t>-236423592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</si>
  <si>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</si>
  <si>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</si>
  <si>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"VÝPOČETZ DÉLKA PŮVODNÍ OBRUBA</t>
  </si>
  <si>
    <t>Rozpad figury: VÝPOČETZ DÉLKA PŮVODNÍ OBRUBA</t>
  </si>
  <si>
    <t>STARÁ OBRUBA</t>
  </si>
  <si>
    <t>Rozpad figury: STARÁ OBRUBA</t>
  </si>
  <si>
    <t>86,081+108,761</t>
  </si>
  <si>
    <t>121151113</t>
  </si>
  <si>
    <t>Sejmutí ornice plochy do 500 m2 tl vrstvy do 200 mm strojně</t>
  </si>
  <si>
    <t>-315569406</t>
  </si>
  <si>
    <t>Sejmutí ornice strojně při souvislé ploše přes 100 do 500 m2, tl. vrstvy do 200 mm</t>
  </si>
  <si>
    <t>https://podminky.urs.cz/item/CS_URS_2024_02/121151113</t>
  </si>
  <si>
    <t>"VÝPOČET DÉLKA OBRUBA 1*0,75</t>
  </si>
  <si>
    <t>Rozpad figury: VÝPOČET DÉLKA OBRUBA 1</t>
  </si>
  <si>
    <t>OB 1</t>
  </si>
  <si>
    <t>Rozpad figury: OB 1</t>
  </si>
  <si>
    <t>1,462+1,428+62,584+15,726+10,134+1,338+23,885+1,417+49,215+16,274+7,515+6,322+9,310+8,042+7,379+8,752+5,107+4,258+13,712</t>
  </si>
  <si>
    <t>122351105</t>
  </si>
  <si>
    <t>Odkopávky a prokopávky nezapažené v hornině třídy těžitelnosti II skupiny 4 objem do 1000 m3 strojně</t>
  </si>
  <si>
    <t>419456059</t>
  </si>
  <si>
    <t>Odkopávky a prokopávky nezapažené strojně v hornině třídy těžitelnosti II skupiny 4 přes 500 do 1 000 m3</t>
  </si>
  <si>
    <t>https://podminky.urs.cz/item/CS_URS_2024_02/122351105</t>
  </si>
  <si>
    <t>"VÝPOČET PLOCHA SANAČNÍ VRSTVA 2*0,93</t>
  </si>
  <si>
    <t>"odečíst objem původního asfaltu</t>
  </si>
  <si>
    <t>"-VÝPOČET PLOCHA PŮVODNÍ KOMUNIKACE*0,15</t>
  </si>
  <si>
    <t>"odečíst objem původního kameniva</t>
  </si>
  <si>
    <t>"-VÝPOČET PLOCHA PŮVODNÍ KOMUNIKACE*1,1*0,35</t>
  </si>
  <si>
    <t>"odečíst původní dlažbu ve vjezdu</t>
  </si>
  <si>
    <t>"-VÝPOČET PLOCHA PŘEDLÁŽDĚNÍ*0,12</t>
  </si>
  <si>
    <t>Rozpad figury: VÝPOČET PLOCHA SANAČNÍ VRSTVA 2</t>
  </si>
  <si>
    <t>ŽIVIČNÝ KRYT*1,307</t>
  </si>
  <si>
    <t>(26,450+58,800)*1,189</t>
  </si>
  <si>
    <t>VÝHYBNA OA ŽIV KRYT</t>
  </si>
  <si>
    <t>Rozpad figury: ŽIVIČNÝ KRYT</t>
  </si>
  <si>
    <t>746,370</t>
  </si>
  <si>
    <t>Rozpad figury: VÝHYBNA OA ŽIV KRYT</t>
  </si>
  <si>
    <t>13,670</t>
  </si>
  <si>
    <t>132351103</t>
  </si>
  <si>
    <t>Hloubení rýh nezapažených š do 800 mm v hornině třídy těžitelnosti II skupiny 4 objem do 100 m3 strojně</t>
  </si>
  <si>
    <t>985513315</t>
  </si>
  <si>
    <t>Hloubení nezapažených rýh šířky do 800 mm strojně s urovnáním dna do předepsaného profilu a spádu v hornině třídy těžitelnosti II skupiny 4 přes 50 do 100 m3</t>
  </si>
  <si>
    <t>https://podminky.urs.cz/item/CS_URS_2024_02/132351103</t>
  </si>
  <si>
    <t>162351123</t>
  </si>
  <si>
    <t>Vodorovné přemístění přes 50 do 500 m výkopku/sypaniny z hornin třídy těžitelnosti II skupiny 4 a 5</t>
  </si>
  <si>
    <t>696131467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</si>
  <si>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</si>
  <si>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https://podminky.urs.cz/item/CS_URS_2024_02/162351123</t>
  </si>
  <si>
    <t>"VÝPOČET DÉLKA OBRUBA 1*0,5*0,5</t>
  </si>
  <si>
    <t>162751117</t>
  </si>
  <si>
    <t>Vodorovné přemístění přes 9 000 do 10000 m výkopku/sypaniny z horniny třídy těžitelnosti I skupiny 1 až 3</t>
  </si>
  <si>
    <t>1696382665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</si>
  <si>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</si>
  <si>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</si>
  <si>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odkopávky</t>
  </si>
  <si>
    <t>rýhy</t>
  </si>
  <si>
    <t>23,276</t>
  </si>
  <si>
    <t>zásypy</t>
  </si>
  <si>
    <t>-63,465</t>
  </si>
  <si>
    <t>167151102</t>
  </si>
  <si>
    <t>Nakládání výkopku z hornin třídy těžitelnosti II skupiny 4 a 5 do 100 m3</t>
  </si>
  <si>
    <t>1362139231</t>
  </si>
  <si>
    <t>Nakládání, skládání a překládání neulehlého výkopku nebo sypaniny strojně nakládání, množství do 100 m3, z horniny třídy těžitelnosti II, skupiny 4 a 5</t>
  </si>
  <si>
    <t>https://podminky.urs.cz/item/CS_URS_2024_02/167151102</t>
  </si>
  <si>
    <t>-389924698</t>
  </si>
  <si>
    <t>547,228*1,8 'Přepočtené koeficientem množství</t>
  </si>
  <si>
    <t>-938370318</t>
  </si>
  <si>
    <t>skládka</t>
  </si>
  <si>
    <t>meziskládka</t>
  </si>
  <si>
    <t>-1869769377</t>
  </si>
  <si>
    <t>181951114</t>
  </si>
  <si>
    <t>Úprava pláně v hornině třídy těžitelnosti II skupiny 4 a 5 se zhutněním strojně</t>
  </si>
  <si>
    <t>46990432</t>
  </si>
  <si>
    <t>Úprava pláně vyrovnáním výškových rozdílů strojně v hornině třídy těžitelnosti II, skupiny 4 a 5 se zhutněním</t>
  </si>
  <si>
    <t>https://podminky.urs.cz/item/CS_URS_2024_02/181951114</t>
  </si>
  <si>
    <t>"VÝPOČET PLOCHA SANAČNÍ VRSTVA 2</t>
  </si>
  <si>
    <t>Zemní práce - povrchové úpravy terénu</t>
  </si>
  <si>
    <t>181351103</t>
  </si>
  <si>
    <t>Rozprostření ornice tl vrstvy do 200 mm pl přes 100 do 500 m2 v rovině nebo ve svahu do 1:5 strojně</t>
  </si>
  <si>
    <t>1106377493</t>
  </si>
  <si>
    <t>Rozprostření a urovnání ornice v rovině nebo ve svahu sklonu do 1:5 strojně při souvislé ploše přes 100 do 500 m2, tl. vrstvy do 200 mm</t>
  </si>
  <si>
    <t>https://podminky.urs.cz/item/CS_URS_2024_02/181351103</t>
  </si>
  <si>
    <t>181411131</t>
  </si>
  <si>
    <t>Založení parkového trávníku výsevem pl do 1000 m2 v rovině a ve svahu do 1:5</t>
  </si>
  <si>
    <t>933883054</t>
  </si>
  <si>
    <t>Založení trávníku na půdě předem připravené plochy do 1000 m2 výsevem včetně utažení parkového v rovině nebo na svahu do 1:5</t>
  </si>
  <si>
    <t>https://podminky.urs.cz/item/CS_URS_2024_02/181411131</t>
  </si>
  <si>
    <t>00572410</t>
  </si>
  <si>
    <t>osivo směs travní parková</t>
  </si>
  <si>
    <t>kg</t>
  </si>
  <si>
    <t>1454064908</t>
  </si>
  <si>
    <t>190,395*0,025 'Přepočtené koeficientem množství</t>
  </si>
  <si>
    <t>211561111</t>
  </si>
  <si>
    <t>Výplň odvodňovacích žeber nebo trativodů kamenivem hrubým drceným frakce 4 až 16 mm</t>
  </si>
  <si>
    <t>511809650</t>
  </si>
  <si>
    <t>Výplň kamenivem do rýh odvodňovacích žeber nebo trativodů bez zhutnění, s úpravou povrchu výplně kamenivem hrubým drceným frakce 4 až 16 mm</t>
  </si>
  <si>
    <t>https://podminky.urs.cz/item/CS_URS_2024_02/211561111</t>
  </si>
  <si>
    <t>"VÝPOČET DÉLKA DRENÁŽNÍ POTRUBÍ*0,3*0,3</t>
  </si>
  <si>
    <t>Rozpad figury: VÝPOČET DÉLKA DRENÁŽNÍ POTRUBÍ</t>
  </si>
  <si>
    <t>DRENÁŽNÍ POTRUBÍ</t>
  </si>
  <si>
    <t>Rozpad figury: DRENÁŽNÍ POTRUBÍ</t>
  </si>
  <si>
    <t>153,647+40,320</t>
  </si>
  <si>
    <t>211971110</t>
  </si>
  <si>
    <t>Zřízení opláštění žeber nebo trativodů geotextilií v rýze nebo zářezu sklonu do 1:2</t>
  </si>
  <si>
    <t>3181903</t>
  </si>
  <si>
    <t>Zřízení opláštění výplně z geotextilie odvodňovacích žeber nebo trativodů v rýze nebo zářezu se stěnami šikmými o sklonu do 1:2</t>
  </si>
  <si>
    <t>https://podminky.urs.cz/item/CS_URS_2024_02/211971110</t>
  </si>
  <si>
    <t>69311226</t>
  </si>
  <si>
    <t>geotextilie netkaná separační, ochranná, filtrační, drenážní PES 150g/m2</t>
  </si>
  <si>
    <t>650295852</t>
  </si>
  <si>
    <t>289,205*1,1845 'Přepočtené koeficientem množství</t>
  </si>
  <si>
    <t>212312111</t>
  </si>
  <si>
    <t>Lože pro trativody z betonu prostého</t>
  </si>
  <si>
    <t>1383190444</t>
  </si>
  <si>
    <t>https://podminky.urs.cz/item/CS_URS_2024_02/212312111</t>
  </si>
  <si>
    <t>"VÝPOČET DÉLKA DRENÁŽNÍ POTRUBÍ*0,3*0,1</t>
  </si>
  <si>
    <t>-1427331128</t>
  </si>
  <si>
    <t>"VÝPOČET DÉLKA DRENÁŽNÍ POTRUBÍ</t>
  </si>
  <si>
    <t>193,967*1,03 'Přepočtené koeficientem množství</t>
  </si>
  <si>
    <t>213141112</t>
  </si>
  <si>
    <t>Zřízení vrstvy z geotextilie v rovině nebo ve sklonu do 1:5 š přes 3 do 6 m</t>
  </si>
  <si>
    <t>1040236876</t>
  </si>
  <si>
    <t>Zřízení vrstvy z geotextilie filtrační, separační, odvodňovací, ochranné, výztužné nebo protierozní v rovině nebo ve sklonu do 1:5, šířky přes 3 do 6 m</t>
  </si>
  <si>
    <t>https://podminky.urs.cz/item/CS_URS_2024_02/213141112</t>
  </si>
  <si>
    <t>69311090</t>
  </si>
  <si>
    <t>geotextilie netkaná separační, ochranná, filtrační, drenážní PES 800g/m2</t>
  </si>
  <si>
    <t>1364841188</t>
  </si>
  <si>
    <t>1090,538*1,1845 'Přepočtené koeficientem množství</t>
  </si>
  <si>
    <t>339921112</t>
  </si>
  <si>
    <t>Osazování betonových palisád do betonového základu jednotlivě výšky prvku přes 0,5 do 1 m</t>
  </si>
  <si>
    <t>1357420454</t>
  </si>
  <si>
    <t>Osazování palisád betonových jednotlivých se zabetonováním výšky palisády přes 500 do 1000 mm</t>
  </si>
  <si>
    <t>https://podminky.urs.cz/item/CS_URS_2024_02/339921112</t>
  </si>
  <si>
    <t>"VÝPOČET DÉLKA OBRUBA 10/0,18</t>
  </si>
  <si>
    <t>Rozpad figury: VÝPOČET DÉLKA OBRUBA 10</t>
  </si>
  <si>
    <t>OB 10</t>
  </si>
  <si>
    <t>Rozpad figury: OB 10</t>
  </si>
  <si>
    <t>10,789</t>
  </si>
  <si>
    <t>59228413R</t>
  </si>
  <si>
    <t>palisáda betonová 12/18/80</t>
  </si>
  <si>
    <t>-1991432499</t>
  </si>
  <si>
    <t>59,939*1,03 'Přepočtené koeficientem množství</t>
  </si>
  <si>
    <t>564861111</t>
  </si>
  <si>
    <t>Podklad ze štěrkodrtě ŠD plochy přes 100 m2 tl 200 mm</t>
  </si>
  <si>
    <t>-26760837</t>
  </si>
  <si>
    <t>Podklad ze štěrkodrti ŠD s rozprostřením a zhutněním plochy přes 100 m2, po zhutnění tl. 200 mm</t>
  </si>
  <si>
    <t>https://podminky.urs.cz/item/CS_URS_2024_02/564861111</t>
  </si>
  <si>
    <t>"VÝPOČET PLOCHA ŠTĚRKODRŤ</t>
  </si>
  <si>
    <t>Rozpad figury: VÝPOČET PLOCHA ŠTĚRKODRŤ</t>
  </si>
  <si>
    <t>ŽIVIČNÝ KRYT*1,2511</t>
  </si>
  <si>
    <t>(26,450+58,800)*1,157</t>
  </si>
  <si>
    <t>564971315</t>
  </si>
  <si>
    <t>Podklad z betonového recyklátu plochy přes 100 m2 tl 250 mm</t>
  </si>
  <si>
    <t>1390986049</t>
  </si>
  <si>
    <t>Podklad nebo podsyp z betonového recyklátu s rozprostřením a zhutněním plochy přes 100 m2, po zhutnění tl. 250 mm</t>
  </si>
  <si>
    <t>https://podminky.urs.cz/item/CS_URS_2024_02/564971315</t>
  </si>
  <si>
    <t>"VÝPOČET PLOCHA SANAČNÍ VRSTVA 1</t>
  </si>
  <si>
    <t>Rozpad figury: VÝPOČET PLOCHA SANAČNÍ VRSTVA 1</t>
  </si>
  <si>
    <t>ŽIVIČNÝ KRYT*1,2746</t>
  </si>
  <si>
    <t>(26,450+58,800)*1,16</t>
  </si>
  <si>
    <t>565145121</t>
  </si>
  <si>
    <t>Asfaltový beton vrstva podkladní ACP 16 (obalované kamenivo OKS) tl 60 mm š přes 3 m</t>
  </si>
  <si>
    <t>1264448772</t>
  </si>
  <si>
    <t>Asfaltový beton vrstva podkladní ACP 16 (obalované kamenivo střednězrnné - OKS) s rozprostřením a zhutněním v pruhu šířky přes 3 m, po zhutnění tl. 60 mm</t>
  </si>
  <si>
    <t>https://podminky.urs.cz/item/CS_URS_2024_02/565145121</t>
  </si>
  <si>
    <t>"VÝPOČET PLOCHA ŽIVIČNÝ KRYT</t>
  </si>
  <si>
    <t>Rozpad figury: VÝPOČET PLOCHA ŽIVIČNÝ KRYT</t>
  </si>
  <si>
    <t>ŽIVIČNÝ KRYT</t>
  </si>
  <si>
    <t>567122111</t>
  </si>
  <si>
    <t>Podklad ze směsi stmelené cementem SC C 8/10 (KSC I) tl 120 mm</t>
  </si>
  <si>
    <t>-87648691</t>
  </si>
  <si>
    <t>Podklad ze směsi stmelené cementem SC bez dilatačních spár, s rozprostřením a zhutněním SC C 8/10 (KSC I), po zhutnění tl. 120 mm</t>
  </si>
  <si>
    <t>https://podminky.urs.cz/item/CS_URS_2024_02/567122111</t>
  </si>
  <si>
    <t>"VÝPOČET PLOCHA SMĚS STMELENÁ CEMENTEM</t>
  </si>
  <si>
    <t>Rozpad figury: VÝPOČET PLOCHA SMĚS STMELENÁ CEMENTEM</t>
  </si>
  <si>
    <t>(26,450+58,800)*0,86</t>
  </si>
  <si>
    <t>573231106</t>
  </si>
  <si>
    <t>Postřik živičný spojovací ze silniční emulze v množství 0,30 kg/m2</t>
  </si>
  <si>
    <t>-343858046</t>
  </si>
  <si>
    <t>Postřik spojovací PS bez posypu kamenivem ze silniční emulze, v množství 0,30 kg/m2</t>
  </si>
  <si>
    <t>https://podminky.urs.cz/item/CS_URS_2024_02/573231106</t>
  </si>
  <si>
    <t>"VÝPOČET PLOCHA ŽIVIČNÝ KRYT*2</t>
  </si>
  <si>
    <t>577144221</t>
  </si>
  <si>
    <t>Asfaltový beton vrstva obrusná ACO 11 (ABS) tř. II tl 50 mm š přes 3 m z nemodifikovaného asfaltu</t>
  </si>
  <si>
    <t>-1045678547</t>
  </si>
  <si>
    <t>Asfaltový beton vrstva obrusná ACO 11 (ABS) s rozprostřením a se zhutněním z nemodifikovaného asfaltu v pruhu šířky přes 3 m tř. II, po zhutnění tl. 50 mm</t>
  </si>
  <si>
    <t>https://podminky.urs.cz/item/CS_URS_2024_02/577144221</t>
  </si>
  <si>
    <t>596212212</t>
  </si>
  <si>
    <t>Kladení zámkové dlažby pozemních komunikací ručně tl 80 mm skupiny A pl přes 100 do 300 m2</t>
  </si>
  <si>
    <t>-1645214217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</si>
  <si>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</si>
  <si>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https://podminky.urs.cz/item/CS_URS_2024_02/596212212</t>
  </si>
  <si>
    <t>"VÝPOČET PLOCHA DLAŽBA PARKETA 8</t>
  </si>
  <si>
    <t>"předláždění stávajících vjezdů použití původního materiálu +20% nového</t>
  </si>
  <si>
    <t>Rozpad figury: VÝPOČET PLOCHA DLAŽBA PARKETA 8</t>
  </si>
  <si>
    <t>DLAŽBA PARKETA 8</t>
  </si>
  <si>
    <t>Rozpad figury: DLAŽBA PARKETA 8</t>
  </si>
  <si>
    <t>26,450+58,800+26,540</t>
  </si>
  <si>
    <t>59245020</t>
  </si>
  <si>
    <t>dlažba skladebná betonová 200x100mm tl 80mm přírodní</t>
  </si>
  <si>
    <t>11498255</t>
  </si>
  <si>
    <t>"předláždění stávajících vjezdů + požití 20% stávajícího materiálu</t>
  </si>
  <si>
    <t>"VÝPOČET PLOCHA PŘEDLÁŽDĚNÍ*0,2</t>
  </si>
  <si>
    <t>157,27*1,05 'Přepočtené koeficientem množství</t>
  </si>
  <si>
    <t>Úpravy povrchů, podlahy a osazování výplní</t>
  </si>
  <si>
    <t>637121116</t>
  </si>
  <si>
    <t>Okapový chodník z kačírku tl 350 mm s udusáním</t>
  </si>
  <si>
    <t>-1433912693</t>
  </si>
  <si>
    <t>Okapový chodník z kameniva s udusáním a urovnáním povrchu z kačírku tl. 350 mm</t>
  </si>
  <si>
    <t>https://podminky.urs.cz/item/CS_URS_2024_02/637121116</t>
  </si>
  <si>
    <t>"VÝPOČET PLOCHA KAČÍREK</t>
  </si>
  <si>
    <t>Rozpad figury: VÝPOČET PLOCHA KAČÍREK</t>
  </si>
  <si>
    <t>KAMENNÝ KAČÍREK</t>
  </si>
  <si>
    <t>Rozpad figury: KAMENNÝ KAČÍREK</t>
  </si>
  <si>
    <t>3,530+4,340+1,390+2,310+3,150+15,180</t>
  </si>
  <si>
    <t>8R7</t>
  </si>
  <si>
    <t>Výšková úprava poklopů</t>
  </si>
  <si>
    <t>65220714</t>
  </si>
  <si>
    <t>Ostatní konstrukce a práce, bourání</t>
  </si>
  <si>
    <t>916131113</t>
  </si>
  <si>
    <t>Osazení silničního obrubníku betonového ležatého s boční opěrou do lože z betonu prostého</t>
  </si>
  <si>
    <t>-169048478</t>
  </si>
  <si>
    <t>Osazení silničního obrubníku betonového se zřízením lože, s vyplněním a zatřením spár cementovou maltou ležatého s boční opěrou z betonu prostého, do lože z betonu prostého</t>
  </si>
  <si>
    <t>https://podminky.urs.cz/item/CS_URS_2024_02/916131113</t>
  </si>
  <si>
    <t>"VÝPOČET DÉLKA OBRUBA 2</t>
  </si>
  <si>
    <t>"VÝPOČET DÉLKA OBRUBA 8</t>
  </si>
  <si>
    <t>Rozpad figury: VÝPOČET DÉLKA OBRUBA 2</t>
  </si>
  <si>
    <t>OB 2</t>
  </si>
  <si>
    <t>Rozpad figury: OB 2</t>
  </si>
  <si>
    <t>2,177+10,895+5,185+4,369+4,061+4,368+19,076+9,802+9,859</t>
  </si>
  <si>
    <t>Rozpad figury: VÝPOČET DÉLKA OBRUBA 8</t>
  </si>
  <si>
    <t>OB 8</t>
  </si>
  <si>
    <t>Rozpad figury: OB 8</t>
  </si>
  <si>
    <t>15,628</t>
  </si>
  <si>
    <t>59217029</t>
  </si>
  <si>
    <t>obrubník silniční betonový nájezdový 1000x150x150mm</t>
  </si>
  <si>
    <t>-827659029</t>
  </si>
  <si>
    <t>85,42*1,0302 'Přepočtené koeficientem množství</t>
  </si>
  <si>
    <t>916131213</t>
  </si>
  <si>
    <t>Osazení silničního obrubníku betonového stojatého s boční opěrou do lože z betonu prostého</t>
  </si>
  <si>
    <t>-1541535080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</si>
  <si>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</si>
  <si>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https://podminky.urs.cz/item/CS_URS_2024_02/916131213</t>
  </si>
  <si>
    <t>59217031</t>
  </si>
  <si>
    <t>obrubník silniční betonový 1000x150x250mm</t>
  </si>
  <si>
    <t>-956235804</t>
  </si>
  <si>
    <t>"VÝPOČET DÉLKA OBRUBA 1</t>
  </si>
  <si>
    <t>253,86*1,00449 'Přepočtené koeficientem množství</t>
  </si>
  <si>
    <t>59217030</t>
  </si>
  <si>
    <t>obrubník silniční betonový přechodový 1000x150x150-250mm</t>
  </si>
  <si>
    <t>-1002480998</t>
  </si>
  <si>
    <t>"VÝPOČET DÉLKA OBRUBA 3</t>
  </si>
  <si>
    <t>"VÝPOČET DÉLKA OBRUBA 4</t>
  </si>
  <si>
    <t>Rozpad figury: VÝPOČET DÉLKA OBRUBA 3</t>
  </si>
  <si>
    <t>OB 3</t>
  </si>
  <si>
    <t>Rozpad figury: OB 3</t>
  </si>
  <si>
    <t>1,051+1,307+1,306+1,042+1,009+1,012+1,042+0,954</t>
  </si>
  <si>
    <t>Rozpad figury: VÝPOČET DÉLKA OBRUBA 4</t>
  </si>
  <si>
    <t>OB 4</t>
  </si>
  <si>
    <t>Rozpad figury: OB 4</t>
  </si>
  <si>
    <t>1,013+1,009+1,045+1,021+1,032+1,032+1,027+1,008</t>
  </si>
  <si>
    <t>16,91*1,0053 'Přepočtené koeficientem množství</t>
  </si>
  <si>
    <t>BET.M25R11R</t>
  </si>
  <si>
    <t>OBLOUKOVÁ OBRUBA-MONO II POLOMĚR 1,VNĚJŠÍ/25CM PŘÍRODNÍ</t>
  </si>
  <si>
    <t>1198374379</t>
  </si>
  <si>
    <t>"VÝPOČET DÉLKA OBRUBA 5</t>
  </si>
  <si>
    <t>Rozpad figury: VÝPOČET DÉLKA OBRUBA 5</t>
  </si>
  <si>
    <t>OB 5</t>
  </si>
  <si>
    <t>Rozpad figury: OB 5</t>
  </si>
  <si>
    <t>0,857+0,872+1,093+1,050</t>
  </si>
  <si>
    <t>3,872*1,033 'Přepočtené koeficientem množství</t>
  </si>
  <si>
    <t>BET.M25V11R</t>
  </si>
  <si>
    <t>OBLOUKOVÁ OBRUBA-MONO II POLOMĚR 1, VNITŘNÍ/25CM PŘÍRODNÍ</t>
  </si>
  <si>
    <t>296109825</t>
  </si>
  <si>
    <t>"VÝPOČET DÉLKA OBRUBA 6</t>
  </si>
  <si>
    <t>Rozpad figury: VÝPOČET DÉLKA OBRUBA 6</t>
  </si>
  <si>
    <t>OB 6</t>
  </si>
  <si>
    <t>Rozpad figury: OB 6</t>
  </si>
  <si>
    <t>1,140+1,146+1,098+1,021</t>
  </si>
  <si>
    <t>4,405*1,135 'Přepočtené koeficientem množství</t>
  </si>
  <si>
    <t>916132112</t>
  </si>
  <si>
    <t>Osazení obruby z betonové přídlažby bez boční opěry do lože z betonu prostého</t>
  </si>
  <si>
    <t>1147460537</t>
  </si>
  <si>
    <t>Osazení silniční obruby z betonové přídlažby (krajníků) s ložem tl. přes 50 do 100 mm, s vyplněním a zatřením spár cementovou maltou šířky do 250 mm bez boční opěry, do lože z betonu prostého</t>
  </si>
  <si>
    <t>https://podminky.urs.cz/item/CS_URS_2024_02/916132112</t>
  </si>
  <si>
    <t>59218002R</t>
  </si>
  <si>
    <t xml:space="preserve">Přídlažba silniční vysoká  ABK 50/25/10 přírodní </t>
  </si>
  <si>
    <t>-1787864674</t>
  </si>
  <si>
    <t xml:space="preserve">Přídlažba silniční vysoká  ABK 50/25/10 přírodní</t>
  </si>
  <si>
    <t>"VÝPOČET DÉLKA OBRUBA 7</t>
  </si>
  <si>
    <t>Rozpad figury: VÝPOČET DÉLKA OBRUBA 7</t>
  </si>
  <si>
    <t>OB 7</t>
  </si>
  <si>
    <t>Rozpad figury: OB 7</t>
  </si>
  <si>
    <t>5,650+22,883+22,963+21,300+28,021+86,645</t>
  </si>
  <si>
    <t>916231213</t>
  </si>
  <si>
    <t>Osazení chodníkového obrubníku betonového stojatého s boční opěrou do lože z betonu prostého</t>
  </si>
  <si>
    <t>-424158756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</si>
  <si>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</si>
  <si>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https://podminky.urs.cz/item/CS_URS_2024_02/916231213</t>
  </si>
  <si>
    <t>59217017</t>
  </si>
  <si>
    <t>obrubník betonový chodníkový 1000x100x250mm</t>
  </si>
  <si>
    <t>707577330</t>
  </si>
  <si>
    <t>"VÝPOČET DÉLKA OBRUBA 9</t>
  </si>
  <si>
    <t>Rozpad figury: VÝPOČET DÉLKA OBRUBA 9</t>
  </si>
  <si>
    <t>OB 9</t>
  </si>
  <si>
    <t>Rozpad figury: OB 9</t>
  </si>
  <si>
    <t>0,617+0,495+0,519+0,521+0,530+0,499+0,480+0,469+1,388+1,028+1,007</t>
  </si>
  <si>
    <t>7,553*1,0592 'Přepočtené koeficientem množství</t>
  </si>
  <si>
    <t>916231291R</t>
  </si>
  <si>
    <t xml:space="preserve">Řezání stávajících obrubníků </t>
  </si>
  <si>
    <t>571139213</t>
  </si>
  <si>
    <t>Řezání stávajících obrubníků</t>
  </si>
  <si>
    <t>919735113</t>
  </si>
  <si>
    <t>Řezání stávajícího živičného krytu hl přes 100 do 150 mm</t>
  </si>
  <si>
    <t>-504309593</t>
  </si>
  <si>
    <t>Řezání stávajícího živičného krytu nebo podkladu hloubky přes 100 do 150 mm</t>
  </si>
  <si>
    <t>https://podminky.urs.cz/item/CS_URS_2024_02/919735113</t>
  </si>
  <si>
    <t>"VÝPOČET DÉLKA ŽIVIČNÉHO KRYTU</t>
  </si>
  <si>
    <t>Rozpad figury: VÝPOČET DÉLKA ŽIVIČNÉHO KRYTU</t>
  </si>
  <si>
    <t>ZAŘEZÁNÍ ŽIV KRYTU</t>
  </si>
  <si>
    <t>Rozpad figury: ZAŘEZÁNÍ ŽIV KRYTU</t>
  </si>
  <si>
    <t>4,382+10,142</t>
  </si>
  <si>
    <t>997</t>
  </si>
  <si>
    <t>Přesun sutě</t>
  </si>
  <si>
    <t>997221571</t>
  </si>
  <si>
    <t>Vodorovná doprava vybouraných hmot do 1 km</t>
  </si>
  <si>
    <t>-386805138</t>
  </si>
  <si>
    <t>Vodorovná doprava vybouraných hmot bez naložení, ale se složením a s hrubým urovnáním na vzdálenost do 1 km</t>
  </si>
  <si>
    <t>https://podminky.urs.cz/item/CS_URS_2024_02/997221571</t>
  </si>
  <si>
    <t>997221579</t>
  </si>
  <si>
    <t>Příplatek ZKD 1 km u vodorovné dopravy vybouraných hmot+9KM</t>
  </si>
  <si>
    <t>951180639</t>
  </si>
  <si>
    <t>Vodorovná doprava vybouraných hmot bez naložení, ale se složením a s hrubým urovnáním na vzdálenost Příplatek k ceně za každý další započatý 1 km přes 1 km+9KM</t>
  </si>
  <si>
    <t>https://podminky.urs.cz/item/CS_URS_2024_02/997221579</t>
  </si>
  <si>
    <t>819,396*9 'Přepočtené koeficientem množství</t>
  </si>
  <si>
    <t>997221611</t>
  </si>
  <si>
    <t>Nakládání suti na dopravní prostředky pro vodorovnou dopravu</t>
  </si>
  <si>
    <t>-551468244</t>
  </si>
  <si>
    <t>Nakládání na dopravní prostředky pro vodorovnou dopravu suti</t>
  </si>
  <si>
    <t>https://podminky.urs.cz/item/CS_URS_2024_02/997221611</t>
  </si>
  <si>
    <t>997221861</t>
  </si>
  <si>
    <t>Poplatek za uložení na recyklační skládce (skládkovné) stavebního odpadu z prostého betonu pod kódem 17 01 01</t>
  </si>
  <si>
    <t>-590453816</t>
  </si>
  <si>
    <t>Poplatek za uložení stavebního odpadu na recyklační skládce (skládkovné) z prostého betonu zatříděného do Katalogu odpadů pod kódem 17 01 01</t>
  </si>
  <si>
    <t>https://podminky.urs.cz/item/CS_URS_2024_02/997221861</t>
  </si>
  <si>
    <t>997221873</t>
  </si>
  <si>
    <t>Poplatek za uložení na recyklační skládce (skládkovné) stavebního odpadu zeminy a kamení zatříděného do Katalogu odpadů pod kódem 17 05 04</t>
  </si>
  <si>
    <t>-65279860</t>
  </si>
  <si>
    <t>https://podminky.urs.cz/item/CS_URS_2024_02/997221873</t>
  </si>
  <si>
    <t>997221875</t>
  </si>
  <si>
    <t>Poplatek za uložení na recyklační skládce (skládkovné) stavebního odpadu asfaltového bez obsahu dehtu zatříděného do Katalogu odpadů pod kódem 17 03 02</t>
  </si>
  <si>
    <t>1350496677</t>
  </si>
  <si>
    <t>Poplatek za uložení stavebního odpadu na recyklační skládce (skládkovné) asfaltového bez obsahu dehtu zatříděného do Katalogu odpadů pod kódem 17 03 02</t>
  </si>
  <si>
    <t>https://podminky.urs.cz/item/CS_URS_2024_02/997221875</t>
  </si>
  <si>
    <t>998225111</t>
  </si>
  <si>
    <t>Přesun hmot pro pozemní komunikace s krytem z kamene, monolitickým betonovým nebo živičným</t>
  </si>
  <si>
    <t>-1756177958</t>
  </si>
  <si>
    <t>Přesun hmot pro komunikace s krytem z kameniva, monolitickým betonovým nebo živičným dopravní vzdálenost do 200 m jakékoliv délky objektu</t>
  </si>
  <si>
    <t>https://podminky.urs.cz/item/CS_URS_2024_02/998225111</t>
  </si>
  <si>
    <t>998225191</t>
  </si>
  <si>
    <t>Příplatek k přesunu hmot pro pozemní komunikace s krytem z kamene, živičným, betonovým do 1000 m</t>
  </si>
  <si>
    <t>1303347537</t>
  </si>
  <si>
    <t>Přesun hmot pro komunikace s krytem z kameniva, monolitickým betonovým nebo živičným Příplatek k ceně za zvětšený přesun přes vymezenou vodorovnou dopravní vzdálenost do 1000 m</t>
  </si>
  <si>
    <t>https://podminky.urs.cz/item/CS_URS_2024_02/998225191</t>
  </si>
  <si>
    <t>Výkaz (55)</t>
  </si>
  <si>
    <t>4,824</t>
  </si>
  <si>
    <t>Výkaz (56)</t>
  </si>
  <si>
    <t>7,167</t>
  </si>
  <si>
    <t>Výkaz (57)</t>
  </si>
  <si>
    <t>15,341</t>
  </si>
  <si>
    <t>Výkaz (58)</t>
  </si>
  <si>
    <t>28,507</t>
  </si>
  <si>
    <t>Výkaz (59)</t>
  </si>
  <si>
    <t>20,888</t>
  </si>
  <si>
    <t>Výkaz (60)</t>
  </si>
  <si>
    <t>140,464</t>
  </si>
  <si>
    <t>Výkaz (61)</t>
  </si>
  <si>
    <t>34,434</t>
  </si>
  <si>
    <t>200 - Mostní objekty a zdi</t>
  </si>
  <si>
    <t>Výkaz (62)</t>
  </si>
  <si>
    <t>117,076</t>
  </si>
  <si>
    <t>VV0039</t>
  </si>
  <si>
    <t>Výkaz (63)</t>
  </si>
  <si>
    <t>99,618</t>
  </si>
  <si>
    <t>VV0040</t>
  </si>
  <si>
    <t>Výkaz (64)</t>
  </si>
  <si>
    <t>VV0041</t>
  </si>
  <si>
    <t>Výkaz (65)</t>
  </si>
  <si>
    <t>Výkaz (82)</t>
  </si>
  <si>
    <t>86,085</t>
  </si>
  <si>
    <t>Výkaz (83)</t>
  </si>
  <si>
    <t>44,764</t>
  </si>
  <si>
    <t>Výkaz (84)</t>
  </si>
  <si>
    <t>1,343</t>
  </si>
  <si>
    <t>Výkaz (85)</t>
  </si>
  <si>
    <t>66,113</t>
  </si>
  <si>
    <t>Výkaz (86)</t>
  </si>
  <si>
    <t>4,958</t>
  </si>
  <si>
    <t>PSV - Práce a dodávky PSV</t>
  </si>
  <si>
    <t xml:space="preserve">    711 - Izolace proti vodě, vlhkosti a plynům</t>
  </si>
  <si>
    <t>1165042506</t>
  </si>
  <si>
    <t>-1425897105</t>
  </si>
  <si>
    <t>"DÉLKA STĚNY*2,5</t>
  </si>
  <si>
    <t>Rozpad figury: DÉLKA STĚNY</t>
  </si>
  <si>
    <t>132351253</t>
  </si>
  <si>
    <t>Hloubení rýh nezapažených š do 2000 mm v hornině třídy těžitelnosti II skupiny 4 objem do 100 m3 strojně</t>
  </si>
  <si>
    <t>668127848</t>
  </si>
  <si>
    <t>Hloubení nezapažených rýh šířky přes 800 do 2 000 mm strojně s urovnáním dna do předepsaného profilu a spádu v hornině třídy těžitelnosti II skupiny 4 přes 50 do 100 m3</t>
  </si>
  <si>
    <t>https://podminky.urs.cz/item/CS_URS_2024_02/132351253</t>
  </si>
  <si>
    <t>"VÝPOČET DÉLKA STŘÍŠKY OPERNE STENY*2*1,7</t>
  </si>
  <si>
    <t>Rozpad figury: VÝPOČET DÉLKA STŘÍŠKY OPERNE STENY</t>
  </si>
  <si>
    <t>DÉLKA STĚNY</t>
  </si>
  <si>
    <t>151301201</t>
  </si>
  <si>
    <t>Zřízení hnaného pažení stěn výkopu hl do 4 m</t>
  </si>
  <si>
    <t>2050186657</t>
  </si>
  <si>
    <t>Zřízení pažení stěn výkopu bez rozepření nebo vzepření hnané, hloubky do 4 m</t>
  </si>
  <si>
    <t>https://podminky.urs.cz/item/CS_URS_2024_02/151301201</t>
  </si>
  <si>
    <t>34*2,5+34*1</t>
  </si>
  <si>
    <t>151301211</t>
  </si>
  <si>
    <t>Odstranění pažení stěn hnaného hl do 4 m</t>
  </si>
  <si>
    <t>1206875616</t>
  </si>
  <si>
    <t>Odstranění pažení stěn výkopu bez rozepření nebo vzepření s uložením pažin na vzdálenost do 3 m od okraje výkopu hnané, hloubky do 4 m</t>
  </si>
  <si>
    <t>https://podminky.urs.cz/item/CS_URS_2024_02/151301211</t>
  </si>
  <si>
    <t>151301301</t>
  </si>
  <si>
    <t>Zřízení rozepření stěn při pažení hnaném hl do 4 m</t>
  </si>
  <si>
    <t>1111214200</t>
  </si>
  <si>
    <t>Zřízení rozepření zapažených stěn výkopů s potřebným přepažováním při pažení hnaném, hloubky do 4 m</t>
  </si>
  <si>
    <t>https://podminky.urs.cz/item/CS_URS_2024_02/151301301</t>
  </si>
  <si>
    <t>34*2*2</t>
  </si>
  <si>
    <t>151301311</t>
  </si>
  <si>
    <t>Odstranění rozepření stěn při pažení hnaném hl do 4 m</t>
  </si>
  <si>
    <t>-1607266304</t>
  </si>
  <si>
    <t>Odstranění rozepření stěn výkopů s uložením materiálu na vzdálenost do 3 m od okraje výkopu pažení hnaného, hloubky do 4 m</t>
  </si>
  <si>
    <t>https://podminky.urs.cz/item/CS_URS_2024_02/151301311</t>
  </si>
  <si>
    <t>-1933653971</t>
  </si>
  <si>
    <t>výkop</t>
  </si>
  <si>
    <t>objem stěny</t>
  </si>
  <si>
    <t>-4,824</t>
  </si>
  <si>
    <t>-15,341</t>
  </si>
  <si>
    <t>-20,888</t>
  </si>
  <si>
    <t>-1503123264</t>
  </si>
  <si>
    <t>objem betonu</t>
  </si>
  <si>
    <t>1808776462</t>
  </si>
  <si>
    <t>-1830254877</t>
  </si>
  <si>
    <t>2041770789</t>
  </si>
  <si>
    <t>351661193</t>
  </si>
  <si>
    <t>-1017702286</t>
  </si>
  <si>
    <t>34*1,3</t>
  </si>
  <si>
    <t>-1100834357</t>
  </si>
  <si>
    <t>2107068890</t>
  </si>
  <si>
    <t>-843593328</t>
  </si>
  <si>
    <t>86,085*0,025 'Přepočtené koeficientem množství</t>
  </si>
  <si>
    <t>-1051465441</t>
  </si>
  <si>
    <t>"DÉLKA STĚNY*1,2*0,4*0,3</t>
  </si>
  <si>
    <t>358513213</t>
  </si>
  <si>
    <t>"DÉLKA STĚNY*1,2*0,4*4</t>
  </si>
  <si>
    <t>-1549766336</t>
  </si>
  <si>
    <t>66,113*1,16 'Přepočtené koeficientem množství</t>
  </si>
  <si>
    <t>1564143310</t>
  </si>
  <si>
    <t>"DÉLKA STĚNY*1,3*0,3*0,1</t>
  </si>
  <si>
    <t>961769216</t>
  </si>
  <si>
    <t>"DÉLKA STĚNY*1,3</t>
  </si>
  <si>
    <t>273313611</t>
  </si>
  <si>
    <t>Základové desky z betonu tř. C 16/20</t>
  </si>
  <si>
    <t>283226811</t>
  </si>
  <si>
    <t>Základy z betonu prostého desky z betonu kamenem neprokládaného tř. C 16/20</t>
  </si>
  <si>
    <t>https://podminky.urs.cz/item/CS_URS_2024_02/273313611</t>
  </si>
  <si>
    <t xml:space="preserve">"VÝPOČET OBJEM BETON  PODKLADNÍ</t>
  </si>
  <si>
    <t xml:space="preserve">Rozpad figury: VÝPOČET OBJEM BETON  PODKLADNÍ</t>
  </si>
  <si>
    <t>ŠÍŘKA PODKLADNÍ BETON*DÉLKA STĚNY*0,1</t>
  </si>
  <si>
    <t>Rozpad figury: ŠÍŘKA PODKLADNÍ BETON</t>
  </si>
  <si>
    <t>1,401</t>
  </si>
  <si>
    <t>273351121</t>
  </si>
  <si>
    <t>Zřízení bednění základových desek</t>
  </si>
  <si>
    <t>-2086459106</t>
  </si>
  <si>
    <t>Bednění základů desek zřízení</t>
  </si>
  <si>
    <t>https://podminky.urs.cz/item/CS_URS_2024_02/273351121</t>
  </si>
  <si>
    <t>"VÝPOČET PLOCHA BEDNĚNÍ PODKLADNÍ BETON</t>
  </si>
  <si>
    <t>Rozpad figury: VÝPOČET PLOCHA BEDNĚNÍ PODKLADNÍ BETON</t>
  </si>
  <si>
    <t>((DÉLKA STĚNY*2)+(ŠÍŘKA PODKLADNÍ BETON*2))*0,1</t>
  </si>
  <si>
    <t>273351122</t>
  </si>
  <si>
    <t>Odstranění bednění základových desek</t>
  </si>
  <si>
    <t>-417995815</t>
  </si>
  <si>
    <t>Bednění základů desek odstranění</t>
  </si>
  <si>
    <t>https://podminky.urs.cz/item/CS_URS_2024_02/273351122</t>
  </si>
  <si>
    <t>275321211</t>
  </si>
  <si>
    <t>Základové patky ze ŽB bez zvýšených nároků na prostředí tř. C 12/15</t>
  </si>
  <si>
    <t>1843988972</t>
  </si>
  <si>
    <t>Základy z betonu železového (bez výztuže) patky z betonu bez zvláštních nároků na prostředí tř. C 12/15</t>
  </si>
  <si>
    <t>https://podminky.urs.cz/item/CS_URS_2024_02/275321211</t>
  </si>
  <si>
    <t>dobetonované bloky na patě OS dle výkresu D.1.1.5</t>
  </si>
  <si>
    <t>34*0,4*0,15</t>
  </si>
  <si>
    <t>34*0,25*0,2</t>
  </si>
  <si>
    <t>275322511</t>
  </si>
  <si>
    <t>Základové patky ze ŽB se zvýšenými nároky na prostředí tř. C 25/30</t>
  </si>
  <si>
    <t>-1160170163</t>
  </si>
  <si>
    <t>Základy z betonu železového (bez výztuže) patky z betonu se zvýšenými nároky na prostředí tř. C 25/30</t>
  </si>
  <si>
    <t>https://podminky.urs.cz/item/CS_URS_2024_02/275322511</t>
  </si>
  <si>
    <t xml:space="preserve">"VÝPOČET OBJEM BETON  PATY</t>
  </si>
  <si>
    <t xml:space="preserve">Rozpad figury: VÝPOČET OBJEM BETON  PATY</t>
  </si>
  <si>
    <t>DÉLKA STĚNY*ŠÍŘKA BETON PATY*VÝŠKA BETON PATY</t>
  </si>
  <si>
    <t>Rozpad figury: ŠÍŘKA BETON PATY</t>
  </si>
  <si>
    <t>1,111</t>
  </si>
  <si>
    <t>Rozpad figury: VÝŠKA BETON PATY</t>
  </si>
  <si>
    <t>0,401</t>
  </si>
  <si>
    <t>275351121</t>
  </si>
  <si>
    <t>Zřízení bednění základových patek</t>
  </si>
  <si>
    <t>-376377182</t>
  </si>
  <si>
    <t>Bednění základů patek zřízení</t>
  </si>
  <si>
    <t>https://podminky.urs.cz/item/CS_URS_2024_02/275351121</t>
  </si>
  <si>
    <t>"VÝPOČET PLOCHA BEDNĚNÍ BETON PATY</t>
  </si>
  <si>
    <t>Rozpad figury: VÝPOČET PLOCHA BEDNĚNÍ BETON PATY</t>
  </si>
  <si>
    <t>DÉLKA STĚNY*2*VÝŠKA BETON PATY</t>
  </si>
  <si>
    <t>ŠÍŘKA BETON PATY*2*VÝŠKA BETON PATY</t>
  </si>
  <si>
    <t>275351122</t>
  </si>
  <si>
    <t>Odstranění bednění základových patek</t>
  </si>
  <si>
    <t>1920359620</t>
  </si>
  <si>
    <t>Bednění základů patek odstranění</t>
  </si>
  <si>
    <t>https://podminky.urs.cz/item/CS_URS_2024_02/275351122</t>
  </si>
  <si>
    <t>279322511</t>
  </si>
  <si>
    <t>Základová zeď ze ŽB se zvýšenými nároky na prostředí tř. C 25/30 bez výztuže</t>
  </si>
  <si>
    <t>-2093599279</t>
  </si>
  <si>
    <t>Základové zdi z betonu železového (bez výztuže) se zvýšenými nároky na prostředí tř. C 25/30</t>
  </si>
  <si>
    <t>https://podminky.urs.cz/item/CS_URS_2024_02/279322511</t>
  </si>
  <si>
    <t xml:space="preserve">"VÝPOČET OBJEM BETON  STĚNY</t>
  </si>
  <si>
    <t xml:space="preserve">Rozpad figury: VÝPOČET OBJEM BETON  STĚNY</t>
  </si>
  <si>
    <t>DÉLKA STĚNY*VÝŠKA STĚNY*0,3</t>
  </si>
  <si>
    <t>Rozpad figury: VÝŠKA STĚNY</t>
  </si>
  <si>
    <t>2,022</t>
  </si>
  <si>
    <t>279351121</t>
  </si>
  <si>
    <t>Zřízení oboustranného bednění základových zdí</t>
  </si>
  <si>
    <t>-10387816</t>
  </si>
  <si>
    <t>Bednění základových zdí rovné oboustranné za každou stranu zřízení</t>
  </si>
  <si>
    <t>https://podminky.urs.cz/item/CS_URS_2024_02/279351121</t>
  </si>
  <si>
    <t>"VÝPOČET PLOCHA BEDNĚNÍ STĚNY</t>
  </si>
  <si>
    <t>Rozpad figury: VÝPOČET PLOCHA BEDNĚNÍ STĚNY</t>
  </si>
  <si>
    <t>DÉLKA STĚNY*2*VÝŠKA STĚNY</t>
  </si>
  <si>
    <t>0,3*2*VÝŠKA STĚNY</t>
  </si>
  <si>
    <t>279351122</t>
  </si>
  <si>
    <t>Odstranění oboustranného bednění základových zdí</t>
  </si>
  <si>
    <t>1342673273</t>
  </si>
  <si>
    <t>Bednění základových zdí rovné oboustranné za každou stranu odstranění</t>
  </si>
  <si>
    <t>https://podminky.urs.cz/item/CS_URS_2024_02/279351122</t>
  </si>
  <si>
    <t>279361821</t>
  </si>
  <si>
    <t>Výztuž základových zdí nosných betonářskou ocelí 10 505</t>
  </si>
  <si>
    <t>-2044101450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</si>
  <si>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</si>
  <si>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https://podminky.urs.cz/item/CS_URS_2024_02/279361821</t>
  </si>
  <si>
    <t>Dle výkresu D.1.2.B3</t>
  </si>
  <si>
    <t>3,37827</t>
  </si>
  <si>
    <t>3,378*1,03 'Přepočtené koeficientem množství</t>
  </si>
  <si>
    <t>317998140</t>
  </si>
  <si>
    <t>Tepelná izolace mezi překlady jakékoliv výšky z XPS tl do 30 mm</t>
  </si>
  <si>
    <t>1320308273</t>
  </si>
  <si>
    <t>Izolace tepelná mezi překlady z extrudovaného polystyrenu jakékoliv výšky, tloušťky do 30 mm</t>
  </si>
  <si>
    <t>https://podminky.urs.cz/item/CS_URS_2024_02/317998140</t>
  </si>
  <si>
    <t>2,7*0,3*5</t>
  </si>
  <si>
    <t>348272515</t>
  </si>
  <si>
    <t>Plotová stříška pro zeď tl 295 mm z tvarovek hladkých nebo štípaných přírodních</t>
  </si>
  <si>
    <t>1119913401</t>
  </si>
  <si>
    <t>Ploty z tvárnic betonových plotová stříška lepená mrazuvzdorným lepidlem z tvarovek hladkých nebo štípaných, sedlového tvaru přírodních, tloušťka zdiva 295 mm</t>
  </si>
  <si>
    <t>https://podminky.urs.cz/item/CS_URS_2024_02/348272515</t>
  </si>
  <si>
    <t>"VÝPOČET DÉLKA STŘÍŠKY OPERNE STENY</t>
  </si>
  <si>
    <t>34,434*1,05 'Přepočtené koeficientem množství</t>
  </si>
  <si>
    <t>953241211</t>
  </si>
  <si>
    <t>Osazení smykových dilatačních trnů D 20 mm pro nižší zatížení nerez nebo pozink s pouzdrem</t>
  </si>
  <si>
    <t>-1676905891</t>
  </si>
  <si>
    <t>Osazení smykových trnů do dilatačních spár jednoduchých pro nižší zatížení z nerezové nebo pozinkované oceli s pouzdrem z nerezové oceli nebo plastu, průměr 20 mm</t>
  </si>
  <si>
    <t>https://podminky.urs.cz/item/CS_URS_2024_02/953241211</t>
  </si>
  <si>
    <t>dilatace mezi jednotlivými úseky</t>
  </si>
  <si>
    <t>54879272</t>
  </si>
  <si>
    <t>trn pro přenos smykové síly u dilatačních spár pro nižší zatížení nerez s nerezovým kombinovaným pouzdrem D 20mm</t>
  </si>
  <si>
    <t>1525767372</t>
  </si>
  <si>
    <t>961044111</t>
  </si>
  <si>
    <t>Bourání základů z betonu prostého</t>
  </si>
  <si>
    <t>848733290</t>
  </si>
  <si>
    <t>https://podminky.urs.cz/item/CS_URS_2024_02/961044111</t>
  </si>
  <si>
    <t>Stávající Schodiště</t>
  </si>
  <si>
    <t>(4*1*0,2)*3</t>
  </si>
  <si>
    <t>997013111</t>
  </si>
  <si>
    <t>Vnitrostaveništní doprava suti a vybouraných hmot pro budovy v do 6 m</t>
  </si>
  <si>
    <t>-2022462902</t>
  </si>
  <si>
    <t>Vnitrostaveništní doprava suti a vybouraných hmot vodorovně do 50 m s naložením základní pro budovy a haly výšky do 6 m</t>
  </si>
  <si>
    <t>https://podminky.urs.cz/item/CS_URS_2024_02/997013111</t>
  </si>
  <si>
    <t>997013501</t>
  </si>
  <si>
    <t>Odvoz suti a vybouraných hmot na skládku nebo meziskládku do 1 km se složením</t>
  </si>
  <si>
    <t>838581165</t>
  </si>
  <si>
    <t>Odvoz suti a vybouraných hmot na skládku nebo meziskládku se složením, na vzdálenost do 1 km</t>
  </si>
  <si>
    <t>https://podminky.urs.cz/item/CS_URS_2024_02/997013501</t>
  </si>
  <si>
    <t>997013509</t>
  </si>
  <si>
    <t>Příplatek k odvozu suti a vybouraných hmot na skládku ZKD 1 km přes 1 km</t>
  </si>
  <si>
    <t>-356012805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</si>
  <si>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</si>
  <si>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</si>
  <si>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4,8*9 'Přepočtené koeficientem množství</t>
  </si>
  <si>
    <t>997013869</t>
  </si>
  <si>
    <t>Poplatek za uložení stavebního odpadu na recyklační skládce (skládkovné) ze směsí betonu, cihel a keramických výrobků kód odpadu 17 01 07</t>
  </si>
  <si>
    <t>-901674418</t>
  </si>
  <si>
    <t>Poplatek za uložení stavebního odpadu na recyklační skládce (skládkovné) ze směsí nebo oddělených frakcí betonu, cihel a keramických výrobků zatříděného do Katalogu odpadů pod kódem 17 01 07</t>
  </si>
  <si>
    <t>https://podminky.urs.cz/item/CS_URS_2024_02/997013869</t>
  </si>
  <si>
    <t>998001011</t>
  </si>
  <si>
    <t>Přesun hmot pro piloty nebo podzemní stěny betonované na místě</t>
  </si>
  <si>
    <t>92313359</t>
  </si>
  <si>
    <t>https://podminky.urs.cz/item/CS_URS_2024_02/998001011</t>
  </si>
  <si>
    <t>PSV</t>
  </si>
  <si>
    <t>Práce a dodávky PSV</t>
  </si>
  <si>
    <t>711</t>
  </si>
  <si>
    <t>Izolace proti vodě, vlhkosti a plynům</t>
  </si>
  <si>
    <t>711111002</t>
  </si>
  <si>
    <t>Provedení izolace proti zemní vlhkosti vodorovné za studena lakem asfaltovým</t>
  </si>
  <si>
    <t>-1871993177</t>
  </si>
  <si>
    <t>Provedení izolace proti zemní vlhkosti natěradly a tmely za studena na ploše vodorovné V nátěrem lakem asfaltovým</t>
  </si>
  <si>
    <t>https://podminky.urs.cz/item/CS_URS_2024_02/711111002</t>
  </si>
  <si>
    <t>"VÝPOČET PLOCHA NOPOVKA</t>
  </si>
  <si>
    <t>11163153</t>
  </si>
  <si>
    <t>emulze asfaltová penetrační</t>
  </si>
  <si>
    <t>litr</t>
  </si>
  <si>
    <t>-587160689</t>
  </si>
  <si>
    <t>99,618*0,2 'Přepočtené koeficientem množství</t>
  </si>
  <si>
    <t>711142559</t>
  </si>
  <si>
    <t>Provedení izolace proti zemní vlhkosti pásy přitavením svislé NAIP</t>
  </si>
  <si>
    <t>2091765987</t>
  </si>
  <si>
    <t>Provedení izolace proti zemní vlhkosti pásy přitavením NAIP na ploše svislé S</t>
  </si>
  <si>
    <t>https://podminky.urs.cz/item/CS_URS_2024_02/711142559</t>
  </si>
  <si>
    <t>62853004</t>
  </si>
  <si>
    <t>pás asfaltový natavitelný modifikovaný SBS s vložkou ze skleněné tkaniny a spalitelnou PE fólií nebo jemnozrnným minerálním posypem na horním povrchu tl 4,0mm</t>
  </si>
  <si>
    <t>1342773146</t>
  </si>
  <si>
    <t>99,618*1,221 'Přepočtené koeficientem množství</t>
  </si>
  <si>
    <t>711161273</t>
  </si>
  <si>
    <t>Provedení izolace proti zemní vlhkosti svislé z nopové fólie</t>
  </si>
  <si>
    <t>-687398089</t>
  </si>
  <si>
    <t>Provedení izolace proti zemní vlhkosti nopovou fólií na ploše svislé S z nopové fólie</t>
  </si>
  <si>
    <t>https://podminky.urs.cz/item/CS_URS_2024_02/711161273</t>
  </si>
  <si>
    <t>28323005</t>
  </si>
  <si>
    <t>fólie profilovaná (nopová) drenážní HDPE s výškou nopů 8mm</t>
  </si>
  <si>
    <t>-409902906</t>
  </si>
  <si>
    <t>998711101</t>
  </si>
  <si>
    <t>Přesun hmot tonážní pro izolace proti vodě, vlhkosti a plynům v objektech v do 6 m</t>
  </si>
  <si>
    <t>975263172</t>
  </si>
  <si>
    <t>Přesun hmot pro izolace proti vodě, vlhkosti a plynům stanovený z hmotnosti přesunovaného materiálu vodorovná dopravní vzdálenost do 50 m základní v objektech výšky do 6 m</t>
  </si>
  <si>
    <t>https://podminky.urs.cz/item/CS_URS_2024_02/998711101</t>
  </si>
  <si>
    <t>Výkaz (66)</t>
  </si>
  <si>
    <t>55,695</t>
  </si>
  <si>
    <t>Výkaz (67)</t>
  </si>
  <si>
    <t>17,095</t>
  </si>
  <si>
    <t>Výkaz (68)</t>
  </si>
  <si>
    <t>119,234</t>
  </si>
  <si>
    <t>Výkaz (69)</t>
  </si>
  <si>
    <t>17,033</t>
  </si>
  <si>
    <t>Výkaz (70)</t>
  </si>
  <si>
    <t>34,067</t>
  </si>
  <si>
    <t>Výkaz (71)</t>
  </si>
  <si>
    <t>274,781</t>
  </si>
  <si>
    <t>Výkaz (72)</t>
  </si>
  <si>
    <t>21,227</t>
  </si>
  <si>
    <t>300 - Vodohospodářské objekty</t>
  </si>
  <si>
    <t>Výkaz (73)</t>
  </si>
  <si>
    <t>118,517</t>
  </si>
  <si>
    <t>Výkaz (74)</t>
  </si>
  <si>
    <t>153,25</t>
  </si>
  <si>
    <t>Výkaz (75)</t>
  </si>
  <si>
    <t>99,014</t>
  </si>
  <si>
    <t>Výkaz (76)</t>
  </si>
  <si>
    <t>495,301</t>
  </si>
  <si>
    <t>Výkaz (77)</t>
  </si>
  <si>
    <t>445,771</t>
  </si>
  <si>
    <t>Výkaz (80)</t>
  </si>
  <si>
    <t>235,858</t>
  </si>
  <si>
    <t>-718936052</t>
  </si>
  <si>
    <t>-578010229</t>
  </si>
  <si>
    <t>1110682937</t>
  </si>
  <si>
    <t>1313763282</t>
  </si>
  <si>
    <t>182274216</t>
  </si>
  <si>
    <t>VÝKOPY PŘI BLÍZSKOSTI INŽENÝRSKÝCH SÍTÍ A DOČIŠTĚNÍ</t>
  </si>
  <si>
    <t>-1522320863</t>
  </si>
  <si>
    <t>"VÝPOČET DÉLKA ODVODNĚNÍ VOZOVKY DN300*0,9*2,1</t>
  </si>
  <si>
    <t>"VÝPOČET DÉLKA ODVODNĚNÍ VOZOVKY DN150*0,9*2,1</t>
  </si>
  <si>
    <t>"-ODVODNĚNÍ DN300 SILNICE*0,9*0,93</t>
  </si>
  <si>
    <t>"-ODVODNĚNÍ DN150 SILNICE*0,9*0,93</t>
  </si>
  <si>
    <t>"-ODVODNĚNÍ DN150 ZAMKOVKA*0,9*0,93</t>
  </si>
  <si>
    <t>Rozpad figury: VÝPOČET DÉLKA ODVODNĚNÍ VOZOVKY DN300</t>
  </si>
  <si>
    <t>ODVODNĚNÍ DN300 SILNICE</t>
  </si>
  <si>
    <t>ODVODNĚNÍ DN300 NEZPEVNĚNÝ POVRCH</t>
  </si>
  <si>
    <t>Rozpad figury: ODVODNĚNÍ DN300 SILNICE</t>
  </si>
  <si>
    <t>61,004+82,256+2,299</t>
  </si>
  <si>
    <t>Rozpad figury: ODVODNĚNÍ DN300 NEZPEVNĚNÝ POVRCH</t>
  </si>
  <si>
    <t>7,393+17,382</t>
  </si>
  <si>
    <t>Rozpad figury: VÝPOČET DÉLKA ODVODNĚNÍ VOZOVKY DN150</t>
  </si>
  <si>
    <t>ODVODNĚNÍ DN150 SILNICE</t>
  </si>
  <si>
    <t>ODVODNĚNÍ DN150 ZAMKOVKA</t>
  </si>
  <si>
    <t>ODVODNĚNÍ DN150 NEZPEVNĚNÝ POVRCH</t>
  </si>
  <si>
    <t>Rozpad figury: ODVODNĚNÍ DN150 SILNICE</t>
  </si>
  <si>
    <t>2,798+2,582+3,132+3,130+2,909+4,438+4,973+4,267+4,012+3,672+3,927+3,904</t>
  </si>
  <si>
    <t>Rozpad figury: ODVODNĚNÍ DN150 ZAMKOVKA</t>
  </si>
  <si>
    <t>0,776+1,500+1,155+1,818+2,264+1,969+1,908+1,886+1,710</t>
  </si>
  <si>
    <t>Rozpad figury: ODVODNĚNÍ DN150 NEZPEVNĚNÝ POVRCH</t>
  </si>
  <si>
    <t>2,674+1,715+2,405</t>
  </si>
  <si>
    <t>-1375410967</t>
  </si>
  <si>
    <t>ROZŠÍŘENÍ PRO ŠACHTY</t>
  </si>
  <si>
    <t>6*1*2,1</t>
  </si>
  <si>
    <t>-1110460808</t>
  </si>
  <si>
    <t>12,6</t>
  </si>
  <si>
    <t>zásyp</t>
  </si>
  <si>
    <t>-130,65</t>
  </si>
  <si>
    <t>-134812261</t>
  </si>
  <si>
    <t>156,731*1,8 'Přepočtené koeficientem množství</t>
  </si>
  <si>
    <t>1722191128</t>
  </si>
  <si>
    <t>1657029869</t>
  </si>
  <si>
    <t>"ODVODNĚNÍ DN300 NEZPEVNĚNÝ POVRCH*0,9*(2,3-0,7)</t>
  </si>
  <si>
    <t>"ODVODNĚNÍ DN150 NEZPEVNĚNÝ POVRCH*0,9*(2,1-0,7)</t>
  </si>
  <si>
    <t>"ODVODNĚNÍ DN300 SILNICE*0,9*(2,1-0,7-0,93)</t>
  </si>
  <si>
    <t>"ODVODNĚNÍ DN150 SILNICE*0,9*(2,1-0,7-0,93)</t>
  </si>
  <si>
    <t>"ODVODNĚNÍ DN150 ZAMKOVKA*0,9*(2,1-0,7-0,93)</t>
  </si>
  <si>
    <t>"VÝKOP RUČNĚ</t>
  </si>
  <si>
    <t>"12,6</t>
  </si>
  <si>
    <t>-1307194122</t>
  </si>
  <si>
    <t>99,014*1,8 'Přepočtené koeficientem množství</t>
  </si>
  <si>
    <t>-1665715558</t>
  </si>
  <si>
    <t>"VÝPOČET DÉLKA ODVODNĚNÍ VOZOVKY DN300*2,1</t>
  </si>
  <si>
    <t>"VÝPOČET DÉLKA ODVODNĚNÍ VOZOVKY DN150*2,1</t>
  </si>
  <si>
    <t>-2068501361</t>
  </si>
  <si>
    <t>"VÝPOČET DÉLKA ODVODNĚNÍ VOZOVKY DN300*2,1*0,9</t>
  </si>
  <si>
    <t>"VÝPOČET DÉLKA ODVODNĚNÍ VOZOVKY DN150*2,1*0,9</t>
  </si>
  <si>
    <t>1352784702</t>
  </si>
  <si>
    <t>252552094</t>
  </si>
  <si>
    <t>-1986000402</t>
  </si>
  <si>
    <t>"VÝPOČET DÉLKA ODVODNĚNÍ VOZOVKY DN300*0,9*0,6</t>
  </si>
  <si>
    <t>"VÝPOČET DÉLKA ODVODNĚNÍ VOZOVKY DN150*0,9*0,45</t>
  </si>
  <si>
    <t>-1219768665</t>
  </si>
  <si>
    <t>118,517*1,8 'Přepočtené koeficientem množství</t>
  </si>
  <si>
    <t>-459824486</t>
  </si>
  <si>
    <t>6*0,3</t>
  </si>
  <si>
    <t>-2050443227</t>
  </si>
  <si>
    <t>"VÝPOČET DÉLKA ODVODNĚNÍ VOZOVKY DN300*0,9*0,1</t>
  </si>
  <si>
    <t>"VÝPOČET DÉLKA ODVODNĚNÍ VOZOVKY DN150*0,9*0,1</t>
  </si>
  <si>
    <t>2099450682</t>
  </si>
  <si>
    <t>ÚPRAVA KOLEM POKLOPU</t>
  </si>
  <si>
    <t>3*1</t>
  </si>
  <si>
    <t>-2028724404</t>
  </si>
  <si>
    <t>-1905704092</t>
  </si>
  <si>
    <t>-688705076</t>
  </si>
  <si>
    <t>"VÝPOČET DÉLKA ODVODNĚNÍ VOZOVKY DN150*0,85</t>
  </si>
  <si>
    <t>55,695*1,03 'Přepočtené koeficientem množství</t>
  </si>
  <si>
    <t>-2135035812</t>
  </si>
  <si>
    <t>"VÝPOČET DÉLKA ODVODNĚNÍ VOZOVKY DN150*0,15</t>
  </si>
  <si>
    <t>"VÝPOČET DÉLKA PŘIPOJKA ULIČNÍCH VPUSTÍ*1,2</t>
  </si>
  <si>
    <t>Rozpad figury: VÝPOČET DÉLKA PŘIPOJKA ULIČNÍCH VPUSTÍ</t>
  </si>
  <si>
    <t>PŘÍPOJKA ULIČNÍCH VPUSTÍ</t>
  </si>
  <si>
    <t>Rozpad figury: PŘÍPOJKA ULIČNÍCH VPUSTÍ</t>
  </si>
  <si>
    <t>0,725+0,706+0,297+1,642+0,423+0,287+0,874+1,101</t>
  </si>
  <si>
    <t>17,095*1,03 'Přepočtené koeficientem množství</t>
  </si>
  <si>
    <t>599713926</t>
  </si>
  <si>
    <t>-897922944</t>
  </si>
  <si>
    <t>"VÝPOČET DÉLKA ODVODNĚNÍ VOZOVKY DN300*0,7</t>
  </si>
  <si>
    <t>119,234*1,00643 'Přepočtené koeficientem množství</t>
  </si>
  <si>
    <t>235321388</t>
  </si>
  <si>
    <t>"VÝPOČET DÉLKA ODVODNĚNÍ VOZOVKY DN300*0,2</t>
  </si>
  <si>
    <t>34,067*1,05675 'Přepočtené koeficientem množství</t>
  </si>
  <si>
    <t>100376729</t>
  </si>
  <si>
    <t>"VÝPOČET DÉLKA ODVODNĚNÍ VOZOVKY DN300*0,1</t>
  </si>
  <si>
    <t>17,033*1,05675 'Přepočtené koeficientem množství</t>
  </si>
  <si>
    <t>1712614596</t>
  </si>
  <si>
    <t>-192468880</t>
  </si>
  <si>
    <t>VÝKRES ŠACHET D.1.3.14</t>
  </si>
  <si>
    <t>926295916</t>
  </si>
  <si>
    <t>2020801214</t>
  </si>
  <si>
    <t>167953036</t>
  </si>
  <si>
    <t>-1066567707</t>
  </si>
  <si>
    <t>přípojky pro RD</t>
  </si>
  <si>
    <t>Přípojky pro vpusti na odbočce ze stoky</t>
  </si>
  <si>
    <t>kolena na změnu směru</t>
  </si>
  <si>
    <t>28611722</t>
  </si>
  <si>
    <t>víčko kanalizace plastové KG DN 160</t>
  </si>
  <si>
    <t>-1008972725</t>
  </si>
  <si>
    <t>8R1</t>
  </si>
  <si>
    <t>Napojení drenáže D+M</t>
  </si>
  <si>
    <t>808952923</t>
  </si>
  <si>
    <t>877310320</t>
  </si>
  <si>
    <t>Montáž odboček na kanalizačním potrubí z PP nebo tvrdého PVC-U trub hladkých plnostěnných DN 150</t>
  </si>
  <si>
    <t>1848355019</t>
  </si>
  <si>
    <t>Montáž tvarovek na kanalizačním plastovém potrubí z PP nebo PVC-U hladkého plnostěnného odboček DN 150</t>
  </si>
  <si>
    <t>https://podminky.urs.cz/item/CS_URS_2024_02/877310320</t>
  </si>
  <si>
    <t>Napojení drenáže</t>
  </si>
  <si>
    <t>28617203</t>
  </si>
  <si>
    <t>odbočka kanalizační PP třívrstvá SN16 45° DN 150/100</t>
  </si>
  <si>
    <t>-2031090208</t>
  </si>
  <si>
    <t>-1930231784</t>
  </si>
  <si>
    <t>1063113518</t>
  </si>
  <si>
    <t>-1733339700</t>
  </si>
  <si>
    <t>751139096</t>
  </si>
  <si>
    <t>Přípojky pro RD</t>
  </si>
  <si>
    <t>přípojky pro vpusti</t>
  </si>
  <si>
    <t>přípojky pro drenáž od OS</t>
  </si>
  <si>
    <t>535912177</t>
  </si>
  <si>
    <t>-1276546964</t>
  </si>
  <si>
    <t>-849117471</t>
  </si>
  <si>
    <t>-1162286343</t>
  </si>
  <si>
    <t>249367783</t>
  </si>
  <si>
    <t>-1407934242</t>
  </si>
  <si>
    <t>568329261</t>
  </si>
  <si>
    <t>894410213</t>
  </si>
  <si>
    <t>Osazení betonových dílců pro kanalizační šachty DN 1000 skruž rovná výšky 1000 mm</t>
  </si>
  <si>
    <t>-632055331</t>
  </si>
  <si>
    <t>Osazení betonových dílců šachet kanalizačních skruž rovná DN 1000, výšky 1000 mm</t>
  </si>
  <si>
    <t>https://podminky.urs.cz/item/CS_URS_2024_02/894410213</t>
  </si>
  <si>
    <t>PFB.1122123</t>
  </si>
  <si>
    <t>Skruž výšky 1000 mm TBS-Q.1 100/100/12 PS</t>
  </si>
  <si>
    <t>139385140</t>
  </si>
  <si>
    <t>-1421577669</t>
  </si>
  <si>
    <t>486894590</t>
  </si>
  <si>
    <t>1301083026</t>
  </si>
  <si>
    <t>1578228895</t>
  </si>
  <si>
    <t>895941342</t>
  </si>
  <si>
    <t>Osazení vpusti uliční DN 500 z betonových dílců dno nízké s kalištěm</t>
  </si>
  <si>
    <t>384312252</t>
  </si>
  <si>
    <t>Osazení vpusti uliční z betonových dílců DN 500 dno nízké s kalištěm</t>
  </si>
  <si>
    <t>https://podminky.urs.cz/item/CS_URS_2024_02/895941342</t>
  </si>
  <si>
    <t>PFB.1110007</t>
  </si>
  <si>
    <t xml:space="preserve">Dílce dešťové vpustě  TBV-Q 50/19 KN</t>
  </si>
  <si>
    <t>1326997197</t>
  </si>
  <si>
    <t>895941351</t>
  </si>
  <si>
    <t>Osazení vpusti uliční DN 500 z betonových dílců skruž horní pro čtvercovou vtokovou mříž</t>
  </si>
  <si>
    <t>-1857611833</t>
  </si>
  <si>
    <t>Osazení vpusti uliční z betonových dílců DN 500 skruž horní pro čtvercovou vtokovou mříž</t>
  </si>
  <si>
    <t>https://podminky.urs.cz/item/CS_URS_2024_02/895941351</t>
  </si>
  <si>
    <t>PFB.1110001</t>
  </si>
  <si>
    <t xml:space="preserve">Dílce dešťové vpustě  TBV-Q 50/20 CP</t>
  </si>
  <si>
    <t>-1703249893</t>
  </si>
  <si>
    <t>895941361</t>
  </si>
  <si>
    <t>Osazení vpusti uliční DN 500 z betonových dílců skruž středová 290 mm</t>
  </si>
  <si>
    <t>574356768</t>
  </si>
  <si>
    <t>Osazení vpusti uliční z betonových dílců DN 500 skruž středová 290 mm</t>
  </si>
  <si>
    <t>https://podminky.urs.cz/item/CS_URS_2024_02/895941361</t>
  </si>
  <si>
    <t>PFB.1110003</t>
  </si>
  <si>
    <t xml:space="preserve">Dílce dešťové vpustě  TBV-Q 50/29 SN</t>
  </si>
  <si>
    <t>1287884029</t>
  </si>
  <si>
    <t>895941367</t>
  </si>
  <si>
    <t>Osazení vpusti uliční DN 500 z betonových dílců skruž se zápachovou uzávěrkou</t>
  </si>
  <si>
    <t>-1382929706</t>
  </si>
  <si>
    <t>Osazení vpusti uliční z betonových dílců DN 500 skruž průběžná se zápachovou uzávěrkou</t>
  </si>
  <si>
    <t>https://podminky.urs.cz/item/CS_URS_2024_02/895941367</t>
  </si>
  <si>
    <t>PFB.1110009</t>
  </si>
  <si>
    <t xml:space="preserve">Dílce dešťové vpustě  TBV-Q 50/65 SZ 15 PVC</t>
  </si>
  <si>
    <t>2069415545</t>
  </si>
  <si>
    <t>899204112</t>
  </si>
  <si>
    <t>Osazení mříží litinových včetně rámů a košů na bahno pro třídu zatížení D400, E600</t>
  </si>
  <si>
    <t>-989312117</t>
  </si>
  <si>
    <t>https://podminky.urs.cz/item/CS_URS_2024_02/899204112</t>
  </si>
  <si>
    <t>PFB.0005001OZ</t>
  </si>
  <si>
    <t>Mříž vtoková (OZ) Kalový koš - žárově pozinkovaný plech</t>
  </si>
  <si>
    <t>-727029026</t>
  </si>
  <si>
    <t>59224481</t>
  </si>
  <si>
    <t>mříž vtoková s rámem pro uliční vpusť 500x500, zatížení 40 tun</t>
  </si>
  <si>
    <t>44920833</t>
  </si>
  <si>
    <t>1957766990</t>
  </si>
  <si>
    <t>1390737934</t>
  </si>
  <si>
    <t>895270432R2</t>
  </si>
  <si>
    <t>D+M Prodloužení šach 630x6M</t>
  </si>
  <si>
    <t>53889279</t>
  </si>
  <si>
    <t>-1013621593</t>
  </si>
  <si>
    <t>1483354519</t>
  </si>
  <si>
    <t>-800514667</t>
  </si>
  <si>
    <t>1986989538</t>
  </si>
  <si>
    <t>395716701</t>
  </si>
  <si>
    <t>501418046</t>
  </si>
  <si>
    <t>-594761038</t>
  </si>
  <si>
    <t>78</t>
  </si>
  <si>
    <t>461698188</t>
  </si>
  <si>
    <t>79</t>
  </si>
  <si>
    <t>R4</t>
  </si>
  <si>
    <t>D+M těsnění odbočky DN300</t>
  </si>
  <si>
    <t>-293008811</t>
  </si>
  <si>
    <t>80</t>
  </si>
  <si>
    <t>R5</t>
  </si>
  <si>
    <t>D+M Odbočka 45°300x300 KAN.PVC</t>
  </si>
  <si>
    <t>1061291488</t>
  </si>
  <si>
    <t>81</t>
  </si>
  <si>
    <t>R6</t>
  </si>
  <si>
    <t>Koleno 45°300MM KAN. PVC</t>
  </si>
  <si>
    <t>-1577178102</t>
  </si>
  <si>
    <t>D+M Koleno 45°300MM KAN. PVC</t>
  </si>
  <si>
    <t>82</t>
  </si>
  <si>
    <t>R7</t>
  </si>
  <si>
    <t>D+M Koleno 87° 300MM KAN PVC</t>
  </si>
  <si>
    <t>623114028</t>
  </si>
  <si>
    <t>83</t>
  </si>
  <si>
    <t>R8</t>
  </si>
  <si>
    <t>D+M TR. KAN.315x9,2x1M SN 8KOEX, PVC</t>
  </si>
  <si>
    <t>490269661</t>
  </si>
  <si>
    <t>84</t>
  </si>
  <si>
    <t>-1105807476</t>
  </si>
  <si>
    <t>85</t>
  </si>
  <si>
    <t>899641121</t>
  </si>
  <si>
    <t>Bednění pro obetonování plastových šachet kruhových otevřený výkop zřízení</t>
  </si>
  <si>
    <t>1444154126</t>
  </si>
  <si>
    <t>Bednění pro obetonování plastových šachet v otevřeném výkopu kruhových zřízení</t>
  </si>
  <si>
    <t>https://podminky.urs.cz/item/CS_URS_2024_02/899641121</t>
  </si>
  <si>
    <t>86</t>
  </si>
  <si>
    <t>899640122</t>
  </si>
  <si>
    <t>Bednění pro obetonování plastových šachet kruhových otevřený výkop odstranění</t>
  </si>
  <si>
    <t>-2146859953</t>
  </si>
  <si>
    <t>Bednění pro obetonování plastových šachet v otevřeném výkopu kruhových odstranění</t>
  </si>
  <si>
    <t>https://podminky.urs.cz/item/CS_URS_2024_02/899640122</t>
  </si>
  <si>
    <t>87</t>
  </si>
  <si>
    <t>-1901100022</t>
  </si>
  <si>
    <t>"VÝPOČET DÉLKA ODVODNĚNÍ VOZOVKY DN300</t>
  </si>
  <si>
    <t>"VÝPOČET DÉLKA ODVODNĚNÍ VOZOVKY DN150</t>
  </si>
  <si>
    <t>88</t>
  </si>
  <si>
    <t>-396586028</t>
  </si>
  <si>
    <t>1424466132</t>
  </si>
  <si>
    <t>SEZNAM FIGUR</t>
  </si>
  <si>
    <t>Výměra</t>
  </si>
  <si>
    <t>VÝPOČET DÉLKA POTRUBÍ DN300*0,7</t>
  </si>
  <si>
    <t>Použití figury:</t>
  </si>
  <si>
    <t>VÝPOČET DÉLKA POTRUBÍ DN300*0,1</t>
  </si>
  <si>
    <t>VÝPOČET DÉLKA POTRUBÍ DN150*0,85</t>
  </si>
  <si>
    <t>VÝPOČET DÉLKA POTRUBÍ DN150*0,15</t>
  </si>
  <si>
    <t>VÝPOČET DÉLKA POTRUBÍ DN300*2,1*0,9</t>
  </si>
  <si>
    <t>VÝPOČET DÉLKA POTRUBÍ DN150*2,07*0,9</t>
  </si>
  <si>
    <t>odečíst výkopy z komunikace</t>
  </si>
  <si>
    <t>-DN300 SILNICE*0,9*0,93</t>
  </si>
  <si>
    <t>-DN150 ASFALT*0,9*0,93</t>
  </si>
  <si>
    <t>VÝPOČET DÉLKA POTRUBÍ DN300*2,1*2</t>
  </si>
  <si>
    <t>VÝPOČET DÉLKA POTRUBÍ DN150*2,06*2</t>
  </si>
  <si>
    <t>Výkaz (7)</t>
  </si>
  <si>
    <t>DN300 TRÁVNÍK*(2,1-0,7)*0,9</t>
  </si>
  <si>
    <t>DN150 NEZP. POVRCH*(2,07-0,55)*0,9</t>
  </si>
  <si>
    <t>DN300 SILNICE*(2,1-0,7-0,93)*0,9</t>
  </si>
  <si>
    <t>DN150 BETON*(2,07-0,55)*0,9</t>
  </si>
  <si>
    <t>DN150 ASFALT*(2,07-0,55-0,93)*0,9</t>
  </si>
  <si>
    <t>DN150 ZAMKOVKA*(2,07-0,55-0,44)*0,9</t>
  </si>
  <si>
    <t>DN150 DL. KOSTKY*(2,07-0,55-0,44)*0,9</t>
  </si>
  <si>
    <t>ZÁSYP ŠACHET</t>
  </si>
  <si>
    <t>10,5</t>
  </si>
  <si>
    <t>ZÁSYP VÝKOPU RUČNĚ</t>
  </si>
  <si>
    <t>VÝPOČET DÉLKA POTRUBÍ DN300*0,1*0,9</t>
  </si>
  <si>
    <t>VÝPOČET DÉLKA POTRUBÍ DN150*0,1*0,9</t>
  </si>
  <si>
    <t>VÝPOČET DÉLKA POTRUBÍ DN300*0,6*0,9</t>
  </si>
  <si>
    <t>VÝPOČET DÉLKA POTRUBÍ DN150*0,45*0,9</t>
  </si>
  <si>
    <t>DN300 SILNICE(2,1-0,7-0,93)*0,9</t>
  </si>
  <si>
    <t>DN150 BETON(2,1-0,55-0,93)*0,9</t>
  </si>
  <si>
    <t>DN150 ASFALT(2,1-0,55-0,93)*0,9</t>
  </si>
  <si>
    <t>DN150 ZAMKOVKA(2,1-0,55-0,44)*0,9</t>
  </si>
  <si>
    <t>DN150 DL. KOSTKY(2,1-0,55-0,44)*0,9</t>
  </si>
  <si>
    <t>10,6</t>
  </si>
  <si>
    <t>zpětný zásyp</t>
  </si>
  <si>
    <t>-DN300 TRÁVNÍK*(2,1-0,7)*0,9</t>
  </si>
  <si>
    <t>-DN150 NEZP. POVRCH*(2,07-0,55)*0,9</t>
  </si>
  <si>
    <t>ŠACHTY</t>
  </si>
  <si>
    <t>VÝPOČET DÉLKA POTRUBÍ DN300</t>
  </si>
  <si>
    <t>VÝPOČET DÉLKA POTRUBÍ DN150</t>
  </si>
  <si>
    <t>VÝPOČET DÉLKA POTRUBÍ DN300*0,2</t>
  </si>
  <si>
    <t>ŽB DN800</t>
  </si>
  <si>
    <t>Betonové sedlo C12/15</t>
  </si>
  <si>
    <t>ŽB DN800*2*0,4</t>
  </si>
  <si>
    <t>ŽB DN800*1,2</t>
  </si>
  <si>
    <t>ŽB DN800*0,25*0,25</t>
  </si>
  <si>
    <t>ŽB DN800*2,9*2</t>
  </si>
  <si>
    <t>ŽB DN800 ASFALT*2*1,11-3,14*0,4*0,4</t>
  </si>
  <si>
    <t>ŽB DN800 ASFALT*2*(3-1,51-0,93)</t>
  </si>
  <si>
    <t>Výkaz (21)</t>
  </si>
  <si>
    <t>(ŽB DN800-ŽB DN800 ASFALT)*2,9-0,4-3,14*0,4*0,4</t>
  </si>
  <si>
    <t>ŽB DN800 ASFALT</t>
  </si>
  <si>
    <t>1183,067</t>
  </si>
  <si>
    <t>VÝPOČET PLOCHA ŠTĚRKODRŤ</t>
  </si>
  <si>
    <t>VÝPOČET PLOCHA SANAČNÍ VRSTVA 1</t>
  </si>
  <si>
    <t>VÝPOČET PLOCHA SANAČNÍ VRSTVA 2</t>
  </si>
  <si>
    <t>VÝPOČET PLOCHA ŽIVIČNÝ KRYT</t>
  </si>
  <si>
    <t>VÝPOČET PLOCHA SMĚS STMELENÁ CEMENTEM</t>
  </si>
  <si>
    <t>1467,068</t>
  </si>
  <si>
    <t>3020,433</t>
  </si>
  <si>
    <t>1232,830</t>
  </si>
  <si>
    <t>VÝPOČET PLOCHA ŽIVIČNÝ KRYT*2</t>
  </si>
  <si>
    <t>VÝPOČET PLOCHA DLAŽBA PARKETA 8</t>
  </si>
  <si>
    <t>předláždění stávajících vjezdů použití původního materiálu +20% nového</t>
  </si>
  <si>
    <t>VÝPOČET PLOCHA PŘEDLÁŽDĚNÍ</t>
  </si>
  <si>
    <t>VÝPOČET PLOCHA KAČÍREK</t>
  </si>
  <si>
    <t>VÝPOČET DÉLKA OBRUBA 2</t>
  </si>
  <si>
    <t>VÝPOČET DÉLKA OBRUBA 8</t>
  </si>
  <si>
    <t>VÝPOČET DÉLKA OBRUBA 1</t>
  </si>
  <si>
    <t>VÝPOČET DÉLKA OBRUBA 3</t>
  </si>
  <si>
    <t>VÝPOČET DÉLKA OBRUBA 4</t>
  </si>
  <si>
    <t>VÝPOČET DÉLKA OBRUBA 5</t>
  </si>
  <si>
    <t>VÝPOČET DÉLKA OBRUBA 6</t>
  </si>
  <si>
    <t>VÝPOČET DÉLKA OBRUBA 7</t>
  </si>
  <si>
    <t>VÝPOČET DÉLKA OBRUBA 9</t>
  </si>
  <si>
    <t>VÝPOČET DÉLKA ŽIVIČNÉHO KRYTU</t>
  </si>
  <si>
    <t>VÝPOČET DÉLKA DRENÁŽNÍ POTRUBÍ</t>
  </si>
  <si>
    <t>VÝPOČET DÉLKA DRENÁŽNÍ POTRUBÍ*0,3*0,1</t>
  </si>
  <si>
    <t>VV0026</t>
  </si>
  <si>
    <t>Výkaz (42)</t>
  </si>
  <si>
    <t>VÝPOČET PLOCHA GEOTEXTILIE</t>
  </si>
  <si>
    <t>VÝPOČET DÉLKA DRENÁŽNÍ POTRUBÍ*0,3*0,3</t>
  </si>
  <si>
    <t>VÝPOČET PLOCHA PŮVODNÍ KOMUNIKACE</t>
  </si>
  <si>
    <t>VÝPOČET PLOCHA PŮVODNÍ KOMUNIKACE*1,1</t>
  </si>
  <si>
    <t>VÝPOČETZ DÉLKA PŮVODNÍ OBRUBA</t>
  </si>
  <si>
    <t>předláždění stávajících vjezdů + požití 20% stávajícího materiálu</t>
  </si>
  <si>
    <t>VÝPOČET PLOCHA PŘEDLÁŽDĚNÍ*0,2</t>
  </si>
  <si>
    <t>VÝPOČET DÉLKA OBRUBA 10/0,18</t>
  </si>
  <si>
    <t>VÝPOČET PLOCHA SANAČNÍ VRSTVA 2*0,93</t>
  </si>
  <si>
    <t>odečíst objem původního asfaltu</t>
  </si>
  <si>
    <t>-VÝPOČET PLOCHA PŮVODNÍ KOMUNIKACE*0,15</t>
  </si>
  <si>
    <t>odečíst objem původního kameniva</t>
  </si>
  <si>
    <t>-VÝPOČET PLOCHA PŮVODNÍ KOMUNIKACE*1,1*0,35</t>
  </si>
  <si>
    <t>odečíst původní dlažbu ve vjezdu</t>
  </si>
  <si>
    <t>-VÝPOČET PLOCHA PŘEDLÁŽDĚNÍ*0,12</t>
  </si>
  <si>
    <t>VV0035</t>
  </si>
  <si>
    <t>Výkaz (51)</t>
  </si>
  <si>
    <t>VÝPOČET DÉLKA DRENÁŽNÍ POTRUBÍ*0,3*0,4</t>
  </si>
  <si>
    <t>VÝPOČET DÉLKA OBRUBA 1*0,5*0,5</t>
  </si>
  <si>
    <t>VÝPOČET DÉLKA OBRUBA 1*0,75</t>
  </si>
  <si>
    <t>VÝPOČET PLOCHA NOPOVKA</t>
  </si>
  <si>
    <t>NOPOVKA</t>
  </si>
  <si>
    <t>1,598+1,295</t>
  </si>
  <si>
    <t>OBVOD GEOTEXTILIE</t>
  </si>
  <si>
    <t>1,491</t>
  </si>
  <si>
    <t>VÝPOČET DÉLKA OBRUBA 10</t>
  </si>
  <si>
    <t>OBVOD GEOTEXTILIE*DRENÁŽNÍ POTRUBÍ</t>
  </si>
  <si>
    <t>NOPOVKA*DÉLKA STĚNY</t>
  </si>
  <si>
    <t xml:space="preserve">VÝPOČET OBJEM BETON  PODKLADNÍ</t>
  </si>
  <si>
    <t>VÝPOČET PLOCHA BEDNĚNÍ PODKLADNÍ BETON</t>
  </si>
  <si>
    <t xml:space="preserve">VÝPOČET OBJEM BETON  PATY</t>
  </si>
  <si>
    <t>VÝPOČET PLOCHA BEDNĚNÍ BETON PATY</t>
  </si>
  <si>
    <t xml:space="preserve">VÝPOČET OBJEM BETON  STĚNY</t>
  </si>
  <si>
    <t>VÝPOČET PLOCHA BEDNĚNÍ STĚNY</t>
  </si>
  <si>
    <t>VÝPOČET DÉLKA STŘÍŠKY OPERNE STENY</t>
  </si>
  <si>
    <t>VÝPOČET DÉLKA STŘÍŠKY OPERNE STENY*2*1,7</t>
  </si>
  <si>
    <t>DÉLKA STĚNY*2,5</t>
  </si>
  <si>
    <t>DÉLKA STĚNY*1,3</t>
  </si>
  <si>
    <t>DÉLKA STĚNY*1,3*0,3*0,1</t>
  </si>
  <si>
    <t>DÉLKA STĚNY*1,2*0,4*4</t>
  </si>
  <si>
    <t>DÉLKA STĚNY*1,2*0,4*0,3</t>
  </si>
  <si>
    <t>ŠÍŘKA BETON PATY</t>
  </si>
  <si>
    <t>ŠÍŘKA PODKLADNÍ BETON</t>
  </si>
  <si>
    <t>VÝŠKA BETON PATY</t>
  </si>
  <si>
    <t>VÝŠKA STĚNY</t>
  </si>
  <si>
    <t>VÝPOČET DÉLKA ODVODNĚNÍ VOZOVKY DN150*0,85</t>
  </si>
  <si>
    <t>VÝPOČET DÉLKA ODVODNĚNÍ VOZOVKY DN150*0,15</t>
  </si>
  <si>
    <t>VÝPOČET DÉLKA PŘIPOJKA ULIČNÍCH VPUSTÍ*1,2</t>
  </si>
  <si>
    <t>VÝPOČET DÉLKA ODVODNĚNÍ VOZOVKY DN300*0,7</t>
  </si>
  <si>
    <t>VÝPOČET DÉLKA ODVODNĚNÍ VOZOVKY DN300*0,1</t>
  </si>
  <si>
    <t>VÝPOČET DÉLKA ODVODNĚNÍ VOZOVKY DN300*0,2</t>
  </si>
  <si>
    <t>VÝPOČET DÉLKA ODVODNĚNÍ VOZOVKY DN300*0,9*2,1</t>
  </si>
  <si>
    <t>VÝPOČET DÉLKA ODVODNĚNÍ VOZOVKY DN150*0,9*2,1</t>
  </si>
  <si>
    <t>-ODVODNĚNÍ DN300 SILNICE*0,9*0,93</t>
  </si>
  <si>
    <t>-ODVODNĚNÍ DN150 SILNICE*0,9*0,93</t>
  </si>
  <si>
    <t>-ODVODNĚNÍ DN150 ZAMKOVKA*0,9*0,93</t>
  </si>
  <si>
    <t>VÝPOČET DÉLKA ODVODNĚNÍ VOZOVKY DN300*0,9*0,1</t>
  </si>
  <si>
    <t>VÝPOČET DÉLKA ODVODNĚNÍ VOZOVKY DN150*0,9*0,1</t>
  </si>
  <si>
    <t>VÝPOČET DÉLKA ODVODNĚNÍ VOZOVKY DN300*0,9*0,6</t>
  </si>
  <si>
    <t>VÝPOČET DÉLKA ODVODNĚNÍ VOZOVKY DN150*0,9*0,45</t>
  </si>
  <si>
    <t>ODVODNĚNÍ DN300 NEZPEVNĚNÝ POVRCH*0,9*(2,3-0,7)</t>
  </si>
  <si>
    <t>ODVODNĚNÍ DN150 NEZPEVNĚNÝ POVRCH*0,9*(2,1-0,7)</t>
  </si>
  <si>
    <t>ODVODNĚNÍ DN300 SILNICE*0,9*(2,1-0,7-0,93)</t>
  </si>
  <si>
    <t>ODVODNĚNÍ DN150 SILNICE*0,9*(2,1-0,7-0,93)</t>
  </si>
  <si>
    <t>ODVODNĚNÍ DN150 ZAMKOVKA*0,9*(2,1-0,7-0,93)</t>
  </si>
  <si>
    <t>VÝPOČET DÉLKA ODVODNĚNÍ VOZOVKY DN300*2,1</t>
  </si>
  <si>
    <t>VÝPOČET DÉLKA ODVODNĚNÍ VOZOVKY DN150*2,1</t>
  </si>
  <si>
    <t>VÝPOČET DÉLKA ODVODNĚNÍ VOZOVKY DN300*2,1*0,9</t>
  </si>
  <si>
    <t>VÝPOČET DÉLKA ODVODNĚNÍ VOZOVKY DN150*2,1*0,9</t>
  </si>
  <si>
    <t>VÝPOČET DÉLKA ODVODNĚNÍ VOZOVKY DN300</t>
  </si>
  <si>
    <t>VÝPOČET DÉLKA ODVODNĚNÍ VOZOVKY DN150</t>
  </si>
  <si>
    <t>VÝPOČET DÉLKA PŘIPOJKA ULIČNÍCH VPUSTÍ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</si>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</sst>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color rgb="FF000000"/>
      <name val="Arial CE"/>
    </font>
    <font>
      <u/>
      <sz val="8"/>
      <color theme="1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9"/>
      <color theme="1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6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1" applyFont="1" applyAlignment="1" applyProtection="1">
      <alignment vertical="center"/>
    </xf>
    <xf numFmtId="0" fontId="17" fillId="0" borderId="0" xfId="0" applyFont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horizontal="left" vertical="center" indent="2"/>
    </xf>
    <xf numFmtId="0" fontId="21" fillId="0" borderId="0" xfId="0" applyFont="1" applyAlignment="1" applyProtection="1">
      <alignment horizontal="left" vertical="center" indent="2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1" fillId="0" borderId="23" xfId="0" applyFont="1" applyBorder="1" applyAlignment="1" applyProtection="1">
      <alignment horizontal="center" vertical="center"/>
    </xf>
    <xf numFmtId="49" fontId="41" fillId="0" borderId="23" xfId="0" applyNumberFormat="1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center" vertical="center" wrapText="1"/>
    </xf>
    <xf numFmtId="167" fontId="41" fillId="0" borderId="23" xfId="0" applyNumberFormat="1" applyFont="1" applyBorder="1" applyAlignment="1" applyProtection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1" applyFont="1" applyBorder="1" applyAlignment="1">
      <alignment vertical="center" wrapText="1"/>
    </xf>
    <xf numFmtId="0" fontId="44" fillId="0" borderId="23" xfId="0" applyFont="1" applyBorder="1" applyAlignment="1">
      <alignment horizontal="left" vertical="center" wrapText="1"/>
    </xf>
    <xf numFmtId="167" fontId="44" fillId="0" borderId="19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44" fillId="0" borderId="17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/>
    </xf>
    <xf numFmtId="167" fontId="44" fillId="0" borderId="19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5" fillId="0" borderId="24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26" xfId="0" applyFont="1" applyBorder="1" applyAlignment="1">
      <alignment vertical="center" wrapText="1"/>
    </xf>
    <xf numFmtId="0" fontId="45" fillId="0" borderId="27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27" xfId="0" applyFont="1" applyBorder="1" applyAlignment="1">
      <alignment vertical="center" wrapText="1"/>
    </xf>
    <xf numFmtId="0" fontId="47" fillId="0" borderId="29" xfId="0" applyFont="1" applyBorder="1" applyAlignment="1">
      <alignment horizontal="left" wrapText="1"/>
    </xf>
    <xf numFmtId="0" fontId="45" fillId="0" borderId="28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9" fillId="0" borderId="27" xfId="0" applyFont="1" applyBorder="1" applyAlignment="1">
      <alignment vertical="center" wrapText="1"/>
    </xf>
    <xf numFmtId="0" fontId="48" fillId="0" borderId="1" xfId="0" applyFont="1" applyBorder="1" applyAlignment="1">
      <alignment vertical="center" wrapText="1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49" fontId="48" fillId="0" borderId="1" xfId="0" applyNumberFormat="1" applyFont="1" applyBorder="1" applyAlignment="1">
      <alignment horizontal="left" vertical="center" wrapText="1"/>
    </xf>
    <xf numFmtId="49" fontId="48" fillId="0" borderId="1" xfId="0" applyNumberFormat="1" applyFont="1" applyBorder="1" applyAlignment="1">
      <alignment vertical="center" wrapText="1"/>
    </xf>
    <xf numFmtId="0" fontId="45" fillId="0" borderId="30" xfId="0" applyFont="1" applyBorder="1" applyAlignment="1">
      <alignment vertical="center" wrapText="1"/>
    </xf>
    <xf numFmtId="0" fontId="50" fillId="0" borderId="29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1" xfId="0" applyFont="1" applyBorder="1" applyAlignment="1">
      <alignment vertical="top"/>
    </xf>
    <xf numFmtId="0" fontId="45" fillId="0" borderId="0" xfId="0" applyFont="1" applyAlignment="1">
      <alignment vertical="top"/>
    </xf>
    <xf numFmtId="0" fontId="45" fillId="0" borderId="24" xfId="0" applyFont="1" applyBorder="1" applyAlignment="1">
      <alignment horizontal="left" vertical="center"/>
    </xf>
    <xf numFmtId="0" fontId="45" fillId="0" borderId="25" xfId="0" applyFont="1" applyBorder="1" applyAlignment="1">
      <alignment horizontal="left" vertical="center"/>
    </xf>
    <xf numFmtId="0" fontId="45" fillId="0" borderId="26" xfId="0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5" fillId="0" borderId="28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29" xfId="0" applyFont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48" fillId="0" borderId="1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center" vertical="center"/>
    </xf>
    <xf numFmtId="0" fontId="45" fillId="0" borderId="30" xfId="0" applyFont="1" applyBorder="1" applyAlignment="1">
      <alignment horizontal="left" vertical="center"/>
    </xf>
    <xf numFmtId="0" fontId="50" fillId="0" borderId="29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26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51" fillId="0" borderId="27" xfId="0" applyFont="1" applyBorder="1" applyAlignment="1">
      <alignment horizontal="left" vertical="center" wrapText="1"/>
    </xf>
    <xf numFmtId="0" fontId="51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/>
    </xf>
    <xf numFmtId="0" fontId="49" fillId="0" borderId="30" xfId="0" applyFont="1" applyBorder="1" applyAlignment="1">
      <alignment horizontal="left" vertical="center" wrapText="1"/>
    </xf>
    <xf numFmtId="0" fontId="49" fillId="0" borderId="29" xfId="0" applyFont="1" applyBorder="1" applyAlignment="1">
      <alignment horizontal="left" vertical="center" wrapText="1"/>
    </xf>
    <xf numFmtId="0" fontId="49" fillId="0" borderId="3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top"/>
    </xf>
    <xf numFmtId="0" fontId="48" fillId="0" borderId="1" xfId="0" applyFont="1" applyBorder="1" applyAlignment="1">
      <alignment horizontal="center" vertical="top"/>
    </xf>
    <xf numFmtId="0" fontId="49" fillId="0" borderId="30" xfId="0" applyFont="1" applyBorder="1" applyAlignment="1">
      <alignment horizontal="left" vertical="center"/>
    </xf>
    <xf numFmtId="0" fontId="49" fillId="0" borderId="3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47" fillId="0" borderId="1" xfId="0" applyFont="1" applyBorder="1" applyAlignment="1">
      <alignment vertical="center"/>
    </xf>
    <xf numFmtId="0" fontId="51" fillId="0" borderId="29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8" fillId="0" borderId="1" xfId="0" applyFont="1" applyBorder="1" applyAlignment="1">
      <alignment vertical="top"/>
    </xf>
    <xf numFmtId="49" fontId="48" fillId="0" borderId="1" xfId="0" applyNumberFormat="1" applyFont="1" applyBorder="1" applyAlignment="1">
      <alignment horizontal="left" vertical="center"/>
    </xf>
    <xf numFmtId="0" fontId="54" fillId="0" borderId="27" xfId="0" applyFont="1" applyBorder="1" applyAlignment="1" applyProtection="1">
      <alignment horizontal="left" vertical="center"/>
    </xf>
    <xf numFmtId="0" fontId="55" fillId="0" borderId="1" xfId="0" applyFont="1" applyBorder="1" applyAlignment="1" applyProtection="1">
      <alignment vertical="top"/>
    </xf>
    <xf numFmtId="0" fontId="55" fillId="0" borderId="1" xfId="0" applyFont="1" applyBorder="1" applyAlignment="1" applyProtection="1">
      <alignment horizontal="left" vertical="center"/>
    </xf>
    <xf numFmtId="0" fontId="55" fillId="0" borderId="1" xfId="0" applyFont="1" applyBorder="1" applyAlignment="1" applyProtection="1">
      <alignment horizontal="center" vertical="center"/>
    </xf>
    <xf numFmtId="49" fontId="55" fillId="0" borderId="1" xfId="0" applyNumberFormat="1" applyFont="1" applyBorder="1" applyAlignment="1" applyProtection="1">
      <alignment horizontal="left" vertical="center"/>
    </xf>
    <xf numFmtId="0" fontId="5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7" fillId="0" borderId="29" xfId="0" applyFont="1" applyBorder="1" applyAlignment="1">
      <alignment horizontal="left"/>
    </xf>
    <xf numFmtId="0" fontId="51" fillId="0" borderId="29" xfId="0" applyFont="1" applyBorder="1" applyAlignment="1"/>
    <xf numFmtId="0" fontId="45" fillId="0" borderId="27" xfId="0" applyFont="1" applyBorder="1" applyAlignment="1">
      <alignment vertical="top"/>
    </xf>
    <xf numFmtId="0" fontId="45" fillId="0" borderId="28" xfId="0" applyFont="1" applyBorder="1" applyAlignment="1">
      <alignment vertical="top"/>
    </xf>
    <xf numFmtId="0" fontId="45" fillId="0" borderId="30" xfId="0" applyFont="1" applyBorder="1" applyAlignment="1">
      <alignment vertical="top"/>
    </xf>
    <xf numFmtId="0" fontId="45" fillId="0" borderId="29" xfId="0" applyFont="1" applyBorder="1" applyAlignment="1">
      <alignment vertical="top"/>
    </xf>
    <xf numFmtId="0" fontId="45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164000" TargetMode="External" /><Relationship Id="rId2" Type="http://schemas.openxmlformats.org/officeDocument/2006/relationships/hyperlink" Target="https://podminky.urs.cz/item/CS_URS_2024_02/012234000" TargetMode="External" /><Relationship Id="rId3" Type="http://schemas.openxmlformats.org/officeDocument/2006/relationships/hyperlink" Target="https://podminky.urs.cz/item/CS_URS_2024_02/012344000" TargetMode="External" /><Relationship Id="rId4" Type="http://schemas.openxmlformats.org/officeDocument/2006/relationships/hyperlink" Target="https://podminky.urs.cz/item/CS_URS_2024_02/012414000" TargetMode="External" /><Relationship Id="rId5" Type="http://schemas.openxmlformats.org/officeDocument/2006/relationships/hyperlink" Target="https://podminky.urs.cz/item/CS_URS_2024_02/012444000" TargetMode="External" /><Relationship Id="rId6" Type="http://schemas.openxmlformats.org/officeDocument/2006/relationships/hyperlink" Target="https://podminky.urs.cz/item/CS_URS_2024_02/013254000" TargetMode="External" /><Relationship Id="rId7" Type="http://schemas.openxmlformats.org/officeDocument/2006/relationships/hyperlink" Target="https://podminky.urs.cz/item/CS_URS_2024_02/030001000" TargetMode="External" /><Relationship Id="rId8" Type="http://schemas.openxmlformats.org/officeDocument/2006/relationships/hyperlink" Target="https://podminky.urs.cz/item/CS_URS_2024_02/043154000" TargetMode="External" /><Relationship Id="rId9" Type="http://schemas.openxmlformats.org/officeDocument/2006/relationships/hyperlink" Target="https://podminky.urs.cz/item/CS_URS_2024_02/045203000" TargetMode="External" /><Relationship Id="rId10" Type="http://schemas.openxmlformats.org/officeDocument/2006/relationships/hyperlink" Target="https://podminky.urs.cz/item/CS_URS_2024_02/045303000" TargetMode="External" /><Relationship Id="rId11" Type="http://schemas.openxmlformats.org/officeDocument/2006/relationships/hyperlink" Target="https://podminky.urs.cz/item/CS_URS_2024_02/072002000" TargetMode="External" /><Relationship Id="rId1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001101" TargetMode="External" /><Relationship Id="rId2" Type="http://schemas.openxmlformats.org/officeDocument/2006/relationships/hyperlink" Target="https://podminky.urs.cz/item/CS_URS_2024_02/115101201" TargetMode="External" /><Relationship Id="rId3" Type="http://schemas.openxmlformats.org/officeDocument/2006/relationships/hyperlink" Target="https://podminky.urs.cz/item/CS_URS_2024_02/115101301" TargetMode="External" /><Relationship Id="rId4" Type="http://schemas.openxmlformats.org/officeDocument/2006/relationships/hyperlink" Target="https://podminky.urs.cz/item/CS_URS_2024_02/132312221" TargetMode="External" /><Relationship Id="rId5" Type="http://schemas.openxmlformats.org/officeDocument/2006/relationships/hyperlink" Target="https://podminky.urs.cz/item/CS_URS_2024_02/132351254" TargetMode="External" /><Relationship Id="rId6" Type="http://schemas.openxmlformats.org/officeDocument/2006/relationships/hyperlink" Target="https://vymery.bimplatforma.cz/version/158733_UIS0sSxIvzxPLEbzHNxDQu1l9gV4QVBSgojuyInd7bE18EmWVdc0rD8B4pj0pZzohMe_22KAQxgEqV1w2sLsJw" TargetMode="External" /><Relationship Id="rId7" Type="http://schemas.openxmlformats.org/officeDocument/2006/relationships/hyperlink" Target="https://podminky.urs.cz/item/CS_URS_2024_02/133351101" TargetMode="External" /><Relationship Id="rId8" Type="http://schemas.openxmlformats.org/officeDocument/2006/relationships/hyperlink" Target="https://podminky.urs.cz/item/CS_URS_2024_02/162751137" TargetMode="External" /><Relationship Id="rId9" Type="http://schemas.openxmlformats.org/officeDocument/2006/relationships/hyperlink" Target="https://vymery.bimplatforma.cz/version/158733_XpSOLTot6XMdFKRcJCLH79pnHgeTh8M7Hl0Kx4WXNFOF-z8rVnTu6jdRVzrTxrAogQSYvI4Za5UdYKSCtdx17w" TargetMode="External" /><Relationship Id="rId10" Type="http://schemas.openxmlformats.org/officeDocument/2006/relationships/hyperlink" Target="https://podminky.urs.cz/item/CS_URS_2024_02/171201231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74151101" TargetMode="External" /><Relationship Id="rId13" Type="http://schemas.openxmlformats.org/officeDocument/2006/relationships/hyperlink" Target="https://vymery.bimplatforma.cz/version/158733_wWpFwGZ7krZVwDop6ePSVKInPlGLzGdMnfHDD4Czgx-0Ax1WqFMHmv7R0qgsMLyJRTG2uq0qJ-dadn-2HopZjQ" TargetMode="External" /><Relationship Id="rId14" Type="http://schemas.openxmlformats.org/officeDocument/2006/relationships/hyperlink" Target="https://vymery.bimplatforma.cz/version/158733_foFrsm2GLkYeSFs1yk-ApYrS5CZzGWlEjT4oIxU43MOD1_1wNsSmbRa4bzi2dBML24QGbcXzQlyBJ8gSwGaL3w" TargetMode="External" /><Relationship Id="rId15" Type="http://schemas.openxmlformats.org/officeDocument/2006/relationships/hyperlink" Target="https://podminky.urs.cz/item/CS_URS_2024_02/460281113" TargetMode="External" /><Relationship Id="rId16" Type="http://schemas.openxmlformats.org/officeDocument/2006/relationships/hyperlink" Target="https://vymery.bimplatforma.cz/version/158733_TxUW7sAdorV4MifDpfEMNyblE2yF4cgJfLkATkI4rAvUY63ZN7491XPH1Zg4gsG2wjx04nn6l89ntkzVa0zqZA" TargetMode="External" /><Relationship Id="rId17" Type="http://schemas.openxmlformats.org/officeDocument/2006/relationships/hyperlink" Target="https://podminky.urs.cz/item/CS_URS_2024_02/460281114" TargetMode="External" /><Relationship Id="rId18" Type="http://schemas.openxmlformats.org/officeDocument/2006/relationships/hyperlink" Target="https://podminky.urs.cz/item/CS_URS_2024_02/460281123" TargetMode="External" /><Relationship Id="rId19" Type="http://schemas.openxmlformats.org/officeDocument/2006/relationships/hyperlink" Target="https://podminky.urs.cz/item/CS_URS_2024_02/460281124" TargetMode="External" /><Relationship Id="rId20" Type="http://schemas.openxmlformats.org/officeDocument/2006/relationships/hyperlink" Target="https://podminky.urs.cz/item/CS_URS_2024_02/175151101" TargetMode="External" /><Relationship Id="rId21" Type="http://schemas.openxmlformats.org/officeDocument/2006/relationships/hyperlink" Target="https://vymery.bimplatforma.cz/version/158733_rHD3ledg_DBg85iKjLexCJc4tai6tBpvO_Yr9Wg1GvNhQCPYEQWetktG5b4joWmvLWQ71TjDCLYIpV_hNr37vQ" TargetMode="External" /><Relationship Id="rId22" Type="http://schemas.openxmlformats.org/officeDocument/2006/relationships/hyperlink" Target="https://podminky.urs.cz/item/CS_URS_2024_02/273313511" TargetMode="External" /><Relationship Id="rId23" Type="http://schemas.openxmlformats.org/officeDocument/2006/relationships/hyperlink" Target="https://podminky.urs.cz/item/CS_URS_2024_02/451572111" TargetMode="External" /><Relationship Id="rId24" Type="http://schemas.openxmlformats.org/officeDocument/2006/relationships/hyperlink" Target="https://vymery.bimplatforma.cz/version/158733_Kyn-76IchWohu26fOyQZLqkcBZNlDWcd7V3trGdPTbjKw2pIujD_KOWUqNXJYCu0wYikc_LfkKMelWdGX6Dccg" TargetMode="External" /><Relationship Id="rId25" Type="http://schemas.openxmlformats.org/officeDocument/2006/relationships/hyperlink" Target="https://podminky.urs.cz/item/CS_URS_2024_02/591141111" TargetMode="External" /><Relationship Id="rId26" Type="http://schemas.openxmlformats.org/officeDocument/2006/relationships/hyperlink" Target="https://podminky.urs.cz/item/CS_URS_2024_02/871313123" TargetMode="External" /><Relationship Id="rId27" Type="http://schemas.openxmlformats.org/officeDocument/2006/relationships/hyperlink" Target="https://vymery.bimplatforma.cz/version/158733_23fw873VGrM7fvMg1HPm55AhijSojg5Zt9y31-r5xr9c_8uenaGRIrM31T7mW8DdJZsKfEnj5qrnXD9cyLKbdQ" TargetMode="External" /><Relationship Id="rId28" Type="http://schemas.openxmlformats.org/officeDocument/2006/relationships/hyperlink" Target="https://vymery.bimplatforma.cz/version/158733_vS40zR9zcW_r_KIQD0BXvVXR_UnI5nrhw0Q0qMZMAYcf-uOz7J7joe8w4j6SlohaSA6Gd5lRUuqGP5sh7K8MyA" TargetMode="External" /><Relationship Id="rId29" Type="http://schemas.openxmlformats.org/officeDocument/2006/relationships/hyperlink" Target="https://podminky.urs.cz/item/CS_URS_2024_02/871373123" TargetMode="External" /><Relationship Id="rId30" Type="http://schemas.openxmlformats.org/officeDocument/2006/relationships/hyperlink" Target="https://vymery.bimplatforma.cz/version/158733_o4y-fBsFYnX8ceKbWcpXa2S1l32jggC9P8eic40ilz5IxReLV_-qpJSZ0oKaoPgm2exNmJ63l24TYxCEMZnELg" TargetMode="External" /><Relationship Id="rId31" Type="http://schemas.openxmlformats.org/officeDocument/2006/relationships/hyperlink" Target="https://vymery.bimplatforma.cz/version/158733_b7be6O9Nns-CERROmC3mZ_btr5mXizQlCvWeKFtCz3UYCg4C0NFQ0wPV2saruoiCMceEey0oseJXG0Dg7CQErg" TargetMode="External" /><Relationship Id="rId32" Type="http://schemas.openxmlformats.org/officeDocument/2006/relationships/hyperlink" Target="https://vymery.bimplatforma.cz/version/158733_7T_ZYLW-LC5I0dm6punclSj_790DA08f-cGmar3EibWp4mMc2j-6y8NazpxEBOIbHlN9sLpxeO47mQjOCpj_Yw" TargetMode="External" /><Relationship Id="rId33" Type="http://schemas.openxmlformats.org/officeDocument/2006/relationships/hyperlink" Target="https://podminky.urs.cz/item/CS_URS_2024_02/877310310" TargetMode="External" /><Relationship Id="rId34" Type="http://schemas.openxmlformats.org/officeDocument/2006/relationships/hyperlink" Target="https://podminky.urs.cz/item/CS_URS_2024_02/877370310" TargetMode="External" /><Relationship Id="rId35" Type="http://schemas.openxmlformats.org/officeDocument/2006/relationships/hyperlink" Target="https://podminky.urs.cz/item/CS_URS_2024_02/877370320" TargetMode="External" /><Relationship Id="rId36" Type="http://schemas.openxmlformats.org/officeDocument/2006/relationships/hyperlink" Target="https://podminky.urs.cz/item/CS_URS_2024_02/894410101" TargetMode="External" /><Relationship Id="rId37" Type="http://schemas.openxmlformats.org/officeDocument/2006/relationships/hyperlink" Target="https://podminky.urs.cz/item/CS_URS_2024_02/341351411" TargetMode="External" /><Relationship Id="rId38" Type="http://schemas.openxmlformats.org/officeDocument/2006/relationships/hyperlink" Target="https://podminky.urs.cz/item/CS_URS_2024_02/341351412" TargetMode="External" /><Relationship Id="rId39" Type="http://schemas.openxmlformats.org/officeDocument/2006/relationships/hyperlink" Target="https://podminky.urs.cz/item/CS_URS_2024_02/894410211" TargetMode="External" /><Relationship Id="rId40" Type="http://schemas.openxmlformats.org/officeDocument/2006/relationships/hyperlink" Target="https://podminky.urs.cz/item/CS_URS_2024_02/894410212" TargetMode="External" /><Relationship Id="rId41" Type="http://schemas.openxmlformats.org/officeDocument/2006/relationships/hyperlink" Target="https://podminky.urs.cz/item/CS_URS_2024_02/894410232" TargetMode="External" /><Relationship Id="rId42" Type="http://schemas.openxmlformats.org/officeDocument/2006/relationships/hyperlink" Target="https://podminky.urs.cz/item/CS_URS_2024_02/894410302" TargetMode="External" /><Relationship Id="rId43" Type="http://schemas.openxmlformats.org/officeDocument/2006/relationships/hyperlink" Target="https://podminky.urs.cz/item/CS_URS_2024_02/452112122" TargetMode="External" /><Relationship Id="rId44" Type="http://schemas.openxmlformats.org/officeDocument/2006/relationships/hyperlink" Target="https://podminky.urs.cz/item/CS_URS_2024_02/894812001" TargetMode="External" /><Relationship Id="rId45" Type="http://schemas.openxmlformats.org/officeDocument/2006/relationships/hyperlink" Target="https://podminky.urs.cz/item/CS_URS_2024_02/894812325" TargetMode="External" /><Relationship Id="rId46" Type="http://schemas.openxmlformats.org/officeDocument/2006/relationships/hyperlink" Target="https://podminky.urs.cz/item/CS_URS_2024_02/894812336" TargetMode="External" /><Relationship Id="rId47" Type="http://schemas.openxmlformats.org/officeDocument/2006/relationships/hyperlink" Target="https://podminky.urs.cz/item/CS_URS_2024_02/899620121" TargetMode="External" /><Relationship Id="rId48" Type="http://schemas.openxmlformats.org/officeDocument/2006/relationships/hyperlink" Target="https://podminky.urs.cz/item/CS_URS_2024_02/899722113" TargetMode="External" /><Relationship Id="rId49" Type="http://schemas.openxmlformats.org/officeDocument/2006/relationships/hyperlink" Target="https://vymery.bimplatforma.cz/version/158733_-_4ecC6jtizn_rnrxCiwfP-J70XPA9fjEz6lIGYoNLhxwxTKhGUXpkY5wJsk5tx3APFnCuZeFVAc-9V64qmgCw" TargetMode="External" /><Relationship Id="rId50" Type="http://schemas.openxmlformats.org/officeDocument/2006/relationships/hyperlink" Target="https://podminky.urs.cz/item/CS_URS_2024_02/998276101" TargetMode="External" /><Relationship Id="rId51" Type="http://schemas.openxmlformats.org/officeDocument/2006/relationships/hyperlink" Target="https://podminky.urs.cz/item/CS_URS_2024_02/998276124" TargetMode="External" /><Relationship Id="rId5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001101" TargetMode="External" /><Relationship Id="rId2" Type="http://schemas.openxmlformats.org/officeDocument/2006/relationships/hyperlink" Target="https://podminky.urs.cz/item/CS_URS_2024_02/115101201" TargetMode="External" /><Relationship Id="rId3" Type="http://schemas.openxmlformats.org/officeDocument/2006/relationships/hyperlink" Target="https://podminky.urs.cz/item/CS_URS_2024_02/115101301" TargetMode="External" /><Relationship Id="rId4" Type="http://schemas.openxmlformats.org/officeDocument/2006/relationships/hyperlink" Target="https://podminky.urs.cz/item/CS_URS_2024_02/132312221" TargetMode="External" /><Relationship Id="rId5" Type="http://schemas.openxmlformats.org/officeDocument/2006/relationships/hyperlink" Target="https://podminky.urs.cz/item/CS_URS_2024_02/132351254" TargetMode="External" /><Relationship Id="rId6" Type="http://schemas.openxmlformats.org/officeDocument/2006/relationships/hyperlink" Target="https://vymery.bimplatforma.cz/version/158733_L73rdE9fIAeRfFsdGTuG7D1p4zxCzot8WAZzNErOpJ3D-H0g_yc1dA_n9e6dPsIogRZMeB_X1gQTrnOKzdzmog" TargetMode="External" /><Relationship Id="rId7" Type="http://schemas.openxmlformats.org/officeDocument/2006/relationships/hyperlink" Target="https://podminky.urs.cz/item/CS_URS_2024_02/133351101" TargetMode="External" /><Relationship Id="rId8" Type="http://schemas.openxmlformats.org/officeDocument/2006/relationships/hyperlink" Target="https://podminky.urs.cz/item/CS_URS_2024_02/162751137" TargetMode="External" /><Relationship Id="rId9" Type="http://schemas.openxmlformats.org/officeDocument/2006/relationships/hyperlink" Target="https://podminky.urs.cz/item/CS_URS_2024_02/171201231" TargetMode="External" /><Relationship Id="rId10" Type="http://schemas.openxmlformats.org/officeDocument/2006/relationships/hyperlink" Target="https://podminky.urs.cz/item/CS_URS_2024_02/171251201" TargetMode="External" /><Relationship Id="rId11" Type="http://schemas.openxmlformats.org/officeDocument/2006/relationships/hyperlink" Target="https://podminky.urs.cz/item/CS_URS_2024_02/174151101" TargetMode="External" /><Relationship Id="rId12" Type="http://schemas.openxmlformats.org/officeDocument/2006/relationships/hyperlink" Target="https://vymery.bimplatforma.cz/version/158733_yd3VuAor3W5BZ4xiOZ2Ee13lNSvKVrZNW9xNNAzaF51H4jf5zfTONstYzbRl6NEmy3eVmAQQvhrkCqIhAicEEw" TargetMode="External" /><Relationship Id="rId13" Type="http://schemas.openxmlformats.org/officeDocument/2006/relationships/hyperlink" Target="https://podminky.urs.cz/item/CS_URS_2024_02/460281113" TargetMode="External" /><Relationship Id="rId14" Type="http://schemas.openxmlformats.org/officeDocument/2006/relationships/hyperlink" Target="https://vymery.bimplatforma.cz/version/158733_PfRiBIYy6yzCFUyJHgEwKEMEf7heb3IpqI04GcoZjHV2-I0zZHIEqY3rpSu2OdD8YIbLHRynYpF1glD92-u6WQ" TargetMode="External" /><Relationship Id="rId15" Type="http://schemas.openxmlformats.org/officeDocument/2006/relationships/hyperlink" Target="https://podminky.urs.cz/item/CS_URS_2024_02/460281114" TargetMode="External" /><Relationship Id="rId16" Type="http://schemas.openxmlformats.org/officeDocument/2006/relationships/hyperlink" Target="https://vymery.bimplatforma.cz/version/158733_4iiMFMAZgc5W2HkQcyiKc9B1UDucixPraC4nBLfcO4G7uHs0j-2ZLhB-CnVCGOQCab5b-ahr5nm3Z8TMWDR_gA" TargetMode="External" /><Relationship Id="rId17" Type="http://schemas.openxmlformats.org/officeDocument/2006/relationships/hyperlink" Target="https://podminky.urs.cz/item/CS_URS_2024_02/460281123" TargetMode="External" /><Relationship Id="rId18" Type="http://schemas.openxmlformats.org/officeDocument/2006/relationships/hyperlink" Target="https://podminky.urs.cz/item/CS_URS_2024_02/460281124" TargetMode="External" /><Relationship Id="rId19" Type="http://schemas.openxmlformats.org/officeDocument/2006/relationships/hyperlink" Target="https://podminky.urs.cz/item/CS_URS_2024_02/175151101" TargetMode="External" /><Relationship Id="rId20" Type="http://schemas.openxmlformats.org/officeDocument/2006/relationships/hyperlink" Target="https://vymery.bimplatforma.cz/version/158733_zthOc6nNwXCQ39mFnGu0day3zE4FjTdEVxbShEKIn91cGngbwoyarMfnGvq0Vzc1LPUclDHSNq9CdaDJ8uG3RQ" TargetMode="External" /><Relationship Id="rId21" Type="http://schemas.openxmlformats.org/officeDocument/2006/relationships/hyperlink" Target="https://podminky.urs.cz/item/CS_URS_2024_02/212572111" TargetMode="External" /><Relationship Id="rId22" Type="http://schemas.openxmlformats.org/officeDocument/2006/relationships/hyperlink" Target="https://vymery.bimplatforma.cz/version/158733_0Vr3rwr79JYJSZWhR_ReCnAUMawqGPg6_mSiH9iCtJ1zKR4FXZQPyTWYNFbnBElsm65BBhBz1YcnT-mahhyQcA" TargetMode="External" /><Relationship Id="rId23" Type="http://schemas.openxmlformats.org/officeDocument/2006/relationships/hyperlink" Target="https://podminky.urs.cz/item/CS_URS_2024_02/212755214" TargetMode="External" /><Relationship Id="rId24" Type="http://schemas.openxmlformats.org/officeDocument/2006/relationships/hyperlink" Target="https://vymery.bimplatforma.cz/version/158733_FI3BmNVOfaDpTulCaxP4fiPxtyEaMh56L5ZaZhLYsmsWvUpol9vBPvNIL7r_LUBF5elbnfoyFnKXwyfJM4zA1A" TargetMode="External" /><Relationship Id="rId25" Type="http://schemas.openxmlformats.org/officeDocument/2006/relationships/hyperlink" Target="https://podminky.urs.cz/item/CS_URS_2024_02/273313511" TargetMode="External" /><Relationship Id="rId26" Type="http://schemas.openxmlformats.org/officeDocument/2006/relationships/hyperlink" Target="https://vymery.bimplatforma.cz/version/158733_4mEQnBe5pdZwGQDPvdr2HcuDfenb7jpSI4gQW3wy6MC1pNNfSjfIceHk-TWaNWyBTRpQkhxoN6-SkBiOn8RAyA" TargetMode="External" /><Relationship Id="rId27" Type="http://schemas.openxmlformats.org/officeDocument/2006/relationships/hyperlink" Target="https://podminky.urs.cz/item/CS_URS_2024_02/452111111" TargetMode="External" /><Relationship Id="rId28" Type="http://schemas.openxmlformats.org/officeDocument/2006/relationships/hyperlink" Target="https://podminky.urs.cz/item/CS_URS_2024_02/821471111" TargetMode="External" /><Relationship Id="rId29" Type="http://schemas.openxmlformats.org/officeDocument/2006/relationships/hyperlink" Target="https://vymery.bimplatforma.cz/version/158733_KaBUdg29C-Gr1CeHiNhon0d3oF6W6IGRiR06_uBjPdO23AnKJ2gsqdfh9NKNI-QPHQ5780gSxBmdqgJMg-vb_w" TargetMode="External" /><Relationship Id="rId30" Type="http://schemas.openxmlformats.org/officeDocument/2006/relationships/hyperlink" Target="https://podminky.urs.cz/item/CS_URS_2024_02/452112122" TargetMode="External" /><Relationship Id="rId31" Type="http://schemas.openxmlformats.org/officeDocument/2006/relationships/hyperlink" Target="https://podminky.urs.cz/item/CS_URS_2024_02/341351411" TargetMode="External" /><Relationship Id="rId32" Type="http://schemas.openxmlformats.org/officeDocument/2006/relationships/hyperlink" Target="https://podminky.urs.cz/item/CS_URS_2024_02/341351412" TargetMode="External" /><Relationship Id="rId33" Type="http://schemas.openxmlformats.org/officeDocument/2006/relationships/hyperlink" Target="https://podminky.urs.cz/item/CS_URS_2024_02/894410242" TargetMode="External" /><Relationship Id="rId34" Type="http://schemas.openxmlformats.org/officeDocument/2006/relationships/hyperlink" Target="https://podminky.urs.cz/item/CS_URS_2024_02/894410243" TargetMode="External" /><Relationship Id="rId35" Type="http://schemas.openxmlformats.org/officeDocument/2006/relationships/hyperlink" Target="https://podminky.urs.cz/item/CS_URS_2024_02/894410302" TargetMode="External" /><Relationship Id="rId36" Type="http://schemas.openxmlformats.org/officeDocument/2006/relationships/hyperlink" Target="https://podminky.urs.cz/item/CS_URS_2024_02/899722113" TargetMode="External" /><Relationship Id="rId37" Type="http://schemas.openxmlformats.org/officeDocument/2006/relationships/hyperlink" Target="https://vymery.bimplatforma.cz/version/158733_37Q8FBuziG47g12He_enDwnSeyY5OgAz63OGhBr3cloEfokRQd7YXRUbqZZI9udyA24d3VigYrlKOhUCCVB9ug" TargetMode="External" /><Relationship Id="rId38" Type="http://schemas.openxmlformats.org/officeDocument/2006/relationships/hyperlink" Target="https://podminky.urs.cz/item/CS_URS_2024_02/998274101" TargetMode="External" /><Relationship Id="rId39" Type="http://schemas.openxmlformats.org/officeDocument/2006/relationships/hyperlink" Target="https://podminky.urs.cz/item/CS_URS_2024_02/998274124" TargetMode="External" /><Relationship Id="rId4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71" TargetMode="External" /><Relationship Id="rId2" Type="http://schemas.openxmlformats.org/officeDocument/2006/relationships/hyperlink" Target="https://vymery.bimplatforma.cz/version/158733_TT5gfJZ5UU44Y58CofXGzimGhP0fI6iIpB2SV1yk238quNymMtvRTNXAd_2GzBa4_lwpTxWdMpSIafh1lypgag" TargetMode="External" /><Relationship Id="rId3" Type="http://schemas.openxmlformats.org/officeDocument/2006/relationships/hyperlink" Target="https://podminky.urs.cz/item/CS_URS_2024_02/113107183" TargetMode="External" /><Relationship Id="rId4" Type="http://schemas.openxmlformats.org/officeDocument/2006/relationships/hyperlink" Target="https://vymery.bimplatforma.cz/version/158733_rztf8QNj7IUweZBUuRP9vA5g9Hkpu1iRTWv3ySyOq3HQ1Z6L3ln6aTZwT03pNPcCVxV1_aygQzPmgoCWEYm2gw" TargetMode="External" /><Relationship Id="rId5" Type="http://schemas.openxmlformats.org/officeDocument/2006/relationships/hyperlink" Target="https://podminky.urs.cz/item/CS_URS_2024_02/113107224" TargetMode="External" /><Relationship Id="rId6" Type="http://schemas.openxmlformats.org/officeDocument/2006/relationships/hyperlink" Target="https://vymery.bimplatforma.cz/version/158733_RCBFirx6nQt_c5It-WE6JAKb-mjRsD170jG6r0jy4tyrvrrqVewr3PJHeE-3ruNm0KHY7EKROuV689UGPejNeg" TargetMode="External" /><Relationship Id="rId7" Type="http://schemas.openxmlformats.org/officeDocument/2006/relationships/hyperlink" Target="https://podminky.urs.cz/item/CS_URS_2024_02/113202111" TargetMode="External" /><Relationship Id="rId8" Type="http://schemas.openxmlformats.org/officeDocument/2006/relationships/hyperlink" Target="https://vymery.bimplatforma.cz/version/158733_CIoyj1UQrYuFKKPCNGEZasZzuJBiL-taDkGouYJlfQvBF12mGmkBxXkyfSoKBTx2tZxF_ac5shRmx_958q_aqg" TargetMode="External" /><Relationship Id="rId9" Type="http://schemas.openxmlformats.org/officeDocument/2006/relationships/hyperlink" Target="https://podminky.urs.cz/item/CS_URS_2024_02/121151113" TargetMode="External" /><Relationship Id="rId10" Type="http://schemas.openxmlformats.org/officeDocument/2006/relationships/hyperlink" Target="https://vymery.bimplatforma.cz/version/158733_0biNqwrxHFAKhb7TLh3v8VW79pWtFzrDUa5_ePS7D7r9kTNpzzX4XjlfZFTzmldsY-ccTCKF609QpbmauaWSeg" TargetMode="External" /><Relationship Id="rId11" Type="http://schemas.openxmlformats.org/officeDocument/2006/relationships/hyperlink" Target="https://podminky.urs.cz/item/CS_URS_2024_02/122351105" TargetMode="External" /><Relationship Id="rId12" Type="http://schemas.openxmlformats.org/officeDocument/2006/relationships/hyperlink" Target="https://vymery.bimplatforma.cz/version/158733_N26tKanKjEyCHbg4f5yRK_oipYJdJkbGQtNOxI2Y6PUL-vRc8cU6TdyxuYPEghY837herU2cUZmGbaYIsa1PGg" TargetMode="External" /><Relationship Id="rId13" Type="http://schemas.openxmlformats.org/officeDocument/2006/relationships/hyperlink" Target="https://podminky.urs.cz/item/CS_URS_2024_02/132351103" TargetMode="External" /><Relationship Id="rId14" Type="http://schemas.openxmlformats.org/officeDocument/2006/relationships/hyperlink" Target="https://podminky.urs.cz/item/CS_URS_2024_02/162351123" TargetMode="External" /><Relationship Id="rId15" Type="http://schemas.openxmlformats.org/officeDocument/2006/relationships/hyperlink" Target="https://vymery.bimplatforma.cz/version/158733_DcxW9HoWNYV2JjTC8lJu_HiffCjPNGzt_CMQjCExBO42do9zD9c6H0_rKw48VCjiOOUfVkszHy1NTzsHtuEg5Q" TargetMode="External" /><Relationship Id="rId16" Type="http://schemas.openxmlformats.org/officeDocument/2006/relationships/hyperlink" Target="https://podminky.urs.cz/item/CS_URS_2024_02/162751117" TargetMode="External" /><Relationship Id="rId17" Type="http://schemas.openxmlformats.org/officeDocument/2006/relationships/hyperlink" Target="https://podminky.urs.cz/item/CS_URS_2024_02/167151102" TargetMode="External" /><Relationship Id="rId18" Type="http://schemas.openxmlformats.org/officeDocument/2006/relationships/hyperlink" Target="https://vymery.bimplatforma.cz/version/158733_DcxW9HoWNYV2JjTC8lJu_HiffCjPNGzt_CMQjCExBO42do9zD9c6H0_rKw48VCjiOOUfVkszHy1NTzsHtuEg5Q" TargetMode="External" /><Relationship Id="rId19" Type="http://schemas.openxmlformats.org/officeDocument/2006/relationships/hyperlink" Target="https://podminky.urs.cz/item/CS_URS_2024_02/171201231" TargetMode="External" /><Relationship Id="rId20" Type="http://schemas.openxmlformats.org/officeDocument/2006/relationships/hyperlink" Target="https://podminky.urs.cz/item/CS_URS_2024_02/171251201" TargetMode="External" /><Relationship Id="rId21" Type="http://schemas.openxmlformats.org/officeDocument/2006/relationships/hyperlink" Target="https://podminky.urs.cz/item/CS_URS_2024_02/174151101" TargetMode="External" /><Relationship Id="rId22" Type="http://schemas.openxmlformats.org/officeDocument/2006/relationships/hyperlink" Target="https://vymery.bimplatforma.cz/version/158733_DcxW9HoWNYV2JjTC8lJu_HiffCjPNGzt_CMQjCExBO42do9zD9c6H0_rKw48VCjiOOUfVkszHy1NTzsHtuEg5Q" TargetMode="External" /><Relationship Id="rId23" Type="http://schemas.openxmlformats.org/officeDocument/2006/relationships/hyperlink" Target="https://podminky.urs.cz/item/CS_URS_2024_02/181951114" TargetMode="External" /><Relationship Id="rId24" Type="http://schemas.openxmlformats.org/officeDocument/2006/relationships/hyperlink" Target="https://vymery.bimplatforma.cz/version/158733_tvysnzurAiaIkeZShLkw0XZBQamBKxYPTeKgTQMdKmUry6ZW9JfFzoSjA0koWjtUUPgPPSgghVmH3ywn15ilyQ" TargetMode="External" /><Relationship Id="rId25" Type="http://schemas.openxmlformats.org/officeDocument/2006/relationships/hyperlink" Target="https://podminky.urs.cz/item/CS_URS_2024_02/181351103" TargetMode="External" /><Relationship Id="rId26" Type="http://schemas.openxmlformats.org/officeDocument/2006/relationships/hyperlink" Target="https://vymery.bimplatforma.cz/version/158733_0biNqwrxHFAKhb7TLh3v8VW79pWtFzrDUa5_ePS7D7r9kTNpzzX4XjlfZFTzmldsY-ccTCKF609QpbmauaWSeg" TargetMode="External" /><Relationship Id="rId27" Type="http://schemas.openxmlformats.org/officeDocument/2006/relationships/hyperlink" Target="https://podminky.urs.cz/item/CS_URS_2024_02/181411131" TargetMode="External" /><Relationship Id="rId28" Type="http://schemas.openxmlformats.org/officeDocument/2006/relationships/hyperlink" Target="https://vymery.bimplatforma.cz/version/158733_0biNqwrxHFAKhb7TLh3v8VW79pWtFzrDUa5_ePS7D7r9kTNpzzX4XjlfZFTzmldsY-ccTCKF609QpbmauaWSeg" TargetMode="External" /><Relationship Id="rId29" Type="http://schemas.openxmlformats.org/officeDocument/2006/relationships/hyperlink" Target="https://podminky.urs.cz/item/CS_URS_2024_02/211561111" TargetMode="External" /><Relationship Id="rId30" Type="http://schemas.openxmlformats.org/officeDocument/2006/relationships/hyperlink" Target="https://vymery.bimplatforma.cz/version/158733_DqBdmdVFMZqGGDEzxncT94EpuMjOF1AY85GaDRUgXrThQ96R4kF1YSySBllrldhsYjwVEhymryhA6m4u_UlP4g" TargetMode="External" /><Relationship Id="rId31" Type="http://schemas.openxmlformats.org/officeDocument/2006/relationships/hyperlink" Target="https://podminky.urs.cz/item/CS_URS_2024_02/211971110" TargetMode="External" /><Relationship Id="rId32" Type="http://schemas.openxmlformats.org/officeDocument/2006/relationships/hyperlink" Target="https://podminky.urs.cz/item/CS_URS_2024_02/212312111" TargetMode="External" /><Relationship Id="rId33" Type="http://schemas.openxmlformats.org/officeDocument/2006/relationships/hyperlink" Target="https://vymery.bimplatforma.cz/version/158733_UFOy8G6em_qtGx1EGnIm_TmG9aivZtaUqP1F8KkqPzOOFLk9tvGA5xxvkwXed8sXCgYIGFv7o_sOK3b1YDSiHA" TargetMode="External" /><Relationship Id="rId34" Type="http://schemas.openxmlformats.org/officeDocument/2006/relationships/hyperlink" Target="https://podminky.urs.cz/item/CS_URS_2024_02/212755214" TargetMode="External" /><Relationship Id="rId35" Type="http://schemas.openxmlformats.org/officeDocument/2006/relationships/hyperlink" Target="https://vymery.bimplatforma.cz/version/158733_bSH5vosMX9z7cv59QFm1gZmZ7wgpkGloVlYEZsY_VlQFpsdq2n2OIP_jlGtVgv-iwZcrVgtH9NmFUF02NWTCrw" TargetMode="External" /><Relationship Id="rId36" Type="http://schemas.openxmlformats.org/officeDocument/2006/relationships/hyperlink" Target="https://podminky.urs.cz/item/CS_URS_2024_02/213141112" TargetMode="External" /><Relationship Id="rId37" Type="http://schemas.openxmlformats.org/officeDocument/2006/relationships/hyperlink" Target="https://vymery.bimplatforma.cz/version/158733_NBA017ZXhoHuoxJKD9rXuqO02yHrPqfoYZ-aC4qO7nZdPuAchDJ-jLFLp0aJ3nUC9aahqNw1gn3dOp2lRGaXJg" TargetMode="External" /><Relationship Id="rId38" Type="http://schemas.openxmlformats.org/officeDocument/2006/relationships/hyperlink" Target="https://podminky.urs.cz/item/CS_URS_2024_02/339921112" TargetMode="External" /><Relationship Id="rId39" Type="http://schemas.openxmlformats.org/officeDocument/2006/relationships/hyperlink" Target="https://vymery.bimplatforma.cz/version/158733_qHAzUfUoo6RZaPmmfpuGBQcnl1Y8VGpjykxSMdwDsL2jOB6gRy8ohHakrIi6JCXyuh5uJk0DB1PrN_A1M1ZTlw" TargetMode="External" /><Relationship Id="rId40" Type="http://schemas.openxmlformats.org/officeDocument/2006/relationships/hyperlink" Target="https://podminky.urs.cz/item/CS_URS_2024_02/564861111" TargetMode="External" /><Relationship Id="rId41" Type="http://schemas.openxmlformats.org/officeDocument/2006/relationships/hyperlink" Target="https://vymery.bimplatforma.cz/version/158733_2yqXgwAcETaqKFsmoa-c1TeSQ0z52lhehp6gsQV35O7sxCz-B5VAe7v0Z9SzKw3ZoKjovhf-eYeEGbmyIkoC3w" TargetMode="External" /><Relationship Id="rId42" Type="http://schemas.openxmlformats.org/officeDocument/2006/relationships/hyperlink" Target="https://podminky.urs.cz/item/CS_URS_2024_02/564971315" TargetMode="External" /><Relationship Id="rId43" Type="http://schemas.openxmlformats.org/officeDocument/2006/relationships/hyperlink" Target="https://vymery.bimplatforma.cz/version/158733_ybilovWIsJVFf3wZGWON8dGvWjaG9J576GibV6vk4Xd7iIHEuyOByCu9D_r94tPJ9ZsPgWfLjPWqove9KBvTPw" TargetMode="External" /><Relationship Id="rId44" Type="http://schemas.openxmlformats.org/officeDocument/2006/relationships/hyperlink" Target="https://podminky.urs.cz/item/CS_URS_2024_02/565145121" TargetMode="External" /><Relationship Id="rId45" Type="http://schemas.openxmlformats.org/officeDocument/2006/relationships/hyperlink" Target="https://vymery.bimplatforma.cz/version/158733_D7A1PdwyCi1mq1_oJxZt_lUcJSY2AD3zGIttysLT1aEmjrMVyzzO2yWyXtU8JotmHJdnpEPUk7IbmpRJc2-gBw" TargetMode="External" /><Relationship Id="rId46" Type="http://schemas.openxmlformats.org/officeDocument/2006/relationships/hyperlink" Target="https://podminky.urs.cz/item/CS_URS_2024_02/567122111" TargetMode="External" /><Relationship Id="rId47" Type="http://schemas.openxmlformats.org/officeDocument/2006/relationships/hyperlink" Target="https://vymery.bimplatforma.cz/version/158733_PrrX4ls53VqQ4fE1uKjgFe6vDg9NgcKQMMjU3dU1riAHC0iuGNcFjQSM3dravRNBuEQBcw3U97XbwW_atyOrtA" TargetMode="External" /><Relationship Id="rId48" Type="http://schemas.openxmlformats.org/officeDocument/2006/relationships/hyperlink" Target="https://podminky.urs.cz/item/CS_URS_2024_02/573231106" TargetMode="External" /><Relationship Id="rId49" Type="http://schemas.openxmlformats.org/officeDocument/2006/relationships/hyperlink" Target="https://vymery.bimplatforma.cz/version/158733_b6r6vGmMNFPVpJKIadX3VFW1LenBjEYpBHIAPNVnEVHNusmvSInxlyZ0pAN1yIVoA1LQvYtAVx2gmargm5B43g" TargetMode="External" /><Relationship Id="rId50" Type="http://schemas.openxmlformats.org/officeDocument/2006/relationships/hyperlink" Target="https://podminky.urs.cz/item/CS_URS_2024_02/577144221" TargetMode="External" /><Relationship Id="rId51" Type="http://schemas.openxmlformats.org/officeDocument/2006/relationships/hyperlink" Target="https://vymery.bimplatforma.cz/version/158733_9ugA1OoVbLsgwDLykGMmrtRiYU2UeB3TtNqjfxOERWIatpQa2jzsagM2sebVNM0HhBfuNcnAGLzNm_z0iiTOCQ" TargetMode="External" /><Relationship Id="rId52" Type="http://schemas.openxmlformats.org/officeDocument/2006/relationships/hyperlink" Target="https://podminky.urs.cz/item/CS_URS_2024_02/596212212" TargetMode="External" /><Relationship Id="rId53" Type="http://schemas.openxmlformats.org/officeDocument/2006/relationships/hyperlink" Target="https://vymery.bimplatforma.cz/version/158733_Pa8r1QhyrTOTd9whN6e38rQUA4dutI335V4fq_opS7ILf31FJzJzziSdk2_CGTPs8_YyNVPulH6_l2D-1FlREw" TargetMode="External" /><Relationship Id="rId54" Type="http://schemas.openxmlformats.org/officeDocument/2006/relationships/hyperlink" Target="https://vymery.bimplatforma.cz/version/158733_FjRxY1RDtNMVQwPPw6GU_OZQroZwPFr_ZPg6Mr8JRkC_4mOxKj4cbIklRQQlMlWS-9USlJqo2fJdliZtHcRwVw" TargetMode="External" /><Relationship Id="rId55" Type="http://schemas.openxmlformats.org/officeDocument/2006/relationships/hyperlink" Target="https://podminky.urs.cz/item/CS_URS_2024_02/637121116" TargetMode="External" /><Relationship Id="rId56" Type="http://schemas.openxmlformats.org/officeDocument/2006/relationships/hyperlink" Target="https://vymery.bimplatforma.cz/version/158733_2_C-j0TA6IhLdt93b-Fsko89LBnC9gUNIGYnBYquHWe0gBZE3D0bIbQ7tWKufT8C61AExJxFPfk5E8Ga2j1W1w" TargetMode="External" /><Relationship Id="rId57" Type="http://schemas.openxmlformats.org/officeDocument/2006/relationships/hyperlink" Target="https://podminky.urs.cz/item/CS_URS_2024_02/916131113" TargetMode="External" /><Relationship Id="rId58" Type="http://schemas.openxmlformats.org/officeDocument/2006/relationships/hyperlink" Target="https://vymery.bimplatforma.cz/version/158733_tet4gpzCH313vNvL0K7_uGFlyM6LZEBMkL3rvn4CMcVA-ci4rAc3No3qnnBHspkIshk2m47Mquy5Pif5BME_rw" TargetMode="External" /><Relationship Id="rId59" Type="http://schemas.openxmlformats.org/officeDocument/2006/relationships/hyperlink" Target="https://podminky.urs.cz/item/CS_URS_2024_02/916131213" TargetMode="External" /><Relationship Id="rId60" Type="http://schemas.openxmlformats.org/officeDocument/2006/relationships/hyperlink" Target="https://vymery.bimplatforma.cz/version/158733_xPVeCesBpsZOzXPPLbMlZL38xntQy0qjpSpa-oTX5oL13FVV_MuKM6LoF-_bzRxWM5YHquL780RNsiGmp6h3Ng" TargetMode="External" /><Relationship Id="rId61" Type="http://schemas.openxmlformats.org/officeDocument/2006/relationships/hyperlink" Target="https://vymery.bimplatforma.cz/version/158733_GUAJ874IjZuY_v3wpgsRVn83kLYZywVVFS9p4UwzXgLTXUrLiB-U8XoJ9oxYNrEdS_XYc-8CeHEBpjz_Cobokw" TargetMode="External" /><Relationship Id="rId62" Type="http://schemas.openxmlformats.org/officeDocument/2006/relationships/hyperlink" Target="https://vymery.bimplatforma.cz/version/158733_R9jECiFm-1uWy17etXUz-7vHYqVmf_bd7BnT_LARrRhOhVht7xVbSUI41tojpDo_hR-TzJSwutg9ZNz1_Etfpg" TargetMode="External" /><Relationship Id="rId63" Type="http://schemas.openxmlformats.org/officeDocument/2006/relationships/hyperlink" Target="https://vymery.bimplatforma.cz/version/158733_XVGjyYF-nKkB8KlVkVL1peVfri0aYtmmjqdnzF_Y07BQrVvhg6Lx9hxojlcq9C7_r2S_CpF1n4j0M3txUBbGJA" TargetMode="External" /><Relationship Id="rId64" Type="http://schemas.openxmlformats.org/officeDocument/2006/relationships/hyperlink" Target="https://podminky.urs.cz/item/CS_URS_2024_02/916132112" TargetMode="External" /><Relationship Id="rId65" Type="http://schemas.openxmlformats.org/officeDocument/2006/relationships/hyperlink" Target="https://vymery.bimplatforma.cz/version/158733_D0w8hSCpnd80OCIuxeRJ8CNqCw0iAJkwq6pHixBG5URa_RktTyJLesdFoezK3p8DYvauDnk8JXsv4wrqKN_rAg" TargetMode="External" /><Relationship Id="rId66" Type="http://schemas.openxmlformats.org/officeDocument/2006/relationships/hyperlink" Target="https://podminky.urs.cz/item/CS_URS_2024_02/916231213" TargetMode="External" /><Relationship Id="rId67" Type="http://schemas.openxmlformats.org/officeDocument/2006/relationships/hyperlink" Target="https://vymery.bimplatforma.cz/version/158733_HL2vGT9y0y4PS3M-DVS8m2Z5pvYJAFowjDo-hW744FmFAvj_cdOtyZXY5-aWMi7jVMsTa_PTi9ti1frZeDBc_w" TargetMode="External" /><Relationship Id="rId68" Type="http://schemas.openxmlformats.org/officeDocument/2006/relationships/hyperlink" Target="https://podminky.urs.cz/item/CS_URS_2024_02/919735113" TargetMode="External" /><Relationship Id="rId69" Type="http://schemas.openxmlformats.org/officeDocument/2006/relationships/hyperlink" Target="https://vymery.bimplatforma.cz/version/158733_BFLqsOgfbZlYLVdUsg0zLtxocbWwzIwg0RQ2aqdlmop8p7dfNi5bWNenuH2xAPrgBmVn9rljXN7NABox77mrkA" TargetMode="External" /><Relationship Id="rId70" Type="http://schemas.openxmlformats.org/officeDocument/2006/relationships/hyperlink" Target="https://podminky.urs.cz/item/CS_URS_2024_02/997221571" TargetMode="External" /><Relationship Id="rId71" Type="http://schemas.openxmlformats.org/officeDocument/2006/relationships/hyperlink" Target="https://podminky.urs.cz/item/CS_URS_2024_02/997221579" TargetMode="External" /><Relationship Id="rId72" Type="http://schemas.openxmlformats.org/officeDocument/2006/relationships/hyperlink" Target="https://podminky.urs.cz/item/CS_URS_2024_02/997221611" TargetMode="External" /><Relationship Id="rId73" Type="http://schemas.openxmlformats.org/officeDocument/2006/relationships/hyperlink" Target="https://podminky.urs.cz/item/CS_URS_2024_02/997221861" TargetMode="External" /><Relationship Id="rId74" Type="http://schemas.openxmlformats.org/officeDocument/2006/relationships/hyperlink" Target="https://podminky.urs.cz/item/CS_URS_2024_02/997221873" TargetMode="External" /><Relationship Id="rId75" Type="http://schemas.openxmlformats.org/officeDocument/2006/relationships/hyperlink" Target="https://podminky.urs.cz/item/CS_URS_2024_02/997221875" TargetMode="External" /><Relationship Id="rId76" Type="http://schemas.openxmlformats.org/officeDocument/2006/relationships/hyperlink" Target="https://podminky.urs.cz/item/CS_URS_2024_02/998225111" TargetMode="External" /><Relationship Id="rId77" Type="http://schemas.openxmlformats.org/officeDocument/2006/relationships/hyperlink" Target="https://podminky.urs.cz/item/CS_URS_2024_02/998225191" TargetMode="External" /><Relationship Id="rId7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13" TargetMode="External" /><Relationship Id="rId2" Type="http://schemas.openxmlformats.org/officeDocument/2006/relationships/hyperlink" Target="https://vymery.bimplatforma.cz/version/158733_2_WKFKJ368TDoup_L2WQdWPwSczE-dOVzoN8tCbDC59ssPvWNR6Njw8MOKG_ul3lcHYUMcyLjPjbvfVcORUpXg" TargetMode="External" /><Relationship Id="rId3" Type="http://schemas.openxmlformats.org/officeDocument/2006/relationships/hyperlink" Target="https://podminky.urs.cz/item/CS_URS_2024_02/132351253" TargetMode="External" /><Relationship Id="rId4" Type="http://schemas.openxmlformats.org/officeDocument/2006/relationships/hyperlink" Target="https://vymery.bimplatforma.cz/version/158733_Obz74s_foZdgEUi42hbe1oo6UyeIPs6WJlHbuvenpLpDplWSJQcbFscUdURzFS_lY0VGZaDy0mK7kZf4k4XWlQ" TargetMode="External" /><Relationship Id="rId5" Type="http://schemas.openxmlformats.org/officeDocument/2006/relationships/hyperlink" Target="https://podminky.urs.cz/item/CS_URS_2024_02/151301201" TargetMode="External" /><Relationship Id="rId6" Type="http://schemas.openxmlformats.org/officeDocument/2006/relationships/hyperlink" Target="https://podminky.urs.cz/item/CS_URS_2024_02/151301211" TargetMode="External" /><Relationship Id="rId7" Type="http://schemas.openxmlformats.org/officeDocument/2006/relationships/hyperlink" Target="https://podminky.urs.cz/item/CS_URS_2024_02/151301301" TargetMode="External" /><Relationship Id="rId8" Type="http://schemas.openxmlformats.org/officeDocument/2006/relationships/hyperlink" Target="https://podminky.urs.cz/item/CS_URS_2024_02/151301311" TargetMode="External" /><Relationship Id="rId9" Type="http://schemas.openxmlformats.org/officeDocument/2006/relationships/hyperlink" Target="https://podminky.urs.cz/item/CS_URS_2024_02/162351123" TargetMode="External" /><Relationship Id="rId10" Type="http://schemas.openxmlformats.org/officeDocument/2006/relationships/hyperlink" Target="https://podminky.urs.cz/item/CS_URS_2024_02/162751117" TargetMode="External" /><Relationship Id="rId11" Type="http://schemas.openxmlformats.org/officeDocument/2006/relationships/hyperlink" Target="https://podminky.urs.cz/item/CS_URS_2024_02/167151102" TargetMode="External" /><Relationship Id="rId12" Type="http://schemas.openxmlformats.org/officeDocument/2006/relationships/hyperlink" Target="https://podminky.urs.cz/item/CS_URS_2024_02/171201231" TargetMode="External" /><Relationship Id="rId13" Type="http://schemas.openxmlformats.org/officeDocument/2006/relationships/hyperlink" Target="https://podminky.urs.cz/item/CS_URS_2024_02/171251201" TargetMode="External" /><Relationship Id="rId14" Type="http://schemas.openxmlformats.org/officeDocument/2006/relationships/hyperlink" Target="https://vymery.bimplatforma.cz/version/158733_Obz74s_foZdgEUi42hbe1oo6UyeIPs6WJlHbuvenpLpDplWSJQcbFscUdURzFS_lY0VGZaDy0mK7kZf4k4XWlQ" TargetMode="External" /><Relationship Id="rId15" Type="http://schemas.openxmlformats.org/officeDocument/2006/relationships/hyperlink" Target="https://podminky.urs.cz/item/CS_URS_2024_02/174151101" TargetMode="External" /><Relationship Id="rId16" Type="http://schemas.openxmlformats.org/officeDocument/2006/relationships/hyperlink" Target="https://podminky.urs.cz/item/CS_URS_2024_02/181951114" TargetMode="External" /><Relationship Id="rId17" Type="http://schemas.openxmlformats.org/officeDocument/2006/relationships/hyperlink" Target="https://podminky.urs.cz/item/CS_URS_2024_02/181351103" TargetMode="External" /><Relationship Id="rId18" Type="http://schemas.openxmlformats.org/officeDocument/2006/relationships/hyperlink" Target="https://vymery.bimplatforma.cz/version/158733_2_WKFKJ368TDoup_L2WQdWPwSczE-dOVzoN8tCbDC59ssPvWNR6Njw8MOKG_ul3lcHYUMcyLjPjbvfVcORUpXg" TargetMode="External" /><Relationship Id="rId19" Type="http://schemas.openxmlformats.org/officeDocument/2006/relationships/hyperlink" Target="https://podminky.urs.cz/item/CS_URS_2024_02/181411131" TargetMode="External" /><Relationship Id="rId20" Type="http://schemas.openxmlformats.org/officeDocument/2006/relationships/hyperlink" Target="https://vymery.bimplatforma.cz/version/158733_2_WKFKJ368TDoup_L2WQdWPwSczE-dOVzoN8tCbDC59ssPvWNR6Njw8MOKG_ul3lcHYUMcyLjPjbvfVcORUpXg" TargetMode="External" /><Relationship Id="rId21" Type="http://schemas.openxmlformats.org/officeDocument/2006/relationships/hyperlink" Target="https://podminky.urs.cz/item/CS_URS_2024_02/211561111" TargetMode="External" /><Relationship Id="rId22" Type="http://schemas.openxmlformats.org/officeDocument/2006/relationships/hyperlink" Target="https://vymery.bimplatforma.cz/version/158733_Wd4rqGZcsFSmSAxkITTUHwImL8Qo57rw2LujfSwmvpjab1mBURO2awZxZlxPD3CWKAk5aKmIFX1_WKGiLlQVxw" TargetMode="External" /><Relationship Id="rId23" Type="http://schemas.openxmlformats.org/officeDocument/2006/relationships/hyperlink" Target="https://podminky.urs.cz/item/CS_URS_2024_02/211971110" TargetMode="External" /><Relationship Id="rId24" Type="http://schemas.openxmlformats.org/officeDocument/2006/relationships/hyperlink" Target="https://vymery.bimplatforma.cz/version/158733_thlblK5eNjMF1AyYyECDH5xztpex3XlZcRWglOpa6A6EBMZEex83QeEwsYbu5CI1PAVt43Sa6aregqJe0KGnUg" TargetMode="External" /><Relationship Id="rId25" Type="http://schemas.openxmlformats.org/officeDocument/2006/relationships/hyperlink" Target="https://podminky.urs.cz/item/CS_URS_2024_02/212312111" TargetMode="External" /><Relationship Id="rId26" Type="http://schemas.openxmlformats.org/officeDocument/2006/relationships/hyperlink" Target="https://vymery.bimplatforma.cz/version/158733_UbKhOJDmpRwRb6QHbp_u6Bo3Ti42UtUHYuxmgnuf1GsaGjhaEMnYcUaQ3lRmIOz5lOvfZOxj6ec1vOa9BGOjRQ" TargetMode="External" /><Relationship Id="rId27" Type="http://schemas.openxmlformats.org/officeDocument/2006/relationships/hyperlink" Target="https://podminky.urs.cz/item/CS_URS_2024_02/212755214" TargetMode="External" /><Relationship Id="rId28" Type="http://schemas.openxmlformats.org/officeDocument/2006/relationships/hyperlink" Target="https://vymery.bimplatforma.cz/version/158733_lvfCI8_MqBxNn4hlkAv-9TcN5XDH-sGd3SGIOEGuj6C14iE9HuZc97YUMblV1Z7c_7PRAYwx2XJdSU5EKPyEvg" TargetMode="External" /><Relationship Id="rId29" Type="http://schemas.openxmlformats.org/officeDocument/2006/relationships/hyperlink" Target="https://podminky.urs.cz/item/CS_URS_2024_02/273313611" TargetMode="External" /><Relationship Id="rId30" Type="http://schemas.openxmlformats.org/officeDocument/2006/relationships/hyperlink" Target="https://vymery.bimplatforma.cz/version/158733_9fv521kqv1LbjBsdTgF_q6pnXhShJuX_N6SQSh511td6sD9PlXsimFe6NvlfDBI6EFREvVRqsMW-XTpfjNtYoQ" TargetMode="External" /><Relationship Id="rId31" Type="http://schemas.openxmlformats.org/officeDocument/2006/relationships/hyperlink" Target="https://podminky.urs.cz/item/CS_URS_2024_02/273351121" TargetMode="External" /><Relationship Id="rId32" Type="http://schemas.openxmlformats.org/officeDocument/2006/relationships/hyperlink" Target="https://vymery.bimplatforma.cz/version/158733_C49vW_9oRsR9TecJzBwgPH4XxTNx8kgEIYpazMNxhjmfcsrKpYZsJrlghbPoP0oKMGmtgg1t7U53cLBt_tXc-g" TargetMode="External" /><Relationship Id="rId33" Type="http://schemas.openxmlformats.org/officeDocument/2006/relationships/hyperlink" Target="https://podminky.urs.cz/item/CS_URS_2024_02/273351122" TargetMode="External" /><Relationship Id="rId34" Type="http://schemas.openxmlformats.org/officeDocument/2006/relationships/hyperlink" Target="https://podminky.urs.cz/item/CS_URS_2024_02/275321211" TargetMode="External" /><Relationship Id="rId35" Type="http://schemas.openxmlformats.org/officeDocument/2006/relationships/hyperlink" Target="https://podminky.urs.cz/item/CS_URS_2024_02/275322511" TargetMode="External" /><Relationship Id="rId36" Type="http://schemas.openxmlformats.org/officeDocument/2006/relationships/hyperlink" Target="https://vymery.bimplatforma.cz/version/158733_xXIDVblFy6EgUiMYAoIHS4S5kJQtTA1ir7I8b44mxGv7LW_ALEwHpYZYukfLobQ8eaicLrvLq0AZMIpC9PqVSw" TargetMode="External" /><Relationship Id="rId37" Type="http://schemas.openxmlformats.org/officeDocument/2006/relationships/hyperlink" Target="https://podminky.urs.cz/item/CS_URS_2024_02/275351121" TargetMode="External" /><Relationship Id="rId38" Type="http://schemas.openxmlformats.org/officeDocument/2006/relationships/hyperlink" Target="https://vymery.bimplatforma.cz/version/158733_rt6lcGGOmAQKeyfc-TPNrpu6QmxTV8Hggx3dKN-DhTn7A5pw1dQkXvLbrT2LksmzD8430nzz03vAxJSzQdPqfA" TargetMode="External" /><Relationship Id="rId39" Type="http://schemas.openxmlformats.org/officeDocument/2006/relationships/hyperlink" Target="https://podminky.urs.cz/item/CS_URS_2024_02/275351122" TargetMode="External" /><Relationship Id="rId40" Type="http://schemas.openxmlformats.org/officeDocument/2006/relationships/hyperlink" Target="https://podminky.urs.cz/item/CS_URS_2024_02/279322511" TargetMode="External" /><Relationship Id="rId41" Type="http://schemas.openxmlformats.org/officeDocument/2006/relationships/hyperlink" Target="https://vymery.bimplatforma.cz/version/158733_J8iEnssMz1ce6pbzTrTobQzg_bTJBs-bXeR6K03S4-9P89rh4vfcTYwn_UaUhnnA1yOMDgHZBAajkSp-OF-vKw" TargetMode="External" /><Relationship Id="rId42" Type="http://schemas.openxmlformats.org/officeDocument/2006/relationships/hyperlink" Target="https://podminky.urs.cz/item/CS_URS_2024_02/279351121" TargetMode="External" /><Relationship Id="rId43" Type="http://schemas.openxmlformats.org/officeDocument/2006/relationships/hyperlink" Target="https://vymery.bimplatforma.cz/version/158733_X_z0TF2wpRrDuB5piFnfugXkvQQmsYC2LoHbTTGQ-xpYGh3sKZy2CAd0Av_LoFN5JWJZeG1uSw3IDq4DaKfLjg" TargetMode="External" /><Relationship Id="rId44" Type="http://schemas.openxmlformats.org/officeDocument/2006/relationships/hyperlink" Target="https://podminky.urs.cz/item/CS_URS_2024_02/279351122" TargetMode="External" /><Relationship Id="rId45" Type="http://schemas.openxmlformats.org/officeDocument/2006/relationships/hyperlink" Target="https://podminky.urs.cz/item/CS_URS_2024_02/279361821" TargetMode="External" /><Relationship Id="rId46" Type="http://schemas.openxmlformats.org/officeDocument/2006/relationships/hyperlink" Target="https://podminky.urs.cz/item/CS_URS_2024_02/317998140" TargetMode="External" /><Relationship Id="rId47" Type="http://schemas.openxmlformats.org/officeDocument/2006/relationships/hyperlink" Target="https://podminky.urs.cz/item/CS_URS_2024_02/348272515" TargetMode="External" /><Relationship Id="rId48" Type="http://schemas.openxmlformats.org/officeDocument/2006/relationships/hyperlink" Target="https://vymery.bimplatforma.cz/version/158733_J5oFrTyCwjhuGolhYEmLuLVJjXEgb_kbiqgGzCs6J2nyhypCVpWk7dN7u9BNubADhR8XIOAMdlKA8kX9CJsUHA" TargetMode="External" /><Relationship Id="rId49" Type="http://schemas.openxmlformats.org/officeDocument/2006/relationships/hyperlink" Target="https://podminky.urs.cz/item/CS_URS_2024_02/953241211" TargetMode="External" /><Relationship Id="rId50" Type="http://schemas.openxmlformats.org/officeDocument/2006/relationships/hyperlink" Target="https://podminky.urs.cz/item/CS_URS_2024_02/961044111" TargetMode="External" /><Relationship Id="rId51" Type="http://schemas.openxmlformats.org/officeDocument/2006/relationships/hyperlink" Target="https://podminky.urs.cz/item/CS_URS_2024_02/997013111" TargetMode="External" /><Relationship Id="rId52" Type="http://schemas.openxmlformats.org/officeDocument/2006/relationships/hyperlink" Target="https://podminky.urs.cz/item/CS_URS_2024_02/997013501" TargetMode="External" /><Relationship Id="rId53" Type="http://schemas.openxmlformats.org/officeDocument/2006/relationships/hyperlink" Target="https://podminky.urs.cz/item/CS_URS_2024_02/997013509" TargetMode="External" /><Relationship Id="rId54" Type="http://schemas.openxmlformats.org/officeDocument/2006/relationships/hyperlink" Target="https://podminky.urs.cz/item/CS_URS_2024_02/997013869" TargetMode="External" /><Relationship Id="rId55" Type="http://schemas.openxmlformats.org/officeDocument/2006/relationships/hyperlink" Target="https://podminky.urs.cz/item/CS_URS_2024_02/998001011" TargetMode="External" /><Relationship Id="rId56" Type="http://schemas.openxmlformats.org/officeDocument/2006/relationships/hyperlink" Target="https://podminky.urs.cz/item/CS_URS_2024_02/711111002" TargetMode="External" /><Relationship Id="rId57" Type="http://schemas.openxmlformats.org/officeDocument/2006/relationships/hyperlink" Target="https://podminky.urs.cz/item/CS_URS_2024_02/711142559" TargetMode="External" /><Relationship Id="rId58" Type="http://schemas.openxmlformats.org/officeDocument/2006/relationships/hyperlink" Target="https://podminky.urs.cz/item/CS_URS_2024_02/711161273" TargetMode="External" /><Relationship Id="rId59" Type="http://schemas.openxmlformats.org/officeDocument/2006/relationships/hyperlink" Target="https://podminky.urs.cz/item/CS_URS_2024_02/998711101" TargetMode="External" /><Relationship Id="rId6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001101" TargetMode="External" /><Relationship Id="rId2" Type="http://schemas.openxmlformats.org/officeDocument/2006/relationships/hyperlink" Target="https://podminky.urs.cz/item/CS_URS_2024_02/115101201" TargetMode="External" /><Relationship Id="rId3" Type="http://schemas.openxmlformats.org/officeDocument/2006/relationships/hyperlink" Target="https://podminky.urs.cz/item/CS_URS_2024_02/115101301" TargetMode="External" /><Relationship Id="rId4" Type="http://schemas.openxmlformats.org/officeDocument/2006/relationships/hyperlink" Target="https://podminky.urs.cz/item/CS_URS_2024_02/132312221" TargetMode="External" /><Relationship Id="rId5" Type="http://schemas.openxmlformats.org/officeDocument/2006/relationships/hyperlink" Target="https://podminky.urs.cz/item/CS_URS_2024_02/132351254" TargetMode="External" /><Relationship Id="rId6" Type="http://schemas.openxmlformats.org/officeDocument/2006/relationships/hyperlink" Target="https://vymery.bimplatforma.cz/version/158733_C7tE6MRbEtZa-8-v-egyf6HAzc6gY4TEURPygbn5_dRAMGBfWNew92ssVuy4Fwn6zn3pEPUF4hZ2LZMmMfhoEA" TargetMode="External" /><Relationship Id="rId7" Type="http://schemas.openxmlformats.org/officeDocument/2006/relationships/hyperlink" Target="https://podminky.urs.cz/item/CS_URS_2024_02/133351101" TargetMode="External" /><Relationship Id="rId8" Type="http://schemas.openxmlformats.org/officeDocument/2006/relationships/hyperlink" Target="https://podminky.urs.cz/item/CS_URS_2024_02/162751137" TargetMode="External" /><Relationship Id="rId9" Type="http://schemas.openxmlformats.org/officeDocument/2006/relationships/hyperlink" Target="https://podminky.urs.cz/item/CS_URS_2024_02/171201231" TargetMode="External" /><Relationship Id="rId10" Type="http://schemas.openxmlformats.org/officeDocument/2006/relationships/hyperlink" Target="https://podminky.urs.cz/item/CS_URS_2024_02/171251201" TargetMode="External" /><Relationship Id="rId11" Type="http://schemas.openxmlformats.org/officeDocument/2006/relationships/hyperlink" Target="https://podminky.urs.cz/item/CS_URS_2024_02/174151101" TargetMode="External" /><Relationship Id="rId12" Type="http://schemas.openxmlformats.org/officeDocument/2006/relationships/hyperlink" Target="https://vymery.bimplatforma.cz/version/158733_wx3u7b9y9rNyftA2ZodgRiVd5yHAh8KFxZJI6H8vz_L4kPa-GOciIn4iPOD7-NPa4799h9kmnhO-v8qJFo7pkQ" TargetMode="External" /><Relationship Id="rId13" Type="http://schemas.openxmlformats.org/officeDocument/2006/relationships/hyperlink" Target="https://vymery.bimplatforma.cz/version/158733_Em3QTBtC7pOquG1fbFKKciRwi5XOp2PFDvZY_z33q7gH0ZqUMtPIbvxJ5cbwuQQ0olykgRtKhTdcuTJ82Dnkfg" TargetMode="External" /><Relationship Id="rId14" Type="http://schemas.openxmlformats.org/officeDocument/2006/relationships/hyperlink" Target="https://podminky.urs.cz/item/CS_URS_2024_02/460281113" TargetMode="External" /><Relationship Id="rId15" Type="http://schemas.openxmlformats.org/officeDocument/2006/relationships/hyperlink" Target="https://vymery.bimplatforma.cz/version/158733_E8xYqrStn3THkymcLcSK9FwISLZcpR0groklpew6sU8s-Yr6SVa-tTDH88vAoWZiKT1AYlsVQVp59wRcobg8IQ" TargetMode="External" /><Relationship Id="rId16" Type="http://schemas.openxmlformats.org/officeDocument/2006/relationships/hyperlink" Target="https://podminky.urs.cz/item/CS_URS_2024_02/460281114" TargetMode="External" /><Relationship Id="rId17" Type="http://schemas.openxmlformats.org/officeDocument/2006/relationships/hyperlink" Target="https://vymery.bimplatforma.cz/version/158733_YGWS1wuhOhsvWVE8yZ90yOwyjX82wtFuV4XovnCoYLNe-ENYTisvSHWkMRHNxV4iyB0qcwASQAbY0OjkY-z-Gw" TargetMode="External" /><Relationship Id="rId18" Type="http://schemas.openxmlformats.org/officeDocument/2006/relationships/hyperlink" Target="https://podminky.urs.cz/item/CS_URS_2024_02/460281123" TargetMode="External" /><Relationship Id="rId19" Type="http://schemas.openxmlformats.org/officeDocument/2006/relationships/hyperlink" Target="https://podminky.urs.cz/item/CS_URS_2024_02/460281124" TargetMode="External" /><Relationship Id="rId20" Type="http://schemas.openxmlformats.org/officeDocument/2006/relationships/hyperlink" Target="https://podminky.urs.cz/item/CS_URS_2024_02/175151101" TargetMode="External" /><Relationship Id="rId21" Type="http://schemas.openxmlformats.org/officeDocument/2006/relationships/hyperlink" Target="https://vymery.bimplatforma.cz/version/158733_6y3GGoqYnt6UPugQifTnwbv4CyzXoTaIuGf6cvF7ExCUOtgcQv1s_TsxrjjLHFFQfjR9zr0IDduk7BrN4b2WEg" TargetMode="External" /><Relationship Id="rId22" Type="http://schemas.openxmlformats.org/officeDocument/2006/relationships/hyperlink" Target="https://podminky.urs.cz/item/CS_URS_2024_02/273313511" TargetMode="External" /><Relationship Id="rId23" Type="http://schemas.openxmlformats.org/officeDocument/2006/relationships/hyperlink" Target="https://podminky.urs.cz/item/CS_URS_2024_02/451572111" TargetMode="External" /><Relationship Id="rId24" Type="http://schemas.openxmlformats.org/officeDocument/2006/relationships/hyperlink" Target="https://vymery.bimplatforma.cz/version/158733_i0N3huZjolSUeUbLtXUP_y3BGequi1HzBOnkPuUUtgRVSqLA4LBF5dQWkwOMyO2tC-an_mwWeH5JbQwz1E-Nrw" TargetMode="External" /><Relationship Id="rId25" Type="http://schemas.openxmlformats.org/officeDocument/2006/relationships/hyperlink" Target="https://podminky.urs.cz/item/CS_URS_2024_02/591141111" TargetMode="External" /><Relationship Id="rId26" Type="http://schemas.openxmlformats.org/officeDocument/2006/relationships/hyperlink" Target="https://podminky.urs.cz/item/CS_URS_2024_02/871313123" TargetMode="External" /><Relationship Id="rId27" Type="http://schemas.openxmlformats.org/officeDocument/2006/relationships/hyperlink" Target="https://vymery.bimplatforma.cz/version/158733_l034oiHGNr04aoDwX67ypWjB4cEOtAk9bILG7KE2Bzzh8fJS9JGKKqnfpGSlDV6HA_f_DuW6BoD8TvGqtB-whA" TargetMode="External" /><Relationship Id="rId28" Type="http://schemas.openxmlformats.org/officeDocument/2006/relationships/hyperlink" Target="https://vymery.bimplatforma.cz/version/158733_5oM71MWLue5pr7h2I7yXikvMWF899oBo9ueDJErkRAZQZPYn4cg9jjv0JHzW9hbcxRun0HwGho_3ryRtTps8AA" TargetMode="External" /><Relationship Id="rId29" Type="http://schemas.openxmlformats.org/officeDocument/2006/relationships/hyperlink" Target="https://podminky.urs.cz/item/CS_URS_2024_02/871373123" TargetMode="External" /><Relationship Id="rId30" Type="http://schemas.openxmlformats.org/officeDocument/2006/relationships/hyperlink" Target="https://vymery.bimplatforma.cz/version/158733_1-qdQlR09VFVedqlbprKcDRa64UFKntUZvkgTpavv6a6K_9WJslUU6OnaYN1jbHPfvqV_9u073tgTPnSOu7VLg" TargetMode="External" /><Relationship Id="rId31" Type="http://schemas.openxmlformats.org/officeDocument/2006/relationships/hyperlink" Target="https://vymery.bimplatforma.cz/version/158733_39jMVWbLKN0AInXvgVOT0F2o0bFwH1M40Vu0dofQ3pQpxfEYMWFjpxf8x5NVSlBQ4uPz-mnu-aFwFHioH6TcJg" TargetMode="External" /><Relationship Id="rId32" Type="http://schemas.openxmlformats.org/officeDocument/2006/relationships/hyperlink" Target="https://vymery.bimplatforma.cz/version/158733_upac4b30aLw1sZFBMsa5ICqs_kVar3m8lAylynIcLbXOiobEUjlK4kBuA2tWXMBTBo8BmLoKMSlwbZLE4JB_zw" TargetMode="External" /><Relationship Id="rId33" Type="http://schemas.openxmlformats.org/officeDocument/2006/relationships/hyperlink" Target="https://podminky.urs.cz/item/CS_URS_2024_02/452112122" TargetMode="External" /><Relationship Id="rId34" Type="http://schemas.openxmlformats.org/officeDocument/2006/relationships/hyperlink" Target="https://podminky.urs.cz/item/CS_URS_2024_02/877310310" TargetMode="External" /><Relationship Id="rId35" Type="http://schemas.openxmlformats.org/officeDocument/2006/relationships/hyperlink" Target="https://podminky.urs.cz/item/CS_URS_2024_02/877310320" TargetMode="External" /><Relationship Id="rId36" Type="http://schemas.openxmlformats.org/officeDocument/2006/relationships/hyperlink" Target="https://podminky.urs.cz/item/CS_URS_2024_02/877370310" TargetMode="External" /><Relationship Id="rId37" Type="http://schemas.openxmlformats.org/officeDocument/2006/relationships/hyperlink" Target="https://podminky.urs.cz/item/CS_URS_2024_02/877370320" TargetMode="External" /><Relationship Id="rId38" Type="http://schemas.openxmlformats.org/officeDocument/2006/relationships/hyperlink" Target="https://podminky.urs.cz/item/CS_URS_2024_02/894410101" TargetMode="External" /><Relationship Id="rId39" Type="http://schemas.openxmlformats.org/officeDocument/2006/relationships/hyperlink" Target="https://podminky.urs.cz/item/CS_URS_2024_02/894410211" TargetMode="External" /><Relationship Id="rId40" Type="http://schemas.openxmlformats.org/officeDocument/2006/relationships/hyperlink" Target="https://podminky.urs.cz/item/CS_URS_2024_02/894410212" TargetMode="External" /><Relationship Id="rId41" Type="http://schemas.openxmlformats.org/officeDocument/2006/relationships/hyperlink" Target="https://podminky.urs.cz/item/CS_URS_2024_02/894410213" TargetMode="External" /><Relationship Id="rId42" Type="http://schemas.openxmlformats.org/officeDocument/2006/relationships/hyperlink" Target="https://podminky.urs.cz/item/CS_URS_2024_02/894410232" TargetMode="External" /><Relationship Id="rId43" Type="http://schemas.openxmlformats.org/officeDocument/2006/relationships/hyperlink" Target="https://podminky.urs.cz/item/CS_URS_2024_02/895941342" TargetMode="External" /><Relationship Id="rId44" Type="http://schemas.openxmlformats.org/officeDocument/2006/relationships/hyperlink" Target="https://podminky.urs.cz/item/CS_URS_2024_02/895941351" TargetMode="External" /><Relationship Id="rId45" Type="http://schemas.openxmlformats.org/officeDocument/2006/relationships/hyperlink" Target="https://podminky.urs.cz/item/CS_URS_2024_02/895941361" TargetMode="External" /><Relationship Id="rId46" Type="http://schemas.openxmlformats.org/officeDocument/2006/relationships/hyperlink" Target="https://podminky.urs.cz/item/CS_URS_2024_02/895941367" TargetMode="External" /><Relationship Id="rId47" Type="http://schemas.openxmlformats.org/officeDocument/2006/relationships/hyperlink" Target="https://podminky.urs.cz/item/CS_URS_2024_02/899204112" TargetMode="External" /><Relationship Id="rId48" Type="http://schemas.openxmlformats.org/officeDocument/2006/relationships/hyperlink" Target="https://podminky.urs.cz/item/CS_URS_2024_02/894812325" TargetMode="External" /><Relationship Id="rId49" Type="http://schemas.openxmlformats.org/officeDocument/2006/relationships/hyperlink" Target="https://podminky.urs.cz/item/CS_URS_2024_02/894812336" TargetMode="External" /><Relationship Id="rId50" Type="http://schemas.openxmlformats.org/officeDocument/2006/relationships/hyperlink" Target="https://podminky.urs.cz/item/CS_URS_2024_02/899620121" TargetMode="External" /><Relationship Id="rId51" Type="http://schemas.openxmlformats.org/officeDocument/2006/relationships/hyperlink" Target="https://podminky.urs.cz/item/CS_URS_2024_02/899641121" TargetMode="External" /><Relationship Id="rId52" Type="http://schemas.openxmlformats.org/officeDocument/2006/relationships/hyperlink" Target="https://podminky.urs.cz/item/CS_URS_2024_02/899640122" TargetMode="External" /><Relationship Id="rId53" Type="http://schemas.openxmlformats.org/officeDocument/2006/relationships/hyperlink" Target="https://podminky.urs.cz/item/CS_URS_2024_02/899722113" TargetMode="External" /><Relationship Id="rId54" Type="http://schemas.openxmlformats.org/officeDocument/2006/relationships/hyperlink" Target="https://vymery.bimplatforma.cz/version/158733_Zoja-Ed7YLxUEI0FNm64YKBH8WKLu-drqeXEcjxbADDcfnWSfOj8CDJmbQUXOd_-U6ExY9F6mSu-s6YwtLDajg" TargetMode="External" /><Relationship Id="rId55" Type="http://schemas.openxmlformats.org/officeDocument/2006/relationships/hyperlink" Target="https://podminky.urs.cz/item/CS_URS_2024_02/998276101" TargetMode="External" /><Relationship Id="rId56" Type="http://schemas.openxmlformats.org/officeDocument/2006/relationships/hyperlink" Target="https://podminky.urs.cz/item/CS_URS_2024_02/998276124" TargetMode="External" /><Relationship Id="rId5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158733_o4y-fBsFYnX8ceKbWcpXa2S1l32jggC9P8eic40ilz5IxReLV_-qpJSZ0oKaoPgm2exNmJ63l24TYxCEMZnELg" TargetMode="External" /><Relationship Id="rId2" Type="http://schemas.openxmlformats.org/officeDocument/2006/relationships/hyperlink" Target="https://vymery.bimplatforma.cz/version/158733_7T_ZYLW-LC5I0dm6punclSj_790DA08f-cGmar3EibWp4mMc2j-6y8NazpxEBOIbHlN9sLpxeO47mQjOCpj_Yw" TargetMode="External" /><Relationship Id="rId3" Type="http://schemas.openxmlformats.org/officeDocument/2006/relationships/hyperlink" Target="https://vymery.bimplatforma.cz/version/158733_23fw873VGrM7fvMg1HPm55AhijSojg5Zt9y31-r5xr9c_8uenaGRIrM31T7mW8DdJZsKfEnj5qrnXD9cyLKbdQ" TargetMode="External" /><Relationship Id="rId4" Type="http://schemas.openxmlformats.org/officeDocument/2006/relationships/hyperlink" Target="https://vymery.bimplatforma.cz/version/158733_vS40zR9zcW_r_KIQD0BXvVXR_UnI5nrhw0Q0qMZMAYcf-uOz7J7joe8w4j6SlohaSA6Gd5lRUuqGP5sh7K8MyA" TargetMode="External" /><Relationship Id="rId5" Type="http://schemas.openxmlformats.org/officeDocument/2006/relationships/hyperlink" Target="https://vymery.bimplatforma.cz/version/158733_UIS0sSxIvzxPLEbzHNxDQu1l9gV4QVBSgojuyInd7bE18EmWVdc0rD8B4pj0pZzohMe_22KAQxgEqV1w2sLsJw" TargetMode="External" /><Relationship Id="rId6" Type="http://schemas.openxmlformats.org/officeDocument/2006/relationships/hyperlink" Target="https://vymery.bimplatforma.cz/version/158733_TxUW7sAdorV4MifDpfEMNyblE2yF4cgJfLkATkI4rAvUY63ZN7491XPH1Zg4gsG2wjx04nn6l89ntkzVa0zqZA" TargetMode="External" /><Relationship Id="rId7" Type="http://schemas.openxmlformats.org/officeDocument/2006/relationships/hyperlink" Target="https://vymery.bimplatforma.cz/version/158733_wkriQRtnxxx2hNru1nWSWvRCngRNr5NCZfBkRWYekKVkzd-ZFf0HvGRBzWqMy2nyumSrsH9TkGqxGyK9BX5m8g" TargetMode="External" /><Relationship Id="rId8" Type="http://schemas.openxmlformats.org/officeDocument/2006/relationships/hyperlink" Target="https://vymery.bimplatforma.cz/version/158733_wWpFwGZ7krZVwDop6ePSVKInPlGLzGdMnfHDD4Czgx-0Ax1WqFMHmv7R0qgsMLyJRTG2uq0qJ-dadn-2HopZjQ" TargetMode="External" /><Relationship Id="rId9" Type="http://schemas.openxmlformats.org/officeDocument/2006/relationships/hyperlink" Target="https://vymery.bimplatforma.cz/version/158733_Kyn-76IchWohu26fOyQZLqkcBZNlDWcd7V3trGdPTbjKw2pIujD_KOWUqNXJYCu0wYikc_LfkKMelWdGX6Dccg" TargetMode="External" /><Relationship Id="rId10" Type="http://schemas.openxmlformats.org/officeDocument/2006/relationships/hyperlink" Target="https://vymery.bimplatforma.cz/version/158733_rHD3ledg_DBg85iKjLexCJc4tai6tBpvO_Yr9Wg1GvNhQCPYEQWetktG5b4joWmvLWQ71TjDCLYIpV_hNr37vQ" TargetMode="External" /><Relationship Id="rId11" Type="http://schemas.openxmlformats.org/officeDocument/2006/relationships/hyperlink" Target="https://vymery.bimplatforma.cz/version/158733_foFrsm2GLkYeSFs1yk-ApYrS5CZzGWlEjT4oIxU43MOD1_1wNsSmbRa4bzi2dBML24QGbcXzQlyBJ8gSwGaL3w" TargetMode="External" /><Relationship Id="rId12" Type="http://schemas.openxmlformats.org/officeDocument/2006/relationships/hyperlink" Target="https://vymery.bimplatforma.cz/version/158733_XpSOLTot6XMdFKRcJCLH79pnHgeTh8M7Hl0Kx4WXNFOF-z8rVnTu6jdRVzrTxrAogQSYvI4Za5UdYKSCtdx17w" TargetMode="External" /><Relationship Id="rId13" Type="http://schemas.openxmlformats.org/officeDocument/2006/relationships/hyperlink" Target="https://vymery.bimplatforma.cz/version/158733_-_4ecC6jtizn_rnrxCiwfP-J70XPA9fjEz6lIGYoNLhxwxTKhGUXpkY5wJsk5tx3APFnCuZeFVAc-9V64qmgCw" TargetMode="External" /><Relationship Id="rId14" Type="http://schemas.openxmlformats.org/officeDocument/2006/relationships/hyperlink" Target="https://vymery.bimplatforma.cz/version/158733_b7be6O9Nns-CERROmC3mZ_btr5mXizQlCvWeKFtCz3UYCg4C0NFQ0wPV2saruoiCMceEey0oseJXG0Dg7CQErg" TargetMode="External" /><Relationship Id="rId15" Type="http://schemas.openxmlformats.org/officeDocument/2006/relationships/hyperlink" Target="https://vymery.bimplatforma.cz/version/158733_KaBUdg29C-Gr1CeHiNhon0d3oF6W6IGRiR06_uBjPdO23AnKJ2gsqdfh9NKNI-QPHQ5780gSxBmdqgJMg-vb_w" TargetMode="External" /><Relationship Id="rId16" Type="http://schemas.openxmlformats.org/officeDocument/2006/relationships/hyperlink" Target="https://vymery.bimplatforma.cz/version/158733_4mEQnBe5pdZwGQDPvdr2HcuDfenb7jpSI4gQW3wy6MC1pNNfSjfIceHk-TWaNWyBTRpQkhxoN6-SkBiOn8RAyA" TargetMode="External" /><Relationship Id="rId17" Type="http://schemas.openxmlformats.org/officeDocument/2006/relationships/hyperlink" Target="https://vymery.bimplatforma.cz/version/158733_FI3BmNVOfaDpTulCaxP4fiPxtyEaMh56L5ZaZhLYsmsWvUpol9vBPvNIL7r_LUBF5elbnfoyFnKXwyfJM4zA1A" TargetMode="External" /><Relationship Id="rId18" Type="http://schemas.openxmlformats.org/officeDocument/2006/relationships/hyperlink" Target="https://vymery.bimplatforma.cz/version/158733_0Vr3rwr79JYJSZWhR_ReCnAUMawqGPg6_mSiH9iCtJ1zKR4FXZQPyTWYNFbnBElsm65BBhBz1YcnT-mahhyQcA" TargetMode="External" /><Relationship Id="rId19" Type="http://schemas.openxmlformats.org/officeDocument/2006/relationships/hyperlink" Target="https://vymery.bimplatforma.cz/version/158733_PfRiBIYy6yzCFUyJHgEwKEMEf7heb3IpqI04GcoZjHV2-I0zZHIEqY3rpSu2OdD8YIbLHRynYpF1glD92-u6WQ" TargetMode="External" /><Relationship Id="rId20" Type="http://schemas.openxmlformats.org/officeDocument/2006/relationships/hyperlink" Target="https://vymery.bimplatforma.cz/version/158733_4iiMFMAZgc5W2HkQcyiKc9B1UDucixPraC4nBLfcO4G7uHs0j-2ZLhB-CnVCGOQCab5b-ahr5nm3Z8TMWDR_gA" TargetMode="External" /><Relationship Id="rId21" Type="http://schemas.openxmlformats.org/officeDocument/2006/relationships/hyperlink" Target="https://vymery.bimplatforma.cz/version/158733_zthOc6nNwXCQ39mFnGu0day3zE4FjTdEVxbShEKIn91cGngbwoyarMfnGvq0Vzc1LPUclDHSNq9CdaDJ8uG3RQ" TargetMode="External" /><Relationship Id="rId22" Type="http://schemas.openxmlformats.org/officeDocument/2006/relationships/hyperlink" Target="https://vymery.bimplatforma.cz/version/158733_yd3VuAor3W5BZ4xiOZ2Ee13lNSvKVrZNW9xNNAzaF51H4jf5zfTONstYzbRl6NEmy3eVmAQQvhrkCqIhAicEEw" TargetMode="External" /><Relationship Id="rId23" Type="http://schemas.openxmlformats.org/officeDocument/2006/relationships/hyperlink" Target="https://vymery.bimplatforma.cz/version/158733_prlYIIITzHpgwKe_TovvWknXm2XAl7_WfRa13ryHARi2R-VWqe0dOb01MIyIr_urBrYfPOKQPAI9TGA6SFjSog" TargetMode="External" /><Relationship Id="rId24" Type="http://schemas.openxmlformats.org/officeDocument/2006/relationships/hyperlink" Target="https://vymery.bimplatforma.cz/version/158733_L73rdE9fIAeRfFsdGTuG7D1p4zxCzot8WAZzNErOpJ3D-H0g_yc1dA_n9e6dPsIogRZMeB_X1gQTrnOKzdzmog" TargetMode="External" /><Relationship Id="rId25" Type="http://schemas.openxmlformats.org/officeDocument/2006/relationships/hyperlink" Target="https://vymery.bimplatforma.cz/version/158733_37Q8FBuziG47g12He_enDwnSeyY5OgAz63OGhBr3cloEfokRQd7YXRUbqZZI9udyA24d3VigYrlKOhUCCVB9ug" TargetMode="External" /><Relationship Id="rId26" Type="http://schemas.openxmlformats.org/officeDocument/2006/relationships/hyperlink" Target="https://vymery.bimplatforma.cz/version/158733_2yqXgwAcETaqKFsmoa-c1TeSQ0z52lhehp6gsQV35O7sxCz-B5VAe7v0Z9SzKw3ZoKjovhf-eYeEGbmyIkoC3w" TargetMode="External" /><Relationship Id="rId27" Type="http://schemas.openxmlformats.org/officeDocument/2006/relationships/hyperlink" Target="https://vymery.bimplatforma.cz/version/158733_ybilovWIsJVFf3wZGWON8dGvWjaG9J576GibV6vk4Xd7iIHEuyOByCu9D_r94tPJ9ZsPgWfLjPWqove9KBvTPw" TargetMode="External" /><Relationship Id="rId28" Type="http://schemas.openxmlformats.org/officeDocument/2006/relationships/hyperlink" Target="https://vymery.bimplatforma.cz/version/158733_D7A1PdwyCi1mq1_oJxZt_lUcJSY2AD3zGIttysLT1aEmjrMVyzzO2yWyXtU8JotmHJdnpEPUk7IbmpRJc2-gBw" TargetMode="External" /><Relationship Id="rId29" Type="http://schemas.openxmlformats.org/officeDocument/2006/relationships/hyperlink" Target="https://vymery.bimplatforma.cz/version/158733_PrrX4ls53VqQ4fE1uKjgFe6vDg9NgcKQMMjU3dU1riAHC0iuGNcFjQSM3dravRNBuEQBcw3U97XbwW_atyOrtA" TargetMode="External" /><Relationship Id="rId30" Type="http://schemas.openxmlformats.org/officeDocument/2006/relationships/hyperlink" Target="https://vymery.bimplatforma.cz/version/158733_b6r6vGmMNFPVpJKIadX3VFW1LenBjEYpBHIAPNVnEVHNusmvSInxlyZ0pAN1yIVoA1LQvYtAVx2gmargm5B43g" TargetMode="External" /><Relationship Id="rId31" Type="http://schemas.openxmlformats.org/officeDocument/2006/relationships/hyperlink" Target="https://vymery.bimplatforma.cz/version/158733_9ugA1OoVbLsgwDLykGMmrtRiYU2UeB3TtNqjfxOERWIatpQa2jzsagM2sebVNM0HhBfuNcnAGLzNm_z0iiTOCQ" TargetMode="External" /><Relationship Id="rId32" Type="http://schemas.openxmlformats.org/officeDocument/2006/relationships/hyperlink" Target="https://vymery.bimplatforma.cz/version/158733_Pa8r1QhyrTOTd9whN6e38rQUA4dutI335V4fq_opS7ILf31FJzJzziSdk2_CGTPs8_YyNVPulH6_l2D-1FlREw" TargetMode="External" /><Relationship Id="rId33" Type="http://schemas.openxmlformats.org/officeDocument/2006/relationships/hyperlink" Target="https://vymery.bimplatforma.cz/version/158733_2_C-j0TA6IhLdt93b-Fsko89LBnC9gUNIGYnBYquHWe0gBZE3D0bIbQ7tWKufT8C61AExJxFPfk5E8Ga2j1W1w" TargetMode="External" /><Relationship Id="rId34" Type="http://schemas.openxmlformats.org/officeDocument/2006/relationships/hyperlink" Target="https://vymery.bimplatforma.cz/version/158733_tet4gpzCH313vNvL0K7_uGFlyM6LZEBMkL3rvn4CMcVA-ci4rAc3No3qnnBHspkIshk2m47Mquy5Pif5BME_rw" TargetMode="External" /><Relationship Id="rId35" Type="http://schemas.openxmlformats.org/officeDocument/2006/relationships/hyperlink" Target="https://vymery.bimplatforma.cz/version/158733_xPVeCesBpsZOzXPPLbMlZL38xntQy0qjpSpa-oTX5oL13FVV_MuKM6LoF-_bzRxWM5YHquL780RNsiGmp6h3Ng" TargetMode="External" /><Relationship Id="rId36" Type="http://schemas.openxmlformats.org/officeDocument/2006/relationships/hyperlink" Target="https://vymery.bimplatforma.cz/version/158733_GUAJ874IjZuY_v3wpgsRVn83kLYZywVVFS9p4UwzXgLTXUrLiB-U8XoJ9oxYNrEdS_XYc-8CeHEBpjz_Cobokw" TargetMode="External" /><Relationship Id="rId37" Type="http://schemas.openxmlformats.org/officeDocument/2006/relationships/hyperlink" Target="https://vymery.bimplatforma.cz/version/158733_R9jECiFm-1uWy17etXUz-7vHYqVmf_bd7BnT_LARrRhOhVht7xVbSUI41tojpDo_hR-TzJSwutg9ZNz1_Etfpg" TargetMode="External" /><Relationship Id="rId38" Type="http://schemas.openxmlformats.org/officeDocument/2006/relationships/hyperlink" Target="https://vymery.bimplatforma.cz/version/158733_XVGjyYF-nKkB8KlVkVL1peVfri0aYtmmjqdnzF_Y07BQrVvhg6Lx9hxojlcq9C7_r2S_CpF1n4j0M3txUBbGJA" TargetMode="External" /><Relationship Id="rId39" Type="http://schemas.openxmlformats.org/officeDocument/2006/relationships/hyperlink" Target="https://vymery.bimplatforma.cz/version/158733_D0w8hSCpnd80OCIuxeRJ8CNqCw0iAJkwq6pHixBG5URa_RktTyJLesdFoezK3p8DYvauDnk8JXsv4wrqKN_rAg" TargetMode="External" /><Relationship Id="rId40" Type="http://schemas.openxmlformats.org/officeDocument/2006/relationships/hyperlink" Target="https://vymery.bimplatforma.cz/version/158733_HL2vGT9y0y4PS3M-DVS8m2Z5pvYJAFowjDo-hW744FmFAvj_cdOtyZXY5-aWMi7jVMsTa_PTi9ti1frZeDBc_w" TargetMode="External" /><Relationship Id="rId41" Type="http://schemas.openxmlformats.org/officeDocument/2006/relationships/hyperlink" Target="https://vymery.bimplatforma.cz/version/158733_BFLqsOgfbZlYLVdUsg0zLtxocbWwzIwg0RQ2aqdlmop8p7dfNi5bWNenuH2xAPrgBmVn9rljXN7NABox77mrkA" TargetMode="External" /><Relationship Id="rId42" Type="http://schemas.openxmlformats.org/officeDocument/2006/relationships/hyperlink" Target="https://vymery.bimplatforma.cz/version/158733_bSH5vosMX9z7cv59QFm1gZmZ7wgpkGloVlYEZsY_VlQFpsdq2n2OIP_jlGtVgv-iwZcrVgtH9NmFUF02NWTCrw" TargetMode="External" /><Relationship Id="rId43" Type="http://schemas.openxmlformats.org/officeDocument/2006/relationships/hyperlink" Target="https://vymery.bimplatforma.cz/version/158733_NBA017ZXhoHuoxJKD9rXuqO02yHrPqfoYZ-aC4qO7nZdPuAchDJ-jLFLp0aJ3nUC9aahqNw1gn3dOp2lRGaXJg" TargetMode="External" /><Relationship Id="rId44" Type="http://schemas.openxmlformats.org/officeDocument/2006/relationships/hyperlink" Target="https://vymery.bimplatforma.cz/version/158733_UFOy8G6em_qtGx1EGnIm_TmG9aivZtaUqP1F8KkqPzOOFLk9tvGA5xxvkwXed8sXCgYIGFv7o_sOK3b1YDSiHA" TargetMode="External" /><Relationship Id="rId45" Type="http://schemas.openxmlformats.org/officeDocument/2006/relationships/hyperlink" Target="https://vymery.bimplatforma.cz/version/158733_OoT6_twNdmEgmfqbJYQ1uQXYJapnNXUgSQ2Z-cD4Ms_VFzpCOnIHA3JcxO7TB6x8gu4-8LJfdtN9DGrZq281TQ" TargetMode="External" /><Relationship Id="rId46" Type="http://schemas.openxmlformats.org/officeDocument/2006/relationships/hyperlink" Target="https://vymery.bimplatforma.cz/version/158733_DqBdmdVFMZqGGDEzxncT94EpuMjOF1AY85GaDRUgXrThQ96R4kF1YSySBllrldhsYjwVEhymryhA6m4u_UlP4g" TargetMode="External" /><Relationship Id="rId47" Type="http://schemas.openxmlformats.org/officeDocument/2006/relationships/hyperlink" Target="https://vymery.bimplatforma.cz/version/158733_rztf8QNj7IUweZBUuRP9vA5g9Hkpu1iRTWv3ySyOq3HQ1Z6L3ln6aTZwT03pNPcCVxV1_aygQzPmgoCWEYm2gw" TargetMode="External" /><Relationship Id="rId48" Type="http://schemas.openxmlformats.org/officeDocument/2006/relationships/hyperlink" Target="https://vymery.bimplatforma.cz/version/158733_RCBFirx6nQt_c5It-WE6JAKb-mjRsD170jG6r0jy4tyrvrrqVewr3PJHeE-3ruNm0KHY7EKROuV689UGPejNeg" TargetMode="External" /><Relationship Id="rId49" Type="http://schemas.openxmlformats.org/officeDocument/2006/relationships/hyperlink" Target="https://vymery.bimplatforma.cz/version/158733_CIoyj1UQrYuFKKPCNGEZasZzuJBiL-taDkGouYJlfQvBF12mGmkBxXkyfSoKBTx2tZxF_ac5shRmx_958q_aqg" TargetMode="External" /><Relationship Id="rId50" Type="http://schemas.openxmlformats.org/officeDocument/2006/relationships/hyperlink" Target="https://vymery.bimplatforma.cz/version/158733_TT5gfJZ5UU44Y58CofXGzimGhP0fI6iIpB2SV1yk238quNymMtvRTNXAd_2GzBa4_lwpTxWdMpSIafh1lypgag" TargetMode="External" /><Relationship Id="rId51" Type="http://schemas.openxmlformats.org/officeDocument/2006/relationships/hyperlink" Target="https://vymery.bimplatforma.cz/version/158733_FjRxY1RDtNMVQwPPw6GU_OZQroZwPFr_ZPg6Mr8JRkC_4mOxKj4cbIklRQQlMlWS-9USlJqo2fJdliZtHcRwVw" TargetMode="External" /><Relationship Id="rId52" Type="http://schemas.openxmlformats.org/officeDocument/2006/relationships/hyperlink" Target="https://vymery.bimplatforma.cz/version/158733_qHAzUfUoo6RZaPmmfpuGBQcnl1Y8VGpjykxSMdwDsL2jOB6gRy8ohHakrIi6JCXyuh5uJk0DB1PrN_A1M1ZTlw" TargetMode="External" /><Relationship Id="rId53" Type="http://schemas.openxmlformats.org/officeDocument/2006/relationships/hyperlink" Target="https://vymery.bimplatforma.cz/version/158733_N26tKanKjEyCHbg4f5yRK_oipYJdJkbGQtNOxI2Y6PUL-vRc8cU6TdyxuYPEghY837herU2cUZmGbaYIsa1PGg" TargetMode="External" /><Relationship Id="rId54" Type="http://schemas.openxmlformats.org/officeDocument/2006/relationships/hyperlink" Target="https://vymery.bimplatforma.cz/version/158733_AByZHvpWsSvQObN8RNj4EflcZMsXwP5875Houyc467c6xzpPxhi9bDZZ2Km3fbojW_n6Q84Ps8Nrg9nMXGWOtA" TargetMode="External" /><Relationship Id="rId55" Type="http://schemas.openxmlformats.org/officeDocument/2006/relationships/hyperlink" Target="https://vymery.bimplatforma.cz/version/158733_DcxW9HoWNYV2JjTC8lJu_HiffCjPNGzt_CMQjCExBO42do9zD9c6H0_rKw48VCjiOOUfVkszHy1NTzsHtuEg5Q" TargetMode="External" /><Relationship Id="rId56" Type="http://schemas.openxmlformats.org/officeDocument/2006/relationships/hyperlink" Target="https://vymery.bimplatforma.cz/version/158733_tvysnzurAiaIkeZShLkw0XZBQamBKxYPTeKgTQMdKmUry6ZW9JfFzoSjA0koWjtUUPgPPSgghVmH3ywn15ilyQ" TargetMode="External" /><Relationship Id="rId57" Type="http://schemas.openxmlformats.org/officeDocument/2006/relationships/hyperlink" Target="https://vymery.bimplatforma.cz/version/158733_0biNqwrxHFAKhb7TLh3v8VW79pWtFzrDUa5_ePS7D7r9kTNpzzX4XjlfZFTzmldsY-ccTCKF609QpbmauaWSeg" TargetMode="External" /><Relationship Id="rId58" Type="http://schemas.openxmlformats.org/officeDocument/2006/relationships/hyperlink" Target="https://vymery.bimplatforma.cz/version/158733_XeB2Po_1vn_m9ZWTthVixhpiZ4lPcex06CIs3KWpw02iQqqwm2gokwKrWDT99vV1iKUHiBzly5XPvRn8ZBqUJQ" TargetMode="External" /><Relationship Id="rId59" Type="http://schemas.openxmlformats.org/officeDocument/2006/relationships/hyperlink" Target="https://vymery.bimplatforma.cz/version/158733_hPjHPz3HtDaipppkkHiEFqCyZEWLY7_fN_Fh9jf0ftqnnXa4A_DRW7jo8sCWBUmUqQu-kSsWhhQ7cbwv_C0rBg" TargetMode="External" /><Relationship Id="rId60" Type="http://schemas.openxmlformats.org/officeDocument/2006/relationships/hyperlink" Target="https://vymery.bimplatforma.cz/version/158733__Dc8bh8kLZHneCijfBxDiL_N_M9NjHvJKJhgkOR7WbEWWyj1Z8A6ityamD5XLV_NtrV3mhMiAwQsEKVN2ZPamA" TargetMode="External" /><Relationship Id="rId61" Type="http://schemas.openxmlformats.org/officeDocument/2006/relationships/hyperlink" Target="https://vymery.bimplatforma.cz/version/158733_9fv521kqv1LbjBsdTgF_q6pnXhShJuX_N6SQSh511td6sD9PlXsimFe6NvlfDBI6EFREvVRqsMW-XTpfjNtYoQ" TargetMode="External" /><Relationship Id="rId62" Type="http://schemas.openxmlformats.org/officeDocument/2006/relationships/hyperlink" Target="https://vymery.bimplatforma.cz/version/158733_C49vW_9oRsR9TecJzBwgPH4XxTNx8kgEIYpazMNxhjmfcsrKpYZsJrlghbPoP0oKMGmtgg1t7U53cLBt_tXc-g" TargetMode="External" /><Relationship Id="rId63" Type="http://schemas.openxmlformats.org/officeDocument/2006/relationships/hyperlink" Target="https://vymery.bimplatforma.cz/version/158733_xXIDVblFy6EgUiMYAoIHS4S5kJQtTA1ir7I8b44mxGv7LW_ALEwHpYZYukfLobQ8eaicLrvLq0AZMIpC9PqVSw" TargetMode="External" /><Relationship Id="rId64" Type="http://schemas.openxmlformats.org/officeDocument/2006/relationships/hyperlink" Target="https://vymery.bimplatforma.cz/version/158733_rt6lcGGOmAQKeyfc-TPNrpu6QmxTV8Hggx3dKN-DhTn7A5pw1dQkXvLbrT2LksmzD8430nzz03vAxJSzQdPqfA" TargetMode="External" /><Relationship Id="rId65" Type="http://schemas.openxmlformats.org/officeDocument/2006/relationships/hyperlink" Target="https://vymery.bimplatforma.cz/version/158733_J8iEnssMz1ce6pbzTrTobQzg_bTJBs-bXeR6K03S4-9P89rh4vfcTYwn_UaUhnnA1yOMDgHZBAajkSp-OF-vKw" TargetMode="External" /><Relationship Id="rId66" Type="http://schemas.openxmlformats.org/officeDocument/2006/relationships/hyperlink" Target="https://vymery.bimplatforma.cz/version/158733_X_z0TF2wpRrDuB5piFnfugXkvQQmsYC2LoHbTTGQ-xpYGh3sKZy2CAd0Av_LoFN5JWJZeG1uSw3IDq4DaKfLjg" TargetMode="External" /><Relationship Id="rId67" Type="http://schemas.openxmlformats.org/officeDocument/2006/relationships/hyperlink" Target="https://vymery.bimplatforma.cz/version/158733_J5oFrTyCwjhuGolhYEmLuLVJjXEgb_kbiqgGzCs6J2nyhypCVpWk7dN7u9BNubADhR8XIOAMdlKA8kX9CJsUHA" TargetMode="External" /><Relationship Id="rId68" Type="http://schemas.openxmlformats.org/officeDocument/2006/relationships/hyperlink" Target="https://vymery.bimplatforma.cz/version/158733_Obz74s_foZdgEUi42hbe1oo6UyeIPs6WJlHbuvenpLpDplWSJQcbFscUdURzFS_lY0VGZaDy0mK7kZf4k4XWlQ" TargetMode="External" /><Relationship Id="rId69" Type="http://schemas.openxmlformats.org/officeDocument/2006/relationships/hyperlink" Target="https://vymery.bimplatforma.cz/version/158733_2_WKFKJ368TDoup_L2WQdWPwSczE-dOVzoN8tCbDC59ssPvWNR6Njw8MOKG_ul3lcHYUMcyLjPjbvfVcORUpXg" TargetMode="External" /><Relationship Id="rId70" Type="http://schemas.openxmlformats.org/officeDocument/2006/relationships/hyperlink" Target="https://vymery.bimplatforma.cz/version/158733_lvfCI8_MqBxNn4hlkAv-9TcN5XDH-sGd3SGIOEGuj6C14iE9HuZc97YUMblV1Z7c_7PRAYwx2XJdSU5EKPyEvg" TargetMode="External" /><Relationship Id="rId71" Type="http://schemas.openxmlformats.org/officeDocument/2006/relationships/hyperlink" Target="https://vymery.bimplatforma.cz/version/158733_UbKhOJDmpRwRb6QHbp_u6Bo3Ti42UtUHYuxmgnuf1GsaGjhaEMnYcUaQ3lRmIOz5lOvfZOxj6ec1vOa9BGOjRQ" TargetMode="External" /><Relationship Id="rId72" Type="http://schemas.openxmlformats.org/officeDocument/2006/relationships/hyperlink" Target="https://vymery.bimplatforma.cz/version/158733_thlblK5eNjMF1AyYyECDH5xztpex3XlZcRWglOpa6A6EBMZEex83QeEwsYbu5CI1PAVt43Sa6aregqJe0KGnUg" TargetMode="External" /><Relationship Id="rId73" Type="http://schemas.openxmlformats.org/officeDocument/2006/relationships/hyperlink" Target="https://vymery.bimplatforma.cz/version/158733_Wd4rqGZcsFSmSAxkITTUHwImL8Qo57rw2LujfSwmvpjab1mBURO2awZxZlxPD3CWKAk5aKmIFX1_WKGiLlQVxw" TargetMode="External" /><Relationship Id="rId74" Type="http://schemas.openxmlformats.org/officeDocument/2006/relationships/hyperlink" Target="https://vymery.bimplatforma.cz/version/158733_l034oiHGNr04aoDwX67ypWjB4cEOtAk9bILG7KE2Bzzh8fJS9JGKKqnfpGSlDV6HA_f_DuW6BoD8TvGqtB-whA" TargetMode="External" /><Relationship Id="rId75" Type="http://schemas.openxmlformats.org/officeDocument/2006/relationships/hyperlink" Target="https://vymery.bimplatforma.cz/version/158733_5oM71MWLue5pr7h2I7yXikvMWF899oBo9ueDJErkRAZQZPYn4cg9jjv0JHzW9hbcxRun0HwGho_3ryRtTps8AA" TargetMode="External" /><Relationship Id="rId76" Type="http://schemas.openxmlformats.org/officeDocument/2006/relationships/hyperlink" Target="https://vymery.bimplatforma.cz/version/158733_1-qdQlR09VFVedqlbprKcDRa64UFKntUZvkgTpavv6a6K_9WJslUU6OnaYN1jbHPfvqV_9u073tgTPnSOu7VLg" TargetMode="External" /><Relationship Id="rId77" Type="http://schemas.openxmlformats.org/officeDocument/2006/relationships/hyperlink" Target="https://vymery.bimplatforma.cz/version/158733_upac4b30aLw1sZFBMsa5ICqs_kVar3m8lAylynIcLbXOiobEUjlK4kBuA2tWXMBTBo8BmLoKMSlwbZLE4JB_zw" TargetMode="External" /><Relationship Id="rId78" Type="http://schemas.openxmlformats.org/officeDocument/2006/relationships/hyperlink" Target="https://vymery.bimplatforma.cz/version/158733_39jMVWbLKN0AInXvgVOT0F2o0bFwH1M40Vu0dofQ3pQpxfEYMWFjpxf8x5NVSlBQ4uPz-mnu-aFwFHioH6TcJg" TargetMode="External" /><Relationship Id="rId79" Type="http://schemas.openxmlformats.org/officeDocument/2006/relationships/hyperlink" Target="https://vymery.bimplatforma.cz/version/158733_C7tE6MRbEtZa-8-v-egyf6HAzc6gY4TEURPygbn5_dRAMGBfWNew92ssVuy4Fwn6zn3pEPUF4hZ2LZMmMfhoEA" TargetMode="External" /><Relationship Id="rId80" Type="http://schemas.openxmlformats.org/officeDocument/2006/relationships/hyperlink" Target="https://vymery.bimplatforma.cz/version/158733_i0N3huZjolSUeUbLtXUP_y3BGequi1HzBOnkPuUUtgRVSqLA4LBF5dQWkwOMyO2tC-an_mwWeH5JbQwz1E-Nrw" TargetMode="External" /><Relationship Id="rId81" Type="http://schemas.openxmlformats.org/officeDocument/2006/relationships/hyperlink" Target="https://vymery.bimplatforma.cz/version/158733_6y3GGoqYnt6UPugQifTnwbv4CyzXoTaIuGf6cvF7ExCUOtgcQv1s_TsxrjjLHFFQfjR9zr0IDduk7BrN4b2WEg" TargetMode="External" /><Relationship Id="rId82" Type="http://schemas.openxmlformats.org/officeDocument/2006/relationships/hyperlink" Target="https://vymery.bimplatforma.cz/version/158733_wx3u7b9y9rNyftA2ZodgRiVd5yHAh8KFxZJI6H8vz_L4kPa-GOciIn4iPOD7-NPa4799h9kmnhO-v8qJFo7pkQ" TargetMode="External" /><Relationship Id="rId83" Type="http://schemas.openxmlformats.org/officeDocument/2006/relationships/hyperlink" Target="https://vymery.bimplatforma.cz/version/158733_Em3QTBtC7pOquG1fbFKKciRwi5XOp2PFDvZY_z33q7gH0ZqUMtPIbvxJ5cbwuQQ0olykgRtKhTdcuTJ82Dnkfg" TargetMode="External" /><Relationship Id="rId84" Type="http://schemas.openxmlformats.org/officeDocument/2006/relationships/hyperlink" Target="https://vymery.bimplatforma.cz/version/158733_E8xYqrStn3THkymcLcSK9FwISLZcpR0groklpew6sU8s-Yr6SVa-tTDH88vAoWZiKT1AYlsVQVp59wRcobg8IQ" TargetMode="External" /><Relationship Id="rId85" Type="http://schemas.openxmlformats.org/officeDocument/2006/relationships/hyperlink" Target="https://vymery.bimplatforma.cz/version/158733_YGWS1wuhOhsvWVE8yZ90yOwyjX82wtFuV4XovnCoYLNe-ENYTisvSHWkMRHNxV4iyB0qcwASQAbY0OjkY-z-Gw" TargetMode="External" /><Relationship Id="rId86" Type="http://schemas.openxmlformats.org/officeDocument/2006/relationships/hyperlink" Target="https://vymery.bimplatforma.cz/version/158733_Zoja-Ed7YLxUEI0FNm64YKBH8WKLu-drqeXEcjxbADDcfnWSfOj8CDJmbQUXOd_-U6ExY9F6mSu-s6YwtLDajg" TargetMode="External" /><Relationship Id="rId87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2024-026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„Šitbořice- ul. Na Kopečku, dobudování IS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ŠITBOŘICE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8. 11. 2024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ŠITBOŘICE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Modrý projekt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Jakub Vágner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ROUND(SUM(AS55:AS60),2)</f>
        <v>0</v>
      </c>
      <c r="AT54" s="108">
        <f>ROUND(SUM(AV54:AW54),2)</f>
        <v>0</v>
      </c>
      <c r="AU54" s="109">
        <f>ROUND(SUM(AU55:AU60),5)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ROUND(SUM(AZ55:AZ60),2)</f>
        <v>0</v>
      </c>
      <c r="BA54" s="108">
        <f>ROUND(SUM(BA55:BA60),2)</f>
        <v>0</v>
      </c>
      <c r="BB54" s="108">
        <f>ROUND(SUM(BB55:BB60),2)</f>
        <v>0</v>
      </c>
      <c r="BC54" s="108">
        <f>ROUND(SUM(BC55:BC60),2)</f>
        <v>0</v>
      </c>
      <c r="BD54" s="110">
        <f>ROUND(SUM(BD55:BD60),2)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'00 - Vedlejší a ostatní n...'!J30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'00 - Vedlejší a ostatní n...'!P84</f>
        <v>0</v>
      </c>
      <c r="AV55" s="122">
        <f>'00 - Vedlejší a ostatní n...'!J33</f>
        <v>0</v>
      </c>
      <c r="AW55" s="122">
        <f>'00 - Vedlejší a ostatní n...'!J34</f>
        <v>0</v>
      </c>
      <c r="AX55" s="122">
        <f>'00 - Vedlejší a ostatní n...'!J35</f>
        <v>0</v>
      </c>
      <c r="AY55" s="122">
        <f>'00 - Vedlejší a ostatní n...'!J36</f>
        <v>0</v>
      </c>
      <c r="AZ55" s="122">
        <f>'00 - Vedlejší a ostatní n...'!F33</f>
        <v>0</v>
      </c>
      <c r="BA55" s="122">
        <f>'00 - Vedlejší a ostatní n...'!F34</f>
        <v>0</v>
      </c>
      <c r="BB55" s="122">
        <f>'00 - Vedlejší a ostatní n...'!F35</f>
        <v>0</v>
      </c>
      <c r="BC55" s="122">
        <f>'00 - Vedlejší a ostatní n...'!F36</f>
        <v>0</v>
      </c>
      <c r="BD55" s="124">
        <f>'00 - Vedlejší a ostatní n...'!F37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'SO01 - Splašková kanalizace'!J30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'SO01 - Splašková kanalizace'!P86</f>
        <v>0</v>
      </c>
      <c r="AV56" s="122">
        <f>'SO01 - Splašková kanalizace'!J33</f>
        <v>0</v>
      </c>
      <c r="AW56" s="122">
        <f>'SO01 - Splašková kanalizace'!J34</f>
        <v>0</v>
      </c>
      <c r="AX56" s="122">
        <f>'SO01 - Splašková kanalizace'!J35</f>
        <v>0</v>
      </c>
      <c r="AY56" s="122">
        <f>'SO01 - Splašková kanalizace'!J36</f>
        <v>0</v>
      </c>
      <c r="AZ56" s="122">
        <f>'SO01 - Splašková kanalizace'!F33</f>
        <v>0</v>
      </c>
      <c r="BA56" s="122">
        <f>'SO01 - Splašková kanalizace'!F34</f>
        <v>0</v>
      </c>
      <c r="BB56" s="122">
        <f>'SO01 - Splašková kanalizace'!F35</f>
        <v>0</v>
      </c>
      <c r="BC56" s="122">
        <f>'SO01 - Splašková kanalizace'!F36</f>
        <v>0</v>
      </c>
      <c r="BD56" s="124">
        <f>'SO01 - Splašková kanalizace'!F37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'SO02 - Přeložka jednotné 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'SO02 - Přeložka jednotné ...'!P87</f>
        <v>0</v>
      </c>
      <c r="AV57" s="122">
        <f>'SO02 - Přeložka jednotné ...'!J33</f>
        <v>0</v>
      </c>
      <c r="AW57" s="122">
        <f>'SO02 - Přeložka jednotné ...'!J34</f>
        <v>0</v>
      </c>
      <c r="AX57" s="122">
        <f>'SO02 - Přeložka jednotné ...'!J35</f>
        <v>0</v>
      </c>
      <c r="AY57" s="122">
        <f>'SO02 - Přeložka jednotné ...'!J36</f>
        <v>0</v>
      </c>
      <c r="AZ57" s="122">
        <f>'SO02 - Přeložka jednotné ...'!F33</f>
        <v>0</v>
      </c>
      <c r="BA57" s="122">
        <f>'SO02 - Přeložka jednotné ...'!F34</f>
        <v>0</v>
      </c>
      <c r="BB57" s="122">
        <f>'SO02 - Přeložka jednotné ...'!F35</f>
        <v>0</v>
      </c>
      <c r="BC57" s="122">
        <f>'SO02 - Přeložka jednotné ...'!F36</f>
        <v>0</v>
      </c>
      <c r="BD57" s="124">
        <f>'SO02 - Přeložka jednotné ...'!F37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'100 - Objekty pozemních k...'!J30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1">
        <v>0</v>
      </c>
      <c r="AT58" s="122">
        <f>ROUND(SUM(AV58:AW58),2)</f>
        <v>0</v>
      </c>
      <c r="AU58" s="123">
        <f>'100 - Objekty pozemních k...'!P90</f>
        <v>0</v>
      </c>
      <c r="AV58" s="122">
        <f>'100 - Objekty pozemních k...'!J33</f>
        <v>0</v>
      </c>
      <c r="AW58" s="122">
        <f>'100 - Objekty pozemních k...'!J34</f>
        <v>0</v>
      </c>
      <c r="AX58" s="122">
        <f>'100 - Objekty pozemních k...'!J35</f>
        <v>0</v>
      </c>
      <c r="AY58" s="122">
        <f>'100 - Objekty pozemních k...'!J36</f>
        <v>0</v>
      </c>
      <c r="AZ58" s="122">
        <f>'100 - Objekty pozemních k...'!F33</f>
        <v>0</v>
      </c>
      <c r="BA58" s="122">
        <f>'100 - Objekty pozemních k...'!F34</f>
        <v>0</v>
      </c>
      <c r="BB58" s="122">
        <f>'100 - Objekty pozemních k...'!F35</f>
        <v>0</v>
      </c>
      <c r="BC58" s="122">
        <f>'100 - Objekty pozemních k...'!F36</f>
        <v>0</v>
      </c>
      <c r="BD58" s="124">
        <f>'100 - Objekty pozemních k...'!F37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7" customFormat="1" ht="16.5" customHeight="1">
      <c r="A59" s="113" t="s">
        <v>76</v>
      </c>
      <c r="B59" s="114"/>
      <c r="C59" s="115"/>
      <c r="D59" s="116" t="s">
        <v>92</v>
      </c>
      <c r="E59" s="116"/>
      <c r="F59" s="116"/>
      <c r="G59" s="116"/>
      <c r="H59" s="116"/>
      <c r="I59" s="117"/>
      <c r="J59" s="116" t="s">
        <v>93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'200 - Mostní objekty a zdi'!J30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79</v>
      </c>
      <c r="AR59" s="120"/>
      <c r="AS59" s="121">
        <v>0</v>
      </c>
      <c r="AT59" s="122">
        <f>ROUND(SUM(AV59:AW59),2)</f>
        <v>0</v>
      </c>
      <c r="AU59" s="123">
        <f>'200 - Mostní objekty a zdi'!P89</f>
        <v>0</v>
      </c>
      <c r="AV59" s="122">
        <f>'200 - Mostní objekty a zdi'!J33</f>
        <v>0</v>
      </c>
      <c r="AW59" s="122">
        <f>'200 - Mostní objekty a zdi'!J34</f>
        <v>0</v>
      </c>
      <c r="AX59" s="122">
        <f>'200 - Mostní objekty a zdi'!J35</f>
        <v>0</v>
      </c>
      <c r="AY59" s="122">
        <f>'200 - Mostní objekty a zdi'!J36</f>
        <v>0</v>
      </c>
      <c r="AZ59" s="122">
        <f>'200 - Mostní objekty a zdi'!F33</f>
        <v>0</v>
      </c>
      <c r="BA59" s="122">
        <f>'200 - Mostní objekty a zdi'!F34</f>
        <v>0</v>
      </c>
      <c r="BB59" s="122">
        <f>'200 - Mostní objekty a zdi'!F35</f>
        <v>0</v>
      </c>
      <c r="BC59" s="122">
        <f>'200 - Mostní objekty a zdi'!F36</f>
        <v>0</v>
      </c>
      <c r="BD59" s="124">
        <f>'200 - Mostní objekty a zdi'!F37</f>
        <v>0</v>
      </c>
      <c r="BE59" s="7"/>
      <c r="BT59" s="125" t="s">
        <v>80</v>
      </c>
      <c r="BV59" s="125" t="s">
        <v>74</v>
      </c>
      <c r="BW59" s="125" t="s">
        <v>94</v>
      </c>
      <c r="BX59" s="125" t="s">
        <v>5</v>
      </c>
      <c r="CL59" s="125" t="s">
        <v>19</v>
      </c>
      <c r="CM59" s="125" t="s">
        <v>82</v>
      </c>
    </row>
    <row r="60" s="7" customFormat="1" ht="16.5" customHeight="1">
      <c r="A60" s="113" t="s">
        <v>76</v>
      </c>
      <c r="B60" s="114"/>
      <c r="C60" s="115"/>
      <c r="D60" s="116" t="s">
        <v>95</v>
      </c>
      <c r="E60" s="116"/>
      <c r="F60" s="116"/>
      <c r="G60" s="116"/>
      <c r="H60" s="116"/>
      <c r="I60" s="117"/>
      <c r="J60" s="116" t="s">
        <v>96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'300 - Vodohospodářské obj...'!J30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79</v>
      </c>
      <c r="AR60" s="120"/>
      <c r="AS60" s="126">
        <v>0</v>
      </c>
      <c r="AT60" s="127">
        <f>ROUND(SUM(AV60:AW60),2)</f>
        <v>0</v>
      </c>
      <c r="AU60" s="128">
        <f>'300 - Vodohospodářské obj...'!P86</f>
        <v>0</v>
      </c>
      <c r="AV60" s="127">
        <f>'300 - Vodohospodářské obj...'!J33</f>
        <v>0</v>
      </c>
      <c r="AW60" s="127">
        <f>'300 - Vodohospodářské obj...'!J34</f>
        <v>0</v>
      </c>
      <c r="AX60" s="127">
        <f>'300 - Vodohospodářské obj...'!J35</f>
        <v>0</v>
      </c>
      <c r="AY60" s="127">
        <f>'300 - Vodohospodářské obj...'!J36</f>
        <v>0</v>
      </c>
      <c r="AZ60" s="127">
        <f>'300 - Vodohospodářské obj...'!F33</f>
        <v>0</v>
      </c>
      <c r="BA60" s="127">
        <f>'300 - Vodohospodářské obj...'!F34</f>
        <v>0</v>
      </c>
      <c r="BB60" s="127">
        <f>'300 - Vodohospodářské obj...'!F35</f>
        <v>0</v>
      </c>
      <c r="BC60" s="127">
        <f>'300 - Vodohospodářské obj...'!F36</f>
        <v>0</v>
      </c>
      <c r="BD60" s="129">
        <f>'300 - Vodohospodářské obj...'!F37</f>
        <v>0</v>
      </c>
      <c r="BE60" s="7"/>
      <c r="BT60" s="125" t="s">
        <v>80</v>
      </c>
      <c r="BV60" s="125" t="s">
        <v>74</v>
      </c>
      <c r="BW60" s="125" t="s">
        <v>97</v>
      </c>
      <c r="BX60" s="125" t="s">
        <v>5</v>
      </c>
      <c r="CL60" s="125" t="s">
        <v>19</v>
      </c>
      <c r="CM60" s="125" t="s">
        <v>82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f97e4Ggga8SHzbpzPu651OSQNBzESv6+LiTuH0m/deMC6Hdo9dHvgVdN6qVYpSsyr53cGxAdAvDnixbVqD9Oxg==" hashValue="1NsPfhCA5OvTMY5aZYHIDRPp+0w8mTOAyUjwwq+TM8keP8zCrlCNNv9MzCfJ4t5cZ1HjYzQ7PEsIj5+Zk9Nd0A==" algorithmName="SHA-512" password="9A93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 - Vedlejší a ostatní n...'!C2" display="/"/>
    <hyperlink ref="A56" location="'SO01 - Splašková kanalizace'!C2" display="/"/>
    <hyperlink ref="A57" location="'SO02 - Přeložka jednotné ...'!C2" display="/"/>
    <hyperlink ref="A58" location="'100 - Objekty pozemních k...'!C2" display="/"/>
    <hyperlink ref="A59" location="'200 - Mostní objekty a zdi'!C2" display="/"/>
    <hyperlink ref="A60" location="'300 - Vodohospodářské obj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„Šitbořice- ul. Na Kopečku, dobudování IS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8. 11. 2024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ROUND((SUM(BE84:BE152)),  2)</f>
        <v>0</v>
      </c>
      <c r="G33" s="40"/>
      <c r="H33" s="40"/>
      <c r="I33" s="150">
        <v>0.20999999999999999</v>
      </c>
      <c r="J33" s="149">
        <f>ROUND(((SUM(BE84:BE152))*I33),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ROUND((SUM(BF84:BF152)),  2)</f>
        <v>0</v>
      </c>
      <c r="G34" s="40"/>
      <c r="H34" s="40"/>
      <c r="I34" s="150">
        <v>0.12</v>
      </c>
      <c r="J34" s="149">
        <f>ROUND(((SUM(BF84:BF152))*I34),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ROUND((SUM(BG84:BG152)),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ROUND((SUM(BH84:BH152)),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ROUND((SUM(BI84:BI152)),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„Šitbořice- ul. Na Kopečku, dobudování IS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ŠITBOŘICE</v>
      </c>
      <c r="G52" s="42"/>
      <c r="H52" s="42"/>
      <c r="I52" s="34" t="s">
        <v>23</v>
      </c>
      <c r="J52" s="74" t="str">
        <f>IF(J12="","",J12)</f>
        <v>8. 11. 2024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ŠITBOŘICE</v>
      </c>
      <c r="G54" s="42"/>
      <c r="H54" s="42"/>
      <c r="I54" s="34" t="s">
        <v>31</v>
      </c>
      <c r="J54" s="38" t="str">
        <f>E21</f>
        <v>Modrý 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Jakub Vágner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107</v>
      </c>
      <c r="E62" s="176"/>
      <c r="F62" s="176"/>
      <c r="G62" s="176"/>
      <c r="H62" s="176"/>
      <c r="I62" s="176"/>
      <c r="J62" s="177">
        <f>J121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108</v>
      </c>
      <c r="E63" s="176"/>
      <c r="F63" s="176"/>
      <c r="G63" s="176"/>
      <c r="H63" s="176"/>
      <c r="I63" s="176"/>
      <c r="J63" s="177">
        <f>J127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J147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110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„Šitbořice- ul. Na Kopečku, dobudování IS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99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00 - Vedlejší a ostatní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ŠITBOŘICE</v>
      </c>
      <c r="G78" s="42"/>
      <c r="H78" s="42"/>
      <c r="I78" s="34" t="s">
        <v>23</v>
      </c>
      <c r="J78" s="74" t="str">
        <f>IF(J12="","",J12)</f>
        <v>8. 11. 2024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OBEC ŠITBOŘICE</v>
      </c>
      <c r="G80" s="42"/>
      <c r="H80" s="42"/>
      <c r="I80" s="34" t="s">
        <v>31</v>
      </c>
      <c r="J80" s="38" t="str">
        <f>E21</f>
        <v>Modrý projekt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Jakub Vágner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111</v>
      </c>
      <c r="D83" s="182" t="s">
        <v>57</v>
      </c>
      <c r="E83" s="182" t="s">
        <v>53</v>
      </c>
      <c r="F83" s="182" t="s">
        <v>54</v>
      </c>
      <c r="G83" s="182" t="s">
        <v>112</v>
      </c>
      <c r="H83" s="182" t="s">
        <v>113</v>
      </c>
      <c r="I83" s="182" t="s">
        <v>114</v>
      </c>
      <c r="J83" s="182" t="s">
        <v>103</v>
      </c>
      <c r="K83" s="183" t="s">
        <v>115</v>
      </c>
      <c r="L83" s="184"/>
      <c r="M83" s="94" t="s">
        <v>19</v>
      </c>
      <c r="N83" s="95" t="s">
        <v>42</v>
      </c>
      <c r="O83" s="95" t="s">
        <v>116</v>
      </c>
      <c r="P83" s="95" t="s">
        <v>117</v>
      </c>
      <c r="Q83" s="95" t="s">
        <v>118</v>
      </c>
      <c r="R83" s="95" t="s">
        <v>119</v>
      </c>
      <c r="S83" s="95" t="s">
        <v>120</v>
      </c>
      <c r="T83" s="96" t="s">
        <v>121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122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104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123</v>
      </c>
      <c r="F85" s="193" t="s">
        <v>124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P86+P121+P127+P147</f>
        <v>0</v>
      </c>
      <c r="Q85" s="198"/>
      <c r="R85" s="199">
        <f>R86+R121+R127+R147</f>
        <v>0</v>
      </c>
      <c r="S85" s="198"/>
      <c r="T85" s="200">
        <f>T86+T121+T127+T147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125</v>
      </c>
      <c r="AT85" s="202" t="s">
        <v>71</v>
      </c>
      <c r="AU85" s="202" t="s">
        <v>72</v>
      </c>
      <c r="AY85" s="201" t="s">
        <v>126</v>
      </c>
      <c r="BK85" s="203">
        <f>BK86+BK121+BK127+BK147</f>
        <v>0</v>
      </c>
    </row>
    <row r="86" s="12" customFormat="1" ht="22.8" customHeight="1">
      <c r="A86" s="12"/>
      <c r="B86" s="190"/>
      <c r="C86" s="191"/>
      <c r="D86" s="192" t="s">
        <v>71</v>
      </c>
      <c r="E86" s="204" t="s">
        <v>127</v>
      </c>
      <c r="F86" s="204" t="s">
        <v>128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SUM(P87:P120)</f>
        <v>0</v>
      </c>
      <c r="Q86" s="198"/>
      <c r="R86" s="199">
        <f>SUM(R87:R120)</f>
        <v>0</v>
      </c>
      <c r="S86" s="198"/>
      <c r="T86" s="200">
        <f>SUM(T87:T120)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125</v>
      </c>
      <c r="AT86" s="202" t="s">
        <v>71</v>
      </c>
      <c r="AU86" s="202" t="s">
        <v>80</v>
      </c>
      <c r="AY86" s="201" t="s">
        <v>126</v>
      </c>
      <c r="BK86" s="203">
        <f>SUM(BK87:BK120)</f>
        <v>0</v>
      </c>
    </row>
    <row r="87" s="2" customFormat="1" ht="16.5" customHeight="1">
      <c r="A87" s="40"/>
      <c r="B87" s="41"/>
      <c r="C87" s="206" t="s">
        <v>80</v>
      </c>
      <c r="D87" s="206" t="s">
        <v>129</v>
      </c>
      <c r="E87" s="207" t="s">
        <v>130</v>
      </c>
      <c r="F87" s="208" t="s">
        <v>131</v>
      </c>
      <c r="G87" s="209" t="s">
        <v>132</v>
      </c>
      <c r="H87" s="210">
        <v>1</v>
      </c>
      <c r="I87" s="211"/>
      <c r="J87" s="212">
        <f>ROUND(I87*H87,2)</f>
        <v>0</v>
      </c>
      <c r="K87" s="208" t="s">
        <v>133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134</v>
      </c>
      <c r="AT87" s="217" t="s">
        <v>129</v>
      </c>
      <c r="AU87" s="217" t="s">
        <v>82</v>
      </c>
      <c r="AY87" s="19" t="s">
        <v>126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134</v>
      </c>
      <c r="BM87" s="217" t="s">
        <v>135</v>
      </c>
    </row>
    <row r="88" s="2" customFormat="1">
      <c r="A88" s="40"/>
      <c r="B88" s="41"/>
      <c r="C88" s="42"/>
      <c r="D88" s="219" t="s">
        <v>136</v>
      </c>
      <c r="E88" s="42"/>
      <c r="F88" s="220" t="s">
        <v>131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136</v>
      </c>
      <c r="AU88" s="19" t="s">
        <v>82</v>
      </c>
    </row>
    <row r="89" s="2" customFormat="1">
      <c r="A89" s="40"/>
      <c r="B89" s="41"/>
      <c r="C89" s="42"/>
      <c r="D89" s="224" t="s">
        <v>137</v>
      </c>
      <c r="E89" s="42"/>
      <c r="F89" s="225" t="s">
        <v>138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137</v>
      </c>
      <c r="AU89" s="19" t="s">
        <v>82</v>
      </c>
    </row>
    <row r="90" s="13" customFormat="1">
      <c r="A90" s="13"/>
      <c r="B90" s="226"/>
      <c r="C90" s="227"/>
      <c r="D90" s="219" t="s">
        <v>139</v>
      </c>
      <c r="E90" s="228" t="s">
        <v>19</v>
      </c>
      <c r="F90" s="229" t="s">
        <v>140</v>
      </c>
      <c r="G90" s="227"/>
      <c r="H90" s="228" t="s">
        <v>19</v>
      </c>
      <c r="I90" s="230"/>
      <c r="J90" s="227"/>
      <c r="K90" s="227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139</v>
      </c>
      <c r="AU90" s="235" t="s">
        <v>82</v>
      </c>
      <c r="AV90" s="13" t="s">
        <v>80</v>
      </c>
      <c r="AW90" s="13" t="s">
        <v>33</v>
      </c>
      <c r="AX90" s="13" t="s">
        <v>72</v>
      </c>
      <c r="AY90" s="235" t="s">
        <v>126</v>
      </c>
    </row>
    <row r="91" s="13" customFormat="1">
      <c r="A91" s="13"/>
      <c r="B91" s="226"/>
      <c r="C91" s="227"/>
      <c r="D91" s="219" t="s">
        <v>139</v>
      </c>
      <c r="E91" s="228" t="s">
        <v>19</v>
      </c>
      <c r="F91" s="229" t="s">
        <v>141</v>
      </c>
      <c r="G91" s="227"/>
      <c r="H91" s="228" t="s">
        <v>19</v>
      </c>
      <c r="I91" s="230"/>
      <c r="J91" s="227"/>
      <c r="K91" s="227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139</v>
      </c>
      <c r="AU91" s="235" t="s">
        <v>82</v>
      </c>
      <c r="AV91" s="13" t="s">
        <v>80</v>
      </c>
      <c r="AW91" s="13" t="s">
        <v>33</v>
      </c>
      <c r="AX91" s="13" t="s">
        <v>72</v>
      </c>
      <c r="AY91" s="235" t="s">
        <v>126</v>
      </c>
    </row>
    <row r="92" s="14" customFormat="1">
      <c r="A92" s="14"/>
      <c r="B92" s="236"/>
      <c r="C92" s="237"/>
      <c r="D92" s="219" t="s">
        <v>139</v>
      </c>
      <c r="E92" s="238" t="s">
        <v>19</v>
      </c>
      <c r="F92" s="239" t="s">
        <v>80</v>
      </c>
      <c r="G92" s="237"/>
      <c r="H92" s="240">
        <v>1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139</v>
      </c>
      <c r="AU92" s="246" t="s">
        <v>82</v>
      </c>
      <c r="AV92" s="14" t="s">
        <v>82</v>
      </c>
      <c r="AW92" s="14" t="s">
        <v>33</v>
      </c>
      <c r="AX92" s="14" t="s">
        <v>80</v>
      </c>
      <c r="AY92" s="246" t="s">
        <v>126</v>
      </c>
    </row>
    <row r="93" s="2" customFormat="1" ht="16.5" customHeight="1">
      <c r="A93" s="40"/>
      <c r="B93" s="41"/>
      <c r="C93" s="206" t="s">
        <v>82</v>
      </c>
      <c r="D93" s="206" t="s">
        <v>129</v>
      </c>
      <c r="E93" s="207" t="s">
        <v>142</v>
      </c>
      <c r="F93" s="208" t="s">
        <v>143</v>
      </c>
      <c r="G93" s="209" t="s">
        <v>132</v>
      </c>
      <c r="H93" s="210">
        <v>1</v>
      </c>
      <c r="I93" s="211"/>
      <c r="J93" s="212">
        <f>ROUND(I93*H93,2)</f>
        <v>0</v>
      </c>
      <c r="K93" s="208" t="s">
        <v>133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134</v>
      </c>
      <c r="AT93" s="217" t="s">
        <v>129</v>
      </c>
      <c r="AU93" s="217" t="s">
        <v>82</v>
      </c>
      <c r="AY93" s="19" t="s">
        <v>126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134</v>
      </c>
      <c r="BM93" s="217" t="s">
        <v>144</v>
      </c>
    </row>
    <row r="94" s="2" customFormat="1">
      <c r="A94" s="40"/>
      <c r="B94" s="41"/>
      <c r="C94" s="42"/>
      <c r="D94" s="219" t="s">
        <v>136</v>
      </c>
      <c r="E94" s="42"/>
      <c r="F94" s="220" t="s">
        <v>143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136</v>
      </c>
      <c r="AU94" s="19" t="s">
        <v>82</v>
      </c>
    </row>
    <row r="95" s="2" customFormat="1">
      <c r="A95" s="40"/>
      <c r="B95" s="41"/>
      <c r="C95" s="42"/>
      <c r="D95" s="224" t="s">
        <v>137</v>
      </c>
      <c r="E95" s="42"/>
      <c r="F95" s="225" t="s">
        <v>145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137</v>
      </c>
      <c r="AU95" s="19" t="s">
        <v>82</v>
      </c>
    </row>
    <row r="96" s="13" customFormat="1">
      <c r="A96" s="13"/>
      <c r="B96" s="226"/>
      <c r="C96" s="227"/>
      <c r="D96" s="219" t="s">
        <v>139</v>
      </c>
      <c r="E96" s="228" t="s">
        <v>19</v>
      </c>
      <c r="F96" s="229" t="s">
        <v>146</v>
      </c>
      <c r="G96" s="227"/>
      <c r="H96" s="228" t="s">
        <v>19</v>
      </c>
      <c r="I96" s="230"/>
      <c r="J96" s="227"/>
      <c r="K96" s="227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139</v>
      </c>
      <c r="AU96" s="235" t="s">
        <v>82</v>
      </c>
      <c r="AV96" s="13" t="s">
        <v>80</v>
      </c>
      <c r="AW96" s="13" t="s">
        <v>33</v>
      </c>
      <c r="AX96" s="13" t="s">
        <v>72</v>
      </c>
      <c r="AY96" s="235" t="s">
        <v>126</v>
      </c>
    </row>
    <row r="97" s="14" customFormat="1">
      <c r="A97" s="14"/>
      <c r="B97" s="236"/>
      <c r="C97" s="237"/>
      <c r="D97" s="219" t="s">
        <v>139</v>
      </c>
      <c r="E97" s="238" t="s">
        <v>19</v>
      </c>
      <c r="F97" s="239" t="s">
        <v>80</v>
      </c>
      <c r="G97" s="237"/>
      <c r="H97" s="240">
        <v>1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139</v>
      </c>
      <c r="AU97" s="246" t="s">
        <v>82</v>
      </c>
      <c r="AV97" s="14" t="s">
        <v>82</v>
      </c>
      <c r="AW97" s="14" t="s">
        <v>33</v>
      </c>
      <c r="AX97" s="14" t="s">
        <v>80</v>
      </c>
      <c r="AY97" s="246" t="s">
        <v>126</v>
      </c>
    </row>
    <row r="98" s="2" customFormat="1" ht="16.5" customHeight="1">
      <c r="A98" s="40"/>
      <c r="B98" s="41"/>
      <c r="C98" s="206" t="s">
        <v>147</v>
      </c>
      <c r="D98" s="206" t="s">
        <v>129</v>
      </c>
      <c r="E98" s="207" t="s">
        <v>148</v>
      </c>
      <c r="F98" s="208" t="s">
        <v>149</v>
      </c>
      <c r="G98" s="209" t="s">
        <v>132</v>
      </c>
      <c r="H98" s="210">
        <v>1</v>
      </c>
      <c r="I98" s="211"/>
      <c r="J98" s="212">
        <f>ROUND(I98*H98,2)</f>
        <v>0</v>
      </c>
      <c r="K98" s="208" t="s">
        <v>133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134</v>
      </c>
      <c r="AT98" s="217" t="s">
        <v>129</v>
      </c>
      <c r="AU98" s="217" t="s">
        <v>82</v>
      </c>
      <c r="AY98" s="19" t="s">
        <v>126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134</v>
      </c>
      <c r="BM98" s="217" t="s">
        <v>150</v>
      </c>
    </row>
    <row r="99" s="2" customFormat="1">
      <c r="A99" s="40"/>
      <c r="B99" s="41"/>
      <c r="C99" s="42"/>
      <c r="D99" s="219" t="s">
        <v>136</v>
      </c>
      <c r="E99" s="42"/>
      <c r="F99" s="220" t="s">
        <v>149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136</v>
      </c>
      <c r="AU99" s="19" t="s">
        <v>82</v>
      </c>
    </row>
    <row r="100" s="2" customFormat="1">
      <c r="A100" s="40"/>
      <c r="B100" s="41"/>
      <c r="C100" s="42"/>
      <c r="D100" s="224" t="s">
        <v>137</v>
      </c>
      <c r="E100" s="42"/>
      <c r="F100" s="225" t="s">
        <v>151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137</v>
      </c>
      <c r="AU100" s="19" t="s">
        <v>82</v>
      </c>
    </row>
    <row r="101" s="13" customFormat="1">
      <c r="A101" s="13"/>
      <c r="B101" s="226"/>
      <c r="C101" s="227"/>
      <c r="D101" s="219" t="s">
        <v>139</v>
      </c>
      <c r="E101" s="228" t="s">
        <v>19</v>
      </c>
      <c r="F101" s="229" t="s">
        <v>152</v>
      </c>
      <c r="G101" s="227"/>
      <c r="H101" s="228" t="s">
        <v>19</v>
      </c>
      <c r="I101" s="230"/>
      <c r="J101" s="227"/>
      <c r="K101" s="227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139</v>
      </c>
      <c r="AU101" s="235" t="s">
        <v>82</v>
      </c>
      <c r="AV101" s="13" t="s">
        <v>80</v>
      </c>
      <c r="AW101" s="13" t="s">
        <v>33</v>
      </c>
      <c r="AX101" s="13" t="s">
        <v>72</v>
      </c>
      <c r="AY101" s="235" t="s">
        <v>126</v>
      </c>
    </row>
    <row r="102" s="14" customFormat="1">
      <c r="A102" s="14"/>
      <c r="B102" s="236"/>
      <c r="C102" s="237"/>
      <c r="D102" s="219" t="s">
        <v>139</v>
      </c>
      <c r="E102" s="238" t="s">
        <v>19</v>
      </c>
      <c r="F102" s="239" t="s">
        <v>80</v>
      </c>
      <c r="G102" s="237"/>
      <c r="H102" s="240">
        <v>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139</v>
      </c>
      <c r="AU102" s="246" t="s">
        <v>82</v>
      </c>
      <c r="AV102" s="14" t="s">
        <v>82</v>
      </c>
      <c r="AW102" s="14" t="s">
        <v>33</v>
      </c>
      <c r="AX102" s="14" t="s">
        <v>80</v>
      </c>
      <c r="AY102" s="246" t="s">
        <v>126</v>
      </c>
    </row>
    <row r="103" s="2" customFormat="1" ht="16.5" customHeight="1">
      <c r="A103" s="40"/>
      <c r="B103" s="41"/>
      <c r="C103" s="206" t="s">
        <v>153</v>
      </c>
      <c r="D103" s="206" t="s">
        <v>129</v>
      </c>
      <c r="E103" s="207" t="s">
        <v>154</v>
      </c>
      <c r="F103" s="208" t="s">
        <v>155</v>
      </c>
      <c r="G103" s="209" t="s">
        <v>132</v>
      </c>
      <c r="H103" s="210">
        <v>1</v>
      </c>
      <c r="I103" s="211"/>
      <c r="J103" s="212">
        <f>ROUND(I103*H103,2)</f>
        <v>0</v>
      </c>
      <c r="K103" s="208" t="s">
        <v>133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134</v>
      </c>
      <c r="AT103" s="217" t="s">
        <v>129</v>
      </c>
      <c r="AU103" s="217" t="s">
        <v>82</v>
      </c>
      <c r="AY103" s="19" t="s">
        <v>126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134</v>
      </c>
      <c r="BM103" s="217" t="s">
        <v>156</v>
      </c>
    </row>
    <row r="104" s="2" customFormat="1">
      <c r="A104" s="40"/>
      <c r="B104" s="41"/>
      <c r="C104" s="42"/>
      <c r="D104" s="219" t="s">
        <v>136</v>
      </c>
      <c r="E104" s="42"/>
      <c r="F104" s="220" t="s">
        <v>155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136</v>
      </c>
      <c r="AU104" s="19" t="s">
        <v>82</v>
      </c>
    </row>
    <row r="105" s="2" customFormat="1">
      <c r="A105" s="40"/>
      <c r="B105" s="41"/>
      <c r="C105" s="42"/>
      <c r="D105" s="224" t="s">
        <v>137</v>
      </c>
      <c r="E105" s="42"/>
      <c r="F105" s="225" t="s">
        <v>157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137</v>
      </c>
      <c r="AU105" s="19" t="s">
        <v>82</v>
      </c>
    </row>
    <row r="106" s="2" customFormat="1">
      <c r="A106" s="40"/>
      <c r="B106" s="41"/>
      <c r="C106" s="42"/>
      <c r="D106" s="219" t="s">
        <v>158</v>
      </c>
      <c r="E106" s="42"/>
      <c r="F106" s="247" t="s">
        <v>159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158</v>
      </c>
      <c r="AU106" s="19" t="s">
        <v>82</v>
      </c>
    </row>
    <row r="107" s="13" customFormat="1">
      <c r="A107" s="13"/>
      <c r="B107" s="226"/>
      <c r="C107" s="227"/>
      <c r="D107" s="219" t="s">
        <v>139</v>
      </c>
      <c r="E107" s="228" t="s">
        <v>19</v>
      </c>
      <c r="F107" s="229" t="s">
        <v>160</v>
      </c>
      <c r="G107" s="227"/>
      <c r="H107" s="228" t="s">
        <v>19</v>
      </c>
      <c r="I107" s="230"/>
      <c r="J107" s="227"/>
      <c r="K107" s="227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139</v>
      </c>
      <c r="AU107" s="235" t="s">
        <v>82</v>
      </c>
      <c r="AV107" s="13" t="s">
        <v>80</v>
      </c>
      <c r="AW107" s="13" t="s">
        <v>33</v>
      </c>
      <c r="AX107" s="13" t="s">
        <v>72</v>
      </c>
      <c r="AY107" s="235" t="s">
        <v>126</v>
      </c>
    </row>
    <row r="108" s="14" customFormat="1">
      <c r="A108" s="14"/>
      <c r="B108" s="236"/>
      <c r="C108" s="237"/>
      <c r="D108" s="219" t="s">
        <v>139</v>
      </c>
      <c r="E108" s="238" t="s">
        <v>19</v>
      </c>
      <c r="F108" s="239" t="s">
        <v>80</v>
      </c>
      <c r="G108" s="237"/>
      <c r="H108" s="240">
        <v>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139</v>
      </c>
      <c r="AU108" s="246" t="s">
        <v>82</v>
      </c>
      <c r="AV108" s="14" t="s">
        <v>82</v>
      </c>
      <c r="AW108" s="14" t="s">
        <v>33</v>
      </c>
      <c r="AX108" s="14" t="s">
        <v>80</v>
      </c>
      <c r="AY108" s="246" t="s">
        <v>126</v>
      </c>
    </row>
    <row r="109" s="2" customFormat="1" ht="16.5" customHeight="1">
      <c r="A109" s="40"/>
      <c r="B109" s="41"/>
      <c r="C109" s="206" t="s">
        <v>125</v>
      </c>
      <c r="D109" s="206" t="s">
        <v>129</v>
      </c>
      <c r="E109" s="207" t="s">
        <v>161</v>
      </c>
      <c r="F109" s="208" t="s">
        <v>162</v>
      </c>
      <c r="G109" s="209" t="s">
        <v>132</v>
      </c>
      <c r="H109" s="210">
        <v>1</v>
      </c>
      <c r="I109" s="211"/>
      <c r="J109" s="212">
        <f>ROUND(I109*H109,2)</f>
        <v>0</v>
      </c>
      <c r="K109" s="208" t="s">
        <v>133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134</v>
      </c>
      <c r="AT109" s="217" t="s">
        <v>129</v>
      </c>
      <c r="AU109" s="217" t="s">
        <v>82</v>
      </c>
      <c r="AY109" s="19" t="s">
        <v>126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134</v>
      </c>
      <c r="BM109" s="217" t="s">
        <v>163</v>
      </c>
    </row>
    <row r="110" s="2" customFormat="1">
      <c r="A110" s="40"/>
      <c r="B110" s="41"/>
      <c r="C110" s="42"/>
      <c r="D110" s="219" t="s">
        <v>136</v>
      </c>
      <c r="E110" s="42"/>
      <c r="F110" s="220" t="s">
        <v>162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136</v>
      </c>
      <c r="AU110" s="19" t="s">
        <v>82</v>
      </c>
    </row>
    <row r="111" s="2" customFormat="1">
      <c r="A111" s="40"/>
      <c r="B111" s="41"/>
      <c r="C111" s="42"/>
      <c r="D111" s="224" t="s">
        <v>137</v>
      </c>
      <c r="E111" s="42"/>
      <c r="F111" s="225" t="s">
        <v>164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137</v>
      </c>
      <c r="AU111" s="19" t="s">
        <v>82</v>
      </c>
    </row>
    <row r="112" s="2" customFormat="1">
      <c r="A112" s="40"/>
      <c r="B112" s="41"/>
      <c r="C112" s="42"/>
      <c r="D112" s="219" t="s">
        <v>158</v>
      </c>
      <c r="E112" s="42"/>
      <c r="F112" s="247" t="s">
        <v>165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158</v>
      </c>
      <c r="AU112" s="19" t="s">
        <v>82</v>
      </c>
    </row>
    <row r="113" s="13" customFormat="1">
      <c r="A113" s="13"/>
      <c r="B113" s="226"/>
      <c r="C113" s="227"/>
      <c r="D113" s="219" t="s">
        <v>139</v>
      </c>
      <c r="E113" s="228" t="s">
        <v>19</v>
      </c>
      <c r="F113" s="229" t="s">
        <v>166</v>
      </c>
      <c r="G113" s="227"/>
      <c r="H113" s="228" t="s">
        <v>19</v>
      </c>
      <c r="I113" s="230"/>
      <c r="J113" s="227"/>
      <c r="K113" s="227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139</v>
      </c>
      <c r="AU113" s="235" t="s">
        <v>82</v>
      </c>
      <c r="AV113" s="13" t="s">
        <v>80</v>
      </c>
      <c r="AW113" s="13" t="s">
        <v>33</v>
      </c>
      <c r="AX113" s="13" t="s">
        <v>72</v>
      </c>
      <c r="AY113" s="235" t="s">
        <v>126</v>
      </c>
    </row>
    <row r="114" s="14" customFormat="1">
      <c r="A114" s="14"/>
      <c r="B114" s="236"/>
      <c r="C114" s="237"/>
      <c r="D114" s="219" t="s">
        <v>139</v>
      </c>
      <c r="E114" s="238" t="s">
        <v>19</v>
      </c>
      <c r="F114" s="239" t="s">
        <v>80</v>
      </c>
      <c r="G114" s="237"/>
      <c r="H114" s="240">
        <v>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139</v>
      </c>
      <c r="AU114" s="246" t="s">
        <v>82</v>
      </c>
      <c r="AV114" s="14" t="s">
        <v>82</v>
      </c>
      <c r="AW114" s="14" t="s">
        <v>33</v>
      </c>
      <c r="AX114" s="14" t="s">
        <v>80</v>
      </c>
      <c r="AY114" s="246" t="s">
        <v>126</v>
      </c>
    </row>
    <row r="115" s="2" customFormat="1" ht="16.5" customHeight="1">
      <c r="A115" s="40"/>
      <c r="B115" s="41"/>
      <c r="C115" s="206" t="s">
        <v>167</v>
      </c>
      <c r="D115" s="206" t="s">
        <v>129</v>
      </c>
      <c r="E115" s="207" t="s">
        <v>168</v>
      </c>
      <c r="F115" s="208" t="s">
        <v>169</v>
      </c>
      <c r="G115" s="209" t="s">
        <v>132</v>
      </c>
      <c r="H115" s="210">
        <v>1</v>
      </c>
      <c r="I115" s="211"/>
      <c r="J115" s="212">
        <f>ROUND(I115*H115,2)</f>
        <v>0</v>
      </c>
      <c r="K115" s="208" t="s">
        <v>133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134</v>
      </c>
      <c r="AT115" s="217" t="s">
        <v>129</v>
      </c>
      <c r="AU115" s="217" t="s">
        <v>82</v>
      </c>
      <c r="AY115" s="19" t="s">
        <v>126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134</v>
      </c>
      <c r="BM115" s="217" t="s">
        <v>170</v>
      </c>
    </row>
    <row r="116" s="2" customFormat="1">
      <c r="A116" s="40"/>
      <c r="B116" s="41"/>
      <c r="C116" s="42"/>
      <c r="D116" s="219" t="s">
        <v>136</v>
      </c>
      <c r="E116" s="42"/>
      <c r="F116" s="220" t="s">
        <v>169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136</v>
      </c>
      <c r="AU116" s="19" t="s">
        <v>82</v>
      </c>
    </row>
    <row r="117" s="2" customFormat="1">
      <c r="A117" s="40"/>
      <c r="B117" s="41"/>
      <c r="C117" s="42"/>
      <c r="D117" s="224" t="s">
        <v>137</v>
      </c>
      <c r="E117" s="42"/>
      <c r="F117" s="225" t="s">
        <v>171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137</v>
      </c>
      <c r="AU117" s="19" t="s">
        <v>82</v>
      </c>
    </row>
    <row r="118" s="2" customFormat="1">
      <c r="A118" s="40"/>
      <c r="B118" s="41"/>
      <c r="C118" s="42"/>
      <c r="D118" s="219" t="s">
        <v>158</v>
      </c>
      <c r="E118" s="42"/>
      <c r="F118" s="247" t="s">
        <v>172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158</v>
      </c>
      <c r="AU118" s="19" t="s">
        <v>82</v>
      </c>
    </row>
    <row r="119" s="13" customFormat="1">
      <c r="A119" s="13"/>
      <c r="B119" s="226"/>
      <c r="C119" s="227"/>
      <c r="D119" s="219" t="s">
        <v>139</v>
      </c>
      <c r="E119" s="228" t="s">
        <v>19</v>
      </c>
      <c r="F119" s="229" t="s">
        <v>173</v>
      </c>
      <c r="G119" s="227"/>
      <c r="H119" s="228" t="s">
        <v>19</v>
      </c>
      <c r="I119" s="230"/>
      <c r="J119" s="227"/>
      <c r="K119" s="227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139</v>
      </c>
      <c r="AU119" s="235" t="s">
        <v>82</v>
      </c>
      <c r="AV119" s="13" t="s">
        <v>80</v>
      </c>
      <c r="AW119" s="13" t="s">
        <v>33</v>
      </c>
      <c r="AX119" s="13" t="s">
        <v>72</v>
      </c>
      <c r="AY119" s="235" t="s">
        <v>126</v>
      </c>
    </row>
    <row r="120" s="14" customFormat="1">
      <c r="A120" s="14"/>
      <c r="B120" s="236"/>
      <c r="C120" s="237"/>
      <c r="D120" s="219" t="s">
        <v>139</v>
      </c>
      <c r="E120" s="238" t="s">
        <v>19</v>
      </c>
      <c r="F120" s="239" t="s">
        <v>80</v>
      </c>
      <c r="G120" s="237"/>
      <c r="H120" s="240">
        <v>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139</v>
      </c>
      <c r="AU120" s="246" t="s">
        <v>82</v>
      </c>
      <c r="AV120" s="14" t="s">
        <v>82</v>
      </c>
      <c r="AW120" s="14" t="s">
        <v>33</v>
      </c>
      <c r="AX120" s="14" t="s">
        <v>80</v>
      </c>
      <c r="AY120" s="246" t="s">
        <v>126</v>
      </c>
    </row>
    <row r="121" s="12" customFormat="1" ht="22.8" customHeight="1">
      <c r="A121" s="12"/>
      <c r="B121" s="190"/>
      <c r="C121" s="191"/>
      <c r="D121" s="192" t="s">
        <v>71</v>
      </c>
      <c r="E121" s="204" t="s">
        <v>174</v>
      </c>
      <c r="F121" s="204" t="s">
        <v>175</v>
      </c>
      <c r="G121" s="191"/>
      <c r="H121" s="191"/>
      <c r="I121" s="194"/>
      <c r="J121" s="205">
        <f>BK121</f>
        <v>0</v>
      </c>
      <c r="K121" s="191"/>
      <c r="L121" s="196"/>
      <c r="M121" s="197"/>
      <c r="N121" s="198"/>
      <c r="O121" s="198"/>
      <c r="P121" s="199">
        <f>SUM(P122:P126)</f>
        <v>0</v>
      </c>
      <c r="Q121" s="198"/>
      <c r="R121" s="199">
        <f>SUM(R122:R126)</f>
        <v>0</v>
      </c>
      <c r="S121" s="198"/>
      <c r="T121" s="200">
        <f>SUM(T122:T126)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1" t="s">
        <v>125</v>
      </c>
      <c r="AT121" s="202" t="s">
        <v>71</v>
      </c>
      <c r="AU121" s="202" t="s">
        <v>80</v>
      </c>
      <c r="AY121" s="201" t="s">
        <v>126</v>
      </c>
      <c r="BK121" s="203">
        <f>SUM(BK122:BK126)</f>
        <v>0</v>
      </c>
    </row>
    <row r="122" s="2" customFormat="1" ht="16.5" customHeight="1">
      <c r="A122" s="40"/>
      <c r="B122" s="41"/>
      <c r="C122" s="206" t="s">
        <v>176</v>
      </c>
      <c r="D122" s="206" t="s">
        <v>129</v>
      </c>
      <c r="E122" s="207" t="s">
        <v>177</v>
      </c>
      <c r="F122" s="208" t="s">
        <v>175</v>
      </c>
      <c r="G122" s="209" t="s">
        <v>132</v>
      </c>
      <c r="H122" s="210">
        <v>1</v>
      </c>
      <c r="I122" s="211"/>
      <c r="J122" s="212">
        <f>ROUND(I122*H122,2)</f>
        <v>0</v>
      </c>
      <c r="K122" s="208" t="s">
        <v>133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134</v>
      </c>
      <c r="AT122" s="217" t="s">
        <v>129</v>
      </c>
      <c r="AU122" s="217" t="s">
        <v>82</v>
      </c>
      <c r="AY122" s="19" t="s">
        <v>126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134</v>
      </c>
      <c r="BM122" s="217" t="s">
        <v>178</v>
      </c>
    </row>
    <row r="123" s="2" customFormat="1">
      <c r="A123" s="40"/>
      <c r="B123" s="41"/>
      <c r="C123" s="42"/>
      <c r="D123" s="219" t="s">
        <v>136</v>
      </c>
      <c r="E123" s="42"/>
      <c r="F123" s="220" t="s">
        <v>175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136</v>
      </c>
      <c r="AU123" s="19" t="s">
        <v>82</v>
      </c>
    </row>
    <row r="124" s="2" customFormat="1">
      <c r="A124" s="40"/>
      <c r="B124" s="41"/>
      <c r="C124" s="42"/>
      <c r="D124" s="224" t="s">
        <v>137</v>
      </c>
      <c r="E124" s="42"/>
      <c r="F124" s="225" t="s">
        <v>179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137</v>
      </c>
      <c r="AU124" s="19" t="s">
        <v>82</v>
      </c>
    </row>
    <row r="125" s="13" customFormat="1">
      <c r="A125" s="13"/>
      <c r="B125" s="226"/>
      <c r="C125" s="227"/>
      <c r="D125" s="219" t="s">
        <v>139</v>
      </c>
      <c r="E125" s="228" t="s">
        <v>19</v>
      </c>
      <c r="F125" s="229" t="s">
        <v>180</v>
      </c>
      <c r="G125" s="227"/>
      <c r="H125" s="228" t="s">
        <v>19</v>
      </c>
      <c r="I125" s="230"/>
      <c r="J125" s="227"/>
      <c r="K125" s="227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139</v>
      </c>
      <c r="AU125" s="235" t="s">
        <v>82</v>
      </c>
      <c r="AV125" s="13" t="s">
        <v>80</v>
      </c>
      <c r="AW125" s="13" t="s">
        <v>33</v>
      </c>
      <c r="AX125" s="13" t="s">
        <v>72</v>
      </c>
      <c r="AY125" s="235" t="s">
        <v>126</v>
      </c>
    </row>
    <row r="126" s="14" customFormat="1">
      <c r="A126" s="14"/>
      <c r="B126" s="236"/>
      <c r="C126" s="237"/>
      <c r="D126" s="219" t="s">
        <v>139</v>
      </c>
      <c r="E126" s="238" t="s">
        <v>19</v>
      </c>
      <c r="F126" s="239" t="s">
        <v>80</v>
      </c>
      <c r="G126" s="237"/>
      <c r="H126" s="240">
        <v>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139</v>
      </c>
      <c r="AU126" s="246" t="s">
        <v>82</v>
      </c>
      <c r="AV126" s="14" t="s">
        <v>82</v>
      </c>
      <c r="AW126" s="14" t="s">
        <v>33</v>
      </c>
      <c r="AX126" s="14" t="s">
        <v>80</v>
      </c>
      <c r="AY126" s="246" t="s">
        <v>126</v>
      </c>
    </row>
    <row r="127" s="12" customFormat="1" ht="22.8" customHeight="1">
      <c r="A127" s="12"/>
      <c r="B127" s="190"/>
      <c r="C127" s="191"/>
      <c r="D127" s="192" t="s">
        <v>71</v>
      </c>
      <c r="E127" s="204" t="s">
        <v>181</v>
      </c>
      <c r="F127" s="204" t="s">
        <v>182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SUM(P128:P146)</f>
        <v>0</v>
      </c>
      <c r="Q127" s="198"/>
      <c r="R127" s="199">
        <f>SUM(R128:R146)</f>
        <v>0</v>
      </c>
      <c r="S127" s="198"/>
      <c r="T127" s="200">
        <f>SUM(T128:T146)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125</v>
      </c>
      <c r="AT127" s="202" t="s">
        <v>71</v>
      </c>
      <c r="AU127" s="202" t="s">
        <v>80</v>
      </c>
      <c r="AY127" s="201" t="s">
        <v>126</v>
      </c>
      <c r="BK127" s="203">
        <f>SUM(BK128:BK146)</f>
        <v>0</v>
      </c>
    </row>
    <row r="128" s="2" customFormat="1" ht="16.5" customHeight="1">
      <c r="A128" s="40"/>
      <c r="B128" s="41"/>
      <c r="C128" s="206" t="s">
        <v>183</v>
      </c>
      <c r="D128" s="206" t="s">
        <v>129</v>
      </c>
      <c r="E128" s="207" t="s">
        <v>184</v>
      </c>
      <c r="F128" s="208" t="s">
        <v>185</v>
      </c>
      <c r="G128" s="209" t="s">
        <v>186</v>
      </c>
      <c r="H128" s="210">
        <v>3</v>
      </c>
      <c r="I128" s="211"/>
      <c r="J128" s="212">
        <f>ROUND(I128*H128,2)</f>
        <v>0</v>
      </c>
      <c r="K128" s="208" t="s">
        <v>133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134</v>
      </c>
      <c r="AT128" s="217" t="s">
        <v>129</v>
      </c>
      <c r="AU128" s="217" t="s">
        <v>82</v>
      </c>
      <c r="AY128" s="19" t="s">
        <v>126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134</v>
      </c>
      <c r="BM128" s="217" t="s">
        <v>187</v>
      </c>
    </row>
    <row r="129" s="2" customFormat="1">
      <c r="A129" s="40"/>
      <c r="B129" s="41"/>
      <c r="C129" s="42"/>
      <c r="D129" s="219" t="s">
        <v>136</v>
      </c>
      <c r="E129" s="42"/>
      <c r="F129" s="220" t="s">
        <v>185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136</v>
      </c>
      <c r="AU129" s="19" t="s">
        <v>82</v>
      </c>
    </row>
    <row r="130" s="2" customFormat="1">
      <c r="A130" s="40"/>
      <c r="B130" s="41"/>
      <c r="C130" s="42"/>
      <c r="D130" s="224" t="s">
        <v>137</v>
      </c>
      <c r="E130" s="42"/>
      <c r="F130" s="225" t="s">
        <v>188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137</v>
      </c>
      <c r="AU130" s="19" t="s">
        <v>82</v>
      </c>
    </row>
    <row r="131" s="2" customFormat="1" ht="16.5" customHeight="1">
      <c r="A131" s="40"/>
      <c r="B131" s="41"/>
      <c r="C131" s="206" t="s">
        <v>189</v>
      </c>
      <c r="D131" s="206" t="s">
        <v>129</v>
      </c>
      <c r="E131" s="207" t="s">
        <v>190</v>
      </c>
      <c r="F131" s="208" t="s">
        <v>191</v>
      </c>
      <c r="G131" s="209" t="s">
        <v>192</v>
      </c>
      <c r="H131" s="210">
        <v>1</v>
      </c>
      <c r="I131" s="211"/>
      <c r="J131" s="212">
        <f>ROUND(I131*H131,2)</f>
        <v>0</v>
      </c>
      <c r="K131" s="208" t="s">
        <v>133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134</v>
      </c>
      <c r="AT131" s="217" t="s">
        <v>129</v>
      </c>
      <c r="AU131" s="217" t="s">
        <v>82</v>
      </c>
      <c r="AY131" s="19" t="s">
        <v>126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134</v>
      </c>
      <c r="BM131" s="217" t="s">
        <v>193</v>
      </c>
    </row>
    <row r="132" s="2" customFormat="1">
      <c r="A132" s="40"/>
      <c r="B132" s="41"/>
      <c r="C132" s="42"/>
      <c r="D132" s="219" t="s">
        <v>136</v>
      </c>
      <c r="E132" s="42"/>
      <c r="F132" s="220" t="s">
        <v>191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136</v>
      </c>
      <c r="AU132" s="19" t="s">
        <v>82</v>
      </c>
    </row>
    <row r="133" s="2" customFormat="1">
      <c r="A133" s="40"/>
      <c r="B133" s="41"/>
      <c r="C133" s="42"/>
      <c r="D133" s="224" t="s">
        <v>137</v>
      </c>
      <c r="E133" s="42"/>
      <c r="F133" s="225" t="s">
        <v>194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137</v>
      </c>
      <c r="AU133" s="19" t="s">
        <v>82</v>
      </c>
    </row>
    <row r="134" s="2" customFormat="1" ht="16.5" customHeight="1">
      <c r="A134" s="40"/>
      <c r="B134" s="41"/>
      <c r="C134" s="206" t="s">
        <v>195</v>
      </c>
      <c r="D134" s="206" t="s">
        <v>129</v>
      </c>
      <c r="E134" s="207" t="s">
        <v>196</v>
      </c>
      <c r="F134" s="208" t="s">
        <v>197</v>
      </c>
      <c r="G134" s="209" t="s">
        <v>192</v>
      </c>
      <c r="H134" s="210">
        <v>1</v>
      </c>
      <c r="I134" s="211"/>
      <c r="J134" s="212">
        <f>ROUND(I134*H134,2)</f>
        <v>0</v>
      </c>
      <c r="K134" s="208" t="s">
        <v>133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134</v>
      </c>
      <c r="AT134" s="217" t="s">
        <v>129</v>
      </c>
      <c r="AU134" s="217" t="s">
        <v>82</v>
      </c>
      <c r="AY134" s="19" t="s">
        <v>126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134</v>
      </c>
      <c r="BM134" s="217" t="s">
        <v>198</v>
      </c>
    </row>
    <row r="135" s="2" customFormat="1">
      <c r="A135" s="40"/>
      <c r="B135" s="41"/>
      <c r="C135" s="42"/>
      <c r="D135" s="219" t="s">
        <v>136</v>
      </c>
      <c r="E135" s="42"/>
      <c r="F135" s="220" t="s">
        <v>197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136</v>
      </c>
      <c r="AU135" s="19" t="s">
        <v>82</v>
      </c>
    </row>
    <row r="136" s="2" customFormat="1">
      <c r="A136" s="40"/>
      <c r="B136" s="41"/>
      <c r="C136" s="42"/>
      <c r="D136" s="224" t="s">
        <v>137</v>
      </c>
      <c r="E136" s="42"/>
      <c r="F136" s="225" t="s">
        <v>199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137</v>
      </c>
      <c r="AU136" s="19" t="s">
        <v>82</v>
      </c>
    </row>
    <row r="137" s="2" customFormat="1" ht="16.5" customHeight="1">
      <c r="A137" s="40"/>
      <c r="B137" s="41"/>
      <c r="C137" s="206" t="s">
        <v>200</v>
      </c>
      <c r="D137" s="206" t="s">
        <v>129</v>
      </c>
      <c r="E137" s="207" t="s">
        <v>201</v>
      </c>
      <c r="F137" s="208" t="s">
        <v>202</v>
      </c>
      <c r="G137" s="209" t="s">
        <v>192</v>
      </c>
      <c r="H137" s="210">
        <v>1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134</v>
      </c>
      <c r="AT137" s="217" t="s">
        <v>129</v>
      </c>
      <c r="AU137" s="217" t="s">
        <v>82</v>
      </c>
      <c r="AY137" s="19" t="s">
        <v>126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134</v>
      </c>
      <c r="BM137" s="217" t="s">
        <v>203</v>
      </c>
    </row>
    <row r="138" s="2" customFormat="1">
      <c r="A138" s="40"/>
      <c r="B138" s="41"/>
      <c r="C138" s="42"/>
      <c r="D138" s="219" t="s">
        <v>136</v>
      </c>
      <c r="E138" s="42"/>
      <c r="F138" s="220" t="s">
        <v>202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136</v>
      </c>
      <c r="AU138" s="19" t="s">
        <v>82</v>
      </c>
    </row>
    <row r="139" s="13" customFormat="1">
      <c r="A139" s="13"/>
      <c r="B139" s="226"/>
      <c r="C139" s="227"/>
      <c r="D139" s="219" t="s">
        <v>139</v>
      </c>
      <c r="E139" s="228" t="s">
        <v>19</v>
      </c>
      <c r="F139" s="229" t="s">
        <v>204</v>
      </c>
      <c r="G139" s="227"/>
      <c r="H139" s="228" t="s">
        <v>19</v>
      </c>
      <c r="I139" s="230"/>
      <c r="J139" s="227"/>
      <c r="K139" s="227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139</v>
      </c>
      <c r="AU139" s="235" t="s">
        <v>82</v>
      </c>
      <c r="AV139" s="13" t="s">
        <v>80</v>
      </c>
      <c r="AW139" s="13" t="s">
        <v>33</v>
      </c>
      <c r="AX139" s="13" t="s">
        <v>72</v>
      </c>
      <c r="AY139" s="235" t="s">
        <v>126</v>
      </c>
    </row>
    <row r="140" s="14" customFormat="1">
      <c r="A140" s="14"/>
      <c r="B140" s="236"/>
      <c r="C140" s="237"/>
      <c r="D140" s="219" t="s">
        <v>139</v>
      </c>
      <c r="E140" s="238" t="s">
        <v>19</v>
      </c>
      <c r="F140" s="239" t="s">
        <v>80</v>
      </c>
      <c r="G140" s="237"/>
      <c r="H140" s="240">
        <v>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139</v>
      </c>
      <c r="AU140" s="246" t="s">
        <v>82</v>
      </c>
      <c r="AV140" s="14" t="s">
        <v>82</v>
      </c>
      <c r="AW140" s="14" t="s">
        <v>33</v>
      </c>
      <c r="AX140" s="14" t="s">
        <v>80</v>
      </c>
      <c r="AY140" s="246" t="s">
        <v>126</v>
      </c>
    </row>
    <row r="141" s="2" customFormat="1" ht="16.5" customHeight="1">
      <c r="A141" s="40"/>
      <c r="B141" s="41"/>
      <c r="C141" s="206" t="s">
        <v>8</v>
      </c>
      <c r="D141" s="206" t="s">
        <v>129</v>
      </c>
      <c r="E141" s="207" t="s">
        <v>205</v>
      </c>
      <c r="F141" s="208" t="s">
        <v>206</v>
      </c>
      <c r="G141" s="209" t="s">
        <v>192</v>
      </c>
      <c r="H141" s="210">
        <v>1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134</v>
      </c>
      <c r="AT141" s="217" t="s">
        <v>129</v>
      </c>
      <c r="AU141" s="217" t="s">
        <v>82</v>
      </c>
      <c r="AY141" s="19" t="s">
        <v>126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134</v>
      </c>
      <c r="BM141" s="217" t="s">
        <v>207</v>
      </c>
    </row>
    <row r="142" s="2" customFormat="1">
      <c r="A142" s="40"/>
      <c r="B142" s="41"/>
      <c r="C142" s="42"/>
      <c r="D142" s="219" t="s">
        <v>136</v>
      </c>
      <c r="E142" s="42"/>
      <c r="F142" s="220" t="s">
        <v>206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136</v>
      </c>
      <c r="AU142" s="19" t="s">
        <v>82</v>
      </c>
    </row>
    <row r="143" s="14" customFormat="1">
      <c r="A143" s="14"/>
      <c r="B143" s="236"/>
      <c r="C143" s="237"/>
      <c r="D143" s="219" t="s">
        <v>139</v>
      </c>
      <c r="E143" s="238" t="s">
        <v>19</v>
      </c>
      <c r="F143" s="239" t="s">
        <v>80</v>
      </c>
      <c r="G143" s="237"/>
      <c r="H143" s="240">
        <v>1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139</v>
      </c>
      <c r="AU143" s="246" t="s">
        <v>82</v>
      </c>
      <c r="AV143" s="14" t="s">
        <v>82</v>
      </c>
      <c r="AW143" s="14" t="s">
        <v>33</v>
      </c>
      <c r="AX143" s="14" t="s">
        <v>80</v>
      </c>
      <c r="AY143" s="246" t="s">
        <v>126</v>
      </c>
    </row>
    <row r="144" s="2" customFormat="1" ht="16.5" customHeight="1">
      <c r="A144" s="40"/>
      <c r="B144" s="41"/>
      <c r="C144" s="206" t="s">
        <v>208</v>
      </c>
      <c r="D144" s="206" t="s">
        <v>129</v>
      </c>
      <c r="E144" s="207" t="s">
        <v>209</v>
      </c>
      <c r="F144" s="208" t="s">
        <v>210</v>
      </c>
      <c r="G144" s="209" t="s">
        <v>192</v>
      </c>
      <c r="H144" s="210">
        <v>1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134</v>
      </c>
      <c r="AT144" s="217" t="s">
        <v>129</v>
      </c>
      <c r="AU144" s="217" t="s">
        <v>82</v>
      </c>
      <c r="AY144" s="19" t="s">
        <v>126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134</v>
      </c>
      <c r="BM144" s="217" t="s">
        <v>211</v>
      </c>
    </row>
    <row r="145" s="2" customFormat="1">
      <c r="A145" s="40"/>
      <c r="B145" s="41"/>
      <c r="C145" s="42"/>
      <c r="D145" s="219" t="s">
        <v>136</v>
      </c>
      <c r="E145" s="42"/>
      <c r="F145" s="220" t="s">
        <v>212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136</v>
      </c>
      <c r="AU145" s="19" t="s">
        <v>82</v>
      </c>
    </row>
    <row r="146" s="14" customFormat="1">
      <c r="A146" s="14"/>
      <c r="B146" s="236"/>
      <c r="C146" s="237"/>
      <c r="D146" s="219" t="s">
        <v>139</v>
      </c>
      <c r="E146" s="238" t="s">
        <v>19</v>
      </c>
      <c r="F146" s="239" t="s">
        <v>80</v>
      </c>
      <c r="G146" s="237"/>
      <c r="H146" s="240">
        <v>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139</v>
      </c>
      <c r="AU146" s="246" t="s">
        <v>82</v>
      </c>
      <c r="AV146" s="14" t="s">
        <v>82</v>
      </c>
      <c r="AW146" s="14" t="s">
        <v>33</v>
      </c>
      <c r="AX146" s="14" t="s">
        <v>80</v>
      </c>
      <c r="AY146" s="246" t="s">
        <v>126</v>
      </c>
    </row>
    <row r="147" s="12" customFormat="1" ht="22.8" customHeight="1">
      <c r="A147" s="12"/>
      <c r="B147" s="190"/>
      <c r="C147" s="191"/>
      <c r="D147" s="192" t="s">
        <v>71</v>
      </c>
      <c r="E147" s="204" t="s">
        <v>213</v>
      </c>
      <c r="F147" s="204" t="s">
        <v>214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SUM(P148:P152)</f>
        <v>0</v>
      </c>
      <c r="Q147" s="198"/>
      <c r="R147" s="199">
        <f>SUM(R148:R152)</f>
        <v>0</v>
      </c>
      <c r="S147" s="198"/>
      <c r="T147" s="200">
        <f>SUM(T148:T152)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125</v>
      </c>
      <c r="AT147" s="202" t="s">
        <v>71</v>
      </c>
      <c r="AU147" s="202" t="s">
        <v>80</v>
      </c>
      <c r="AY147" s="201" t="s">
        <v>126</v>
      </c>
      <c r="BK147" s="203">
        <f>SUM(BK148:BK152)</f>
        <v>0</v>
      </c>
    </row>
    <row r="148" s="2" customFormat="1" ht="16.5" customHeight="1">
      <c r="A148" s="40"/>
      <c r="B148" s="41"/>
      <c r="C148" s="206" t="s">
        <v>215</v>
      </c>
      <c r="D148" s="206" t="s">
        <v>129</v>
      </c>
      <c r="E148" s="207" t="s">
        <v>216</v>
      </c>
      <c r="F148" s="208" t="s">
        <v>217</v>
      </c>
      <c r="G148" s="209" t="s">
        <v>192</v>
      </c>
      <c r="H148" s="210">
        <v>1</v>
      </c>
      <c r="I148" s="211"/>
      <c r="J148" s="212">
        <f>ROUND(I148*H148,2)</f>
        <v>0</v>
      </c>
      <c r="K148" s="208" t="s">
        <v>133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134</v>
      </c>
      <c r="AT148" s="217" t="s">
        <v>129</v>
      </c>
      <c r="AU148" s="217" t="s">
        <v>82</v>
      </c>
      <c r="AY148" s="19" t="s">
        <v>126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134</v>
      </c>
      <c r="BM148" s="217" t="s">
        <v>218</v>
      </c>
    </row>
    <row r="149" s="2" customFormat="1">
      <c r="A149" s="40"/>
      <c r="B149" s="41"/>
      <c r="C149" s="42"/>
      <c r="D149" s="219" t="s">
        <v>136</v>
      </c>
      <c r="E149" s="42"/>
      <c r="F149" s="220" t="s">
        <v>217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136</v>
      </c>
      <c r="AU149" s="19" t="s">
        <v>82</v>
      </c>
    </row>
    <row r="150" s="2" customFormat="1">
      <c r="A150" s="40"/>
      <c r="B150" s="41"/>
      <c r="C150" s="42"/>
      <c r="D150" s="224" t="s">
        <v>137</v>
      </c>
      <c r="E150" s="42"/>
      <c r="F150" s="225" t="s">
        <v>219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137</v>
      </c>
      <c r="AU150" s="19" t="s">
        <v>82</v>
      </c>
    </row>
    <row r="151" s="13" customFormat="1">
      <c r="A151" s="13"/>
      <c r="B151" s="226"/>
      <c r="C151" s="227"/>
      <c r="D151" s="219" t="s">
        <v>139</v>
      </c>
      <c r="E151" s="228" t="s">
        <v>19</v>
      </c>
      <c r="F151" s="229" t="s">
        <v>220</v>
      </c>
      <c r="G151" s="227"/>
      <c r="H151" s="228" t="s">
        <v>19</v>
      </c>
      <c r="I151" s="230"/>
      <c r="J151" s="227"/>
      <c r="K151" s="227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139</v>
      </c>
      <c r="AU151" s="235" t="s">
        <v>82</v>
      </c>
      <c r="AV151" s="13" t="s">
        <v>80</v>
      </c>
      <c r="AW151" s="13" t="s">
        <v>33</v>
      </c>
      <c r="AX151" s="13" t="s">
        <v>72</v>
      </c>
      <c r="AY151" s="235" t="s">
        <v>126</v>
      </c>
    </row>
    <row r="152" s="14" customFormat="1">
      <c r="A152" s="14"/>
      <c r="B152" s="236"/>
      <c r="C152" s="237"/>
      <c r="D152" s="219" t="s">
        <v>139</v>
      </c>
      <c r="E152" s="238" t="s">
        <v>19</v>
      </c>
      <c r="F152" s="239" t="s">
        <v>80</v>
      </c>
      <c r="G152" s="237"/>
      <c r="H152" s="240">
        <v>1</v>
      </c>
      <c r="I152" s="241"/>
      <c r="J152" s="237"/>
      <c r="K152" s="237"/>
      <c r="L152" s="242"/>
      <c r="M152" s="248"/>
      <c r="N152" s="249"/>
      <c r="O152" s="249"/>
      <c r="P152" s="249"/>
      <c r="Q152" s="249"/>
      <c r="R152" s="249"/>
      <c r="S152" s="249"/>
      <c r="T152" s="25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139</v>
      </c>
      <c r="AU152" s="246" t="s">
        <v>82</v>
      </c>
      <c r="AV152" s="14" t="s">
        <v>82</v>
      </c>
      <c r="AW152" s="14" t="s">
        <v>33</v>
      </c>
      <c r="AX152" s="14" t="s">
        <v>80</v>
      </c>
      <c r="AY152" s="246" t="s">
        <v>126</v>
      </c>
    </row>
    <row r="153" s="2" customFormat="1" ht="6.96" customHeight="1">
      <c r="A153" s="40"/>
      <c r="B153" s="61"/>
      <c r="C153" s="62"/>
      <c r="D153" s="62"/>
      <c r="E153" s="62"/>
      <c r="F153" s="62"/>
      <c r="G153" s="62"/>
      <c r="H153" s="62"/>
      <c r="I153" s="62"/>
      <c r="J153" s="62"/>
      <c r="K153" s="62"/>
      <c r="L153" s="46"/>
      <c r="M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</row>
  </sheetData>
  <sheetProtection sheet="1" autoFilter="0" formatColumns="0" formatRows="0" objects="1" scenarios="1" spinCount="100000" saltValue="L1VHjt/rwIXmT1nNPCbPt9XWt8GUpRZOPRv6oXQD5SrlRVnS18YhIzABHMCFRmvoSIHz0ZcVBA1jv2VTuMEkFQ==" hashValue="41MDHdGaEzfmNn7umElZwk11PDHYO1qwyk9GwmQf+7qG8yZgXN///yMID6khkep5AxmWpdiqt/bl+nIZ4jvySg==" algorithmName="SHA-512" password="9A93"/>
  <autoFilter ref="C83:K15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4_02/012164000"/>
    <hyperlink ref="F95" r:id="rId2" display="https://podminky.urs.cz/item/CS_URS_2024_02/012234000"/>
    <hyperlink ref="F100" r:id="rId3" display="https://podminky.urs.cz/item/CS_URS_2024_02/012344000"/>
    <hyperlink ref="F105" r:id="rId4" display="https://podminky.urs.cz/item/CS_URS_2024_02/012414000"/>
    <hyperlink ref="F111" r:id="rId5" display="https://podminky.urs.cz/item/CS_URS_2024_02/012444000"/>
    <hyperlink ref="F117" r:id="rId6" display="https://podminky.urs.cz/item/CS_URS_2024_02/013254000"/>
    <hyperlink ref="F124" r:id="rId7" display="https://podminky.urs.cz/item/CS_URS_2024_02/030001000"/>
    <hyperlink ref="F130" r:id="rId8" display="https://podminky.urs.cz/item/CS_URS_2024_02/043154000"/>
    <hyperlink ref="F133" r:id="rId9" display="https://podminky.urs.cz/item/CS_URS_2024_02/045203000"/>
    <hyperlink ref="F136" r:id="rId10" display="https://podminky.urs.cz/item/CS_URS_2024_02/045303000"/>
    <hyperlink ref="F150" r:id="rId11" display="https://podminky.urs.cz/item/CS_URS_2024_02/07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  <c r="AZ2" s="251" t="s">
        <v>221</v>
      </c>
      <c r="BA2" s="251" t="s">
        <v>222</v>
      </c>
      <c r="BB2" s="251" t="s">
        <v>19</v>
      </c>
      <c r="BC2" s="251" t="s">
        <v>223</v>
      </c>
      <c r="BD2" s="251" t="s">
        <v>147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  <c r="AZ3" s="251" t="s">
        <v>224</v>
      </c>
      <c r="BA3" s="251" t="s">
        <v>225</v>
      </c>
      <c r="BB3" s="251" t="s">
        <v>19</v>
      </c>
      <c r="BC3" s="251" t="s">
        <v>226</v>
      </c>
      <c r="BD3" s="251" t="s">
        <v>147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  <c r="AZ4" s="251" t="s">
        <v>227</v>
      </c>
      <c r="BA4" s="251" t="s">
        <v>228</v>
      </c>
      <c r="BB4" s="251" t="s">
        <v>19</v>
      </c>
      <c r="BC4" s="251" t="s">
        <v>229</v>
      </c>
      <c r="BD4" s="251" t="s">
        <v>147</v>
      </c>
    </row>
    <row r="5" s="1" customFormat="1" ht="6.96" customHeight="1">
      <c r="B5" s="22"/>
      <c r="L5" s="22"/>
      <c r="AZ5" s="251" t="s">
        <v>230</v>
      </c>
      <c r="BA5" s="251" t="s">
        <v>231</v>
      </c>
      <c r="BB5" s="251" t="s">
        <v>19</v>
      </c>
      <c r="BC5" s="251" t="s">
        <v>232</v>
      </c>
      <c r="BD5" s="251" t="s">
        <v>147</v>
      </c>
    </row>
    <row r="6" s="1" customFormat="1" ht="12" customHeight="1">
      <c r="B6" s="22"/>
      <c r="D6" s="134" t="s">
        <v>16</v>
      </c>
      <c r="L6" s="22"/>
      <c r="AZ6" s="251" t="s">
        <v>233</v>
      </c>
      <c r="BA6" s="251" t="s">
        <v>234</v>
      </c>
      <c r="BB6" s="251" t="s">
        <v>19</v>
      </c>
      <c r="BC6" s="251" t="s">
        <v>235</v>
      </c>
      <c r="BD6" s="251" t="s">
        <v>147</v>
      </c>
    </row>
    <row r="7" s="1" customFormat="1" ht="16.5" customHeight="1">
      <c r="B7" s="22"/>
      <c r="E7" s="135" t="str">
        <f>'Rekapitulace stavby'!K6</f>
        <v>„Šitbořice- ul. Na Kopečku, dobudování IS</v>
      </c>
      <c r="F7" s="134"/>
      <c r="G7" s="134"/>
      <c r="H7" s="134"/>
      <c r="L7" s="22"/>
      <c r="AZ7" s="251" t="s">
        <v>236</v>
      </c>
      <c r="BA7" s="251" t="s">
        <v>237</v>
      </c>
      <c r="BB7" s="251" t="s">
        <v>19</v>
      </c>
      <c r="BC7" s="251" t="s">
        <v>238</v>
      </c>
      <c r="BD7" s="251" t="s">
        <v>147</v>
      </c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251" t="s">
        <v>239</v>
      </c>
      <c r="BA8" s="251" t="s">
        <v>240</v>
      </c>
      <c r="BB8" s="251" t="s">
        <v>19</v>
      </c>
      <c r="BC8" s="251" t="s">
        <v>241</v>
      </c>
      <c r="BD8" s="251" t="s">
        <v>147</v>
      </c>
    </row>
    <row r="9" s="2" customFormat="1" ht="16.5" customHeight="1">
      <c r="A9" s="40"/>
      <c r="B9" s="46"/>
      <c r="C9" s="40"/>
      <c r="D9" s="40"/>
      <c r="E9" s="137" t="s">
        <v>242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251" t="s">
        <v>243</v>
      </c>
      <c r="BA9" s="251" t="s">
        <v>244</v>
      </c>
      <c r="BB9" s="251" t="s">
        <v>19</v>
      </c>
      <c r="BC9" s="251" t="s">
        <v>245</v>
      </c>
      <c r="BD9" s="251" t="s">
        <v>147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251" t="s">
        <v>246</v>
      </c>
      <c r="BA10" s="251" t="s">
        <v>247</v>
      </c>
      <c r="BB10" s="251" t="s">
        <v>19</v>
      </c>
      <c r="BC10" s="251" t="s">
        <v>248</v>
      </c>
      <c r="BD10" s="251" t="s">
        <v>147</v>
      </c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251" t="s">
        <v>249</v>
      </c>
      <c r="BA11" s="251" t="s">
        <v>250</v>
      </c>
      <c r="BB11" s="251" t="s">
        <v>19</v>
      </c>
      <c r="BC11" s="251" t="s">
        <v>251</v>
      </c>
      <c r="BD11" s="251" t="s">
        <v>147</v>
      </c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8. 11. 2024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251" t="s">
        <v>252</v>
      </c>
      <c r="BA12" s="251" t="s">
        <v>253</v>
      </c>
      <c r="BB12" s="251" t="s">
        <v>19</v>
      </c>
      <c r="BC12" s="251" t="s">
        <v>254</v>
      </c>
      <c r="BD12" s="251" t="s">
        <v>147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251" t="s">
        <v>255</v>
      </c>
      <c r="BA13" s="251" t="s">
        <v>256</v>
      </c>
      <c r="BB13" s="251" t="s">
        <v>19</v>
      </c>
      <c r="BC13" s="251" t="s">
        <v>257</v>
      </c>
      <c r="BD13" s="251" t="s">
        <v>147</v>
      </c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251" t="s">
        <v>258</v>
      </c>
      <c r="BA14" s="251" t="s">
        <v>259</v>
      </c>
      <c r="BB14" s="251" t="s">
        <v>19</v>
      </c>
      <c r="BC14" s="251" t="s">
        <v>260</v>
      </c>
      <c r="BD14" s="251" t="s">
        <v>147</v>
      </c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ROUND((SUM(BE86:BE646)),  2)</f>
        <v>0</v>
      </c>
      <c r="G33" s="40"/>
      <c r="H33" s="40"/>
      <c r="I33" s="150">
        <v>0.20999999999999999</v>
      </c>
      <c r="J33" s="149">
        <f>ROUND(((SUM(BE86:BE646))*I33),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ROUND((SUM(BF86:BF646)),  2)</f>
        <v>0</v>
      </c>
      <c r="G34" s="40"/>
      <c r="H34" s="40"/>
      <c r="I34" s="150">
        <v>0.12</v>
      </c>
      <c r="J34" s="149">
        <f>ROUND(((SUM(BF86:BF646))*I34),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ROUND((SUM(BG86:BG646)),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ROUND((SUM(BH86:BH646)),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ROUND((SUM(BI86:BI646)),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„Šitbořice- ul. Na Kopečku, dobudování IS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SO01 - Splašková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ŠITBOŘICE</v>
      </c>
      <c r="G52" s="42"/>
      <c r="H52" s="42"/>
      <c r="I52" s="34" t="s">
        <v>23</v>
      </c>
      <c r="J52" s="74" t="str">
        <f>IF(J12="","",J12)</f>
        <v>8. 11. 2024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ŠITBOŘICE</v>
      </c>
      <c r="G54" s="42"/>
      <c r="H54" s="42"/>
      <c r="I54" s="34" t="s">
        <v>31</v>
      </c>
      <c r="J54" s="38" t="str">
        <f>E21</f>
        <v>Modrý 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Jakub Vágner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261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262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263</v>
      </c>
      <c r="E62" s="176"/>
      <c r="F62" s="176"/>
      <c r="G62" s="176"/>
      <c r="H62" s="176"/>
      <c r="I62" s="176"/>
      <c r="J62" s="177">
        <f>J260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264</v>
      </c>
      <c r="E63" s="176"/>
      <c r="F63" s="176"/>
      <c r="G63" s="176"/>
      <c r="H63" s="176"/>
      <c r="I63" s="176"/>
      <c r="J63" s="177">
        <f>J299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265</v>
      </c>
      <c r="E64" s="176"/>
      <c r="F64" s="176"/>
      <c r="G64" s="176"/>
      <c r="H64" s="176"/>
      <c r="I64" s="176"/>
      <c r="J64" s="177">
        <f>J330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266</v>
      </c>
      <c r="E65" s="176"/>
      <c r="F65" s="176"/>
      <c r="G65" s="176"/>
      <c r="H65" s="176"/>
      <c r="I65" s="176"/>
      <c r="J65" s="177">
        <f>J339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267</v>
      </c>
      <c r="E66" s="176"/>
      <c r="F66" s="176"/>
      <c r="G66" s="176"/>
      <c r="H66" s="176"/>
      <c r="I66" s="176"/>
      <c r="J66" s="177">
        <f>J640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110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„Šitbořice- ul. Na Kopečku, dobudování IS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99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SO01 - Splašková kanalizace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ŠITBOŘICE</v>
      </c>
      <c r="G80" s="42"/>
      <c r="H80" s="42"/>
      <c r="I80" s="34" t="s">
        <v>23</v>
      </c>
      <c r="J80" s="74" t="str">
        <f>IF(J12="","",J12)</f>
        <v>8. 11. 2024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OBEC ŠITBOŘICE</v>
      </c>
      <c r="G82" s="42"/>
      <c r="H82" s="42"/>
      <c r="I82" s="34" t="s">
        <v>31</v>
      </c>
      <c r="J82" s="38" t="str">
        <f>E21</f>
        <v>Modrý projekt s.r.o.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Jakub Vágner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111</v>
      </c>
      <c r="D85" s="182" t="s">
        <v>57</v>
      </c>
      <c r="E85" s="182" t="s">
        <v>53</v>
      </c>
      <c r="F85" s="182" t="s">
        <v>54</v>
      </c>
      <c r="G85" s="182" t="s">
        <v>112</v>
      </c>
      <c r="H85" s="182" t="s">
        <v>113</v>
      </c>
      <c r="I85" s="182" t="s">
        <v>114</v>
      </c>
      <c r="J85" s="182" t="s">
        <v>103</v>
      </c>
      <c r="K85" s="183" t="s">
        <v>115</v>
      </c>
      <c r="L85" s="184"/>
      <c r="M85" s="94" t="s">
        <v>19</v>
      </c>
      <c r="N85" s="95" t="s">
        <v>42</v>
      </c>
      <c r="O85" s="95" t="s">
        <v>116</v>
      </c>
      <c r="P85" s="95" t="s">
        <v>117</v>
      </c>
      <c r="Q85" s="95" t="s">
        <v>118</v>
      </c>
      <c r="R85" s="95" t="s">
        <v>119</v>
      </c>
      <c r="S85" s="95" t="s">
        <v>120</v>
      </c>
      <c r="T85" s="96" t="s">
        <v>121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122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80.462033210000001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104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268</v>
      </c>
      <c r="F87" s="193" t="s">
        <v>269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P88+SUM(P89:P91)+P260+P299+P330+P339+P640</f>
        <v>0</v>
      </c>
      <c r="Q87" s="198"/>
      <c r="R87" s="199">
        <f>R88+SUM(R89:R91)+R260+R299+R330+R339+R640</f>
        <v>80.462033210000001</v>
      </c>
      <c r="S87" s="198"/>
      <c r="T87" s="200">
        <f>T88+SUM(T89:T91)+T260+T299+T330+T339+T640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126</v>
      </c>
      <c r="BK87" s="203">
        <f>BK88+SUM(BK89:BK91)+BK260+BK299+BK330+BK339+BK640</f>
        <v>0</v>
      </c>
    </row>
    <row r="88" s="2" customFormat="1" ht="16.5" customHeight="1">
      <c r="A88" s="40"/>
      <c r="B88" s="41"/>
      <c r="C88" s="206" t="s">
        <v>80</v>
      </c>
      <c r="D88" s="206" t="s">
        <v>129</v>
      </c>
      <c r="E88" s="207" t="s">
        <v>270</v>
      </c>
      <c r="F88" s="208" t="s">
        <v>271</v>
      </c>
      <c r="G88" s="209" t="s">
        <v>19</v>
      </c>
      <c r="H88" s="210">
        <v>0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153</v>
      </c>
      <c r="AT88" s="217" t="s">
        <v>129</v>
      </c>
      <c r="AU88" s="217" t="s">
        <v>80</v>
      </c>
      <c r="AY88" s="19" t="s">
        <v>126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153</v>
      </c>
      <c r="BM88" s="217" t="s">
        <v>272</v>
      </c>
    </row>
    <row r="89" s="2" customFormat="1">
      <c r="A89" s="40"/>
      <c r="B89" s="41"/>
      <c r="C89" s="42"/>
      <c r="D89" s="219" t="s">
        <v>136</v>
      </c>
      <c r="E89" s="42"/>
      <c r="F89" s="220" t="s">
        <v>271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136</v>
      </c>
      <c r="AU89" s="19" t="s">
        <v>80</v>
      </c>
    </row>
    <row r="90" s="2" customFormat="1">
      <c r="A90" s="40"/>
      <c r="B90" s="41"/>
      <c r="C90" s="42"/>
      <c r="D90" s="219" t="s">
        <v>158</v>
      </c>
      <c r="E90" s="42"/>
      <c r="F90" s="247" t="s">
        <v>273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158</v>
      </c>
      <c r="AU90" s="19" t="s">
        <v>80</v>
      </c>
    </row>
    <row r="91" s="12" customFormat="1" ht="22.8" customHeight="1">
      <c r="A91" s="12"/>
      <c r="B91" s="190"/>
      <c r="C91" s="191"/>
      <c r="D91" s="192" t="s">
        <v>71</v>
      </c>
      <c r="E91" s="204" t="s">
        <v>80</v>
      </c>
      <c r="F91" s="204" t="s">
        <v>274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SUM(P92:P259)</f>
        <v>0</v>
      </c>
      <c r="Q91" s="198"/>
      <c r="R91" s="199">
        <f>SUM(R92:R259)</f>
        <v>1.2551591600000001</v>
      </c>
      <c r="S91" s="198"/>
      <c r="T91" s="200">
        <f>SUM(T92:T259)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80</v>
      </c>
      <c r="AY91" s="201" t="s">
        <v>126</v>
      </c>
      <c r="BK91" s="203">
        <f>SUM(BK92:BK259)</f>
        <v>0</v>
      </c>
    </row>
    <row r="92" s="2" customFormat="1" ht="16.5" customHeight="1">
      <c r="A92" s="40"/>
      <c r="B92" s="41"/>
      <c r="C92" s="206" t="s">
        <v>82</v>
      </c>
      <c r="D92" s="206" t="s">
        <v>129</v>
      </c>
      <c r="E92" s="207" t="s">
        <v>275</v>
      </c>
      <c r="F92" s="208" t="s">
        <v>276</v>
      </c>
      <c r="G92" s="209" t="s">
        <v>277</v>
      </c>
      <c r="H92" s="210">
        <v>50</v>
      </c>
      <c r="I92" s="211"/>
      <c r="J92" s="212">
        <f>ROUND(I92*H92,2)</f>
        <v>0</v>
      </c>
      <c r="K92" s="208" t="s">
        <v>133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0.0071900000000000002</v>
      </c>
      <c r="R92" s="215">
        <f>Q92*H92</f>
        <v>0.35949999999999999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153</v>
      </c>
      <c r="AT92" s="217" t="s">
        <v>129</v>
      </c>
      <c r="AU92" s="217" t="s">
        <v>82</v>
      </c>
      <c r="AY92" s="19" t="s">
        <v>126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153</v>
      </c>
      <c r="BM92" s="217" t="s">
        <v>278</v>
      </c>
    </row>
    <row r="93" s="2" customFormat="1">
      <c r="A93" s="40"/>
      <c r="B93" s="41"/>
      <c r="C93" s="42"/>
      <c r="D93" s="219" t="s">
        <v>136</v>
      </c>
      <c r="E93" s="42"/>
      <c r="F93" s="220" t="s">
        <v>279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136</v>
      </c>
      <c r="AU93" s="19" t="s">
        <v>82</v>
      </c>
    </row>
    <row r="94" s="2" customFormat="1">
      <c r="A94" s="40"/>
      <c r="B94" s="41"/>
      <c r="C94" s="42"/>
      <c r="D94" s="224" t="s">
        <v>137</v>
      </c>
      <c r="E94" s="42"/>
      <c r="F94" s="225" t="s">
        <v>280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137</v>
      </c>
      <c r="AU94" s="19" t="s">
        <v>82</v>
      </c>
    </row>
    <row r="95" s="2" customFormat="1" ht="16.5" customHeight="1">
      <c r="A95" s="40"/>
      <c r="B95" s="41"/>
      <c r="C95" s="206" t="s">
        <v>147</v>
      </c>
      <c r="D95" s="206" t="s">
        <v>129</v>
      </c>
      <c r="E95" s="207" t="s">
        <v>281</v>
      </c>
      <c r="F95" s="208" t="s">
        <v>282</v>
      </c>
      <c r="G95" s="209" t="s">
        <v>283</v>
      </c>
      <c r="H95" s="210">
        <v>120</v>
      </c>
      <c r="I95" s="211"/>
      <c r="J95" s="212">
        <f>ROUND(I95*H95,2)</f>
        <v>0</v>
      </c>
      <c r="K95" s="208" t="s">
        <v>133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3.0000000000000001E-05</v>
      </c>
      <c r="R95" s="215">
        <f>Q95*H95</f>
        <v>0.0035999999999999999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153</v>
      </c>
      <c r="AT95" s="217" t="s">
        <v>129</v>
      </c>
      <c r="AU95" s="217" t="s">
        <v>82</v>
      </c>
      <c r="AY95" s="19" t="s">
        <v>126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153</v>
      </c>
      <c r="BM95" s="217" t="s">
        <v>284</v>
      </c>
    </row>
    <row r="96" s="2" customFormat="1">
      <c r="A96" s="40"/>
      <c r="B96" s="41"/>
      <c r="C96" s="42"/>
      <c r="D96" s="219" t="s">
        <v>136</v>
      </c>
      <c r="E96" s="42"/>
      <c r="F96" s="220" t="s">
        <v>285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82</v>
      </c>
    </row>
    <row r="97" s="2" customFormat="1">
      <c r="A97" s="40"/>
      <c r="B97" s="41"/>
      <c r="C97" s="42"/>
      <c r="D97" s="224" t="s">
        <v>137</v>
      </c>
      <c r="E97" s="42"/>
      <c r="F97" s="225" t="s">
        <v>286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137</v>
      </c>
      <c r="AU97" s="19" t="s">
        <v>82</v>
      </c>
    </row>
    <row r="98" s="2" customFormat="1" ht="16.5" customHeight="1">
      <c r="A98" s="40"/>
      <c r="B98" s="41"/>
      <c r="C98" s="206" t="s">
        <v>153</v>
      </c>
      <c r="D98" s="206" t="s">
        <v>129</v>
      </c>
      <c r="E98" s="207" t="s">
        <v>287</v>
      </c>
      <c r="F98" s="208" t="s">
        <v>288</v>
      </c>
      <c r="G98" s="209" t="s">
        <v>289</v>
      </c>
      <c r="H98" s="210">
        <v>15</v>
      </c>
      <c r="I98" s="211"/>
      <c r="J98" s="212">
        <f>ROUND(I98*H98,2)</f>
        <v>0</v>
      </c>
      <c r="K98" s="208" t="s">
        <v>133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153</v>
      </c>
      <c r="AT98" s="217" t="s">
        <v>129</v>
      </c>
      <c r="AU98" s="217" t="s">
        <v>82</v>
      </c>
      <c r="AY98" s="19" t="s">
        <v>126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153</v>
      </c>
      <c r="BM98" s="217" t="s">
        <v>290</v>
      </c>
    </row>
    <row r="99" s="2" customFormat="1">
      <c r="A99" s="40"/>
      <c r="B99" s="41"/>
      <c r="C99" s="42"/>
      <c r="D99" s="219" t="s">
        <v>136</v>
      </c>
      <c r="E99" s="42"/>
      <c r="F99" s="220" t="s">
        <v>291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136</v>
      </c>
      <c r="AU99" s="19" t="s">
        <v>82</v>
      </c>
    </row>
    <row r="100" s="2" customFormat="1">
      <c r="A100" s="40"/>
      <c r="B100" s="41"/>
      <c r="C100" s="42"/>
      <c r="D100" s="224" t="s">
        <v>137</v>
      </c>
      <c r="E100" s="42"/>
      <c r="F100" s="225" t="s">
        <v>292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137</v>
      </c>
      <c r="AU100" s="19" t="s">
        <v>82</v>
      </c>
    </row>
    <row r="101" s="2" customFormat="1" ht="21.75" customHeight="1">
      <c r="A101" s="40"/>
      <c r="B101" s="41"/>
      <c r="C101" s="206" t="s">
        <v>125</v>
      </c>
      <c r="D101" s="206" t="s">
        <v>129</v>
      </c>
      <c r="E101" s="207" t="s">
        <v>293</v>
      </c>
      <c r="F101" s="208" t="s">
        <v>294</v>
      </c>
      <c r="G101" s="209" t="s">
        <v>295</v>
      </c>
      <c r="H101" s="210">
        <v>10</v>
      </c>
      <c r="I101" s="211"/>
      <c r="J101" s="212">
        <f>ROUND(I101*H101,2)</f>
        <v>0</v>
      </c>
      <c r="K101" s="208" t="s">
        <v>133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153</v>
      </c>
      <c r="AT101" s="217" t="s">
        <v>129</v>
      </c>
      <c r="AU101" s="217" t="s">
        <v>82</v>
      </c>
      <c r="AY101" s="19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153</v>
      </c>
      <c r="BM101" s="217" t="s">
        <v>296</v>
      </c>
    </row>
    <row r="102" s="2" customFormat="1">
      <c r="A102" s="40"/>
      <c r="B102" s="41"/>
      <c r="C102" s="42"/>
      <c r="D102" s="219" t="s">
        <v>136</v>
      </c>
      <c r="E102" s="42"/>
      <c r="F102" s="220" t="s">
        <v>297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136</v>
      </c>
      <c r="AU102" s="19" t="s">
        <v>82</v>
      </c>
    </row>
    <row r="103" s="2" customFormat="1">
      <c r="A103" s="40"/>
      <c r="B103" s="41"/>
      <c r="C103" s="42"/>
      <c r="D103" s="224" t="s">
        <v>137</v>
      </c>
      <c r="E103" s="42"/>
      <c r="F103" s="225" t="s">
        <v>298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137</v>
      </c>
      <c r="AU103" s="19" t="s">
        <v>82</v>
      </c>
    </row>
    <row r="104" s="13" customFormat="1">
      <c r="A104" s="13"/>
      <c r="B104" s="226"/>
      <c r="C104" s="227"/>
      <c r="D104" s="219" t="s">
        <v>139</v>
      </c>
      <c r="E104" s="228" t="s">
        <v>19</v>
      </c>
      <c r="F104" s="229" t="s">
        <v>299</v>
      </c>
      <c r="G104" s="227"/>
      <c r="H104" s="228" t="s">
        <v>19</v>
      </c>
      <c r="I104" s="230"/>
      <c r="J104" s="227"/>
      <c r="K104" s="227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139</v>
      </c>
      <c r="AU104" s="235" t="s">
        <v>82</v>
      </c>
      <c r="AV104" s="13" t="s">
        <v>80</v>
      </c>
      <c r="AW104" s="13" t="s">
        <v>33</v>
      </c>
      <c r="AX104" s="13" t="s">
        <v>72</v>
      </c>
      <c r="AY104" s="235" t="s">
        <v>126</v>
      </c>
    </row>
    <row r="105" s="14" customFormat="1">
      <c r="A105" s="14"/>
      <c r="B105" s="236"/>
      <c r="C105" s="237"/>
      <c r="D105" s="219" t="s">
        <v>139</v>
      </c>
      <c r="E105" s="238" t="s">
        <v>19</v>
      </c>
      <c r="F105" s="239" t="s">
        <v>195</v>
      </c>
      <c r="G105" s="237"/>
      <c r="H105" s="240">
        <v>10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139</v>
      </c>
      <c r="AU105" s="246" t="s">
        <v>82</v>
      </c>
      <c r="AV105" s="14" t="s">
        <v>82</v>
      </c>
      <c r="AW105" s="14" t="s">
        <v>33</v>
      </c>
      <c r="AX105" s="14" t="s">
        <v>80</v>
      </c>
      <c r="AY105" s="246" t="s">
        <v>126</v>
      </c>
    </row>
    <row r="106" s="2" customFormat="1" ht="21.75" customHeight="1">
      <c r="A106" s="40"/>
      <c r="B106" s="41"/>
      <c r="C106" s="206" t="s">
        <v>167</v>
      </c>
      <c r="D106" s="206" t="s">
        <v>129</v>
      </c>
      <c r="E106" s="207" t="s">
        <v>300</v>
      </c>
      <c r="F106" s="208" t="s">
        <v>301</v>
      </c>
      <c r="G106" s="209" t="s">
        <v>295</v>
      </c>
      <c r="H106" s="210">
        <v>283.69099999999997</v>
      </c>
      <c r="I106" s="211"/>
      <c r="J106" s="212">
        <f>ROUND(I106*H106,2)</f>
        <v>0</v>
      </c>
      <c r="K106" s="208" t="s">
        <v>133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153</v>
      </c>
      <c r="AT106" s="217" t="s">
        <v>129</v>
      </c>
      <c r="AU106" s="217" t="s">
        <v>82</v>
      </c>
      <c r="AY106" s="19" t="s">
        <v>126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153</v>
      </c>
      <c r="BM106" s="217" t="s">
        <v>302</v>
      </c>
    </row>
    <row r="107" s="2" customFormat="1">
      <c r="A107" s="40"/>
      <c r="B107" s="41"/>
      <c r="C107" s="42"/>
      <c r="D107" s="219" t="s">
        <v>136</v>
      </c>
      <c r="E107" s="42"/>
      <c r="F107" s="220" t="s">
        <v>303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136</v>
      </c>
      <c r="AU107" s="19" t="s">
        <v>82</v>
      </c>
    </row>
    <row r="108" s="2" customFormat="1">
      <c r="A108" s="40"/>
      <c r="B108" s="41"/>
      <c r="C108" s="42"/>
      <c r="D108" s="224" t="s">
        <v>137</v>
      </c>
      <c r="E108" s="42"/>
      <c r="F108" s="225" t="s">
        <v>304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137</v>
      </c>
      <c r="AU108" s="19" t="s">
        <v>82</v>
      </c>
    </row>
    <row r="109" s="13" customFormat="1">
      <c r="A109" s="13"/>
      <c r="B109" s="226"/>
      <c r="C109" s="227"/>
      <c r="D109" s="219" t="s">
        <v>139</v>
      </c>
      <c r="E109" s="228" t="s">
        <v>19</v>
      </c>
      <c r="F109" s="229" t="s">
        <v>305</v>
      </c>
      <c r="G109" s="227"/>
      <c r="H109" s="228" t="s">
        <v>19</v>
      </c>
      <c r="I109" s="230"/>
      <c r="J109" s="227"/>
      <c r="K109" s="227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139</v>
      </c>
      <c r="AU109" s="235" t="s">
        <v>82</v>
      </c>
      <c r="AV109" s="13" t="s">
        <v>80</v>
      </c>
      <c r="AW109" s="13" t="s">
        <v>33</v>
      </c>
      <c r="AX109" s="13" t="s">
        <v>72</v>
      </c>
      <c r="AY109" s="235" t="s">
        <v>126</v>
      </c>
    </row>
    <row r="110" s="13" customFormat="1">
      <c r="A110" s="13"/>
      <c r="B110" s="226"/>
      <c r="C110" s="227"/>
      <c r="D110" s="219" t="s">
        <v>139</v>
      </c>
      <c r="E110" s="228" t="s">
        <v>19</v>
      </c>
      <c r="F110" s="229" t="s">
        <v>306</v>
      </c>
      <c r="G110" s="227"/>
      <c r="H110" s="228" t="s">
        <v>19</v>
      </c>
      <c r="I110" s="230"/>
      <c r="J110" s="227"/>
      <c r="K110" s="227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139</v>
      </c>
      <c r="AU110" s="235" t="s">
        <v>82</v>
      </c>
      <c r="AV110" s="13" t="s">
        <v>80</v>
      </c>
      <c r="AW110" s="13" t="s">
        <v>33</v>
      </c>
      <c r="AX110" s="13" t="s">
        <v>72</v>
      </c>
      <c r="AY110" s="235" t="s">
        <v>126</v>
      </c>
    </row>
    <row r="111" s="13" customFormat="1">
      <c r="A111" s="13"/>
      <c r="B111" s="226"/>
      <c r="C111" s="227"/>
      <c r="D111" s="219" t="s">
        <v>139</v>
      </c>
      <c r="E111" s="228" t="s">
        <v>19</v>
      </c>
      <c r="F111" s="229" t="s">
        <v>307</v>
      </c>
      <c r="G111" s="227"/>
      <c r="H111" s="228" t="s">
        <v>19</v>
      </c>
      <c r="I111" s="230"/>
      <c r="J111" s="227"/>
      <c r="K111" s="227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139</v>
      </c>
      <c r="AU111" s="235" t="s">
        <v>82</v>
      </c>
      <c r="AV111" s="13" t="s">
        <v>80</v>
      </c>
      <c r="AW111" s="13" t="s">
        <v>33</v>
      </c>
      <c r="AX111" s="13" t="s">
        <v>72</v>
      </c>
      <c r="AY111" s="235" t="s">
        <v>126</v>
      </c>
    </row>
    <row r="112" s="13" customFormat="1">
      <c r="A112" s="13"/>
      <c r="B112" s="226"/>
      <c r="C112" s="227"/>
      <c r="D112" s="219" t="s">
        <v>139</v>
      </c>
      <c r="E112" s="228" t="s">
        <v>19</v>
      </c>
      <c r="F112" s="229" t="s">
        <v>308</v>
      </c>
      <c r="G112" s="227"/>
      <c r="H112" s="228" t="s">
        <v>19</v>
      </c>
      <c r="I112" s="230"/>
      <c r="J112" s="227"/>
      <c r="K112" s="227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139</v>
      </c>
      <c r="AU112" s="235" t="s">
        <v>82</v>
      </c>
      <c r="AV112" s="13" t="s">
        <v>80</v>
      </c>
      <c r="AW112" s="13" t="s">
        <v>33</v>
      </c>
      <c r="AX112" s="13" t="s">
        <v>72</v>
      </c>
      <c r="AY112" s="235" t="s">
        <v>126</v>
      </c>
    </row>
    <row r="113" s="13" customFormat="1">
      <c r="A113" s="13"/>
      <c r="B113" s="226"/>
      <c r="C113" s="227"/>
      <c r="D113" s="219" t="s">
        <v>139</v>
      </c>
      <c r="E113" s="228" t="s">
        <v>19</v>
      </c>
      <c r="F113" s="229" t="s">
        <v>309</v>
      </c>
      <c r="G113" s="227"/>
      <c r="H113" s="228" t="s">
        <v>19</v>
      </c>
      <c r="I113" s="230"/>
      <c r="J113" s="227"/>
      <c r="K113" s="227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139</v>
      </c>
      <c r="AU113" s="235" t="s">
        <v>82</v>
      </c>
      <c r="AV113" s="13" t="s">
        <v>80</v>
      </c>
      <c r="AW113" s="13" t="s">
        <v>33</v>
      </c>
      <c r="AX113" s="13" t="s">
        <v>72</v>
      </c>
      <c r="AY113" s="235" t="s">
        <v>126</v>
      </c>
    </row>
    <row r="114" s="13" customFormat="1">
      <c r="A114" s="13"/>
      <c r="B114" s="226"/>
      <c r="C114" s="227"/>
      <c r="D114" s="219" t="s">
        <v>139</v>
      </c>
      <c r="E114" s="228" t="s">
        <v>19</v>
      </c>
      <c r="F114" s="229" t="s">
        <v>310</v>
      </c>
      <c r="G114" s="227"/>
      <c r="H114" s="228" t="s">
        <v>19</v>
      </c>
      <c r="I114" s="230"/>
      <c r="J114" s="227"/>
      <c r="K114" s="227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139</v>
      </c>
      <c r="AU114" s="235" t="s">
        <v>82</v>
      </c>
      <c r="AV114" s="13" t="s">
        <v>80</v>
      </c>
      <c r="AW114" s="13" t="s">
        <v>33</v>
      </c>
      <c r="AX114" s="13" t="s">
        <v>72</v>
      </c>
      <c r="AY114" s="235" t="s">
        <v>126</v>
      </c>
    </row>
    <row r="115" s="14" customFormat="1">
      <c r="A115" s="14"/>
      <c r="B115" s="236"/>
      <c r="C115" s="237"/>
      <c r="D115" s="219" t="s">
        <v>139</v>
      </c>
      <c r="E115" s="239" t="s">
        <v>19</v>
      </c>
      <c r="F115" s="252" t="s">
        <v>233</v>
      </c>
      <c r="G115" s="237"/>
      <c r="H115" s="240">
        <v>283.69099999999997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139</v>
      </c>
      <c r="AU115" s="246" t="s">
        <v>82</v>
      </c>
      <c r="AV115" s="14" t="s">
        <v>82</v>
      </c>
      <c r="AW115" s="14" t="s">
        <v>33</v>
      </c>
      <c r="AX115" s="14" t="s">
        <v>80</v>
      </c>
      <c r="AY115" s="246" t="s">
        <v>126</v>
      </c>
    </row>
    <row r="116" s="2" customFormat="1">
      <c r="A116" s="40"/>
      <c r="B116" s="41"/>
      <c r="C116" s="42"/>
      <c r="D116" s="219" t="s">
        <v>311</v>
      </c>
      <c r="E116" s="42"/>
      <c r="F116" s="253" t="s">
        <v>312</v>
      </c>
      <c r="G116" s="42"/>
      <c r="H116" s="42"/>
      <c r="I116" s="42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U116" s="19" t="s">
        <v>82</v>
      </c>
    </row>
    <row r="117" s="2" customFormat="1">
      <c r="A117" s="40"/>
      <c r="B117" s="41"/>
      <c r="C117" s="42"/>
      <c r="D117" s="219" t="s">
        <v>311</v>
      </c>
      <c r="E117" s="42"/>
      <c r="F117" s="254" t="s">
        <v>313</v>
      </c>
      <c r="G117" s="42"/>
      <c r="H117" s="255">
        <v>161.68299999999999</v>
      </c>
      <c r="I117" s="42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U117" s="19" t="s">
        <v>82</v>
      </c>
    </row>
    <row r="118" s="2" customFormat="1">
      <c r="A118" s="40"/>
      <c r="B118" s="41"/>
      <c r="C118" s="42"/>
      <c r="D118" s="219" t="s">
        <v>311</v>
      </c>
      <c r="E118" s="42"/>
      <c r="F118" s="254" t="s">
        <v>314</v>
      </c>
      <c r="G118" s="42"/>
      <c r="H118" s="255">
        <v>18.199999999999999</v>
      </c>
      <c r="I118" s="42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U118" s="19" t="s">
        <v>82</v>
      </c>
    </row>
    <row r="119" s="2" customFormat="1">
      <c r="A119" s="40"/>
      <c r="B119" s="41"/>
      <c r="C119" s="42"/>
      <c r="D119" s="219" t="s">
        <v>311</v>
      </c>
      <c r="E119" s="42"/>
      <c r="F119" s="256" t="s">
        <v>315</v>
      </c>
      <c r="G119" s="42"/>
      <c r="H119" s="42"/>
      <c r="I119" s="42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U119" s="19" t="s">
        <v>82</v>
      </c>
    </row>
    <row r="120" s="2" customFormat="1">
      <c r="A120" s="40"/>
      <c r="B120" s="41"/>
      <c r="C120" s="42"/>
      <c r="D120" s="219" t="s">
        <v>311</v>
      </c>
      <c r="E120" s="42"/>
      <c r="F120" s="257" t="s">
        <v>316</v>
      </c>
      <c r="G120" s="42"/>
      <c r="H120" s="255">
        <v>161.68299999999999</v>
      </c>
      <c r="I120" s="42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U120" s="19" t="s">
        <v>82</v>
      </c>
    </row>
    <row r="121" s="2" customFormat="1">
      <c r="A121" s="40"/>
      <c r="B121" s="41"/>
      <c r="C121" s="42"/>
      <c r="D121" s="219" t="s">
        <v>311</v>
      </c>
      <c r="E121" s="42"/>
      <c r="F121" s="256" t="s">
        <v>317</v>
      </c>
      <c r="G121" s="42"/>
      <c r="H121" s="42"/>
      <c r="I121" s="42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U121" s="19" t="s">
        <v>82</v>
      </c>
    </row>
    <row r="122" s="2" customFormat="1">
      <c r="A122" s="40"/>
      <c r="B122" s="41"/>
      <c r="C122" s="42"/>
      <c r="D122" s="219" t="s">
        <v>311</v>
      </c>
      <c r="E122" s="42"/>
      <c r="F122" s="257" t="s">
        <v>318</v>
      </c>
      <c r="G122" s="42"/>
      <c r="H122" s="255">
        <v>18.199999999999999</v>
      </c>
      <c r="I122" s="42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U122" s="19" t="s">
        <v>82</v>
      </c>
    </row>
    <row r="123" s="2" customFormat="1">
      <c r="A123" s="40"/>
      <c r="B123" s="41"/>
      <c r="C123" s="42"/>
      <c r="D123" s="219" t="s">
        <v>311</v>
      </c>
      <c r="E123" s="42"/>
      <c r="F123" s="253" t="s">
        <v>319</v>
      </c>
      <c r="G123" s="42"/>
      <c r="H123" s="42"/>
      <c r="I123" s="42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U123" s="19" t="s">
        <v>82</v>
      </c>
    </row>
    <row r="124" s="2" customFormat="1">
      <c r="A124" s="40"/>
      <c r="B124" s="41"/>
      <c r="C124" s="42"/>
      <c r="D124" s="219" t="s">
        <v>311</v>
      </c>
      <c r="E124" s="42"/>
      <c r="F124" s="254" t="s">
        <v>320</v>
      </c>
      <c r="G124" s="42"/>
      <c r="H124" s="255">
        <v>9.0399999999999991</v>
      </c>
      <c r="I124" s="42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U124" s="19" t="s">
        <v>82</v>
      </c>
    </row>
    <row r="125" s="2" customFormat="1">
      <c r="A125" s="40"/>
      <c r="B125" s="41"/>
      <c r="C125" s="42"/>
      <c r="D125" s="219" t="s">
        <v>311</v>
      </c>
      <c r="E125" s="42"/>
      <c r="F125" s="254" t="s">
        <v>321</v>
      </c>
      <c r="G125" s="42"/>
      <c r="H125" s="255">
        <v>1.6399999999999999</v>
      </c>
      <c r="I125" s="42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U125" s="19" t="s">
        <v>82</v>
      </c>
    </row>
    <row r="126" s="2" customFormat="1">
      <c r="A126" s="40"/>
      <c r="B126" s="41"/>
      <c r="C126" s="42"/>
      <c r="D126" s="219" t="s">
        <v>311</v>
      </c>
      <c r="E126" s="42"/>
      <c r="F126" s="254" t="s">
        <v>322</v>
      </c>
      <c r="G126" s="42"/>
      <c r="H126" s="255">
        <v>28.614999999999998</v>
      </c>
      <c r="I126" s="42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U126" s="19" t="s">
        <v>82</v>
      </c>
    </row>
    <row r="127" s="2" customFormat="1">
      <c r="A127" s="40"/>
      <c r="B127" s="41"/>
      <c r="C127" s="42"/>
      <c r="D127" s="219" t="s">
        <v>311</v>
      </c>
      <c r="E127" s="42"/>
      <c r="F127" s="254" t="s">
        <v>323</v>
      </c>
      <c r="G127" s="42"/>
      <c r="H127" s="255">
        <v>13.824</v>
      </c>
      <c r="I127" s="42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U127" s="19" t="s">
        <v>82</v>
      </c>
    </row>
    <row r="128" s="2" customFormat="1">
      <c r="A128" s="40"/>
      <c r="B128" s="41"/>
      <c r="C128" s="42"/>
      <c r="D128" s="219" t="s">
        <v>311</v>
      </c>
      <c r="E128" s="42"/>
      <c r="F128" s="254" t="s">
        <v>324</v>
      </c>
      <c r="G128" s="42"/>
      <c r="H128" s="255">
        <v>2.1640000000000001</v>
      </c>
      <c r="I128" s="42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U128" s="19" t="s">
        <v>82</v>
      </c>
    </row>
    <row r="129" s="2" customFormat="1">
      <c r="A129" s="40"/>
      <c r="B129" s="41"/>
      <c r="C129" s="42"/>
      <c r="D129" s="219" t="s">
        <v>311</v>
      </c>
      <c r="E129" s="42"/>
      <c r="F129" s="256" t="s">
        <v>325</v>
      </c>
      <c r="G129" s="42"/>
      <c r="H129" s="42"/>
      <c r="I129" s="42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U129" s="19" t="s">
        <v>82</v>
      </c>
    </row>
    <row r="130" s="2" customFormat="1">
      <c r="A130" s="40"/>
      <c r="B130" s="41"/>
      <c r="C130" s="42"/>
      <c r="D130" s="219" t="s">
        <v>311</v>
      </c>
      <c r="E130" s="42"/>
      <c r="F130" s="257" t="s">
        <v>326</v>
      </c>
      <c r="G130" s="42"/>
      <c r="H130" s="255">
        <v>9.0399999999999991</v>
      </c>
      <c r="I130" s="42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U130" s="19" t="s">
        <v>82</v>
      </c>
    </row>
    <row r="131" s="2" customFormat="1">
      <c r="A131" s="40"/>
      <c r="B131" s="41"/>
      <c r="C131" s="42"/>
      <c r="D131" s="219" t="s">
        <v>311</v>
      </c>
      <c r="E131" s="42"/>
      <c r="F131" s="256" t="s">
        <v>327</v>
      </c>
      <c r="G131" s="42"/>
      <c r="H131" s="42"/>
      <c r="I131" s="42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U131" s="19" t="s">
        <v>82</v>
      </c>
    </row>
    <row r="132" s="2" customFormat="1">
      <c r="A132" s="40"/>
      <c r="B132" s="41"/>
      <c r="C132" s="42"/>
      <c r="D132" s="219" t="s">
        <v>311</v>
      </c>
      <c r="E132" s="42"/>
      <c r="F132" s="257" t="s">
        <v>328</v>
      </c>
      <c r="G132" s="42"/>
      <c r="H132" s="255">
        <v>1.6399999999999999</v>
      </c>
      <c r="I132" s="42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U132" s="19" t="s">
        <v>82</v>
      </c>
    </row>
    <row r="133" s="2" customFormat="1">
      <c r="A133" s="40"/>
      <c r="B133" s="41"/>
      <c r="C133" s="42"/>
      <c r="D133" s="219" t="s">
        <v>311</v>
      </c>
      <c r="E133" s="42"/>
      <c r="F133" s="256" t="s">
        <v>329</v>
      </c>
      <c r="G133" s="42"/>
      <c r="H133" s="42"/>
      <c r="I133" s="42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U133" s="19" t="s">
        <v>82</v>
      </c>
    </row>
    <row r="134" s="2" customFormat="1">
      <c r="A134" s="40"/>
      <c r="B134" s="41"/>
      <c r="C134" s="42"/>
      <c r="D134" s="219" t="s">
        <v>311</v>
      </c>
      <c r="E134" s="42"/>
      <c r="F134" s="257" t="s">
        <v>330</v>
      </c>
      <c r="G134" s="42"/>
      <c r="H134" s="255">
        <v>28.614999999999998</v>
      </c>
      <c r="I134" s="42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U134" s="19" t="s">
        <v>82</v>
      </c>
    </row>
    <row r="135" s="2" customFormat="1">
      <c r="A135" s="40"/>
      <c r="B135" s="41"/>
      <c r="C135" s="42"/>
      <c r="D135" s="219" t="s">
        <v>311</v>
      </c>
      <c r="E135" s="42"/>
      <c r="F135" s="256" t="s">
        <v>331</v>
      </c>
      <c r="G135" s="42"/>
      <c r="H135" s="42"/>
      <c r="I135" s="42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U135" s="19" t="s">
        <v>82</v>
      </c>
    </row>
    <row r="136" s="2" customFormat="1">
      <c r="A136" s="40"/>
      <c r="B136" s="41"/>
      <c r="C136" s="42"/>
      <c r="D136" s="219" t="s">
        <v>311</v>
      </c>
      <c r="E136" s="42"/>
      <c r="F136" s="257" t="s">
        <v>332</v>
      </c>
      <c r="G136" s="42"/>
      <c r="H136" s="255">
        <v>13.824</v>
      </c>
      <c r="I136" s="42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U136" s="19" t="s">
        <v>82</v>
      </c>
    </row>
    <row r="137" s="2" customFormat="1">
      <c r="A137" s="40"/>
      <c r="B137" s="41"/>
      <c r="C137" s="42"/>
      <c r="D137" s="219" t="s">
        <v>311</v>
      </c>
      <c r="E137" s="42"/>
      <c r="F137" s="256" t="s">
        <v>333</v>
      </c>
      <c r="G137" s="42"/>
      <c r="H137" s="42"/>
      <c r="I137" s="42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U137" s="19" t="s">
        <v>82</v>
      </c>
    </row>
    <row r="138" s="2" customFormat="1">
      <c r="A138" s="40"/>
      <c r="B138" s="41"/>
      <c r="C138" s="42"/>
      <c r="D138" s="219" t="s">
        <v>311</v>
      </c>
      <c r="E138" s="42"/>
      <c r="F138" s="257" t="s">
        <v>334</v>
      </c>
      <c r="G138" s="42"/>
      <c r="H138" s="255">
        <v>2.1640000000000001</v>
      </c>
      <c r="I138" s="42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U138" s="19" t="s">
        <v>82</v>
      </c>
    </row>
    <row r="139" s="2" customFormat="1" ht="16.5" customHeight="1">
      <c r="A139" s="40"/>
      <c r="B139" s="41"/>
      <c r="C139" s="206" t="s">
        <v>176</v>
      </c>
      <c r="D139" s="206" t="s">
        <v>129</v>
      </c>
      <c r="E139" s="207" t="s">
        <v>335</v>
      </c>
      <c r="F139" s="208" t="s">
        <v>336</v>
      </c>
      <c r="G139" s="209" t="s">
        <v>295</v>
      </c>
      <c r="H139" s="210">
        <v>10.050000000000001</v>
      </c>
      <c r="I139" s="211"/>
      <c r="J139" s="212">
        <f>ROUND(I139*H139,2)</f>
        <v>0</v>
      </c>
      <c r="K139" s="208" t="s">
        <v>133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153</v>
      </c>
      <c r="AT139" s="217" t="s">
        <v>129</v>
      </c>
      <c r="AU139" s="217" t="s">
        <v>82</v>
      </c>
      <c r="AY139" s="19" t="s">
        <v>126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153</v>
      </c>
      <c r="BM139" s="217" t="s">
        <v>337</v>
      </c>
    </row>
    <row r="140" s="2" customFormat="1">
      <c r="A140" s="40"/>
      <c r="B140" s="41"/>
      <c r="C140" s="42"/>
      <c r="D140" s="219" t="s">
        <v>136</v>
      </c>
      <c r="E140" s="42"/>
      <c r="F140" s="220" t="s">
        <v>338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136</v>
      </c>
      <c r="AU140" s="19" t="s">
        <v>82</v>
      </c>
    </row>
    <row r="141" s="2" customFormat="1">
      <c r="A141" s="40"/>
      <c r="B141" s="41"/>
      <c r="C141" s="42"/>
      <c r="D141" s="224" t="s">
        <v>137</v>
      </c>
      <c r="E141" s="42"/>
      <c r="F141" s="225" t="s">
        <v>339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137</v>
      </c>
      <c r="AU141" s="19" t="s">
        <v>82</v>
      </c>
    </row>
    <row r="142" s="13" customFormat="1">
      <c r="A142" s="13"/>
      <c r="B142" s="226"/>
      <c r="C142" s="227"/>
      <c r="D142" s="219" t="s">
        <v>139</v>
      </c>
      <c r="E142" s="228" t="s">
        <v>19</v>
      </c>
      <c r="F142" s="229" t="s">
        <v>340</v>
      </c>
      <c r="G142" s="227"/>
      <c r="H142" s="228" t="s">
        <v>19</v>
      </c>
      <c r="I142" s="230"/>
      <c r="J142" s="227"/>
      <c r="K142" s="227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139</v>
      </c>
      <c r="AU142" s="235" t="s">
        <v>82</v>
      </c>
      <c r="AV142" s="13" t="s">
        <v>80</v>
      </c>
      <c r="AW142" s="13" t="s">
        <v>33</v>
      </c>
      <c r="AX142" s="13" t="s">
        <v>72</v>
      </c>
      <c r="AY142" s="235" t="s">
        <v>126</v>
      </c>
    </row>
    <row r="143" s="14" customFormat="1">
      <c r="A143" s="14"/>
      <c r="B143" s="236"/>
      <c r="C143" s="237"/>
      <c r="D143" s="219" t="s">
        <v>139</v>
      </c>
      <c r="E143" s="238" t="s">
        <v>19</v>
      </c>
      <c r="F143" s="239" t="s">
        <v>341</v>
      </c>
      <c r="G143" s="237"/>
      <c r="H143" s="240">
        <v>5.8499999999999996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139</v>
      </c>
      <c r="AU143" s="246" t="s">
        <v>82</v>
      </c>
      <c r="AV143" s="14" t="s">
        <v>82</v>
      </c>
      <c r="AW143" s="14" t="s">
        <v>33</v>
      </c>
      <c r="AX143" s="14" t="s">
        <v>72</v>
      </c>
      <c r="AY143" s="246" t="s">
        <v>126</v>
      </c>
    </row>
    <row r="144" s="14" customFormat="1">
      <c r="A144" s="14"/>
      <c r="B144" s="236"/>
      <c r="C144" s="237"/>
      <c r="D144" s="219" t="s">
        <v>139</v>
      </c>
      <c r="E144" s="238" t="s">
        <v>19</v>
      </c>
      <c r="F144" s="239" t="s">
        <v>342</v>
      </c>
      <c r="G144" s="237"/>
      <c r="H144" s="240">
        <v>4.2000000000000002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139</v>
      </c>
      <c r="AU144" s="246" t="s">
        <v>82</v>
      </c>
      <c r="AV144" s="14" t="s">
        <v>82</v>
      </c>
      <c r="AW144" s="14" t="s">
        <v>33</v>
      </c>
      <c r="AX144" s="14" t="s">
        <v>72</v>
      </c>
      <c r="AY144" s="246" t="s">
        <v>126</v>
      </c>
    </row>
    <row r="145" s="15" customFormat="1">
      <c r="A145" s="15"/>
      <c r="B145" s="258"/>
      <c r="C145" s="259"/>
      <c r="D145" s="219" t="s">
        <v>139</v>
      </c>
      <c r="E145" s="260" t="s">
        <v>19</v>
      </c>
      <c r="F145" s="261" t="s">
        <v>343</v>
      </c>
      <c r="G145" s="259"/>
      <c r="H145" s="262">
        <v>10.050000000000001</v>
      </c>
      <c r="I145" s="263"/>
      <c r="J145" s="259"/>
      <c r="K145" s="259"/>
      <c r="L145" s="264"/>
      <c r="M145" s="265"/>
      <c r="N145" s="266"/>
      <c r="O145" s="266"/>
      <c r="P145" s="266"/>
      <c r="Q145" s="266"/>
      <c r="R145" s="266"/>
      <c r="S145" s="266"/>
      <c r="T145" s="26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8" t="s">
        <v>139</v>
      </c>
      <c r="AU145" s="268" t="s">
        <v>82</v>
      </c>
      <c r="AV145" s="15" t="s">
        <v>153</v>
      </c>
      <c r="AW145" s="15" t="s">
        <v>33</v>
      </c>
      <c r="AX145" s="15" t="s">
        <v>80</v>
      </c>
      <c r="AY145" s="268" t="s">
        <v>126</v>
      </c>
    </row>
    <row r="146" s="2" customFormat="1" ht="24.15" customHeight="1">
      <c r="A146" s="40"/>
      <c r="B146" s="41"/>
      <c r="C146" s="206" t="s">
        <v>183</v>
      </c>
      <c r="D146" s="206" t="s">
        <v>129</v>
      </c>
      <c r="E146" s="207" t="s">
        <v>344</v>
      </c>
      <c r="F146" s="208" t="s">
        <v>345</v>
      </c>
      <c r="G146" s="209" t="s">
        <v>295</v>
      </c>
      <c r="H146" s="210">
        <v>258.892</v>
      </c>
      <c r="I146" s="211"/>
      <c r="J146" s="212">
        <f>ROUND(I146*H146,2)</f>
        <v>0</v>
      </c>
      <c r="K146" s="208" t="s">
        <v>133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153</v>
      </c>
      <c r="AT146" s="217" t="s">
        <v>129</v>
      </c>
      <c r="AU146" s="217" t="s">
        <v>82</v>
      </c>
      <c r="AY146" s="19" t="s">
        <v>126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153</v>
      </c>
      <c r="BM146" s="217" t="s">
        <v>346</v>
      </c>
    </row>
    <row r="147" s="2" customFormat="1">
      <c r="A147" s="40"/>
      <c r="B147" s="41"/>
      <c r="C147" s="42"/>
      <c r="D147" s="219" t="s">
        <v>136</v>
      </c>
      <c r="E147" s="42"/>
      <c r="F147" s="220" t="s">
        <v>347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136</v>
      </c>
      <c r="AU147" s="19" t="s">
        <v>82</v>
      </c>
    </row>
    <row r="148" s="2" customFormat="1">
      <c r="A148" s="40"/>
      <c r="B148" s="41"/>
      <c r="C148" s="42"/>
      <c r="D148" s="224" t="s">
        <v>137</v>
      </c>
      <c r="E148" s="42"/>
      <c r="F148" s="225" t="s">
        <v>348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137</v>
      </c>
      <c r="AU148" s="19" t="s">
        <v>82</v>
      </c>
    </row>
    <row r="149" s="13" customFormat="1">
      <c r="A149" s="13"/>
      <c r="B149" s="226"/>
      <c r="C149" s="227"/>
      <c r="D149" s="219" t="s">
        <v>139</v>
      </c>
      <c r="E149" s="228" t="s">
        <v>19</v>
      </c>
      <c r="F149" s="229" t="s">
        <v>305</v>
      </c>
      <c r="G149" s="227"/>
      <c r="H149" s="228" t="s">
        <v>19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139</v>
      </c>
      <c r="AU149" s="235" t="s">
        <v>82</v>
      </c>
      <c r="AV149" s="13" t="s">
        <v>80</v>
      </c>
      <c r="AW149" s="13" t="s">
        <v>33</v>
      </c>
      <c r="AX149" s="13" t="s">
        <v>72</v>
      </c>
      <c r="AY149" s="235" t="s">
        <v>126</v>
      </c>
    </row>
    <row r="150" s="13" customFormat="1">
      <c r="A150" s="13"/>
      <c r="B150" s="226"/>
      <c r="C150" s="227"/>
      <c r="D150" s="219" t="s">
        <v>139</v>
      </c>
      <c r="E150" s="228" t="s">
        <v>19</v>
      </c>
      <c r="F150" s="229" t="s">
        <v>349</v>
      </c>
      <c r="G150" s="227"/>
      <c r="H150" s="228" t="s">
        <v>19</v>
      </c>
      <c r="I150" s="230"/>
      <c r="J150" s="227"/>
      <c r="K150" s="227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139</v>
      </c>
      <c r="AU150" s="235" t="s">
        <v>82</v>
      </c>
      <c r="AV150" s="13" t="s">
        <v>80</v>
      </c>
      <c r="AW150" s="13" t="s">
        <v>33</v>
      </c>
      <c r="AX150" s="13" t="s">
        <v>72</v>
      </c>
      <c r="AY150" s="235" t="s">
        <v>126</v>
      </c>
    </row>
    <row r="151" s="13" customFormat="1">
      <c r="A151" s="13"/>
      <c r="B151" s="226"/>
      <c r="C151" s="227"/>
      <c r="D151" s="219" t="s">
        <v>139</v>
      </c>
      <c r="E151" s="228" t="s">
        <v>19</v>
      </c>
      <c r="F151" s="229" t="s">
        <v>350</v>
      </c>
      <c r="G151" s="227"/>
      <c r="H151" s="228" t="s">
        <v>19</v>
      </c>
      <c r="I151" s="230"/>
      <c r="J151" s="227"/>
      <c r="K151" s="227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139</v>
      </c>
      <c r="AU151" s="235" t="s">
        <v>82</v>
      </c>
      <c r="AV151" s="13" t="s">
        <v>80</v>
      </c>
      <c r="AW151" s="13" t="s">
        <v>33</v>
      </c>
      <c r="AX151" s="13" t="s">
        <v>72</v>
      </c>
      <c r="AY151" s="235" t="s">
        <v>126</v>
      </c>
    </row>
    <row r="152" s="13" customFormat="1">
      <c r="A152" s="13"/>
      <c r="B152" s="226"/>
      <c r="C152" s="227"/>
      <c r="D152" s="219" t="s">
        <v>139</v>
      </c>
      <c r="E152" s="228" t="s">
        <v>19</v>
      </c>
      <c r="F152" s="229" t="s">
        <v>351</v>
      </c>
      <c r="G152" s="227"/>
      <c r="H152" s="228" t="s">
        <v>19</v>
      </c>
      <c r="I152" s="230"/>
      <c r="J152" s="227"/>
      <c r="K152" s="227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139</v>
      </c>
      <c r="AU152" s="235" t="s">
        <v>82</v>
      </c>
      <c r="AV152" s="13" t="s">
        <v>80</v>
      </c>
      <c r="AW152" s="13" t="s">
        <v>33</v>
      </c>
      <c r="AX152" s="13" t="s">
        <v>72</v>
      </c>
      <c r="AY152" s="235" t="s">
        <v>126</v>
      </c>
    </row>
    <row r="153" s="13" customFormat="1">
      <c r="A153" s="13"/>
      <c r="B153" s="226"/>
      <c r="C153" s="227"/>
      <c r="D153" s="219" t="s">
        <v>139</v>
      </c>
      <c r="E153" s="228" t="s">
        <v>19</v>
      </c>
      <c r="F153" s="229" t="s">
        <v>352</v>
      </c>
      <c r="G153" s="227"/>
      <c r="H153" s="228" t="s">
        <v>19</v>
      </c>
      <c r="I153" s="230"/>
      <c r="J153" s="227"/>
      <c r="K153" s="227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139</v>
      </c>
      <c r="AU153" s="235" t="s">
        <v>82</v>
      </c>
      <c r="AV153" s="13" t="s">
        <v>80</v>
      </c>
      <c r="AW153" s="13" t="s">
        <v>33</v>
      </c>
      <c r="AX153" s="13" t="s">
        <v>72</v>
      </c>
      <c r="AY153" s="235" t="s">
        <v>126</v>
      </c>
    </row>
    <row r="154" s="13" customFormat="1">
      <c r="A154" s="13"/>
      <c r="B154" s="226"/>
      <c r="C154" s="227"/>
      <c r="D154" s="219" t="s">
        <v>139</v>
      </c>
      <c r="E154" s="228" t="s">
        <v>19</v>
      </c>
      <c r="F154" s="229" t="s">
        <v>353</v>
      </c>
      <c r="G154" s="227"/>
      <c r="H154" s="228" t="s">
        <v>19</v>
      </c>
      <c r="I154" s="230"/>
      <c r="J154" s="227"/>
      <c r="K154" s="227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139</v>
      </c>
      <c r="AU154" s="235" t="s">
        <v>82</v>
      </c>
      <c r="AV154" s="13" t="s">
        <v>80</v>
      </c>
      <c r="AW154" s="13" t="s">
        <v>33</v>
      </c>
      <c r="AX154" s="13" t="s">
        <v>72</v>
      </c>
      <c r="AY154" s="235" t="s">
        <v>126</v>
      </c>
    </row>
    <row r="155" s="13" customFormat="1">
      <c r="A155" s="13"/>
      <c r="B155" s="226"/>
      <c r="C155" s="227"/>
      <c r="D155" s="219" t="s">
        <v>139</v>
      </c>
      <c r="E155" s="228" t="s">
        <v>19</v>
      </c>
      <c r="F155" s="229" t="s">
        <v>354</v>
      </c>
      <c r="G155" s="227"/>
      <c r="H155" s="228" t="s">
        <v>19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139</v>
      </c>
      <c r="AU155" s="235" t="s">
        <v>82</v>
      </c>
      <c r="AV155" s="13" t="s">
        <v>80</v>
      </c>
      <c r="AW155" s="13" t="s">
        <v>33</v>
      </c>
      <c r="AX155" s="13" t="s">
        <v>72</v>
      </c>
      <c r="AY155" s="235" t="s">
        <v>126</v>
      </c>
    </row>
    <row r="156" s="13" customFormat="1">
      <c r="A156" s="13"/>
      <c r="B156" s="226"/>
      <c r="C156" s="227"/>
      <c r="D156" s="219" t="s">
        <v>139</v>
      </c>
      <c r="E156" s="228" t="s">
        <v>19</v>
      </c>
      <c r="F156" s="229" t="s">
        <v>355</v>
      </c>
      <c r="G156" s="227"/>
      <c r="H156" s="228" t="s">
        <v>19</v>
      </c>
      <c r="I156" s="230"/>
      <c r="J156" s="227"/>
      <c r="K156" s="227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139</v>
      </c>
      <c r="AU156" s="235" t="s">
        <v>82</v>
      </c>
      <c r="AV156" s="13" t="s">
        <v>80</v>
      </c>
      <c r="AW156" s="13" t="s">
        <v>33</v>
      </c>
      <c r="AX156" s="13" t="s">
        <v>72</v>
      </c>
      <c r="AY156" s="235" t="s">
        <v>126</v>
      </c>
    </row>
    <row r="157" s="14" customFormat="1">
      <c r="A157" s="14"/>
      <c r="B157" s="236"/>
      <c r="C157" s="237"/>
      <c r="D157" s="219" t="s">
        <v>139</v>
      </c>
      <c r="E157" s="239" t="s">
        <v>19</v>
      </c>
      <c r="F157" s="252" t="s">
        <v>252</v>
      </c>
      <c r="G157" s="237"/>
      <c r="H157" s="240">
        <v>258.892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139</v>
      </c>
      <c r="AU157" s="246" t="s">
        <v>82</v>
      </c>
      <c r="AV157" s="14" t="s">
        <v>82</v>
      </c>
      <c r="AW157" s="14" t="s">
        <v>33</v>
      </c>
      <c r="AX157" s="14" t="s">
        <v>80</v>
      </c>
      <c r="AY157" s="246" t="s">
        <v>126</v>
      </c>
    </row>
    <row r="158" s="2" customFormat="1">
      <c r="A158" s="40"/>
      <c r="B158" s="41"/>
      <c r="C158" s="42"/>
      <c r="D158" s="219" t="s">
        <v>311</v>
      </c>
      <c r="E158" s="42"/>
      <c r="F158" s="253" t="s">
        <v>317</v>
      </c>
      <c r="G158" s="42"/>
      <c r="H158" s="42"/>
      <c r="I158" s="42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U158" s="19" t="s">
        <v>82</v>
      </c>
    </row>
    <row r="159" s="2" customFormat="1">
      <c r="A159" s="40"/>
      <c r="B159" s="41"/>
      <c r="C159" s="42"/>
      <c r="D159" s="219" t="s">
        <v>311</v>
      </c>
      <c r="E159" s="42"/>
      <c r="F159" s="254" t="s">
        <v>318</v>
      </c>
      <c r="G159" s="42"/>
      <c r="H159" s="255">
        <v>18.199999999999999</v>
      </c>
      <c r="I159" s="42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U159" s="19" t="s">
        <v>82</v>
      </c>
    </row>
    <row r="160" s="2" customFormat="1">
      <c r="A160" s="40"/>
      <c r="B160" s="41"/>
      <c r="C160" s="42"/>
      <c r="D160" s="219" t="s">
        <v>311</v>
      </c>
      <c r="E160" s="42"/>
      <c r="F160" s="253" t="s">
        <v>325</v>
      </c>
      <c r="G160" s="42"/>
      <c r="H160" s="42"/>
      <c r="I160" s="42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U160" s="19" t="s">
        <v>82</v>
      </c>
    </row>
    <row r="161" s="2" customFormat="1">
      <c r="A161" s="40"/>
      <c r="B161" s="41"/>
      <c r="C161" s="42"/>
      <c r="D161" s="219" t="s">
        <v>311</v>
      </c>
      <c r="E161" s="42"/>
      <c r="F161" s="254" t="s">
        <v>326</v>
      </c>
      <c r="G161" s="42"/>
      <c r="H161" s="255">
        <v>9.0399999999999991</v>
      </c>
      <c r="I161" s="42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U161" s="19" t="s">
        <v>82</v>
      </c>
    </row>
    <row r="162" s="2" customFormat="1" ht="16.5" customHeight="1">
      <c r="A162" s="40"/>
      <c r="B162" s="41"/>
      <c r="C162" s="206" t="s">
        <v>189</v>
      </c>
      <c r="D162" s="206" t="s">
        <v>129</v>
      </c>
      <c r="E162" s="207" t="s">
        <v>356</v>
      </c>
      <c r="F162" s="208" t="s">
        <v>357</v>
      </c>
      <c r="G162" s="209" t="s">
        <v>358</v>
      </c>
      <c r="H162" s="210">
        <v>466.00599999999997</v>
      </c>
      <c r="I162" s="211"/>
      <c r="J162" s="212">
        <f>ROUND(I162*H162,2)</f>
        <v>0</v>
      </c>
      <c r="K162" s="208" t="s">
        <v>133</v>
      </c>
      <c r="L162" s="46"/>
      <c r="M162" s="213" t="s">
        <v>19</v>
      </c>
      <c r="N162" s="214" t="s">
        <v>43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153</v>
      </c>
      <c r="AT162" s="217" t="s">
        <v>129</v>
      </c>
      <c r="AU162" s="217" t="s">
        <v>82</v>
      </c>
      <c r="AY162" s="19" t="s">
        <v>126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153</v>
      </c>
      <c r="BM162" s="217" t="s">
        <v>359</v>
      </c>
    </row>
    <row r="163" s="2" customFormat="1">
      <c r="A163" s="40"/>
      <c r="B163" s="41"/>
      <c r="C163" s="42"/>
      <c r="D163" s="219" t="s">
        <v>136</v>
      </c>
      <c r="E163" s="42"/>
      <c r="F163" s="220" t="s">
        <v>360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136</v>
      </c>
      <c r="AU163" s="19" t="s">
        <v>82</v>
      </c>
    </row>
    <row r="164" s="2" customFormat="1">
      <c r="A164" s="40"/>
      <c r="B164" s="41"/>
      <c r="C164" s="42"/>
      <c r="D164" s="224" t="s">
        <v>137</v>
      </c>
      <c r="E164" s="42"/>
      <c r="F164" s="225" t="s">
        <v>361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137</v>
      </c>
      <c r="AU164" s="19" t="s">
        <v>82</v>
      </c>
    </row>
    <row r="165" s="14" customFormat="1">
      <c r="A165" s="14"/>
      <c r="B165" s="236"/>
      <c r="C165" s="237"/>
      <c r="D165" s="219" t="s">
        <v>139</v>
      </c>
      <c r="E165" s="237"/>
      <c r="F165" s="239" t="s">
        <v>362</v>
      </c>
      <c r="G165" s="237"/>
      <c r="H165" s="240">
        <v>466.00599999999997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139</v>
      </c>
      <c r="AU165" s="246" t="s">
        <v>82</v>
      </c>
      <c r="AV165" s="14" t="s">
        <v>82</v>
      </c>
      <c r="AW165" s="14" t="s">
        <v>4</v>
      </c>
      <c r="AX165" s="14" t="s">
        <v>80</v>
      </c>
      <c r="AY165" s="246" t="s">
        <v>126</v>
      </c>
    </row>
    <row r="166" s="2" customFormat="1" ht="16.5" customHeight="1">
      <c r="A166" s="40"/>
      <c r="B166" s="41"/>
      <c r="C166" s="206" t="s">
        <v>195</v>
      </c>
      <c r="D166" s="206" t="s">
        <v>129</v>
      </c>
      <c r="E166" s="207" t="s">
        <v>363</v>
      </c>
      <c r="F166" s="208" t="s">
        <v>364</v>
      </c>
      <c r="G166" s="209" t="s">
        <v>295</v>
      </c>
      <c r="H166" s="210">
        <v>258.892</v>
      </c>
      <c r="I166" s="211"/>
      <c r="J166" s="212">
        <f>ROUND(I166*H166,2)</f>
        <v>0</v>
      </c>
      <c r="K166" s="208" t="s">
        <v>133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153</v>
      </c>
      <c r="AT166" s="217" t="s">
        <v>129</v>
      </c>
      <c r="AU166" s="217" t="s">
        <v>82</v>
      </c>
      <c r="AY166" s="19" t="s">
        <v>126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153</v>
      </c>
      <c r="BM166" s="217" t="s">
        <v>365</v>
      </c>
    </row>
    <row r="167" s="2" customFormat="1">
      <c r="A167" s="40"/>
      <c r="B167" s="41"/>
      <c r="C167" s="42"/>
      <c r="D167" s="219" t="s">
        <v>136</v>
      </c>
      <c r="E167" s="42"/>
      <c r="F167" s="220" t="s">
        <v>366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136</v>
      </c>
      <c r="AU167" s="19" t="s">
        <v>82</v>
      </c>
    </row>
    <row r="168" s="2" customFormat="1">
      <c r="A168" s="40"/>
      <c r="B168" s="41"/>
      <c r="C168" s="42"/>
      <c r="D168" s="224" t="s">
        <v>137</v>
      </c>
      <c r="E168" s="42"/>
      <c r="F168" s="225" t="s">
        <v>367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137</v>
      </c>
      <c r="AU168" s="19" t="s">
        <v>82</v>
      </c>
    </row>
    <row r="169" s="2" customFormat="1" ht="16.5" customHeight="1">
      <c r="A169" s="40"/>
      <c r="B169" s="41"/>
      <c r="C169" s="206" t="s">
        <v>200</v>
      </c>
      <c r="D169" s="206" t="s">
        <v>129</v>
      </c>
      <c r="E169" s="207" t="s">
        <v>368</v>
      </c>
      <c r="F169" s="208" t="s">
        <v>369</v>
      </c>
      <c r="G169" s="209" t="s">
        <v>295</v>
      </c>
      <c r="H169" s="210">
        <v>157.16999999999999</v>
      </c>
      <c r="I169" s="211"/>
      <c r="J169" s="212">
        <f>ROUND(I169*H169,2)</f>
        <v>0</v>
      </c>
      <c r="K169" s="208" t="s">
        <v>133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153</v>
      </c>
      <c r="AT169" s="217" t="s">
        <v>129</v>
      </c>
      <c r="AU169" s="217" t="s">
        <v>82</v>
      </c>
      <c r="AY169" s="19" t="s">
        <v>126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153</v>
      </c>
      <c r="BM169" s="217" t="s">
        <v>370</v>
      </c>
    </row>
    <row r="170" s="2" customFormat="1">
      <c r="A170" s="40"/>
      <c r="B170" s="41"/>
      <c r="C170" s="42"/>
      <c r="D170" s="219" t="s">
        <v>136</v>
      </c>
      <c r="E170" s="42"/>
      <c r="F170" s="220" t="s">
        <v>371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136</v>
      </c>
      <c r="AU170" s="19" t="s">
        <v>82</v>
      </c>
    </row>
    <row r="171" s="2" customFormat="1">
      <c r="A171" s="40"/>
      <c r="B171" s="41"/>
      <c r="C171" s="42"/>
      <c r="D171" s="224" t="s">
        <v>137</v>
      </c>
      <c r="E171" s="42"/>
      <c r="F171" s="225" t="s">
        <v>372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137</v>
      </c>
      <c r="AU171" s="19" t="s">
        <v>82</v>
      </c>
    </row>
    <row r="172" s="13" customFormat="1">
      <c r="A172" s="13"/>
      <c r="B172" s="226"/>
      <c r="C172" s="227"/>
      <c r="D172" s="219" t="s">
        <v>139</v>
      </c>
      <c r="E172" s="228" t="s">
        <v>19</v>
      </c>
      <c r="F172" s="229" t="s">
        <v>305</v>
      </c>
      <c r="G172" s="227"/>
      <c r="H172" s="228" t="s">
        <v>19</v>
      </c>
      <c r="I172" s="230"/>
      <c r="J172" s="227"/>
      <c r="K172" s="227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139</v>
      </c>
      <c r="AU172" s="235" t="s">
        <v>82</v>
      </c>
      <c r="AV172" s="13" t="s">
        <v>80</v>
      </c>
      <c r="AW172" s="13" t="s">
        <v>33</v>
      </c>
      <c r="AX172" s="13" t="s">
        <v>72</v>
      </c>
      <c r="AY172" s="235" t="s">
        <v>126</v>
      </c>
    </row>
    <row r="173" s="13" customFormat="1">
      <c r="A173" s="13"/>
      <c r="B173" s="226"/>
      <c r="C173" s="227"/>
      <c r="D173" s="219" t="s">
        <v>139</v>
      </c>
      <c r="E173" s="228" t="s">
        <v>19</v>
      </c>
      <c r="F173" s="229" t="s">
        <v>373</v>
      </c>
      <c r="G173" s="227"/>
      <c r="H173" s="228" t="s">
        <v>19</v>
      </c>
      <c r="I173" s="230"/>
      <c r="J173" s="227"/>
      <c r="K173" s="227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139</v>
      </c>
      <c r="AU173" s="235" t="s">
        <v>82</v>
      </c>
      <c r="AV173" s="13" t="s">
        <v>80</v>
      </c>
      <c r="AW173" s="13" t="s">
        <v>33</v>
      </c>
      <c r="AX173" s="13" t="s">
        <v>72</v>
      </c>
      <c r="AY173" s="235" t="s">
        <v>126</v>
      </c>
    </row>
    <row r="174" s="13" customFormat="1">
      <c r="A174" s="13"/>
      <c r="B174" s="226"/>
      <c r="C174" s="227"/>
      <c r="D174" s="219" t="s">
        <v>139</v>
      </c>
      <c r="E174" s="228" t="s">
        <v>19</v>
      </c>
      <c r="F174" s="229" t="s">
        <v>374</v>
      </c>
      <c r="G174" s="227"/>
      <c r="H174" s="228" t="s">
        <v>19</v>
      </c>
      <c r="I174" s="230"/>
      <c r="J174" s="227"/>
      <c r="K174" s="227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139</v>
      </c>
      <c r="AU174" s="235" t="s">
        <v>82</v>
      </c>
      <c r="AV174" s="13" t="s">
        <v>80</v>
      </c>
      <c r="AW174" s="13" t="s">
        <v>33</v>
      </c>
      <c r="AX174" s="13" t="s">
        <v>72</v>
      </c>
      <c r="AY174" s="235" t="s">
        <v>126</v>
      </c>
    </row>
    <row r="175" s="13" customFormat="1">
      <c r="A175" s="13"/>
      <c r="B175" s="226"/>
      <c r="C175" s="227"/>
      <c r="D175" s="219" t="s">
        <v>139</v>
      </c>
      <c r="E175" s="228" t="s">
        <v>19</v>
      </c>
      <c r="F175" s="229" t="s">
        <v>375</v>
      </c>
      <c r="G175" s="227"/>
      <c r="H175" s="228" t="s">
        <v>19</v>
      </c>
      <c r="I175" s="230"/>
      <c r="J175" s="227"/>
      <c r="K175" s="227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139</v>
      </c>
      <c r="AU175" s="235" t="s">
        <v>82</v>
      </c>
      <c r="AV175" s="13" t="s">
        <v>80</v>
      </c>
      <c r="AW175" s="13" t="s">
        <v>33</v>
      </c>
      <c r="AX175" s="13" t="s">
        <v>72</v>
      </c>
      <c r="AY175" s="235" t="s">
        <v>126</v>
      </c>
    </row>
    <row r="176" s="13" customFormat="1">
      <c r="A176" s="13"/>
      <c r="B176" s="226"/>
      <c r="C176" s="227"/>
      <c r="D176" s="219" t="s">
        <v>139</v>
      </c>
      <c r="E176" s="228" t="s">
        <v>19</v>
      </c>
      <c r="F176" s="229" t="s">
        <v>376</v>
      </c>
      <c r="G176" s="227"/>
      <c r="H176" s="228" t="s">
        <v>19</v>
      </c>
      <c r="I176" s="230"/>
      <c r="J176" s="227"/>
      <c r="K176" s="227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139</v>
      </c>
      <c r="AU176" s="235" t="s">
        <v>82</v>
      </c>
      <c r="AV176" s="13" t="s">
        <v>80</v>
      </c>
      <c r="AW176" s="13" t="s">
        <v>33</v>
      </c>
      <c r="AX176" s="13" t="s">
        <v>72</v>
      </c>
      <c r="AY176" s="235" t="s">
        <v>126</v>
      </c>
    </row>
    <row r="177" s="13" customFormat="1">
      <c r="A177" s="13"/>
      <c r="B177" s="226"/>
      <c r="C177" s="227"/>
      <c r="D177" s="219" t="s">
        <v>139</v>
      </c>
      <c r="E177" s="228" t="s">
        <v>19</v>
      </c>
      <c r="F177" s="229" t="s">
        <v>377</v>
      </c>
      <c r="G177" s="227"/>
      <c r="H177" s="228" t="s">
        <v>19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139</v>
      </c>
      <c r="AU177" s="235" t="s">
        <v>82</v>
      </c>
      <c r="AV177" s="13" t="s">
        <v>80</v>
      </c>
      <c r="AW177" s="13" t="s">
        <v>33</v>
      </c>
      <c r="AX177" s="13" t="s">
        <v>72</v>
      </c>
      <c r="AY177" s="235" t="s">
        <v>126</v>
      </c>
    </row>
    <row r="178" s="13" customFormat="1">
      <c r="A178" s="13"/>
      <c r="B178" s="226"/>
      <c r="C178" s="227"/>
      <c r="D178" s="219" t="s">
        <v>139</v>
      </c>
      <c r="E178" s="228" t="s">
        <v>19</v>
      </c>
      <c r="F178" s="229" t="s">
        <v>378</v>
      </c>
      <c r="G178" s="227"/>
      <c r="H178" s="228" t="s">
        <v>19</v>
      </c>
      <c r="I178" s="230"/>
      <c r="J178" s="227"/>
      <c r="K178" s="227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139</v>
      </c>
      <c r="AU178" s="235" t="s">
        <v>82</v>
      </c>
      <c r="AV178" s="13" t="s">
        <v>80</v>
      </c>
      <c r="AW178" s="13" t="s">
        <v>33</v>
      </c>
      <c r="AX178" s="13" t="s">
        <v>72</v>
      </c>
      <c r="AY178" s="235" t="s">
        <v>126</v>
      </c>
    </row>
    <row r="179" s="13" customFormat="1">
      <c r="A179" s="13"/>
      <c r="B179" s="226"/>
      <c r="C179" s="227"/>
      <c r="D179" s="219" t="s">
        <v>139</v>
      </c>
      <c r="E179" s="228" t="s">
        <v>19</v>
      </c>
      <c r="F179" s="229" t="s">
        <v>379</v>
      </c>
      <c r="G179" s="227"/>
      <c r="H179" s="228" t="s">
        <v>19</v>
      </c>
      <c r="I179" s="230"/>
      <c r="J179" s="227"/>
      <c r="K179" s="227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139</v>
      </c>
      <c r="AU179" s="235" t="s">
        <v>82</v>
      </c>
      <c r="AV179" s="13" t="s">
        <v>80</v>
      </c>
      <c r="AW179" s="13" t="s">
        <v>33</v>
      </c>
      <c r="AX179" s="13" t="s">
        <v>72</v>
      </c>
      <c r="AY179" s="235" t="s">
        <v>126</v>
      </c>
    </row>
    <row r="180" s="13" customFormat="1">
      <c r="A180" s="13"/>
      <c r="B180" s="226"/>
      <c r="C180" s="227"/>
      <c r="D180" s="219" t="s">
        <v>139</v>
      </c>
      <c r="E180" s="228" t="s">
        <v>19</v>
      </c>
      <c r="F180" s="229" t="s">
        <v>380</v>
      </c>
      <c r="G180" s="227"/>
      <c r="H180" s="228" t="s">
        <v>19</v>
      </c>
      <c r="I180" s="230"/>
      <c r="J180" s="227"/>
      <c r="K180" s="227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139</v>
      </c>
      <c r="AU180" s="235" t="s">
        <v>82</v>
      </c>
      <c r="AV180" s="13" t="s">
        <v>80</v>
      </c>
      <c r="AW180" s="13" t="s">
        <v>33</v>
      </c>
      <c r="AX180" s="13" t="s">
        <v>72</v>
      </c>
      <c r="AY180" s="235" t="s">
        <v>126</v>
      </c>
    </row>
    <row r="181" s="13" customFormat="1">
      <c r="A181" s="13"/>
      <c r="B181" s="226"/>
      <c r="C181" s="227"/>
      <c r="D181" s="219" t="s">
        <v>139</v>
      </c>
      <c r="E181" s="228" t="s">
        <v>19</v>
      </c>
      <c r="F181" s="229" t="s">
        <v>355</v>
      </c>
      <c r="G181" s="227"/>
      <c r="H181" s="228" t="s">
        <v>19</v>
      </c>
      <c r="I181" s="230"/>
      <c r="J181" s="227"/>
      <c r="K181" s="227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139</v>
      </c>
      <c r="AU181" s="235" t="s">
        <v>82</v>
      </c>
      <c r="AV181" s="13" t="s">
        <v>80</v>
      </c>
      <c r="AW181" s="13" t="s">
        <v>33</v>
      </c>
      <c r="AX181" s="13" t="s">
        <v>72</v>
      </c>
      <c r="AY181" s="235" t="s">
        <v>126</v>
      </c>
    </row>
    <row r="182" s="13" customFormat="1">
      <c r="A182" s="13"/>
      <c r="B182" s="226"/>
      <c r="C182" s="227"/>
      <c r="D182" s="219" t="s">
        <v>139</v>
      </c>
      <c r="E182" s="228" t="s">
        <v>19</v>
      </c>
      <c r="F182" s="229" t="s">
        <v>381</v>
      </c>
      <c r="G182" s="227"/>
      <c r="H182" s="228" t="s">
        <v>19</v>
      </c>
      <c r="I182" s="230"/>
      <c r="J182" s="227"/>
      <c r="K182" s="227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139</v>
      </c>
      <c r="AU182" s="235" t="s">
        <v>82</v>
      </c>
      <c r="AV182" s="13" t="s">
        <v>80</v>
      </c>
      <c r="AW182" s="13" t="s">
        <v>33</v>
      </c>
      <c r="AX182" s="13" t="s">
        <v>72</v>
      </c>
      <c r="AY182" s="235" t="s">
        <v>126</v>
      </c>
    </row>
    <row r="183" s="13" customFormat="1">
      <c r="A183" s="13"/>
      <c r="B183" s="226"/>
      <c r="C183" s="227"/>
      <c r="D183" s="219" t="s">
        <v>139</v>
      </c>
      <c r="E183" s="228" t="s">
        <v>19</v>
      </c>
      <c r="F183" s="229" t="s">
        <v>382</v>
      </c>
      <c r="G183" s="227"/>
      <c r="H183" s="228" t="s">
        <v>19</v>
      </c>
      <c r="I183" s="230"/>
      <c r="J183" s="227"/>
      <c r="K183" s="227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139</v>
      </c>
      <c r="AU183" s="235" t="s">
        <v>82</v>
      </c>
      <c r="AV183" s="13" t="s">
        <v>80</v>
      </c>
      <c r="AW183" s="13" t="s">
        <v>33</v>
      </c>
      <c r="AX183" s="13" t="s">
        <v>72</v>
      </c>
      <c r="AY183" s="235" t="s">
        <v>126</v>
      </c>
    </row>
    <row r="184" s="14" customFormat="1">
      <c r="A184" s="14"/>
      <c r="B184" s="236"/>
      <c r="C184" s="237"/>
      <c r="D184" s="219" t="s">
        <v>139</v>
      </c>
      <c r="E184" s="239" t="s">
        <v>19</v>
      </c>
      <c r="F184" s="252" t="s">
        <v>239</v>
      </c>
      <c r="G184" s="237"/>
      <c r="H184" s="240">
        <v>157.16999999999999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139</v>
      </c>
      <c r="AU184" s="246" t="s">
        <v>82</v>
      </c>
      <c r="AV184" s="14" t="s">
        <v>82</v>
      </c>
      <c r="AW184" s="14" t="s">
        <v>33</v>
      </c>
      <c r="AX184" s="14" t="s">
        <v>80</v>
      </c>
      <c r="AY184" s="246" t="s">
        <v>126</v>
      </c>
    </row>
    <row r="185" s="2" customFormat="1">
      <c r="A185" s="40"/>
      <c r="B185" s="41"/>
      <c r="C185" s="42"/>
      <c r="D185" s="219" t="s">
        <v>311</v>
      </c>
      <c r="E185" s="42"/>
      <c r="F185" s="253" t="s">
        <v>317</v>
      </c>
      <c r="G185" s="42"/>
      <c r="H185" s="42"/>
      <c r="I185" s="42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U185" s="19" t="s">
        <v>82</v>
      </c>
    </row>
    <row r="186" s="2" customFormat="1">
      <c r="A186" s="40"/>
      <c r="B186" s="41"/>
      <c r="C186" s="42"/>
      <c r="D186" s="219" t="s">
        <v>311</v>
      </c>
      <c r="E186" s="42"/>
      <c r="F186" s="254" t="s">
        <v>318</v>
      </c>
      <c r="G186" s="42"/>
      <c r="H186" s="255">
        <v>18.199999999999999</v>
      </c>
      <c r="I186" s="42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U186" s="19" t="s">
        <v>82</v>
      </c>
    </row>
    <row r="187" s="2" customFormat="1">
      <c r="A187" s="40"/>
      <c r="B187" s="41"/>
      <c r="C187" s="42"/>
      <c r="D187" s="219" t="s">
        <v>311</v>
      </c>
      <c r="E187" s="42"/>
      <c r="F187" s="253" t="s">
        <v>325</v>
      </c>
      <c r="G187" s="42"/>
      <c r="H187" s="42"/>
      <c r="I187" s="42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U187" s="19" t="s">
        <v>82</v>
      </c>
    </row>
    <row r="188" s="2" customFormat="1">
      <c r="A188" s="40"/>
      <c r="B188" s="41"/>
      <c r="C188" s="42"/>
      <c r="D188" s="219" t="s">
        <v>311</v>
      </c>
      <c r="E188" s="42"/>
      <c r="F188" s="254" t="s">
        <v>326</v>
      </c>
      <c r="G188" s="42"/>
      <c r="H188" s="255">
        <v>9.0399999999999991</v>
      </c>
      <c r="I188" s="42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U188" s="19" t="s">
        <v>82</v>
      </c>
    </row>
    <row r="189" s="2" customFormat="1">
      <c r="A189" s="40"/>
      <c r="B189" s="41"/>
      <c r="C189" s="42"/>
      <c r="D189" s="219" t="s">
        <v>311</v>
      </c>
      <c r="E189" s="42"/>
      <c r="F189" s="253" t="s">
        <v>315</v>
      </c>
      <c r="G189" s="42"/>
      <c r="H189" s="42"/>
      <c r="I189" s="42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U189" s="19" t="s">
        <v>82</v>
      </c>
    </row>
    <row r="190" s="2" customFormat="1">
      <c r="A190" s="40"/>
      <c r="B190" s="41"/>
      <c r="C190" s="42"/>
      <c r="D190" s="219" t="s">
        <v>311</v>
      </c>
      <c r="E190" s="42"/>
      <c r="F190" s="254" t="s">
        <v>316</v>
      </c>
      <c r="G190" s="42"/>
      <c r="H190" s="255">
        <v>161.68299999999999</v>
      </c>
      <c r="I190" s="42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U190" s="19" t="s">
        <v>82</v>
      </c>
    </row>
    <row r="191" s="2" customFormat="1">
      <c r="A191" s="40"/>
      <c r="B191" s="41"/>
      <c r="C191" s="42"/>
      <c r="D191" s="219" t="s">
        <v>311</v>
      </c>
      <c r="E191" s="42"/>
      <c r="F191" s="253" t="s">
        <v>327</v>
      </c>
      <c r="G191" s="42"/>
      <c r="H191" s="42"/>
      <c r="I191" s="42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U191" s="19" t="s">
        <v>82</v>
      </c>
    </row>
    <row r="192" s="2" customFormat="1">
      <c r="A192" s="40"/>
      <c r="B192" s="41"/>
      <c r="C192" s="42"/>
      <c r="D192" s="219" t="s">
        <v>311</v>
      </c>
      <c r="E192" s="42"/>
      <c r="F192" s="254" t="s">
        <v>328</v>
      </c>
      <c r="G192" s="42"/>
      <c r="H192" s="255">
        <v>1.6399999999999999</v>
      </c>
      <c r="I192" s="42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U192" s="19" t="s">
        <v>82</v>
      </c>
    </row>
    <row r="193" s="2" customFormat="1">
      <c r="A193" s="40"/>
      <c r="B193" s="41"/>
      <c r="C193" s="42"/>
      <c r="D193" s="219" t="s">
        <v>311</v>
      </c>
      <c r="E193" s="42"/>
      <c r="F193" s="253" t="s">
        <v>329</v>
      </c>
      <c r="G193" s="42"/>
      <c r="H193" s="42"/>
      <c r="I193" s="42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U193" s="19" t="s">
        <v>82</v>
      </c>
    </row>
    <row r="194" s="2" customFormat="1">
      <c r="A194" s="40"/>
      <c r="B194" s="41"/>
      <c r="C194" s="42"/>
      <c r="D194" s="219" t="s">
        <v>311</v>
      </c>
      <c r="E194" s="42"/>
      <c r="F194" s="254" t="s">
        <v>330</v>
      </c>
      <c r="G194" s="42"/>
      <c r="H194" s="255">
        <v>28.614999999999998</v>
      </c>
      <c r="I194" s="42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U194" s="19" t="s">
        <v>82</v>
      </c>
    </row>
    <row r="195" s="2" customFormat="1">
      <c r="A195" s="40"/>
      <c r="B195" s="41"/>
      <c r="C195" s="42"/>
      <c r="D195" s="219" t="s">
        <v>311</v>
      </c>
      <c r="E195" s="42"/>
      <c r="F195" s="253" t="s">
        <v>331</v>
      </c>
      <c r="G195" s="42"/>
      <c r="H195" s="42"/>
      <c r="I195" s="42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U195" s="19" t="s">
        <v>82</v>
      </c>
    </row>
    <row r="196" s="2" customFormat="1">
      <c r="A196" s="40"/>
      <c r="B196" s="41"/>
      <c r="C196" s="42"/>
      <c r="D196" s="219" t="s">
        <v>311</v>
      </c>
      <c r="E196" s="42"/>
      <c r="F196" s="254" t="s">
        <v>332</v>
      </c>
      <c r="G196" s="42"/>
      <c r="H196" s="255">
        <v>13.824</v>
      </c>
      <c r="I196" s="42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U196" s="19" t="s">
        <v>82</v>
      </c>
    </row>
    <row r="197" s="2" customFormat="1">
      <c r="A197" s="40"/>
      <c r="B197" s="41"/>
      <c r="C197" s="42"/>
      <c r="D197" s="219" t="s">
        <v>311</v>
      </c>
      <c r="E197" s="42"/>
      <c r="F197" s="253" t="s">
        <v>333</v>
      </c>
      <c r="G197" s="42"/>
      <c r="H197" s="42"/>
      <c r="I197" s="42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U197" s="19" t="s">
        <v>82</v>
      </c>
    </row>
    <row r="198" s="2" customFormat="1">
      <c r="A198" s="40"/>
      <c r="B198" s="41"/>
      <c r="C198" s="42"/>
      <c r="D198" s="219" t="s">
        <v>311</v>
      </c>
      <c r="E198" s="42"/>
      <c r="F198" s="254" t="s">
        <v>334</v>
      </c>
      <c r="G198" s="42"/>
      <c r="H198" s="255">
        <v>2.1640000000000001</v>
      </c>
      <c r="I198" s="42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U198" s="19" t="s">
        <v>82</v>
      </c>
    </row>
    <row r="199" s="2" customFormat="1" ht="16.5" customHeight="1">
      <c r="A199" s="40"/>
      <c r="B199" s="41"/>
      <c r="C199" s="269" t="s">
        <v>8</v>
      </c>
      <c r="D199" s="269" t="s">
        <v>383</v>
      </c>
      <c r="E199" s="270" t="s">
        <v>384</v>
      </c>
      <c r="F199" s="271" t="s">
        <v>385</v>
      </c>
      <c r="G199" s="272" t="s">
        <v>358</v>
      </c>
      <c r="H199" s="273">
        <v>201.32300000000001</v>
      </c>
      <c r="I199" s="274"/>
      <c r="J199" s="275">
        <f>ROUND(I199*H199,2)</f>
        <v>0</v>
      </c>
      <c r="K199" s="271" t="s">
        <v>133</v>
      </c>
      <c r="L199" s="276"/>
      <c r="M199" s="277" t="s">
        <v>19</v>
      </c>
      <c r="N199" s="278" t="s">
        <v>43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183</v>
      </c>
      <c r="AT199" s="217" t="s">
        <v>383</v>
      </c>
      <c r="AU199" s="217" t="s">
        <v>82</v>
      </c>
      <c r="AY199" s="19" t="s">
        <v>126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153</v>
      </c>
      <c r="BM199" s="217" t="s">
        <v>386</v>
      </c>
    </row>
    <row r="200" s="2" customFormat="1">
      <c r="A200" s="40"/>
      <c r="B200" s="41"/>
      <c r="C200" s="42"/>
      <c r="D200" s="219" t="s">
        <v>136</v>
      </c>
      <c r="E200" s="42"/>
      <c r="F200" s="220" t="s">
        <v>385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136</v>
      </c>
      <c r="AU200" s="19" t="s">
        <v>82</v>
      </c>
    </row>
    <row r="201" s="13" customFormat="1">
      <c r="A201" s="13"/>
      <c r="B201" s="226"/>
      <c r="C201" s="227"/>
      <c r="D201" s="219" t="s">
        <v>139</v>
      </c>
      <c r="E201" s="228" t="s">
        <v>19</v>
      </c>
      <c r="F201" s="229" t="s">
        <v>305</v>
      </c>
      <c r="G201" s="227"/>
      <c r="H201" s="228" t="s">
        <v>19</v>
      </c>
      <c r="I201" s="230"/>
      <c r="J201" s="227"/>
      <c r="K201" s="227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139</v>
      </c>
      <c r="AU201" s="235" t="s">
        <v>82</v>
      </c>
      <c r="AV201" s="13" t="s">
        <v>80</v>
      </c>
      <c r="AW201" s="13" t="s">
        <v>33</v>
      </c>
      <c r="AX201" s="13" t="s">
        <v>72</v>
      </c>
      <c r="AY201" s="235" t="s">
        <v>126</v>
      </c>
    </row>
    <row r="202" s="13" customFormat="1">
      <c r="A202" s="13"/>
      <c r="B202" s="226"/>
      <c r="C202" s="227"/>
      <c r="D202" s="219" t="s">
        <v>139</v>
      </c>
      <c r="E202" s="228" t="s">
        <v>19</v>
      </c>
      <c r="F202" s="229" t="s">
        <v>387</v>
      </c>
      <c r="G202" s="227"/>
      <c r="H202" s="228" t="s">
        <v>19</v>
      </c>
      <c r="I202" s="230"/>
      <c r="J202" s="227"/>
      <c r="K202" s="227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139</v>
      </c>
      <c r="AU202" s="235" t="s">
        <v>82</v>
      </c>
      <c r="AV202" s="13" t="s">
        <v>80</v>
      </c>
      <c r="AW202" s="13" t="s">
        <v>33</v>
      </c>
      <c r="AX202" s="13" t="s">
        <v>72</v>
      </c>
      <c r="AY202" s="235" t="s">
        <v>126</v>
      </c>
    </row>
    <row r="203" s="13" customFormat="1">
      <c r="A203" s="13"/>
      <c r="B203" s="226"/>
      <c r="C203" s="227"/>
      <c r="D203" s="219" t="s">
        <v>139</v>
      </c>
      <c r="E203" s="228" t="s">
        <v>19</v>
      </c>
      <c r="F203" s="229" t="s">
        <v>388</v>
      </c>
      <c r="G203" s="227"/>
      <c r="H203" s="228" t="s">
        <v>19</v>
      </c>
      <c r="I203" s="230"/>
      <c r="J203" s="227"/>
      <c r="K203" s="227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139</v>
      </c>
      <c r="AU203" s="235" t="s">
        <v>82</v>
      </c>
      <c r="AV203" s="13" t="s">
        <v>80</v>
      </c>
      <c r="AW203" s="13" t="s">
        <v>33</v>
      </c>
      <c r="AX203" s="13" t="s">
        <v>72</v>
      </c>
      <c r="AY203" s="235" t="s">
        <v>126</v>
      </c>
    </row>
    <row r="204" s="13" customFormat="1">
      <c r="A204" s="13"/>
      <c r="B204" s="226"/>
      <c r="C204" s="227"/>
      <c r="D204" s="219" t="s">
        <v>139</v>
      </c>
      <c r="E204" s="228" t="s">
        <v>19</v>
      </c>
      <c r="F204" s="229" t="s">
        <v>389</v>
      </c>
      <c r="G204" s="227"/>
      <c r="H204" s="228" t="s">
        <v>19</v>
      </c>
      <c r="I204" s="230"/>
      <c r="J204" s="227"/>
      <c r="K204" s="227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139</v>
      </c>
      <c r="AU204" s="235" t="s">
        <v>82</v>
      </c>
      <c r="AV204" s="13" t="s">
        <v>80</v>
      </c>
      <c r="AW204" s="13" t="s">
        <v>33</v>
      </c>
      <c r="AX204" s="13" t="s">
        <v>72</v>
      </c>
      <c r="AY204" s="235" t="s">
        <v>126</v>
      </c>
    </row>
    <row r="205" s="13" customFormat="1">
      <c r="A205" s="13"/>
      <c r="B205" s="226"/>
      <c r="C205" s="227"/>
      <c r="D205" s="219" t="s">
        <v>139</v>
      </c>
      <c r="E205" s="228" t="s">
        <v>19</v>
      </c>
      <c r="F205" s="229" t="s">
        <v>390</v>
      </c>
      <c r="G205" s="227"/>
      <c r="H205" s="228" t="s">
        <v>19</v>
      </c>
      <c r="I205" s="230"/>
      <c r="J205" s="227"/>
      <c r="K205" s="227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139</v>
      </c>
      <c r="AU205" s="235" t="s">
        <v>82</v>
      </c>
      <c r="AV205" s="13" t="s">
        <v>80</v>
      </c>
      <c r="AW205" s="13" t="s">
        <v>33</v>
      </c>
      <c r="AX205" s="13" t="s">
        <v>72</v>
      </c>
      <c r="AY205" s="235" t="s">
        <v>126</v>
      </c>
    </row>
    <row r="206" s="13" customFormat="1">
      <c r="A206" s="13"/>
      <c r="B206" s="226"/>
      <c r="C206" s="227"/>
      <c r="D206" s="219" t="s">
        <v>139</v>
      </c>
      <c r="E206" s="228" t="s">
        <v>19</v>
      </c>
      <c r="F206" s="229" t="s">
        <v>391</v>
      </c>
      <c r="G206" s="227"/>
      <c r="H206" s="228" t="s">
        <v>19</v>
      </c>
      <c r="I206" s="230"/>
      <c r="J206" s="227"/>
      <c r="K206" s="227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139</v>
      </c>
      <c r="AU206" s="235" t="s">
        <v>82</v>
      </c>
      <c r="AV206" s="13" t="s">
        <v>80</v>
      </c>
      <c r="AW206" s="13" t="s">
        <v>33</v>
      </c>
      <c r="AX206" s="13" t="s">
        <v>72</v>
      </c>
      <c r="AY206" s="235" t="s">
        <v>126</v>
      </c>
    </row>
    <row r="207" s="13" customFormat="1">
      <c r="A207" s="13"/>
      <c r="B207" s="226"/>
      <c r="C207" s="227"/>
      <c r="D207" s="219" t="s">
        <v>139</v>
      </c>
      <c r="E207" s="228" t="s">
        <v>19</v>
      </c>
      <c r="F207" s="229" t="s">
        <v>392</v>
      </c>
      <c r="G207" s="227"/>
      <c r="H207" s="228" t="s">
        <v>19</v>
      </c>
      <c r="I207" s="230"/>
      <c r="J207" s="227"/>
      <c r="K207" s="227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139</v>
      </c>
      <c r="AU207" s="235" t="s">
        <v>82</v>
      </c>
      <c r="AV207" s="13" t="s">
        <v>80</v>
      </c>
      <c r="AW207" s="13" t="s">
        <v>33</v>
      </c>
      <c r="AX207" s="13" t="s">
        <v>72</v>
      </c>
      <c r="AY207" s="235" t="s">
        <v>126</v>
      </c>
    </row>
    <row r="208" s="13" customFormat="1">
      <c r="A208" s="13"/>
      <c r="B208" s="226"/>
      <c r="C208" s="227"/>
      <c r="D208" s="219" t="s">
        <v>139</v>
      </c>
      <c r="E208" s="228" t="s">
        <v>19</v>
      </c>
      <c r="F208" s="229" t="s">
        <v>393</v>
      </c>
      <c r="G208" s="227"/>
      <c r="H208" s="228" t="s">
        <v>19</v>
      </c>
      <c r="I208" s="230"/>
      <c r="J208" s="227"/>
      <c r="K208" s="227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139</v>
      </c>
      <c r="AU208" s="235" t="s">
        <v>82</v>
      </c>
      <c r="AV208" s="13" t="s">
        <v>80</v>
      </c>
      <c r="AW208" s="13" t="s">
        <v>33</v>
      </c>
      <c r="AX208" s="13" t="s">
        <v>72</v>
      </c>
      <c r="AY208" s="235" t="s">
        <v>126</v>
      </c>
    </row>
    <row r="209" s="14" customFormat="1">
      <c r="A209" s="14"/>
      <c r="B209" s="236"/>
      <c r="C209" s="237"/>
      <c r="D209" s="219" t="s">
        <v>139</v>
      </c>
      <c r="E209" s="239" t="s">
        <v>19</v>
      </c>
      <c r="F209" s="252" t="s">
        <v>249</v>
      </c>
      <c r="G209" s="237"/>
      <c r="H209" s="240">
        <v>111.846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139</v>
      </c>
      <c r="AU209" s="246" t="s">
        <v>82</v>
      </c>
      <c r="AV209" s="14" t="s">
        <v>82</v>
      </c>
      <c r="AW209" s="14" t="s">
        <v>33</v>
      </c>
      <c r="AX209" s="14" t="s">
        <v>80</v>
      </c>
      <c r="AY209" s="246" t="s">
        <v>126</v>
      </c>
    </row>
    <row r="210" s="2" customFormat="1">
      <c r="A210" s="40"/>
      <c r="B210" s="41"/>
      <c r="C210" s="42"/>
      <c r="D210" s="219" t="s">
        <v>311</v>
      </c>
      <c r="E210" s="42"/>
      <c r="F210" s="253" t="s">
        <v>315</v>
      </c>
      <c r="G210" s="42"/>
      <c r="H210" s="42"/>
      <c r="I210" s="42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U210" s="19" t="s">
        <v>82</v>
      </c>
    </row>
    <row r="211" s="2" customFormat="1">
      <c r="A211" s="40"/>
      <c r="B211" s="41"/>
      <c r="C211" s="42"/>
      <c r="D211" s="219" t="s">
        <v>311</v>
      </c>
      <c r="E211" s="42"/>
      <c r="F211" s="254" t="s">
        <v>316</v>
      </c>
      <c r="G211" s="42"/>
      <c r="H211" s="255">
        <v>161.68299999999999</v>
      </c>
      <c r="I211" s="42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U211" s="19" t="s">
        <v>82</v>
      </c>
    </row>
    <row r="212" s="2" customFormat="1">
      <c r="A212" s="40"/>
      <c r="B212" s="41"/>
      <c r="C212" s="42"/>
      <c r="D212" s="219" t="s">
        <v>311</v>
      </c>
      <c r="E212" s="42"/>
      <c r="F212" s="253" t="s">
        <v>327</v>
      </c>
      <c r="G212" s="42"/>
      <c r="H212" s="42"/>
      <c r="I212" s="42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U212" s="19" t="s">
        <v>82</v>
      </c>
    </row>
    <row r="213" s="2" customFormat="1">
      <c r="A213" s="40"/>
      <c r="B213" s="41"/>
      <c r="C213" s="42"/>
      <c r="D213" s="219" t="s">
        <v>311</v>
      </c>
      <c r="E213" s="42"/>
      <c r="F213" s="254" t="s">
        <v>328</v>
      </c>
      <c r="G213" s="42"/>
      <c r="H213" s="255">
        <v>1.6399999999999999</v>
      </c>
      <c r="I213" s="42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U213" s="19" t="s">
        <v>82</v>
      </c>
    </row>
    <row r="214" s="2" customFormat="1">
      <c r="A214" s="40"/>
      <c r="B214" s="41"/>
      <c r="C214" s="42"/>
      <c r="D214" s="219" t="s">
        <v>311</v>
      </c>
      <c r="E214" s="42"/>
      <c r="F214" s="253" t="s">
        <v>329</v>
      </c>
      <c r="G214" s="42"/>
      <c r="H214" s="42"/>
      <c r="I214" s="42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U214" s="19" t="s">
        <v>82</v>
      </c>
    </row>
    <row r="215" s="2" customFormat="1">
      <c r="A215" s="40"/>
      <c r="B215" s="41"/>
      <c r="C215" s="42"/>
      <c r="D215" s="219" t="s">
        <v>311</v>
      </c>
      <c r="E215" s="42"/>
      <c r="F215" s="254" t="s">
        <v>330</v>
      </c>
      <c r="G215" s="42"/>
      <c r="H215" s="255">
        <v>28.614999999999998</v>
      </c>
      <c r="I215" s="42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U215" s="19" t="s">
        <v>82</v>
      </c>
    </row>
    <row r="216" s="2" customFormat="1">
      <c r="A216" s="40"/>
      <c r="B216" s="41"/>
      <c r="C216" s="42"/>
      <c r="D216" s="219" t="s">
        <v>311</v>
      </c>
      <c r="E216" s="42"/>
      <c r="F216" s="253" t="s">
        <v>331</v>
      </c>
      <c r="G216" s="42"/>
      <c r="H216" s="42"/>
      <c r="I216" s="42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U216" s="19" t="s">
        <v>82</v>
      </c>
    </row>
    <row r="217" s="2" customFormat="1">
      <c r="A217" s="40"/>
      <c r="B217" s="41"/>
      <c r="C217" s="42"/>
      <c r="D217" s="219" t="s">
        <v>311</v>
      </c>
      <c r="E217" s="42"/>
      <c r="F217" s="254" t="s">
        <v>332</v>
      </c>
      <c r="G217" s="42"/>
      <c r="H217" s="255">
        <v>13.824</v>
      </c>
      <c r="I217" s="42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U217" s="19" t="s">
        <v>82</v>
      </c>
    </row>
    <row r="218" s="2" customFormat="1">
      <c r="A218" s="40"/>
      <c r="B218" s="41"/>
      <c r="C218" s="42"/>
      <c r="D218" s="219" t="s">
        <v>311</v>
      </c>
      <c r="E218" s="42"/>
      <c r="F218" s="253" t="s">
        <v>333</v>
      </c>
      <c r="G218" s="42"/>
      <c r="H218" s="42"/>
      <c r="I218" s="42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U218" s="19" t="s">
        <v>82</v>
      </c>
    </row>
    <row r="219" s="2" customFormat="1">
      <c r="A219" s="40"/>
      <c r="B219" s="41"/>
      <c r="C219" s="42"/>
      <c r="D219" s="219" t="s">
        <v>311</v>
      </c>
      <c r="E219" s="42"/>
      <c r="F219" s="254" t="s">
        <v>334</v>
      </c>
      <c r="G219" s="42"/>
      <c r="H219" s="255">
        <v>2.1640000000000001</v>
      </c>
      <c r="I219" s="42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U219" s="19" t="s">
        <v>82</v>
      </c>
    </row>
    <row r="220" s="14" customFormat="1">
      <c r="A220" s="14"/>
      <c r="B220" s="236"/>
      <c r="C220" s="237"/>
      <c r="D220" s="219" t="s">
        <v>139</v>
      </c>
      <c r="E220" s="237"/>
      <c r="F220" s="239" t="s">
        <v>394</v>
      </c>
      <c r="G220" s="237"/>
      <c r="H220" s="240">
        <v>201.32300000000001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139</v>
      </c>
      <c r="AU220" s="246" t="s">
        <v>82</v>
      </c>
      <c r="AV220" s="14" t="s">
        <v>82</v>
      </c>
      <c r="AW220" s="14" t="s">
        <v>4</v>
      </c>
      <c r="AX220" s="14" t="s">
        <v>80</v>
      </c>
      <c r="AY220" s="246" t="s">
        <v>126</v>
      </c>
    </row>
    <row r="221" s="2" customFormat="1" ht="16.5" customHeight="1">
      <c r="A221" s="40"/>
      <c r="B221" s="41"/>
      <c r="C221" s="206" t="s">
        <v>208</v>
      </c>
      <c r="D221" s="206" t="s">
        <v>129</v>
      </c>
      <c r="E221" s="207" t="s">
        <v>395</v>
      </c>
      <c r="F221" s="208" t="s">
        <v>396</v>
      </c>
      <c r="G221" s="209" t="s">
        <v>397</v>
      </c>
      <c r="H221" s="210">
        <v>983.27499999999998</v>
      </c>
      <c r="I221" s="211"/>
      <c r="J221" s="212">
        <f>ROUND(I221*H221,2)</f>
        <v>0</v>
      </c>
      <c r="K221" s="208" t="s">
        <v>133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0.00069999999999999999</v>
      </c>
      <c r="R221" s="215">
        <f>Q221*H221</f>
        <v>0.68829249999999997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153</v>
      </c>
      <c r="AT221" s="217" t="s">
        <v>129</v>
      </c>
      <c r="AU221" s="217" t="s">
        <v>82</v>
      </c>
      <c r="AY221" s="19" t="s">
        <v>126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ROUND(I221*H221,2)</f>
        <v>0</v>
      </c>
      <c r="BL221" s="19" t="s">
        <v>153</v>
      </c>
      <c r="BM221" s="217" t="s">
        <v>398</v>
      </c>
    </row>
    <row r="222" s="2" customFormat="1">
      <c r="A222" s="40"/>
      <c r="B222" s="41"/>
      <c r="C222" s="42"/>
      <c r="D222" s="219" t="s">
        <v>136</v>
      </c>
      <c r="E222" s="42"/>
      <c r="F222" s="220" t="s">
        <v>399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136</v>
      </c>
      <c r="AU222" s="19" t="s">
        <v>82</v>
      </c>
    </row>
    <row r="223" s="2" customFormat="1">
      <c r="A223" s="40"/>
      <c r="B223" s="41"/>
      <c r="C223" s="42"/>
      <c r="D223" s="224" t="s">
        <v>137</v>
      </c>
      <c r="E223" s="42"/>
      <c r="F223" s="225" t="s">
        <v>400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137</v>
      </c>
      <c r="AU223" s="19" t="s">
        <v>82</v>
      </c>
    </row>
    <row r="224" s="13" customFormat="1">
      <c r="A224" s="13"/>
      <c r="B224" s="226"/>
      <c r="C224" s="227"/>
      <c r="D224" s="219" t="s">
        <v>139</v>
      </c>
      <c r="E224" s="228" t="s">
        <v>19</v>
      </c>
      <c r="F224" s="229" t="s">
        <v>305</v>
      </c>
      <c r="G224" s="227"/>
      <c r="H224" s="228" t="s">
        <v>19</v>
      </c>
      <c r="I224" s="230"/>
      <c r="J224" s="227"/>
      <c r="K224" s="227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139</v>
      </c>
      <c r="AU224" s="235" t="s">
        <v>82</v>
      </c>
      <c r="AV224" s="13" t="s">
        <v>80</v>
      </c>
      <c r="AW224" s="13" t="s">
        <v>33</v>
      </c>
      <c r="AX224" s="13" t="s">
        <v>72</v>
      </c>
      <c r="AY224" s="235" t="s">
        <v>126</v>
      </c>
    </row>
    <row r="225" s="13" customFormat="1">
      <c r="A225" s="13"/>
      <c r="B225" s="226"/>
      <c r="C225" s="227"/>
      <c r="D225" s="219" t="s">
        <v>139</v>
      </c>
      <c r="E225" s="228" t="s">
        <v>19</v>
      </c>
      <c r="F225" s="229" t="s">
        <v>401</v>
      </c>
      <c r="G225" s="227"/>
      <c r="H225" s="228" t="s">
        <v>19</v>
      </c>
      <c r="I225" s="230"/>
      <c r="J225" s="227"/>
      <c r="K225" s="227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139</v>
      </c>
      <c r="AU225" s="235" t="s">
        <v>82</v>
      </c>
      <c r="AV225" s="13" t="s">
        <v>80</v>
      </c>
      <c r="AW225" s="13" t="s">
        <v>33</v>
      </c>
      <c r="AX225" s="13" t="s">
        <v>72</v>
      </c>
      <c r="AY225" s="235" t="s">
        <v>126</v>
      </c>
    </row>
    <row r="226" s="13" customFormat="1">
      <c r="A226" s="13"/>
      <c r="B226" s="226"/>
      <c r="C226" s="227"/>
      <c r="D226" s="219" t="s">
        <v>139</v>
      </c>
      <c r="E226" s="228" t="s">
        <v>19</v>
      </c>
      <c r="F226" s="229" t="s">
        <v>402</v>
      </c>
      <c r="G226" s="227"/>
      <c r="H226" s="228" t="s">
        <v>19</v>
      </c>
      <c r="I226" s="230"/>
      <c r="J226" s="227"/>
      <c r="K226" s="227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139</v>
      </c>
      <c r="AU226" s="235" t="s">
        <v>82</v>
      </c>
      <c r="AV226" s="13" t="s">
        <v>80</v>
      </c>
      <c r="AW226" s="13" t="s">
        <v>33</v>
      </c>
      <c r="AX226" s="13" t="s">
        <v>72</v>
      </c>
      <c r="AY226" s="235" t="s">
        <v>126</v>
      </c>
    </row>
    <row r="227" s="14" customFormat="1">
      <c r="A227" s="14"/>
      <c r="B227" s="236"/>
      <c r="C227" s="237"/>
      <c r="D227" s="219" t="s">
        <v>139</v>
      </c>
      <c r="E227" s="239" t="s">
        <v>19</v>
      </c>
      <c r="F227" s="252" t="s">
        <v>236</v>
      </c>
      <c r="G227" s="237"/>
      <c r="H227" s="240">
        <v>983.27499999999998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139</v>
      </c>
      <c r="AU227" s="246" t="s">
        <v>82</v>
      </c>
      <c r="AV227" s="14" t="s">
        <v>82</v>
      </c>
      <c r="AW227" s="14" t="s">
        <v>33</v>
      </c>
      <c r="AX227" s="14" t="s">
        <v>80</v>
      </c>
      <c r="AY227" s="246" t="s">
        <v>126</v>
      </c>
    </row>
    <row r="228" s="2" customFormat="1">
      <c r="A228" s="40"/>
      <c r="B228" s="41"/>
      <c r="C228" s="42"/>
      <c r="D228" s="219" t="s">
        <v>311</v>
      </c>
      <c r="E228" s="42"/>
      <c r="F228" s="253" t="s">
        <v>312</v>
      </c>
      <c r="G228" s="42"/>
      <c r="H228" s="42"/>
      <c r="I228" s="42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U228" s="19" t="s">
        <v>82</v>
      </c>
    </row>
    <row r="229" s="2" customFormat="1">
      <c r="A229" s="40"/>
      <c r="B229" s="41"/>
      <c r="C229" s="42"/>
      <c r="D229" s="219" t="s">
        <v>311</v>
      </c>
      <c r="E229" s="42"/>
      <c r="F229" s="254" t="s">
        <v>313</v>
      </c>
      <c r="G229" s="42"/>
      <c r="H229" s="255">
        <v>161.68299999999999</v>
      </c>
      <c r="I229" s="42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U229" s="19" t="s">
        <v>82</v>
      </c>
    </row>
    <row r="230" s="2" customFormat="1">
      <c r="A230" s="40"/>
      <c r="B230" s="41"/>
      <c r="C230" s="42"/>
      <c r="D230" s="219" t="s">
        <v>311</v>
      </c>
      <c r="E230" s="42"/>
      <c r="F230" s="254" t="s">
        <v>314</v>
      </c>
      <c r="G230" s="42"/>
      <c r="H230" s="255">
        <v>18.199999999999999</v>
      </c>
      <c r="I230" s="42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U230" s="19" t="s">
        <v>82</v>
      </c>
    </row>
    <row r="231" s="2" customFormat="1">
      <c r="A231" s="40"/>
      <c r="B231" s="41"/>
      <c r="C231" s="42"/>
      <c r="D231" s="219" t="s">
        <v>311</v>
      </c>
      <c r="E231" s="42"/>
      <c r="F231" s="256" t="s">
        <v>315</v>
      </c>
      <c r="G231" s="42"/>
      <c r="H231" s="42"/>
      <c r="I231" s="42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U231" s="19" t="s">
        <v>82</v>
      </c>
    </row>
    <row r="232" s="2" customFormat="1">
      <c r="A232" s="40"/>
      <c r="B232" s="41"/>
      <c r="C232" s="42"/>
      <c r="D232" s="219" t="s">
        <v>311</v>
      </c>
      <c r="E232" s="42"/>
      <c r="F232" s="257" t="s">
        <v>316</v>
      </c>
      <c r="G232" s="42"/>
      <c r="H232" s="255">
        <v>161.68299999999999</v>
      </c>
      <c r="I232" s="42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U232" s="19" t="s">
        <v>82</v>
      </c>
    </row>
    <row r="233" s="2" customFormat="1">
      <c r="A233" s="40"/>
      <c r="B233" s="41"/>
      <c r="C233" s="42"/>
      <c r="D233" s="219" t="s">
        <v>311</v>
      </c>
      <c r="E233" s="42"/>
      <c r="F233" s="256" t="s">
        <v>317</v>
      </c>
      <c r="G233" s="42"/>
      <c r="H233" s="42"/>
      <c r="I233" s="42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U233" s="19" t="s">
        <v>82</v>
      </c>
    </row>
    <row r="234" s="2" customFormat="1">
      <c r="A234" s="40"/>
      <c r="B234" s="41"/>
      <c r="C234" s="42"/>
      <c r="D234" s="219" t="s">
        <v>311</v>
      </c>
      <c r="E234" s="42"/>
      <c r="F234" s="257" t="s">
        <v>318</v>
      </c>
      <c r="G234" s="42"/>
      <c r="H234" s="255">
        <v>18.199999999999999</v>
      </c>
      <c r="I234" s="42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U234" s="19" t="s">
        <v>82</v>
      </c>
    </row>
    <row r="235" s="2" customFormat="1">
      <c r="A235" s="40"/>
      <c r="B235" s="41"/>
      <c r="C235" s="42"/>
      <c r="D235" s="219" t="s">
        <v>311</v>
      </c>
      <c r="E235" s="42"/>
      <c r="F235" s="253" t="s">
        <v>319</v>
      </c>
      <c r="G235" s="42"/>
      <c r="H235" s="42"/>
      <c r="I235" s="42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U235" s="19" t="s">
        <v>82</v>
      </c>
    </row>
    <row r="236" s="2" customFormat="1">
      <c r="A236" s="40"/>
      <c r="B236" s="41"/>
      <c r="C236" s="42"/>
      <c r="D236" s="219" t="s">
        <v>311</v>
      </c>
      <c r="E236" s="42"/>
      <c r="F236" s="254" t="s">
        <v>320</v>
      </c>
      <c r="G236" s="42"/>
      <c r="H236" s="255">
        <v>9.0399999999999991</v>
      </c>
      <c r="I236" s="42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U236" s="19" t="s">
        <v>82</v>
      </c>
    </row>
    <row r="237" s="2" customFormat="1">
      <c r="A237" s="40"/>
      <c r="B237" s="41"/>
      <c r="C237" s="42"/>
      <c r="D237" s="219" t="s">
        <v>311</v>
      </c>
      <c r="E237" s="42"/>
      <c r="F237" s="254" t="s">
        <v>321</v>
      </c>
      <c r="G237" s="42"/>
      <c r="H237" s="255">
        <v>1.6399999999999999</v>
      </c>
      <c r="I237" s="42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U237" s="19" t="s">
        <v>82</v>
      </c>
    </row>
    <row r="238" s="2" customFormat="1">
      <c r="A238" s="40"/>
      <c r="B238" s="41"/>
      <c r="C238" s="42"/>
      <c r="D238" s="219" t="s">
        <v>311</v>
      </c>
      <c r="E238" s="42"/>
      <c r="F238" s="254" t="s">
        <v>322</v>
      </c>
      <c r="G238" s="42"/>
      <c r="H238" s="255">
        <v>28.614999999999998</v>
      </c>
      <c r="I238" s="42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U238" s="19" t="s">
        <v>82</v>
      </c>
    </row>
    <row r="239" s="2" customFormat="1">
      <c r="A239" s="40"/>
      <c r="B239" s="41"/>
      <c r="C239" s="42"/>
      <c r="D239" s="219" t="s">
        <v>311</v>
      </c>
      <c r="E239" s="42"/>
      <c r="F239" s="254" t="s">
        <v>323</v>
      </c>
      <c r="G239" s="42"/>
      <c r="H239" s="255">
        <v>13.824</v>
      </c>
      <c r="I239" s="42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U239" s="19" t="s">
        <v>82</v>
      </c>
    </row>
    <row r="240" s="2" customFormat="1">
      <c r="A240" s="40"/>
      <c r="B240" s="41"/>
      <c r="C240" s="42"/>
      <c r="D240" s="219" t="s">
        <v>311</v>
      </c>
      <c r="E240" s="42"/>
      <c r="F240" s="254" t="s">
        <v>324</v>
      </c>
      <c r="G240" s="42"/>
      <c r="H240" s="255">
        <v>2.1640000000000001</v>
      </c>
      <c r="I240" s="42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U240" s="19" t="s">
        <v>82</v>
      </c>
    </row>
    <row r="241" s="2" customFormat="1">
      <c r="A241" s="40"/>
      <c r="B241" s="41"/>
      <c r="C241" s="42"/>
      <c r="D241" s="219" t="s">
        <v>311</v>
      </c>
      <c r="E241" s="42"/>
      <c r="F241" s="256" t="s">
        <v>325</v>
      </c>
      <c r="G241" s="42"/>
      <c r="H241" s="42"/>
      <c r="I241" s="42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U241" s="19" t="s">
        <v>82</v>
      </c>
    </row>
    <row r="242" s="2" customFormat="1">
      <c r="A242" s="40"/>
      <c r="B242" s="41"/>
      <c r="C242" s="42"/>
      <c r="D242" s="219" t="s">
        <v>311</v>
      </c>
      <c r="E242" s="42"/>
      <c r="F242" s="257" t="s">
        <v>326</v>
      </c>
      <c r="G242" s="42"/>
      <c r="H242" s="255">
        <v>9.0399999999999991</v>
      </c>
      <c r="I242" s="42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U242" s="19" t="s">
        <v>82</v>
      </c>
    </row>
    <row r="243" s="2" customFormat="1">
      <c r="A243" s="40"/>
      <c r="B243" s="41"/>
      <c r="C243" s="42"/>
      <c r="D243" s="219" t="s">
        <v>311</v>
      </c>
      <c r="E243" s="42"/>
      <c r="F243" s="256" t="s">
        <v>327</v>
      </c>
      <c r="G243" s="42"/>
      <c r="H243" s="42"/>
      <c r="I243" s="42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U243" s="19" t="s">
        <v>82</v>
      </c>
    </row>
    <row r="244" s="2" customFormat="1">
      <c r="A244" s="40"/>
      <c r="B244" s="41"/>
      <c r="C244" s="42"/>
      <c r="D244" s="219" t="s">
        <v>311</v>
      </c>
      <c r="E244" s="42"/>
      <c r="F244" s="257" t="s">
        <v>328</v>
      </c>
      <c r="G244" s="42"/>
      <c r="H244" s="255">
        <v>1.6399999999999999</v>
      </c>
      <c r="I244" s="42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U244" s="19" t="s">
        <v>82</v>
      </c>
    </row>
    <row r="245" s="2" customFormat="1">
      <c r="A245" s="40"/>
      <c r="B245" s="41"/>
      <c r="C245" s="42"/>
      <c r="D245" s="219" t="s">
        <v>311</v>
      </c>
      <c r="E245" s="42"/>
      <c r="F245" s="256" t="s">
        <v>329</v>
      </c>
      <c r="G245" s="42"/>
      <c r="H245" s="42"/>
      <c r="I245" s="42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U245" s="19" t="s">
        <v>82</v>
      </c>
    </row>
    <row r="246" s="2" customFormat="1">
      <c r="A246" s="40"/>
      <c r="B246" s="41"/>
      <c r="C246" s="42"/>
      <c r="D246" s="219" t="s">
        <v>311</v>
      </c>
      <c r="E246" s="42"/>
      <c r="F246" s="257" t="s">
        <v>330</v>
      </c>
      <c r="G246" s="42"/>
      <c r="H246" s="255">
        <v>28.614999999999998</v>
      </c>
      <c r="I246" s="42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U246" s="19" t="s">
        <v>82</v>
      </c>
    </row>
    <row r="247" s="2" customFormat="1">
      <c r="A247" s="40"/>
      <c r="B247" s="41"/>
      <c r="C247" s="42"/>
      <c r="D247" s="219" t="s">
        <v>311</v>
      </c>
      <c r="E247" s="42"/>
      <c r="F247" s="256" t="s">
        <v>331</v>
      </c>
      <c r="G247" s="42"/>
      <c r="H247" s="42"/>
      <c r="I247" s="42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U247" s="19" t="s">
        <v>82</v>
      </c>
    </row>
    <row r="248" s="2" customFormat="1">
      <c r="A248" s="40"/>
      <c r="B248" s="41"/>
      <c r="C248" s="42"/>
      <c r="D248" s="219" t="s">
        <v>311</v>
      </c>
      <c r="E248" s="42"/>
      <c r="F248" s="257" t="s">
        <v>332</v>
      </c>
      <c r="G248" s="42"/>
      <c r="H248" s="255">
        <v>13.824</v>
      </c>
      <c r="I248" s="42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U248" s="19" t="s">
        <v>82</v>
      </c>
    </row>
    <row r="249" s="2" customFormat="1">
      <c r="A249" s="40"/>
      <c r="B249" s="41"/>
      <c r="C249" s="42"/>
      <c r="D249" s="219" t="s">
        <v>311</v>
      </c>
      <c r="E249" s="42"/>
      <c r="F249" s="256" t="s">
        <v>333</v>
      </c>
      <c r="G249" s="42"/>
      <c r="H249" s="42"/>
      <c r="I249" s="42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U249" s="19" t="s">
        <v>82</v>
      </c>
    </row>
    <row r="250" s="2" customFormat="1">
      <c r="A250" s="40"/>
      <c r="B250" s="41"/>
      <c r="C250" s="42"/>
      <c r="D250" s="219" t="s">
        <v>311</v>
      </c>
      <c r="E250" s="42"/>
      <c r="F250" s="257" t="s">
        <v>334</v>
      </c>
      <c r="G250" s="42"/>
      <c r="H250" s="255">
        <v>2.1640000000000001</v>
      </c>
      <c r="I250" s="42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U250" s="19" t="s">
        <v>82</v>
      </c>
    </row>
    <row r="251" s="2" customFormat="1" ht="16.5" customHeight="1">
      <c r="A251" s="40"/>
      <c r="B251" s="41"/>
      <c r="C251" s="206" t="s">
        <v>215</v>
      </c>
      <c r="D251" s="206" t="s">
        <v>129</v>
      </c>
      <c r="E251" s="207" t="s">
        <v>403</v>
      </c>
      <c r="F251" s="208" t="s">
        <v>404</v>
      </c>
      <c r="G251" s="209" t="s">
        <v>295</v>
      </c>
      <c r="H251" s="210">
        <v>442.971</v>
      </c>
      <c r="I251" s="211"/>
      <c r="J251" s="212">
        <f>ROUND(I251*H251,2)</f>
        <v>0</v>
      </c>
      <c r="K251" s="208" t="s">
        <v>133</v>
      </c>
      <c r="L251" s="46"/>
      <c r="M251" s="213" t="s">
        <v>19</v>
      </c>
      <c r="N251" s="214" t="s">
        <v>43</v>
      </c>
      <c r="O251" s="86"/>
      <c r="P251" s="215">
        <f>O251*H251</f>
        <v>0</v>
      </c>
      <c r="Q251" s="215">
        <v>0.00046000000000000001</v>
      </c>
      <c r="R251" s="215">
        <f>Q251*H251</f>
        <v>0.20376666000000002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153</v>
      </c>
      <c r="AT251" s="217" t="s">
        <v>129</v>
      </c>
      <c r="AU251" s="217" t="s">
        <v>82</v>
      </c>
      <c r="AY251" s="19" t="s">
        <v>126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153</v>
      </c>
      <c r="BM251" s="217" t="s">
        <v>405</v>
      </c>
    </row>
    <row r="252" s="2" customFormat="1">
      <c r="A252" s="40"/>
      <c r="B252" s="41"/>
      <c r="C252" s="42"/>
      <c r="D252" s="219" t="s">
        <v>136</v>
      </c>
      <c r="E252" s="42"/>
      <c r="F252" s="220" t="s">
        <v>406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136</v>
      </c>
      <c r="AU252" s="19" t="s">
        <v>82</v>
      </c>
    </row>
    <row r="253" s="2" customFormat="1">
      <c r="A253" s="40"/>
      <c r="B253" s="41"/>
      <c r="C253" s="42"/>
      <c r="D253" s="224" t="s">
        <v>137</v>
      </c>
      <c r="E253" s="42"/>
      <c r="F253" s="225" t="s">
        <v>407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137</v>
      </c>
      <c r="AU253" s="19" t="s">
        <v>82</v>
      </c>
    </row>
    <row r="254" s="2" customFormat="1" ht="16.5" customHeight="1">
      <c r="A254" s="40"/>
      <c r="B254" s="41"/>
      <c r="C254" s="206" t="s">
        <v>408</v>
      </c>
      <c r="D254" s="206" t="s">
        <v>129</v>
      </c>
      <c r="E254" s="207" t="s">
        <v>409</v>
      </c>
      <c r="F254" s="208" t="s">
        <v>410</v>
      </c>
      <c r="G254" s="209" t="s">
        <v>397</v>
      </c>
      <c r="H254" s="210">
        <v>983.27499999999998</v>
      </c>
      <c r="I254" s="211"/>
      <c r="J254" s="212">
        <f>ROUND(I254*H254,2)</f>
        <v>0</v>
      </c>
      <c r="K254" s="208" t="s">
        <v>133</v>
      </c>
      <c r="L254" s="46"/>
      <c r="M254" s="213" t="s">
        <v>19</v>
      </c>
      <c r="N254" s="214" t="s">
        <v>43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153</v>
      </c>
      <c r="AT254" s="217" t="s">
        <v>129</v>
      </c>
      <c r="AU254" s="217" t="s">
        <v>82</v>
      </c>
      <c r="AY254" s="19" t="s">
        <v>126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80</v>
      </c>
      <c r="BK254" s="218">
        <f>ROUND(I254*H254,2)</f>
        <v>0</v>
      </c>
      <c r="BL254" s="19" t="s">
        <v>153</v>
      </c>
      <c r="BM254" s="217" t="s">
        <v>411</v>
      </c>
    </row>
    <row r="255" s="2" customFormat="1">
      <c r="A255" s="40"/>
      <c r="B255" s="41"/>
      <c r="C255" s="42"/>
      <c r="D255" s="219" t="s">
        <v>136</v>
      </c>
      <c r="E255" s="42"/>
      <c r="F255" s="220" t="s">
        <v>412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136</v>
      </c>
      <c r="AU255" s="19" t="s">
        <v>82</v>
      </c>
    </row>
    <row r="256" s="2" customFormat="1">
      <c r="A256" s="40"/>
      <c r="B256" s="41"/>
      <c r="C256" s="42"/>
      <c r="D256" s="224" t="s">
        <v>137</v>
      </c>
      <c r="E256" s="42"/>
      <c r="F256" s="225" t="s">
        <v>413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137</v>
      </c>
      <c r="AU256" s="19" t="s">
        <v>82</v>
      </c>
    </row>
    <row r="257" s="2" customFormat="1" ht="16.5" customHeight="1">
      <c r="A257" s="40"/>
      <c r="B257" s="41"/>
      <c r="C257" s="206" t="s">
        <v>414</v>
      </c>
      <c r="D257" s="206" t="s">
        <v>129</v>
      </c>
      <c r="E257" s="207" t="s">
        <v>415</v>
      </c>
      <c r="F257" s="208" t="s">
        <v>416</v>
      </c>
      <c r="G257" s="209" t="s">
        <v>295</v>
      </c>
      <c r="H257" s="210">
        <v>442.971</v>
      </c>
      <c r="I257" s="211"/>
      <c r="J257" s="212">
        <f>ROUND(I257*H257,2)</f>
        <v>0</v>
      </c>
      <c r="K257" s="208" t="s">
        <v>133</v>
      </c>
      <c r="L257" s="46"/>
      <c r="M257" s="213" t="s">
        <v>19</v>
      </c>
      <c r="N257" s="214" t="s">
        <v>43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153</v>
      </c>
      <c r="AT257" s="217" t="s">
        <v>129</v>
      </c>
      <c r="AU257" s="217" t="s">
        <v>82</v>
      </c>
      <c r="AY257" s="19" t="s">
        <v>126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80</v>
      </c>
      <c r="BK257" s="218">
        <f>ROUND(I257*H257,2)</f>
        <v>0</v>
      </c>
      <c r="BL257" s="19" t="s">
        <v>153</v>
      </c>
      <c r="BM257" s="217" t="s">
        <v>417</v>
      </c>
    </row>
    <row r="258" s="2" customFormat="1">
      <c r="A258" s="40"/>
      <c r="B258" s="41"/>
      <c r="C258" s="42"/>
      <c r="D258" s="219" t="s">
        <v>136</v>
      </c>
      <c r="E258" s="42"/>
      <c r="F258" s="220" t="s">
        <v>418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136</v>
      </c>
      <c r="AU258" s="19" t="s">
        <v>82</v>
      </c>
    </row>
    <row r="259" s="2" customFormat="1">
      <c r="A259" s="40"/>
      <c r="B259" s="41"/>
      <c r="C259" s="42"/>
      <c r="D259" s="224" t="s">
        <v>137</v>
      </c>
      <c r="E259" s="42"/>
      <c r="F259" s="225" t="s">
        <v>419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137</v>
      </c>
      <c r="AU259" s="19" t="s">
        <v>82</v>
      </c>
    </row>
    <row r="260" s="12" customFormat="1" ht="22.8" customHeight="1">
      <c r="A260" s="12"/>
      <c r="B260" s="190"/>
      <c r="C260" s="191"/>
      <c r="D260" s="192" t="s">
        <v>71</v>
      </c>
      <c r="E260" s="204" t="s">
        <v>82</v>
      </c>
      <c r="F260" s="204" t="s">
        <v>420</v>
      </c>
      <c r="G260" s="191"/>
      <c r="H260" s="191"/>
      <c r="I260" s="194"/>
      <c r="J260" s="205">
        <f>BK260</f>
        <v>0</v>
      </c>
      <c r="K260" s="191"/>
      <c r="L260" s="196"/>
      <c r="M260" s="197"/>
      <c r="N260" s="198"/>
      <c r="O260" s="198"/>
      <c r="P260" s="199">
        <f>SUM(P261:P298)</f>
        <v>0</v>
      </c>
      <c r="Q260" s="198"/>
      <c r="R260" s="199">
        <f>SUM(R261:R298)</f>
        <v>4.8321420000000002</v>
      </c>
      <c r="S260" s="198"/>
      <c r="T260" s="200">
        <f>SUM(T261:T298)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1" t="s">
        <v>80</v>
      </c>
      <c r="AT260" s="202" t="s">
        <v>71</v>
      </c>
      <c r="AU260" s="202" t="s">
        <v>80</v>
      </c>
      <c r="AY260" s="201" t="s">
        <v>126</v>
      </c>
      <c r="BK260" s="203">
        <f>SUM(BK261:BK298)</f>
        <v>0</v>
      </c>
    </row>
    <row r="261" s="2" customFormat="1" ht="16.5" customHeight="1">
      <c r="A261" s="40"/>
      <c r="B261" s="41"/>
      <c r="C261" s="206" t="s">
        <v>421</v>
      </c>
      <c r="D261" s="206" t="s">
        <v>129</v>
      </c>
      <c r="E261" s="207" t="s">
        <v>422</v>
      </c>
      <c r="F261" s="208" t="s">
        <v>423</v>
      </c>
      <c r="G261" s="209" t="s">
        <v>295</v>
      </c>
      <c r="H261" s="210">
        <v>119.527</v>
      </c>
      <c r="I261" s="211"/>
      <c r="J261" s="212">
        <f>ROUND(I261*H261,2)</f>
        <v>0</v>
      </c>
      <c r="K261" s="208" t="s">
        <v>133</v>
      </c>
      <c r="L261" s="46"/>
      <c r="M261" s="213" t="s">
        <v>19</v>
      </c>
      <c r="N261" s="214" t="s">
        <v>43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153</v>
      </c>
      <c r="AT261" s="217" t="s">
        <v>129</v>
      </c>
      <c r="AU261" s="217" t="s">
        <v>82</v>
      </c>
      <c r="AY261" s="19" t="s">
        <v>126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80</v>
      </c>
      <c r="BK261" s="218">
        <f>ROUND(I261*H261,2)</f>
        <v>0</v>
      </c>
      <c r="BL261" s="19" t="s">
        <v>153</v>
      </c>
      <c r="BM261" s="217" t="s">
        <v>424</v>
      </c>
    </row>
    <row r="262" s="2" customFormat="1">
      <c r="A262" s="40"/>
      <c r="B262" s="41"/>
      <c r="C262" s="42"/>
      <c r="D262" s="219" t="s">
        <v>136</v>
      </c>
      <c r="E262" s="42"/>
      <c r="F262" s="220" t="s">
        <v>425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136</v>
      </c>
      <c r="AU262" s="19" t="s">
        <v>82</v>
      </c>
    </row>
    <row r="263" s="2" customFormat="1">
      <c r="A263" s="40"/>
      <c r="B263" s="41"/>
      <c r="C263" s="42"/>
      <c r="D263" s="224" t="s">
        <v>137</v>
      </c>
      <c r="E263" s="42"/>
      <c r="F263" s="225" t="s">
        <v>426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137</v>
      </c>
      <c r="AU263" s="19" t="s">
        <v>82</v>
      </c>
    </row>
    <row r="264" s="13" customFormat="1">
      <c r="A264" s="13"/>
      <c r="B264" s="226"/>
      <c r="C264" s="227"/>
      <c r="D264" s="219" t="s">
        <v>139</v>
      </c>
      <c r="E264" s="228" t="s">
        <v>19</v>
      </c>
      <c r="F264" s="229" t="s">
        <v>305</v>
      </c>
      <c r="G264" s="227"/>
      <c r="H264" s="228" t="s">
        <v>19</v>
      </c>
      <c r="I264" s="230"/>
      <c r="J264" s="227"/>
      <c r="K264" s="227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139</v>
      </c>
      <c r="AU264" s="235" t="s">
        <v>82</v>
      </c>
      <c r="AV264" s="13" t="s">
        <v>80</v>
      </c>
      <c r="AW264" s="13" t="s">
        <v>33</v>
      </c>
      <c r="AX264" s="13" t="s">
        <v>72</v>
      </c>
      <c r="AY264" s="235" t="s">
        <v>126</v>
      </c>
    </row>
    <row r="265" s="13" customFormat="1">
      <c r="A265" s="13"/>
      <c r="B265" s="226"/>
      <c r="C265" s="227"/>
      <c r="D265" s="219" t="s">
        <v>139</v>
      </c>
      <c r="E265" s="228" t="s">
        <v>19</v>
      </c>
      <c r="F265" s="229" t="s">
        <v>427</v>
      </c>
      <c r="G265" s="227"/>
      <c r="H265" s="228" t="s">
        <v>19</v>
      </c>
      <c r="I265" s="230"/>
      <c r="J265" s="227"/>
      <c r="K265" s="227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139</v>
      </c>
      <c r="AU265" s="235" t="s">
        <v>82</v>
      </c>
      <c r="AV265" s="13" t="s">
        <v>80</v>
      </c>
      <c r="AW265" s="13" t="s">
        <v>33</v>
      </c>
      <c r="AX265" s="13" t="s">
        <v>72</v>
      </c>
      <c r="AY265" s="235" t="s">
        <v>126</v>
      </c>
    </row>
    <row r="266" s="13" customFormat="1">
      <c r="A266" s="13"/>
      <c r="B266" s="226"/>
      <c r="C266" s="227"/>
      <c r="D266" s="219" t="s">
        <v>139</v>
      </c>
      <c r="E266" s="228" t="s">
        <v>19</v>
      </c>
      <c r="F266" s="229" t="s">
        <v>428</v>
      </c>
      <c r="G266" s="227"/>
      <c r="H266" s="228" t="s">
        <v>19</v>
      </c>
      <c r="I266" s="230"/>
      <c r="J266" s="227"/>
      <c r="K266" s="227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139</v>
      </c>
      <c r="AU266" s="235" t="s">
        <v>82</v>
      </c>
      <c r="AV266" s="13" t="s">
        <v>80</v>
      </c>
      <c r="AW266" s="13" t="s">
        <v>33</v>
      </c>
      <c r="AX266" s="13" t="s">
        <v>72</v>
      </c>
      <c r="AY266" s="235" t="s">
        <v>126</v>
      </c>
    </row>
    <row r="267" s="14" customFormat="1">
      <c r="A267" s="14"/>
      <c r="B267" s="236"/>
      <c r="C267" s="237"/>
      <c r="D267" s="219" t="s">
        <v>139</v>
      </c>
      <c r="E267" s="239" t="s">
        <v>19</v>
      </c>
      <c r="F267" s="252" t="s">
        <v>246</v>
      </c>
      <c r="G267" s="237"/>
      <c r="H267" s="240">
        <v>119.527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139</v>
      </c>
      <c r="AU267" s="246" t="s">
        <v>82</v>
      </c>
      <c r="AV267" s="14" t="s">
        <v>82</v>
      </c>
      <c r="AW267" s="14" t="s">
        <v>33</v>
      </c>
      <c r="AX267" s="14" t="s">
        <v>80</v>
      </c>
      <c r="AY267" s="246" t="s">
        <v>126</v>
      </c>
    </row>
    <row r="268" s="2" customFormat="1">
      <c r="A268" s="40"/>
      <c r="B268" s="41"/>
      <c r="C268" s="42"/>
      <c r="D268" s="219" t="s">
        <v>311</v>
      </c>
      <c r="E268" s="42"/>
      <c r="F268" s="253" t="s">
        <v>312</v>
      </c>
      <c r="G268" s="42"/>
      <c r="H268" s="42"/>
      <c r="I268" s="42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U268" s="19" t="s">
        <v>82</v>
      </c>
    </row>
    <row r="269" s="2" customFormat="1">
      <c r="A269" s="40"/>
      <c r="B269" s="41"/>
      <c r="C269" s="42"/>
      <c r="D269" s="219" t="s">
        <v>311</v>
      </c>
      <c r="E269" s="42"/>
      <c r="F269" s="254" t="s">
        <v>313</v>
      </c>
      <c r="G269" s="42"/>
      <c r="H269" s="255">
        <v>161.68299999999999</v>
      </c>
      <c r="I269" s="42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U269" s="19" t="s">
        <v>82</v>
      </c>
    </row>
    <row r="270" s="2" customFormat="1">
      <c r="A270" s="40"/>
      <c r="B270" s="41"/>
      <c r="C270" s="42"/>
      <c r="D270" s="219" t="s">
        <v>311</v>
      </c>
      <c r="E270" s="42"/>
      <c r="F270" s="254" t="s">
        <v>314</v>
      </c>
      <c r="G270" s="42"/>
      <c r="H270" s="255">
        <v>18.199999999999999</v>
      </c>
      <c r="I270" s="42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U270" s="19" t="s">
        <v>82</v>
      </c>
    </row>
    <row r="271" s="2" customFormat="1">
      <c r="A271" s="40"/>
      <c r="B271" s="41"/>
      <c r="C271" s="42"/>
      <c r="D271" s="219" t="s">
        <v>311</v>
      </c>
      <c r="E271" s="42"/>
      <c r="F271" s="256" t="s">
        <v>315</v>
      </c>
      <c r="G271" s="42"/>
      <c r="H271" s="42"/>
      <c r="I271" s="42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U271" s="19" t="s">
        <v>82</v>
      </c>
    </row>
    <row r="272" s="2" customFormat="1">
      <c r="A272" s="40"/>
      <c r="B272" s="41"/>
      <c r="C272" s="42"/>
      <c r="D272" s="219" t="s">
        <v>311</v>
      </c>
      <c r="E272" s="42"/>
      <c r="F272" s="257" t="s">
        <v>316</v>
      </c>
      <c r="G272" s="42"/>
      <c r="H272" s="255">
        <v>161.68299999999999</v>
      </c>
      <c r="I272" s="42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U272" s="19" t="s">
        <v>82</v>
      </c>
    </row>
    <row r="273" s="2" customFormat="1">
      <c r="A273" s="40"/>
      <c r="B273" s="41"/>
      <c r="C273" s="42"/>
      <c r="D273" s="219" t="s">
        <v>311</v>
      </c>
      <c r="E273" s="42"/>
      <c r="F273" s="256" t="s">
        <v>317</v>
      </c>
      <c r="G273" s="42"/>
      <c r="H273" s="42"/>
      <c r="I273" s="42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U273" s="19" t="s">
        <v>82</v>
      </c>
    </row>
    <row r="274" s="2" customFormat="1">
      <c r="A274" s="40"/>
      <c r="B274" s="41"/>
      <c r="C274" s="42"/>
      <c r="D274" s="219" t="s">
        <v>311</v>
      </c>
      <c r="E274" s="42"/>
      <c r="F274" s="257" t="s">
        <v>318</v>
      </c>
      <c r="G274" s="42"/>
      <c r="H274" s="255">
        <v>18.199999999999999</v>
      </c>
      <c r="I274" s="42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U274" s="19" t="s">
        <v>82</v>
      </c>
    </row>
    <row r="275" s="2" customFormat="1">
      <c r="A275" s="40"/>
      <c r="B275" s="41"/>
      <c r="C275" s="42"/>
      <c r="D275" s="219" t="s">
        <v>311</v>
      </c>
      <c r="E275" s="42"/>
      <c r="F275" s="253" t="s">
        <v>319</v>
      </c>
      <c r="G275" s="42"/>
      <c r="H275" s="42"/>
      <c r="I275" s="42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U275" s="19" t="s">
        <v>82</v>
      </c>
    </row>
    <row r="276" s="2" customFormat="1">
      <c r="A276" s="40"/>
      <c r="B276" s="41"/>
      <c r="C276" s="42"/>
      <c r="D276" s="219" t="s">
        <v>311</v>
      </c>
      <c r="E276" s="42"/>
      <c r="F276" s="254" t="s">
        <v>320</v>
      </c>
      <c r="G276" s="42"/>
      <c r="H276" s="255">
        <v>9.0399999999999991</v>
      </c>
      <c r="I276" s="42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U276" s="19" t="s">
        <v>82</v>
      </c>
    </row>
    <row r="277" s="2" customFormat="1">
      <c r="A277" s="40"/>
      <c r="B277" s="41"/>
      <c r="C277" s="42"/>
      <c r="D277" s="219" t="s">
        <v>311</v>
      </c>
      <c r="E277" s="42"/>
      <c r="F277" s="254" t="s">
        <v>321</v>
      </c>
      <c r="G277" s="42"/>
      <c r="H277" s="255">
        <v>1.6399999999999999</v>
      </c>
      <c r="I277" s="42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U277" s="19" t="s">
        <v>82</v>
      </c>
    </row>
    <row r="278" s="2" customFormat="1">
      <c r="A278" s="40"/>
      <c r="B278" s="41"/>
      <c r="C278" s="42"/>
      <c r="D278" s="219" t="s">
        <v>311</v>
      </c>
      <c r="E278" s="42"/>
      <c r="F278" s="254" t="s">
        <v>322</v>
      </c>
      <c r="G278" s="42"/>
      <c r="H278" s="255">
        <v>28.614999999999998</v>
      </c>
      <c r="I278" s="42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U278" s="19" t="s">
        <v>82</v>
      </c>
    </row>
    <row r="279" s="2" customFormat="1">
      <c r="A279" s="40"/>
      <c r="B279" s="41"/>
      <c r="C279" s="42"/>
      <c r="D279" s="219" t="s">
        <v>311</v>
      </c>
      <c r="E279" s="42"/>
      <c r="F279" s="254" t="s">
        <v>323</v>
      </c>
      <c r="G279" s="42"/>
      <c r="H279" s="255">
        <v>13.824</v>
      </c>
      <c r="I279" s="42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U279" s="19" t="s">
        <v>82</v>
      </c>
    </row>
    <row r="280" s="2" customFormat="1">
      <c r="A280" s="40"/>
      <c r="B280" s="41"/>
      <c r="C280" s="42"/>
      <c r="D280" s="219" t="s">
        <v>311</v>
      </c>
      <c r="E280" s="42"/>
      <c r="F280" s="254" t="s">
        <v>324</v>
      </c>
      <c r="G280" s="42"/>
      <c r="H280" s="255">
        <v>2.1640000000000001</v>
      </c>
      <c r="I280" s="42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U280" s="19" t="s">
        <v>82</v>
      </c>
    </row>
    <row r="281" s="2" customFormat="1">
      <c r="A281" s="40"/>
      <c r="B281" s="41"/>
      <c r="C281" s="42"/>
      <c r="D281" s="219" t="s">
        <v>311</v>
      </c>
      <c r="E281" s="42"/>
      <c r="F281" s="256" t="s">
        <v>325</v>
      </c>
      <c r="G281" s="42"/>
      <c r="H281" s="42"/>
      <c r="I281" s="42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U281" s="19" t="s">
        <v>82</v>
      </c>
    </row>
    <row r="282" s="2" customFormat="1">
      <c r="A282" s="40"/>
      <c r="B282" s="41"/>
      <c r="C282" s="42"/>
      <c r="D282" s="219" t="s">
        <v>311</v>
      </c>
      <c r="E282" s="42"/>
      <c r="F282" s="257" t="s">
        <v>326</v>
      </c>
      <c r="G282" s="42"/>
      <c r="H282" s="255">
        <v>9.0399999999999991</v>
      </c>
      <c r="I282" s="42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U282" s="19" t="s">
        <v>82</v>
      </c>
    </row>
    <row r="283" s="2" customFormat="1">
      <c r="A283" s="40"/>
      <c r="B283" s="41"/>
      <c r="C283" s="42"/>
      <c r="D283" s="219" t="s">
        <v>311</v>
      </c>
      <c r="E283" s="42"/>
      <c r="F283" s="256" t="s">
        <v>327</v>
      </c>
      <c r="G283" s="42"/>
      <c r="H283" s="42"/>
      <c r="I283" s="42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U283" s="19" t="s">
        <v>82</v>
      </c>
    </row>
    <row r="284" s="2" customFormat="1">
      <c r="A284" s="40"/>
      <c r="B284" s="41"/>
      <c r="C284" s="42"/>
      <c r="D284" s="219" t="s">
        <v>311</v>
      </c>
      <c r="E284" s="42"/>
      <c r="F284" s="257" t="s">
        <v>328</v>
      </c>
      <c r="G284" s="42"/>
      <c r="H284" s="255">
        <v>1.6399999999999999</v>
      </c>
      <c r="I284" s="42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U284" s="19" t="s">
        <v>82</v>
      </c>
    </row>
    <row r="285" s="2" customFormat="1">
      <c r="A285" s="40"/>
      <c r="B285" s="41"/>
      <c r="C285" s="42"/>
      <c r="D285" s="219" t="s">
        <v>311</v>
      </c>
      <c r="E285" s="42"/>
      <c r="F285" s="256" t="s">
        <v>329</v>
      </c>
      <c r="G285" s="42"/>
      <c r="H285" s="42"/>
      <c r="I285" s="42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U285" s="19" t="s">
        <v>82</v>
      </c>
    </row>
    <row r="286" s="2" customFormat="1">
      <c r="A286" s="40"/>
      <c r="B286" s="41"/>
      <c r="C286" s="42"/>
      <c r="D286" s="219" t="s">
        <v>311</v>
      </c>
      <c r="E286" s="42"/>
      <c r="F286" s="257" t="s">
        <v>330</v>
      </c>
      <c r="G286" s="42"/>
      <c r="H286" s="255">
        <v>28.614999999999998</v>
      </c>
      <c r="I286" s="42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U286" s="19" t="s">
        <v>82</v>
      </c>
    </row>
    <row r="287" s="2" customFormat="1">
      <c r="A287" s="40"/>
      <c r="B287" s="41"/>
      <c r="C287" s="42"/>
      <c r="D287" s="219" t="s">
        <v>311</v>
      </c>
      <c r="E287" s="42"/>
      <c r="F287" s="256" t="s">
        <v>331</v>
      </c>
      <c r="G287" s="42"/>
      <c r="H287" s="42"/>
      <c r="I287" s="42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U287" s="19" t="s">
        <v>82</v>
      </c>
    </row>
    <row r="288" s="2" customFormat="1">
      <c r="A288" s="40"/>
      <c r="B288" s="41"/>
      <c r="C288" s="42"/>
      <c r="D288" s="219" t="s">
        <v>311</v>
      </c>
      <c r="E288" s="42"/>
      <c r="F288" s="257" t="s">
        <v>332</v>
      </c>
      <c r="G288" s="42"/>
      <c r="H288" s="255">
        <v>13.824</v>
      </c>
      <c r="I288" s="42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U288" s="19" t="s">
        <v>82</v>
      </c>
    </row>
    <row r="289" s="2" customFormat="1">
      <c r="A289" s="40"/>
      <c r="B289" s="41"/>
      <c r="C289" s="42"/>
      <c r="D289" s="219" t="s">
        <v>311</v>
      </c>
      <c r="E289" s="42"/>
      <c r="F289" s="256" t="s">
        <v>333</v>
      </c>
      <c r="G289" s="42"/>
      <c r="H289" s="42"/>
      <c r="I289" s="42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U289" s="19" t="s">
        <v>82</v>
      </c>
    </row>
    <row r="290" s="2" customFormat="1">
      <c r="A290" s="40"/>
      <c r="B290" s="41"/>
      <c r="C290" s="42"/>
      <c r="D290" s="219" t="s">
        <v>311</v>
      </c>
      <c r="E290" s="42"/>
      <c r="F290" s="257" t="s">
        <v>334</v>
      </c>
      <c r="G290" s="42"/>
      <c r="H290" s="255">
        <v>2.1640000000000001</v>
      </c>
      <c r="I290" s="42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U290" s="19" t="s">
        <v>82</v>
      </c>
    </row>
    <row r="291" s="2" customFormat="1" ht="16.5" customHeight="1">
      <c r="A291" s="40"/>
      <c r="B291" s="41"/>
      <c r="C291" s="269" t="s">
        <v>429</v>
      </c>
      <c r="D291" s="269" t="s">
        <v>383</v>
      </c>
      <c r="E291" s="270" t="s">
        <v>430</v>
      </c>
      <c r="F291" s="271" t="s">
        <v>431</v>
      </c>
      <c r="G291" s="272" t="s">
        <v>358</v>
      </c>
      <c r="H291" s="273">
        <v>215.149</v>
      </c>
      <c r="I291" s="274"/>
      <c r="J291" s="275">
        <f>ROUND(I291*H291,2)</f>
        <v>0</v>
      </c>
      <c r="K291" s="271" t="s">
        <v>133</v>
      </c>
      <c r="L291" s="276"/>
      <c r="M291" s="277" t="s">
        <v>19</v>
      </c>
      <c r="N291" s="278" t="s">
        <v>43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183</v>
      </c>
      <c r="AT291" s="217" t="s">
        <v>383</v>
      </c>
      <c r="AU291" s="217" t="s">
        <v>82</v>
      </c>
      <c r="AY291" s="19" t="s">
        <v>126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80</v>
      </c>
      <c r="BK291" s="218">
        <f>ROUND(I291*H291,2)</f>
        <v>0</v>
      </c>
      <c r="BL291" s="19" t="s">
        <v>153</v>
      </c>
      <c r="BM291" s="217" t="s">
        <v>432</v>
      </c>
    </row>
    <row r="292" s="2" customFormat="1">
      <c r="A292" s="40"/>
      <c r="B292" s="41"/>
      <c r="C292" s="42"/>
      <c r="D292" s="219" t="s">
        <v>136</v>
      </c>
      <c r="E292" s="42"/>
      <c r="F292" s="220" t="s">
        <v>431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136</v>
      </c>
      <c r="AU292" s="19" t="s">
        <v>82</v>
      </c>
    </row>
    <row r="293" s="14" customFormat="1">
      <c r="A293" s="14"/>
      <c r="B293" s="236"/>
      <c r="C293" s="237"/>
      <c r="D293" s="219" t="s">
        <v>139</v>
      </c>
      <c r="E293" s="237"/>
      <c r="F293" s="239" t="s">
        <v>433</v>
      </c>
      <c r="G293" s="237"/>
      <c r="H293" s="240">
        <v>215.149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6" t="s">
        <v>139</v>
      </c>
      <c r="AU293" s="246" t="s">
        <v>82</v>
      </c>
      <c r="AV293" s="14" t="s">
        <v>82</v>
      </c>
      <c r="AW293" s="14" t="s">
        <v>4</v>
      </c>
      <c r="AX293" s="14" t="s">
        <v>80</v>
      </c>
      <c r="AY293" s="246" t="s">
        <v>126</v>
      </c>
    </row>
    <row r="294" s="2" customFormat="1" ht="16.5" customHeight="1">
      <c r="A294" s="40"/>
      <c r="B294" s="41"/>
      <c r="C294" s="206" t="s">
        <v>434</v>
      </c>
      <c r="D294" s="206" t="s">
        <v>129</v>
      </c>
      <c r="E294" s="207" t="s">
        <v>435</v>
      </c>
      <c r="F294" s="208" t="s">
        <v>436</v>
      </c>
      <c r="G294" s="209" t="s">
        <v>295</v>
      </c>
      <c r="H294" s="210">
        <v>2.1000000000000001</v>
      </c>
      <c r="I294" s="211"/>
      <c r="J294" s="212">
        <f>ROUND(I294*H294,2)</f>
        <v>0</v>
      </c>
      <c r="K294" s="208" t="s">
        <v>133</v>
      </c>
      <c r="L294" s="46"/>
      <c r="M294" s="213" t="s">
        <v>19</v>
      </c>
      <c r="N294" s="214" t="s">
        <v>43</v>
      </c>
      <c r="O294" s="86"/>
      <c r="P294" s="215">
        <f>O294*H294</f>
        <v>0</v>
      </c>
      <c r="Q294" s="215">
        <v>2.3010199999999998</v>
      </c>
      <c r="R294" s="215">
        <f>Q294*H294</f>
        <v>4.8321420000000002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153</v>
      </c>
      <c r="AT294" s="217" t="s">
        <v>129</v>
      </c>
      <c r="AU294" s="217" t="s">
        <v>82</v>
      </c>
      <c r="AY294" s="19" t="s">
        <v>126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80</v>
      </c>
      <c r="BK294" s="218">
        <f>ROUND(I294*H294,2)</f>
        <v>0</v>
      </c>
      <c r="BL294" s="19" t="s">
        <v>153</v>
      </c>
      <c r="BM294" s="217" t="s">
        <v>437</v>
      </c>
    </row>
    <row r="295" s="2" customFormat="1">
      <c r="A295" s="40"/>
      <c r="B295" s="41"/>
      <c r="C295" s="42"/>
      <c r="D295" s="219" t="s">
        <v>136</v>
      </c>
      <c r="E295" s="42"/>
      <c r="F295" s="220" t="s">
        <v>438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136</v>
      </c>
      <c r="AU295" s="19" t="s">
        <v>82</v>
      </c>
    </row>
    <row r="296" s="2" customFormat="1">
      <c r="A296" s="40"/>
      <c r="B296" s="41"/>
      <c r="C296" s="42"/>
      <c r="D296" s="224" t="s">
        <v>137</v>
      </c>
      <c r="E296" s="42"/>
      <c r="F296" s="225" t="s">
        <v>439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137</v>
      </c>
      <c r="AU296" s="19" t="s">
        <v>82</v>
      </c>
    </row>
    <row r="297" s="13" customFormat="1">
      <c r="A297" s="13"/>
      <c r="B297" s="226"/>
      <c r="C297" s="227"/>
      <c r="D297" s="219" t="s">
        <v>139</v>
      </c>
      <c r="E297" s="228" t="s">
        <v>19</v>
      </c>
      <c r="F297" s="229" t="s">
        <v>440</v>
      </c>
      <c r="G297" s="227"/>
      <c r="H297" s="228" t="s">
        <v>19</v>
      </c>
      <c r="I297" s="230"/>
      <c r="J297" s="227"/>
      <c r="K297" s="227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139</v>
      </c>
      <c r="AU297" s="235" t="s">
        <v>82</v>
      </c>
      <c r="AV297" s="13" t="s">
        <v>80</v>
      </c>
      <c r="AW297" s="13" t="s">
        <v>33</v>
      </c>
      <c r="AX297" s="13" t="s">
        <v>72</v>
      </c>
      <c r="AY297" s="235" t="s">
        <v>126</v>
      </c>
    </row>
    <row r="298" s="14" customFormat="1">
      <c r="A298" s="14"/>
      <c r="B298" s="236"/>
      <c r="C298" s="237"/>
      <c r="D298" s="219" t="s">
        <v>139</v>
      </c>
      <c r="E298" s="238" t="s">
        <v>19</v>
      </c>
      <c r="F298" s="239" t="s">
        <v>441</v>
      </c>
      <c r="G298" s="237"/>
      <c r="H298" s="240">
        <v>2.1000000000000001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139</v>
      </c>
      <c r="AU298" s="246" t="s">
        <v>82</v>
      </c>
      <c r="AV298" s="14" t="s">
        <v>82</v>
      </c>
      <c r="AW298" s="14" t="s">
        <v>33</v>
      </c>
      <c r="AX298" s="14" t="s">
        <v>80</v>
      </c>
      <c r="AY298" s="246" t="s">
        <v>126</v>
      </c>
    </row>
    <row r="299" s="12" customFormat="1" ht="22.8" customHeight="1">
      <c r="A299" s="12"/>
      <c r="B299" s="190"/>
      <c r="C299" s="191"/>
      <c r="D299" s="192" t="s">
        <v>71</v>
      </c>
      <c r="E299" s="204" t="s">
        <v>153</v>
      </c>
      <c r="F299" s="204" t="s">
        <v>442</v>
      </c>
      <c r="G299" s="191"/>
      <c r="H299" s="191"/>
      <c r="I299" s="194"/>
      <c r="J299" s="205">
        <f>BK299</f>
        <v>0</v>
      </c>
      <c r="K299" s="191"/>
      <c r="L299" s="196"/>
      <c r="M299" s="197"/>
      <c r="N299" s="198"/>
      <c r="O299" s="198"/>
      <c r="P299" s="199">
        <f>SUM(P300:P329)</f>
        <v>0</v>
      </c>
      <c r="Q299" s="198"/>
      <c r="R299" s="199">
        <f>SUM(R300:R329)</f>
        <v>40.016256280000007</v>
      </c>
      <c r="S299" s="198"/>
      <c r="T299" s="200">
        <f>SUM(T300:T329)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1" t="s">
        <v>80</v>
      </c>
      <c r="AT299" s="202" t="s">
        <v>71</v>
      </c>
      <c r="AU299" s="202" t="s">
        <v>80</v>
      </c>
      <c r="AY299" s="201" t="s">
        <v>126</v>
      </c>
      <c r="BK299" s="203">
        <f>SUM(BK300:BK329)</f>
        <v>0</v>
      </c>
    </row>
    <row r="300" s="2" customFormat="1" ht="16.5" customHeight="1">
      <c r="A300" s="40"/>
      <c r="B300" s="41"/>
      <c r="C300" s="206" t="s">
        <v>443</v>
      </c>
      <c r="D300" s="206" t="s">
        <v>129</v>
      </c>
      <c r="E300" s="207" t="s">
        <v>444</v>
      </c>
      <c r="F300" s="208" t="s">
        <v>445</v>
      </c>
      <c r="G300" s="209" t="s">
        <v>295</v>
      </c>
      <c r="H300" s="210">
        <v>21.164000000000001</v>
      </c>
      <c r="I300" s="211"/>
      <c r="J300" s="212">
        <f>ROUND(I300*H300,2)</f>
        <v>0</v>
      </c>
      <c r="K300" s="208" t="s">
        <v>133</v>
      </c>
      <c r="L300" s="46"/>
      <c r="M300" s="213" t="s">
        <v>19</v>
      </c>
      <c r="N300" s="214" t="s">
        <v>43</v>
      </c>
      <c r="O300" s="86"/>
      <c r="P300" s="215">
        <f>O300*H300</f>
        <v>0</v>
      </c>
      <c r="Q300" s="215">
        <v>1.8907700000000001</v>
      </c>
      <c r="R300" s="215">
        <f>Q300*H300</f>
        <v>40.016256280000007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153</v>
      </c>
      <c r="AT300" s="217" t="s">
        <v>129</v>
      </c>
      <c r="AU300" s="217" t="s">
        <v>82</v>
      </c>
      <c r="AY300" s="19" t="s">
        <v>126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80</v>
      </c>
      <c r="BK300" s="218">
        <f>ROUND(I300*H300,2)</f>
        <v>0</v>
      </c>
      <c r="BL300" s="19" t="s">
        <v>153</v>
      </c>
      <c r="BM300" s="217" t="s">
        <v>446</v>
      </c>
    </row>
    <row r="301" s="2" customFormat="1">
      <c r="A301" s="40"/>
      <c r="B301" s="41"/>
      <c r="C301" s="42"/>
      <c r="D301" s="219" t="s">
        <v>136</v>
      </c>
      <c r="E301" s="42"/>
      <c r="F301" s="220" t="s">
        <v>447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136</v>
      </c>
      <c r="AU301" s="19" t="s">
        <v>82</v>
      </c>
    </row>
    <row r="302" s="2" customFormat="1">
      <c r="A302" s="40"/>
      <c r="B302" s="41"/>
      <c r="C302" s="42"/>
      <c r="D302" s="224" t="s">
        <v>137</v>
      </c>
      <c r="E302" s="42"/>
      <c r="F302" s="225" t="s">
        <v>448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137</v>
      </c>
      <c r="AU302" s="19" t="s">
        <v>82</v>
      </c>
    </row>
    <row r="303" s="13" customFormat="1">
      <c r="A303" s="13"/>
      <c r="B303" s="226"/>
      <c r="C303" s="227"/>
      <c r="D303" s="219" t="s">
        <v>139</v>
      </c>
      <c r="E303" s="228" t="s">
        <v>19</v>
      </c>
      <c r="F303" s="229" t="s">
        <v>305</v>
      </c>
      <c r="G303" s="227"/>
      <c r="H303" s="228" t="s">
        <v>19</v>
      </c>
      <c r="I303" s="230"/>
      <c r="J303" s="227"/>
      <c r="K303" s="227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139</v>
      </c>
      <c r="AU303" s="235" t="s">
        <v>82</v>
      </c>
      <c r="AV303" s="13" t="s">
        <v>80</v>
      </c>
      <c r="AW303" s="13" t="s">
        <v>33</v>
      </c>
      <c r="AX303" s="13" t="s">
        <v>72</v>
      </c>
      <c r="AY303" s="235" t="s">
        <v>126</v>
      </c>
    </row>
    <row r="304" s="13" customFormat="1">
      <c r="A304" s="13"/>
      <c r="B304" s="226"/>
      <c r="C304" s="227"/>
      <c r="D304" s="219" t="s">
        <v>139</v>
      </c>
      <c r="E304" s="228" t="s">
        <v>19</v>
      </c>
      <c r="F304" s="229" t="s">
        <v>449</v>
      </c>
      <c r="G304" s="227"/>
      <c r="H304" s="228" t="s">
        <v>19</v>
      </c>
      <c r="I304" s="230"/>
      <c r="J304" s="227"/>
      <c r="K304" s="227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139</v>
      </c>
      <c r="AU304" s="235" t="s">
        <v>82</v>
      </c>
      <c r="AV304" s="13" t="s">
        <v>80</v>
      </c>
      <c r="AW304" s="13" t="s">
        <v>33</v>
      </c>
      <c r="AX304" s="13" t="s">
        <v>72</v>
      </c>
      <c r="AY304" s="235" t="s">
        <v>126</v>
      </c>
    </row>
    <row r="305" s="13" customFormat="1">
      <c r="A305" s="13"/>
      <c r="B305" s="226"/>
      <c r="C305" s="227"/>
      <c r="D305" s="219" t="s">
        <v>139</v>
      </c>
      <c r="E305" s="228" t="s">
        <v>19</v>
      </c>
      <c r="F305" s="229" t="s">
        <v>450</v>
      </c>
      <c r="G305" s="227"/>
      <c r="H305" s="228" t="s">
        <v>19</v>
      </c>
      <c r="I305" s="230"/>
      <c r="J305" s="227"/>
      <c r="K305" s="227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139</v>
      </c>
      <c r="AU305" s="235" t="s">
        <v>82</v>
      </c>
      <c r="AV305" s="13" t="s">
        <v>80</v>
      </c>
      <c r="AW305" s="13" t="s">
        <v>33</v>
      </c>
      <c r="AX305" s="13" t="s">
        <v>72</v>
      </c>
      <c r="AY305" s="235" t="s">
        <v>126</v>
      </c>
    </row>
    <row r="306" s="14" customFormat="1">
      <c r="A306" s="14"/>
      <c r="B306" s="236"/>
      <c r="C306" s="237"/>
      <c r="D306" s="219" t="s">
        <v>139</v>
      </c>
      <c r="E306" s="239" t="s">
        <v>19</v>
      </c>
      <c r="F306" s="252" t="s">
        <v>243</v>
      </c>
      <c r="G306" s="237"/>
      <c r="H306" s="240">
        <v>21.164000000000001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139</v>
      </c>
      <c r="AU306" s="246" t="s">
        <v>82</v>
      </c>
      <c r="AV306" s="14" t="s">
        <v>82</v>
      </c>
      <c r="AW306" s="14" t="s">
        <v>33</v>
      </c>
      <c r="AX306" s="14" t="s">
        <v>80</v>
      </c>
      <c r="AY306" s="246" t="s">
        <v>126</v>
      </c>
    </row>
    <row r="307" s="2" customFormat="1">
      <c r="A307" s="40"/>
      <c r="B307" s="41"/>
      <c r="C307" s="42"/>
      <c r="D307" s="219" t="s">
        <v>311</v>
      </c>
      <c r="E307" s="42"/>
      <c r="F307" s="253" t="s">
        <v>312</v>
      </c>
      <c r="G307" s="42"/>
      <c r="H307" s="42"/>
      <c r="I307" s="42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U307" s="19" t="s">
        <v>82</v>
      </c>
    </row>
    <row r="308" s="2" customFormat="1">
      <c r="A308" s="40"/>
      <c r="B308" s="41"/>
      <c r="C308" s="42"/>
      <c r="D308" s="219" t="s">
        <v>311</v>
      </c>
      <c r="E308" s="42"/>
      <c r="F308" s="254" t="s">
        <v>313</v>
      </c>
      <c r="G308" s="42"/>
      <c r="H308" s="255">
        <v>161.68299999999999</v>
      </c>
      <c r="I308" s="42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U308" s="19" t="s">
        <v>82</v>
      </c>
    </row>
    <row r="309" s="2" customFormat="1">
      <c r="A309" s="40"/>
      <c r="B309" s="41"/>
      <c r="C309" s="42"/>
      <c r="D309" s="219" t="s">
        <v>311</v>
      </c>
      <c r="E309" s="42"/>
      <c r="F309" s="254" t="s">
        <v>314</v>
      </c>
      <c r="G309" s="42"/>
      <c r="H309" s="255">
        <v>18.199999999999999</v>
      </c>
      <c r="I309" s="42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U309" s="19" t="s">
        <v>82</v>
      </c>
    </row>
    <row r="310" s="2" customFormat="1">
      <c r="A310" s="40"/>
      <c r="B310" s="41"/>
      <c r="C310" s="42"/>
      <c r="D310" s="219" t="s">
        <v>311</v>
      </c>
      <c r="E310" s="42"/>
      <c r="F310" s="256" t="s">
        <v>315</v>
      </c>
      <c r="G310" s="42"/>
      <c r="H310" s="42"/>
      <c r="I310" s="42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U310" s="19" t="s">
        <v>82</v>
      </c>
    </row>
    <row r="311" s="2" customFormat="1">
      <c r="A311" s="40"/>
      <c r="B311" s="41"/>
      <c r="C311" s="42"/>
      <c r="D311" s="219" t="s">
        <v>311</v>
      </c>
      <c r="E311" s="42"/>
      <c r="F311" s="257" t="s">
        <v>316</v>
      </c>
      <c r="G311" s="42"/>
      <c r="H311" s="255">
        <v>161.68299999999999</v>
      </c>
      <c r="I311" s="42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U311" s="19" t="s">
        <v>82</v>
      </c>
    </row>
    <row r="312" s="2" customFormat="1">
      <c r="A312" s="40"/>
      <c r="B312" s="41"/>
      <c r="C312" s="42"/>
      <c r="D312" s="219" t="s">
        <v>311</v>
      </c>
      <c r="E312" s="42"/>
      <c r="F312" s="256" t="s">
        <v>317</v>
      </c>
      <c r="G312" s="42"/>
      <c r="H312" s="42"/>
      <c r="I312" s="42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U312" s="19" t="s">
        <v>82</v>
      </c>
    </row>
    <row r="313" s="2" customFormat="1">
      <c r="A313" s="40"/>
      <c r="B313" s="41"/>
      <c r="C313" s="42"/>
      <c r="D313" s="219" t="s">
        <v>311</v>
      </c>
      <c r="E313" s="42"/>
      <c r="F313" s="257" t="s">
        <v>318</v>
      </c>
      <c r="G313" s="42"/>
      <c r="H313" s="255">
        <v>18.199999999999999</v>
      </c>
      <c r="I313" s="42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U313" s="19" t="s">
        <v>82</v>
      </c>
    </row>
    <row r="314" s="2" customFormat="1">
      <c r="A314" s="40"/>
      <c r="B314" s="41"/>
      <c r="C314" s="42"/>
      <c r="D314" s="219" t="s">
        <v>311</v>
      </c>
      <c r="E314" s="42"/>
      <c r="F314" s="253" t="s">
        <v>319</v>
      </c>
      <c r="G314" s="42"/>
      <c r="H314" s="42"/>
      <c r="I314" s="42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U314" s="19" t="s">
        <v>82</v>
      </c>
    </row>
    <row r="315" s="2" customFormat="1">
      <c r="A315" s="40"/>
      <c r="B315" s="41"/>
      <c r="C315" s="42"/>
      <c r="D315" s="219" t="s">
        <v>311</v>
      </c>
      <c r="E315" s="42"/>
      <c r="F315" s="254" t="s">
        <v>320</v>
      </c>
      <c r="G315" s="42"/>
      <c r="H315" s="255">
        <v>9.0399999999999991</v>
      </c>
      <c r="I315" s="42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U315" s="19" t="s">
        <v>82</v>
      </c>
    </row>
    <row r="316" s="2" customFormat="1">
      <c r="A316" s="40"/>
      <c r="B316" s="41"/>
      <c r="C316" s="42"/>
      <c r="D316" s="219" t="s">
        <v>311</v>
      </c>
      <c r="E316" s="42"/>
      <c r="F316" s="254" t="s">
        <v>321</v>
      </c>
      <c r="G316" s="42"/>
      <c r="H316" s="255">
        <v>1.6399999999999999</v>
      </c>
      <c r="I316" s="42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U316" s="19" t="s">
        <v>82</v>
      </c>
    </row>
    <row r="317" s="2" customFormat="1">
      <c r="A317" s="40"/>
      <c r="B317" s="41"/>
      <c r="C317" s="42"/>
      <c r="D317" s="219" t="s">
        <v>311</v>
      </c>
      <c r="E317" s="42"/>
      <c r="F317" s="254" t="s">
        <v>322</v>
      </c>
      <c r="G317" s="42"/>
      <c r="H317" s="255">
        <v>28.614999999999998</v>
      </c>
      <c r="I317" s="42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U317" s="19" t="s">
        <v>82</v>
      </c>
    </row>
    <row r="318" s="2" customFormat="1">
      <c r="A318" s="40"/>
      <c r="B318" s="41"/>
      <c r="C318" s="42"/>
      <c r="D318" s="219" t="s">
        <v>311</v>
      </c>
      <c r="E318" s="42"/>
      <c r="F318" s="254" t="s">
        <v>323</v>
      </c>
      <c r="G318" s="42"/>
      <c r="H318" s="255">
        <v>13.824</v>
      </c>
      <c r="I318" s="42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U318" s="19" t="s">
        <v>82</v>
      </c>
    </row>
    <row r="319" s="2" customFormat="1">
      <c r="A319" s="40"/>
      <c r="B319" s="41"/>
      <c r="C319" s="42"/>
      <c r="D319" s="219" t="s">
        <v>311</v>
      </c>
      <c r="E319" s="42"/>
      <c r="F319" s="254" t="s">
        <v>324</v>
      </c>
      <c r="G319" s="42"/>
      <c r="H319" s="255">
        <v>2.1640000000000001</v>
      </c>
      <c r="I319" s="42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U319" s="19" t="s">
        <v>82</v>
      </c>
    </row>
    <row r="320" s="2" customFormat="1">
      <c r="A320" s="40"/>
      <c r="B320" s="41"/>
      <c r="C320" s="42"/>
      <c r="D320" s="219" t="s">
        <v>311</v>
      </c>
      <c r="E320" s="42"/>
      <c r="F320" s="256" t="s">
        <v>325</v>
      </c>
      <c r="G320" s="42"/>
      <c r="H320" s="42"/>
      <c r="I320" s="42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U320" s="19" t="s">
        <v>82</v>
      </c>
    </row>
    <row r="321" s="2" customFormat="1">
      <c r="A321" s="40"/>
      <c r="B321" s="41"/>
      <c r="C321" s="42"/>
      <c r="D321" s="219" t="s">
        <v>311</v>
      </c>
      <c r="E321" s="42"/>
      <c r="F321" s="257" t="s">
        <v>326</v>
      </c>
      <c r="G321" s="42"/>
      <c r="H321" s="255">
        <v>9.0399999999999991</v>
      </c>
      <c r="I321" s="42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U321" s="19" t="s">
        <v>82</v>
      </c>
    </row>
    <row r="322" s="2" customFormat="1">
      <c r="A322" s="40"/>
      <c r="B322" s="41"/>
      <c r="C322" s="42"/>
      <c r="D322" s="219" t="s">
        <v>311</v>
      </c>
      <c r="E322" s="42"/>
      <c r="F322" s="256" t="s">
        <v>327</v>
      </c>
      <c r="G322" s="42"/>
      <c r="H322" s="42"/>
      <c r="I322" s="42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U322" s="19" t="s">
        <v>82</v>
      </c>
    </row>
    <row r="323" s="2" customFormat="1">
      <c r="A323" s="40"/>
      <c r="B323" s="41"/>
      <c r="C323" s="42"/>
      <c r="D323" s="219" t="s">
        <v>311</v>
      </c>
      <c r="E323" s="42"/>
      <c r="F323" s="257" t="s">
        <v>328</v>
      </c>
      <c r="G323" s="42"/>
      <c r="H323" s="255">
        <v>1.6399999999999999</v>
      </c>
      <c r="I323" s="42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U323" s="19" t="s">
        <v>82</v>
      </c>
    </row>
    <row r="324" s="2" customFormat="1">
      <c r="A324" s="40"/>
      <c r="B324" s="41"/>
      <c r="C324" s="42"/>
      <c r="D324" s="219" t="s">
        <v>311</v>
      </c>
      <c r="E324" s="42"/>
      <c r="F324" s="256" t="s">
        <v>329</v>
      </c>
      <c r="G324" s="42"/>
      <c r="H324" s="42"/>
      <c r="I324" s="42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U324" s="19" t="s">
        <v>82</v>
      </c>
    </row>
    <row r="325" s="2" customFormat="1">
      <c r="A325" s="40"/>
      <c r="B325" s="41"/>
      <c r="C325" s="42"/>
      <c r="D325" s="219" t="s">
        <v>311</v>
      </c>
      <c r="E325" s="42"/>
      <c r="F325" s="257" t="s">
        <v>330</v>
      </c>
      <c r="G325" s="42"/>
      <c r="H325" s="255">
        <v>28.614999999999998</v>
      </c>
      <c r="I325" s="42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U325" s="19" t="s">
        <v>82</v>
      </c>
    </row>
    <row r="326" s="2" customFormat="1">
      <c r="A326" s="40"/>
      <c r="B326" s="41"/>
      <c r="C326" s="42"/>
      <c r="D326" s="219" t="s">
        <v>311</v>
      </c>
      <c r="E326" s="42"/>
      <c r="F326" s="256" t="s">
        <v>331</v>
      </c>
      <c r="G326" s="42"/>
      <c r="H326" s="42"/>
      <c r="I326" s="42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U326" s="19" t="s">
        <v>82</v>
      </c>
    </row>
    <row r="327" s="2" customFormat="1">
      <c r="A327" s="40"/>
      <c r="B327" s="41"/>
      <c r="C327" s="42"/>
      <c r="D327" s="219" t="s">
        <v>311</v>
      </c>
      <c r="E327" s="42"/>
      <c r="F327" s="257" t="s">
        <v>332</v>
      </c>
      <c r="G327" s="42"/>
      <c r="H327" s="255">
        <v>13.824</v>
      </c>
      <c r="I327" s="42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U327" s="19" t="s">
        <v>82</v>
      </c>
    </row>
    <row r="328" s="2" customFormat="1">
      <c r="A328" s="40"/>
      <c r="B328" s="41"/>
      <c r="C328" s="42"/>
      <c r="D328" s="219" t="s">
        <v>311</v>
      </c>
      <c r="E328" s="42"/>
      <c r="F328" s="256" t="s">
        <v>333</v>
      </c>
      <c r="G328" s="42"/>
      <c r="H328" s="42"/>
      <c r="I328" s="42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U328" s="19" t="s">
        <v>82</v>
      </c>
    </row>
    <row r="329" s="2" customFormat="1">
      <c r="A329" s="40"/>
      <c r="B329" s="41"/>
      <c r="C329" s="42"/>
      <c r="D329" s="219" t="s">
        <v>311</v>
      </c>
      <c r="E329" s="42"/>
      <c r="F329" s="257" t="s">
        <v>334</v>
      </c>
      <c r="G329" s="42"/>
      <c r="H329" s="255">
        <v>2.1640000000000001</v>
      </c>
      <c r="I329" s="42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U329" s="19" t="s">
        <v>82</v>
      </c>
    </row>
    <row r="330" s="12" customFormat="1" ht="22.8" customHeight="1">
      <c r="A330" s="12"/>
      <c r="B330" s="190"/>
      <c r="C330" s="191"/>
      <c r="D330" s="192" t="s">
        <v>71</v>
      </c>
      <c r="E330" s="204" t="s">
        <v>125</v>
      </c>
      <c r="F330" s="204" t="s">
        <v>451</v>
      </c>
      <c r="G330" s="191"/>
      <c r="H330" s="191"/>
      <c r="I330" s="194"/>
      <c r="J330" s="205">
        <f>BK330</f>
        <v>0</v>
      </c>
      <c r="K330" s="191"/>
      <c r="L330" s="196"/>
      <c r="M330" s="197"/>
      <c r="N330" s="198"/>
      <c r="O330" s="198"/>
      <c r="P330" s="199">
        <f>SUM(P331:P338)</f>
        <v>0</v>
      </c>
      <c r="Q330" s="198"/>
      <c r="R330" s="199">
        <f>SUM(R331:R338)</f>
        <v>1.610865</v>
      </c>
      <c r="S330" s="198"/>
      <c r="T330" s="200">
        <f>SUM(T331:T338)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1" t="s">
        <v>80</v>
      </c>
      <c r="AT330" s="202" t="s">
        <v>71</v>
      </c>
      <c r="AU330" s="202" t="s">
        <v>80</v>
      </c>
      <c r="AY330" s="201" t="s">
        <v>126</v>
      </c>
      <c r="BK330" s="203">
        <f>SUM(BK331:BK338)</f>
        <v>0</v>
      </c>
    </row>
    <row r="331" s="2" customFormat="1" ht="16.5" customHeight="1">
      <c r="A331" s="40"/>
      <c r="B331" s="41"/>
      <c r="C331" s="206" t="s">
        <v>7</v>
      </c>
      <c r="D331" s="206" t="s">
        <v>129</v>
      </c>
      <c r="E331" s="207" t="s">
        <v>452</v>
      </c>
      <c r="F331" s="208" t="s">
        <v>453</v>
      </c>
      <c r="G331" s="209" t="s">
        <v>397</v>
      </c>
      <c r="H331" s="210">
        <v>4.5</v>
      </c>
      <c r="I331" s="211"/>
      <c r="J331" s="212">
        <f>ROUND(I331*H331,2)</f>
        <v>0</v>
      </c>
      <c r="K331" s="208" t="s">
        <v>133</v>
      </c>
      <c r="L331" s="46"/>
      <c r="M331" s="213" t="s">
        <v>19</v>
      </c>
      <c r="N331" s="214" t="s">
        <v>43</v>
      </c>
      <c r="O331" s="86"/>
      <c r="P331" s="215">
        <f>O331*H331</f>
        <v>0</v>
      </c>
      <c r="Q331" s="215">
        <v>0.19536000000000001</v>
      </c>
      <c r="R331" s="215">
        <f>Q331*H331</f>
        <v>0.87912000000000001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153</v>
      </c>
      <c r="AT331" s="217" t="s">
        <v>129</v>
      </c>
      <c r="AU331" s="217" t="s">
        <v>82</v>
      </c>
      <c r="AY331" s="19" t="s">
        <v>126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80</v>
      </c>
      <c r="BK331" s="218">
        <f>ROUND(I331*H331,2)</f>
        <v>0</v>
      </c>
      <c r="BL331" s="19" t="s">
        <v>153</v>
      </c>
      <c r="BM331" s="217" t="s">
        <v>454</v>
      </c>
    </row>
    <row r="332" s="2" customFormat="1">
      <c r="A332" s="40"/>
      <c r="B332" s="41"/>
      <c r="C332" s="42"/>
      <c r="D332" s="219" t="s">
        <v>136</v>
      </c>
      <c r="E332" s="42"/>
      <c r="F332" s="220" t="s">
        <v>455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136</v>
      </c>
      <c r="AU332" s="19" t="s">
        <v>82</v>
      </c>
    </row>
    <row r="333" s="2" customFormat="1">
      <c r="A333" s="40"/>
      <c r="B333" s="41"/>
      <c r="C333" s="42"/>
      <c r="D333" s="224" t="s">
        <v>137</v>
      </c>
      <c r="E333" s="42"/>
      <c r="F333" s="225" t="s">
        <v>456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137</v>
      </c>
      <c r="AU333" s="19" t="s">
        <v>82</v>
      </c>
    </row>
    <row r="334" s="13" customFormat="1">
      <c r="A334" s="13"/>
      <c r="B334" s="226"/>
      <c r="C334" s="227"/>
      <c r="D334" s="219" t="s">
        <v>139</v>
      </c>
      <c r="E334" s="228" t="s">
        <v>19</v>
      </c>
      <c r="F334" s="229" t="s">
        <v>457</v>
      </c>
      <c r="G334" s="227"/>
      <c r="H334" s="228" t="s">
        <v>19</v>
      </c>
      <c r="I334" s="230"/>
      <c r="J334" s="227"/>
      <c r="K334" s="227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139</v>
      </c>
      <c r="AU334" s="235" t="s">
        <v>82</v>
      </c>
      <c r="AV334" s="13" t="s">
        <v>80</v>
      </c>
      <c r="AW334" s="13" t="s">
        <v>33</v>
      </c>
      <c r="AX334" s="13" t="s">
        <v>72</v>
      </c>
      <c r="AY334" s="235" t="s">
        <v>126</v>
      </c>
    </row>
    <row r="335" s="14" customFormat="1">
      <c r="A335" s="14"/>
      <c r="B335" s="236"/>
      <c r="C335" s="237"/>
      <c r="D335" s="219" t="s">
        <v>139</v>
      </c>
      <c r="E335" s="238" t="s">
        <v>19</v>
      </c>
      <c r="F335" s="239" t="s">
        <v>458</v>
      </c>
      <c r="G335" s="237"/>
      <c r="H335" s="240">
        <v>4.5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139</v>
      </c>
      <c r="AU335" s="246" t="s">
        <v>82</v>
      </c>
      <c r="AV335" s="14" t="s">
        <v>82</v>
      </c>
      <c r="AW335" s="14" t="s">
        <v>33</v>
      </c>
      <c r="AX335" s="14" t="s">
        <v>80</v>
      </c>
      <c r="AY335" s="246" t="s">
        <v>126</v>
      </c>
    </row>
    <row r="336" s="2" customFormat="1" ht="16.5" customHeight="1">
      <c r="A336" s="40"/>
      <c r="B336" s="41"/>
      <c r="C336" s="269" t="s">
        <v>459</v>
      </c>
      <c r="D336" s="269" t="s">
        <v>383</v>
      </c>
      <c r="E336" s="270" t="s">
        <v>460</v>
      </c>
      <c r="F336" s="271" t="s">
        <v>461</v>
      </c>
      <c r="G336" s="272" t="s">
        <v>397</v>
      </c>
      <c r="H336" s="273">
        <v>4.5449999999999999</v>
      </c>
      <c r="I336" s="274"/>
      <c r="J336" s="275">
        <f>ROUND(I336*H336,2)</f>
        <v>0</v>
      </c>
      <c r="K336" s="271" t="s">
        <v>133</v>
      </c>
      <c r="L336" s="276"/>
      <c r="M336" s="277" t="s">
        <v>19</v>
      </c>
      <c r="N336" s="278" t="s">
        <v>43</v>
      </c>
      <c r="O336" s="86"/>
      <c r="P336" s="215">
        <f>O336*H336</f>
        <v>0</v>
      </c>
      <c r="Q336" s="215">
        <v>0.161</v>
      </c>
      <c r="R336" s="215">
        <f>Q336*H336</f>
        <v>0.73174499999999998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183</v>
      </c>
      <c r="AT336" s="217" t="s">
        <v>383</v>
      </c>
      <c r="AU336" s="217" t="s">
        <v>82</v>
      </c>
      <c r="AY336" s="19" t="s">
        <v>126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80</v>
      </c>
      <c r="BK336" s="218">
        <f>ROUND(I336*H336,2)</f>
        <v>0</v>
      </c>
      <c r="BL336" s="19" t="s">
        <v>153</v>
      </c>
      <c r="BM336" s="217" t="s">
        <v>462</v>
      </c>
    </row>
    <row r="337" s="2" customFormat="1">
      <c r="A337" s="40"/>
      <c r="B337" s="41"/>
      <c r="C337" s="42"/>
      <c r="D337" s="219" t="s">
        <v>136</v>
      </c>
      <c r="E337" s="42"/>
      <c r="F337" s="220" t="s">
        <v>461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136</v>
      </c>
      <c r="AU337" s="19" t="s">
        <v>82</v>
      </c>
    </row>
    <row r="338" s="14" customFormat="1">
      <c r="A338" s="14"/>
      <c r="B338" s="236"/>
      <c r="C338" s="237"/>
      <c r="D338" s="219" t="s">
        <v>139</v>
      </c>
      <c r="E338" s="237"/>
      <c r="F338" s="239" t="s">
        <v>463</v>
      </c>
      <c r="G338" s="237"/>
      <c r="H338" s="240">
        <v>4.5449999999999999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139</v>
      </c>
      <c r="AU338" s="246" t="s">
        <v>82</v>
      </c>
      <c r="AV338" s="14" t="s">
        <v>82</v>
      </c>
      <c r="AW338" s="14" t="s">
        <v>4</v>
      </c>
      <c r="AX338" s="14" t="s">
        <v>80</v>
      </c>
      <c r="AY338" s="246" t="s">
        <v>126</v>
      </c>
    </row>
    <row r="339" s="12" customFormat="1" ht="22.8" customHeight="1">
      <c r="A339" s="12"/>
      <c r="B339" s="190"/>
      <c r="C339" s="191"/>
      <c r="D339" s="192" t="s">
        <v>71</v>
      </c>
      <c r="E339" s="204" t="s">
        <v>183</v>
      </c>
      <c r="F339" s="204" t="s">
        <v>464</v>
      </c>
      <c r="G339" s="191"/>
      <c r="H339" s="191"/>
      <c r="I339" s="194"/>
      <c r="J339" s="205">
        <f>BK339</f>
        <v>0</v>
      </c>
      <c r="K339" s="191"/>
      <c r="L339" s="196"/>
      <c r="M339" s="197"/>
      <c r="N339" s="198"/>
      <c r="O339" s="198"/>
      <c r="P339" s="199">
        <f>SUM(P340:P639)</f>
        <v>0</v>
      </c>
      <c r="Q339" s="198"/>
      <c r="R339" s="199">
        <f>SUM(R340:R639)</f>
        <v>32.747610769999994</v>
      </c>
      <c r="S339" s="198"/>
      <c r="T339" s="200">
        <f>SUM(T340:T639)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1" t="s">
        <v>80</v>
      </c>
      <c r="AT339" s="202" t="s">
        <v>71</v>
      </c>
      <c r="AU339" s="202" t="s">
        <v>80</v>
      </c>
      <c r="AY339" s="201" t="s">
        <v>126</v>
      </c>
      <c r="BK339" s="203">
        <f>SUM(BK340:BK639)</f>
        <v>0</v>
      </c>
    </row>
    <row r="340" s="2" customFormat="1" ht="16.5" customHeight="1">
      <c r="A340" s="40"/>
      <c r="B340" s="41"/>
      <c r="C340" s="206" t="s">
        <v>465</v>
      </c>
      <c r="D340" s="206" t="s">
        <v>129</v>
      </c>
      <c r="E340" s="207" t="s">
        <v>466</v>
      </c>
      <c r="F340" s="208" t="s">
        <v>467</v>
      </c>
      <c r="G340" s="209" t="s">
        <v>277</v>
      </c>
      <c r="H340" s="210">
        <v>55.283000000000001</v>
      </c>
      <c r="I340" s="211"/>
      <c r="J340" s="212">
        <f>ROUND(I340*H340,2)</f>
        <v>0</v>
      </c>
      <c r="K340" s="208" t="s">
        <v>133</v>
      </c>
      <c r="L340" s="46"/>
      <c r="M340" s="213" t="s">
        <v>19</v>
      </c>
      <c r="N340" s="214" t="s">
        <v>43</v>
      </c>
      <c r="O340" s="86"/>
      <c r="P340" s="215">
        <f>O340*H340</f>
        <v>0</v>
      </c>
      <c r="Q340" s="215">
        <v>1.0000000000000001E-05</v>
      </c>
      <c r="R340" s="215">
        <f>Q340*H340</f>
        <v>0.00055283000000000003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153</v>
      </c>
      <c r="AT340" s="217" t="s">
        <v>129</v>
      </c>
      <c r="AU340" s="217" t="s">
        <v>82</v>
      </c>
      <c r="AY340" s="19" t="s">
        <v>126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80</v>
      </c>
      <c r="BK340" s="218">
        <f>ROUND(I340*H340,2)</f>
        <v>0</v>
      </c>
      <c r="BL340" s="19" t="s">
        <v>153</v>
      </c>
      <c r="BM340" s="217" t="s">
        <v>468</v>
      </c>
    </row>
    <row r="341" s="2" customFormat="1">
      <c r="A341" s="40"/>
      <c r="B341" s="41"/>
      <c r="C341" s="42"/>
      <c r="D341" s="219" t="s">
        <v>136</v>
      </c>
      <c r="E341" s="42"/>
      <c r="F341" s="220" t="s">
        <v>469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136</v>
      </c>
      <c r="AU341" s="19" t="s">
        <v>82</v>
      </c>
    </row>
    <row r="342" s="2" customFormat="1">
      <c r="A342" s="40"/>
      <c r="B342" s="41"/>
      <c r="C342" s="42"/>
      <c r="D342" s="224" t="s">
        <v>137</v>
      </c>
      <c r="E342" s="42"/>
      <c r="F342" s="225" t="s">
        <v>470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137</v>
      </c>
      <c r="AU342" s="19" t="s">
        <v>82</v>
      </c>
    </row>
    <row r="343" s="2" customFormat="1" ht="16.5" customHeight="1">
      <c r="A343" s="40"/>
      <c r="B343" s="41"/>
      <c r="C343" s="269" t="s">
        <v>471</v>
      </c>
      <c r="D343" s="269" t="s">
        <v>383</v>
      </c>
      <c r="E343" s="270" t="s">
        <v>472</v>
      </c>
      <c r="F343" s="271" t="s">
        <v>473</v>
      </c>
      <c r="G343" s="272" t="s">
        <v>277</v>
      </c>
      <c r="H343" s="273">
        <v>48</v>
      </c>
      <c r="I343" s="274"/>
      <c r="J343" s="275">
        <f>ROUND(I343*H343,2)</f>
        <v>0</v>
      </c>
      <c r="K343" s="271" t="s">
        <v>133</v>
      </c>
      <c r="L343" s="276"/>
      <c r="M343" s="277" t="s">
        <v>19</v>
      </c>
      <c r="N343" s="278" t="s">
        <v>43</v>
      </c>
      <c r="O343" s="86"/>
      <c r="P343" s="215">
        <f>O343*H343</f>
        <v>0</v>
      </c>
      <c r="Q343" s="215">
        <v>0.0040400000000000002</v>
      </c>
      <c r="R343" s="215">
        <f>Q343*H343</f>
        <v>0.19392000000000001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183</v>
      </c>
      <c r="AT343" s="217" t="s">
        <v>383</v>
      </c>
      <c r="AU343" s="217" t="s">
        <v>82</v>
      </c>
      <c r="AY343" s="19" t="s">
        <v>126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80</v>
      </c>
      <c r="BK343" s="218">
        <f>ROUND(I343*H343,2)</f>
        <v>0</v>
      </c>
      <c r="BL343" s="19" t="s">
        <v>153</v>
      </c>
      <c r="BM343" s="217" t="s">
        <v>474</v>
      </c>
    </row>
    <row r="344" s="2" customFormat="1">
      <c r="A344" s="40"/>
      <c r="B344" s="41"/>
      <c r="C344" s="42"/>
      <c r="D344" s="219" t="s">
        <v>136</v>
      </c>
      <c r="E344" s="42"/>
      <c r="F344" s="220" t="s">
        <v>473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136</v>
      </c>
      <c r="AU344" s="19" t="s">
        <v>82</v>
      </c>
    </row>
    <row r="345" s="13" customFormat="1">
      <c r="A345" s="13"/>
      <c r="B345" s="226"/>
      <c r="C345" s="227"/>
      <c r="D345" s="219" t="s">
        <v>139</v>
      </c>
      <c r="E345" s="228" t="s">
        <v>19</v>
      </c>
      <c r="F345" s="229" t="s">
        <v>305</v>
      </c>
      <c r="G345" s="227"/>
      <c r="H345" s="228" t="s">
        <v>19</v>
      </c>
      <c r="I345" s="230"/>
      <c r="J345" s="227"/>
      <c r="K345" s="227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139</v>
      </c>
      <c r="AU345" s="235" t="s">
        <v>82</v>
      </c>
      <c r="AV345" s="13" t="s">
        <v>80</v>
      </c>
      <c r="AW345" s="13" t="s">
        <v>33</v>
      </c>
      <c r="AX345" s="13" t="s">
        <v>72</v>
      </c>
      <c r="AY345" s="235" t="s">
        <v>126</v>
      </c>
    </row>
    <row r="346" s="13" customFormat="1">
      <c r="A346" s="13"/>
      <c r="B346" s="226"/>
      <c r="C346" s="227"/>
      <c r="D346" s="219" t="s">
        <v>139</v>
      </c>
      <c r="E346" s="228" t="s">
        <v>19</v>
      </c>
      <c r="F346" s="229" t="s">
        <v>475</v>
      </c>
      <c r="G346" s="227"/>
      <c r="H346" s="228" t="s">
        <v>19</v>
      </c>
      <c r="I346" s="230"/>
      <c r="J346" s="227"/>
      <c r="K346" s="227"/>
      <c r="L346" s="231"/>
      <c r="M346" s="232"/>
      <c r="N346" s="233"/>
      <c r="O346" s="233"/>
      <c r="P346" s="233"/>
      <c r="Q346" s="233"/>
      <c r="R346" s="233"/>
      <c r="S346" s="233"/>
      <c r="T346" s="23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5" t="s">
        <v>139</v>
      </c>
      <c r="AU346" s="235" t="s">
        <v>82</v>
      </c>
      <c r="AV346" s="13" t="s">
        <v>80</v>
      </c>
      <c r="AW346" s="13" t="s">
        <v>33</v>
      </c>
      <c r="AX346" s="13" t="s">
        <v>72</v>
      </c>
      <c r="AY346" s="235" t="s">
        <v>126</v>
      </c>
    </row>
    <row r="347" s="14" customFormat="1">
      <c r="A347" s="14"/>
      <c r="B347" s="236"/>
      <c r="C347" s="237"/>
      <c r="D347" s="219" t="s">
        <v>139</v>
      </c>
      <c r="E347" s="239" t="s">
        <v>19</v>
      </c>
      <c r="F347" s="252" t="s">
        <v>227</v>
      </c>
      <c r="G347" s="237"/>
      <c r="H347" s="240">
        <v>46.991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139</v>
      </c>
      <c r="AU347" s="246" t="s">
        <v>82</v>
      </c>
      <c r="AV347" s="14" t="s">
        <v>82</v>
      </c>
      <c r="AW347" s="14" t="s">
        <v>33</v>
      </c>
      <c r="AX347" s="14" t="s">
        <v>80</v>
      </c>
      <c r="AY347" s="246" t="s">
        <v>126</v>
      </c>
    </row>
    <row r="348" s="2" customFormat="1">
      <c r="A348" s="40"/>
      <c r="B348" s="41"/>
      <c r="C348" s="42"/>
      <c r="D348" s="219" t="s">
        <v>311</v>
      </c>
      <c r="E348" s="42"/>
      <c r="F348" s="253" t="s">
        <v>319</v>
      </c>
      <c r="G348" s="42"/>
      <c r="H348" s="42"/>
      <c r="I348" s="42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U348" s="19" t="s">
        <v>82</v>
      </c>
    </row>
    <row r="349" s="2" customFormat="1">
      <c r="A349" s="40"/>
      <c r="B349" s="41"/>
      <c r="C349" s="42"/>
      <c r="D349" s="219" t="s">
        <v>311</v>
      </c>
      <c r="E349" s="42"/>
      <c r="F349" s="254" t="s">
        <v>320</v>
      </c>
      <c r="G349" s="42"/>
      <c r="H349" s="255">
        <v>9.0399999999999991</v>
      </c>
      <c r="I349" s="42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U349" s="19" t="s">
        <v>82</v>
      </c>
    </row>
    <row r="350" s="2" customFormat="1">
      <c r="A350" s="40"/>
      <c r="B350" s="41"/>
      <c r="C350" s="42"/>
      <c r="D350" s="219" t="s">
        <v>311</v>
      </c>
      <c r="E350" s="42"/>
      <c r="F350" s="254" t="s">
        <v>321</v>
      </c>
      <c r="G350" s="42"/>
      <c r="H350" s="255">
        <v>1.6399999999999999</v>
      </c>
      <c r="I350" s="42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U350" s="19" t="s">
        <v>82</v>
      </c>
    </row>
    <row r="351" s="2" customFormat="1">
      <c r="A351" s="40"/>
      <c r="B351" s="41"/>
      <c r="C351" s="42"/>
      <c r="D351" s="219" t="s">
        <v>311</v>
      </c>
      <c r="E351" s="42"/>
      <c r="F351" s="254" t="s">
        <v>322</v>
      </c>
      <c r="G351" s="42"/>
      <c r="H351" s="255">
        <v>28.614999999999998</v>
      </c>
      <c r="I351" s="42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U351" s="19" t="s">
        <v>82</v>
      </c>
    </row>
    <row r="352" s="2" customFormat="1">
      <c r="A352" s="40"/>
      <c r="B352" s="41"/>
      <c r="C352" s="42"/>
      <c r="D352" s="219" t="s">
        <v>311</v>
      </c>
      <c r="E352" s="42"/>
      <c r="F352" s="254" t="s">
        <v>323</v>
      </c>
      <c r="G352" s="42"/>
      <c r="H352" s="255">
        <v>13.824</v>
      </c>
      <c r="I352" s="42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U352" s="19" t="s">
        <v>82</v>
      </c>
    </row>
    <row r="353" s="2" customFormat="1">
      <c r="A353" s="40"/>
      <c r="B353" s="41"/>
      <c r="C353" s="42"/>
      <c r="D353" s="219" t="s">
        <v>311</v>
      </c>
      <c r="E353" s="42"/>
      <c r="F353" s="254" t="s">
        <v>324</v>
      </c>
      <c r="G353" s="42"/>
      <c r="H353" s="255">
        <v>2.1640000000000001</v>
      </c>
      <c r="I353" s="42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U353" s="19" t="s">
        <v>82</v>
      </c>
    </row>
    <row r="354" s="2" customFormat="1">
      <c r="A354" s="40"/>
      <c r="B354" s="41"/>
      <c r="C354" s="42"/>
      <c r="D354" s="219" t="s">
        <v>311</v>
      </c>
      <c r="E354" s="42"/>
      <c r="F354" s="256" t="s">
        <v>325</v>
      </c>
      <c r="G354" s="42"/>
      <c r="H354" s="42"/>
      <c r="I354" s="42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U354" s="19" t="s">
        <v>82</v>
      </c>
    </row>
    <row r="355" s="2" customFormat="1">
      <c r="A355" s="40"/>
      <c r="B355" s="41"/>
      <c r="C355" s="42"/>
      <c r="D355" s="219" t="s">
        <v>311</v>
      </c>
      <c r="E355" s="42"/>
      <c r="F355" s="257" t="s">
        <v>326</v>
      </c>
      <c r="G355" s="42"/>
      <c r="H355" s="255">
        <v>9.0399999999999991</v>
      </c>
      <c r="I355" s="42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U355" s="19" t="s">
        <v>82</v>
      </c>
    </row>
    <row r="356" s="2" customFormat="1">
      <c r="A356" s="40"/>
      <c r="B356" s="41"/>
      <c r="C356" s="42"/>
      <c r="D356" s="219" t="s">
        <v>311</v>
      </c>
      <c r="E356" s="42"/>
      <c r="F356" s="256" t="s">
        <v>327</v>
      </c>
      <c r="G356" s="42"/>
      <c r="H356" s="42"/>
      <c r="I356" s="42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U356" s="19" t="s">
        <v>82</v>
      </c>
    </row>
    <row r="357" s="2" customFormat="1">
      <c r="A357" s="40"/>
      <c r="B357" s="41"/>
      <c r="C357" s="42"/>
      <c r="D357" s="219" t="s">
        <v>311</v>
      </c>
      <c r="E357" s="42"/>
      <c r="F357" s="257" t="s">
        <v>328</v>
      </c>
      <c r="G357" s="42"/>
      <c r="H357" s="255">
        <v>1.6399999999999999</v>
      </c>
      <c r="I357" s="42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U357" s="19" t="s">
        <v>82</v>
      </c>
    </row>
    <row r="358" s="2" customFormat="1">
      <c r="A358" s="40"/>
      <c r="B358" s="41"/>
      <c r="C358" s="42"/>
      <c r="D358" s="219" t="s">
        <v>311</v>
      </c>
      <c r="E358" s="42"/>
      <c r="F358" s="256" t="s">
        <v>329</v>
      </c>
      <c r="G358" s="42"/>
      <c r="H358" s="42"/>
      <c r="I358" s="42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U358" s="19" t="s">
        <v>82</v>
      </c>
    </row>
    <row r="359" s="2" customFormat="1">
      <c r="A359" s="40"/>
      <c r="B359" s="41"/>
      <c r="C359" s="42"/>
      <c r="D359" s="219" t="s">
        <v>311</v>
      </c>
      <c r="E359" s="42"/>
      <c r="F359" s="257" t="s">
        <v>330</v>
      </c>
      <c r="G359" s="42"/>
      <c r="H359" s="255">
        <v>28.614999999999998</v>
      </c>
      <c r="I359" s="42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U359" s="19" t="s">
        <v>82</v>
      </c>
    </row>
    <row r="360" s="2" customFormat="1">
      <c r="A360" s="40"/>
      <c r="B360" s="41"/>
      <c r="C360" s="42"/>
      <c r="D360" s="219" t="s">
        <v>311</v>
      </c>
      <c r="E360" s="42"/>
      <c r="F360" s="256" t="s">
        <v>331</v>
      </c>
      <c r="G360" s="42"/>
      <c r="H360" s="42"/>
      <c r="I360" s="42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U360" s="19" t="s">
        <v>82</v>
      </c>
    </row>
    <row r="361" s="2" customFormat="1">
      <c r="A361" s="40"/>
      <c r="B361" s="41"/>
      <c r="C361" s="42"/>
      <c r="D361" s="219" t="s">
        <v>311</v>
      </c>
      <c r="E361" s="42"/>
      <c r="F361" s="257" t="s">
        <v>332</v>
      </c>
      <c r="G361" s="42"/>
      <c r="H361" s="255">
        <v>13.824</v>
      </c>
      <c r="I361" s="42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U361" s="19" t="s">
        <v>82</v>
      </c>
    </row>
    <row r="362" s="2" customFormat="1">
      <c r="A362" s="40"/>
      <c r="B362" s="41"/>
      <c r="C362" s="42"/>
      <c r="D362" s="219" t="s">
        <v>311</v>
      </c>
      <c r="E362" s="42"/>
      <c r="F362" s="256" t="s">
        <v>333</v>
      </c>
      <c r="G362" s="42"/>
      <c r="H362" s="42"/>
      <c r="I362" s="42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U362" s="19" t="s">
        <v>82</v>
      </c>
    </row>
    <row r="363" s="2" customFormat="1">
      <c r="A363" s="40"/>
      <c r="B363" s="41"/>
      <c r="C363" s="42"/>
      <c r="D363" s="219" t="s">
        <v>311</v>
      </c>
      <c r="E363" s="42"/>
      <c r="F363" s="257" t="s">
        <v>334</v>
      </c>
      <c r="G363" s="42"/>
      <c r="H363" s="255">
        <v>2.1640000000000001</v>
      </c>
      <c r="I363" s="42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U363" s="19" t="s">
        <v>82</v>
      </c>
    </row>
    <row r="364" s="14" customFormat="1">
      <c r="A364" s="14"/>
      <c r="B364" s="236"/>
      <c r="C364" s="237"/>
      <c r="D364" s="219" t="s">
        <v>139</v>
      </c>
      <c r="E364" s="237"/>
      <c r="F364" s="239" t="s">
        <v>476</v>
      </c>
      <c r="G364" s="237"/>
      <c r="H364" s="240">
        <v>48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6" t="s">
        <v>139</v>
      </c>
      <c r="AU364" s="246" t="s">
        <v>82</v>
      </c>
      <c r="AV364" s="14" t="s">
        <v>82</v>
      </c>
      <c r="AW364" s="14" t="s">
        <v>4</v>
      </c>
      <c r="AX364" s="14" t="s">
        <v>80</v>
      </c>
      <c r="AY364" s="246" t="s">
        <v>126</v>
      </c>
    </row>
    <row r="365" s="2" customFormat="1" ht="16.5" customHeight="1">
      <c r="A365" s="40"/>
      <c r="B365" s="41"/>
      <c r="C365" s="269" t="s">
        <v>477</v>
      </c>
      <c r="D365" s="269" t="s">
        <v>383</v>
      </c>
      <c r="E365" s="270" t="s">
        <v>478</v>
      </c>
      <c r="F365" s="271" t="s">
        <v>479</v>
      </c>
      <c r="G365" s="272" t="s">
        <v>277</v>
      </c>
      <c r="H365" s="273">
        <v>9</v>
      </c>
      <c r="I365" s="274"/>
      <c r="J365" s="275">
        <f>ROUND(I365*H365,2)</f>
        <v>0</v>
      </c>
      <c r="K365" s="271" t="s">
        <v>133</v>
      </c>
      <c r="L365" s="276"/>
      <c r="M365" s="277" t="s">
        <v>19</v>
      </c>
      <c r="N365" s="278" t="s">
        <v>43</v>
      </c>
      <c r="O365" s="86"/>
      <c r="P365" s="215">
        <f>O365*H365</f>
        <v>0</v>
      </c>
      <c r="Q365" s="215">
        <v>0.0038999999999999998</v>
      </c>
      <c r="R365" s="215">
        <f>Q365*H365</f>
        <v>0.035099999999999999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183</v>
      </c>
      <c r="AT365" s="217" t="s">
        <v>383</v>
      </c>
      <c r="AU365" s="217" t="s">
        <v>82</v>
      </c>
      <c r="AY365" s="19" t="s">
        <v>126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80</v>
      </c>
      <c r="BK365" s="218">
        <f>ROUND(I365*H365,2)</f>
        <v>0</v>
      </c>
      <c r="BL365" s="19" t="s">
        <v>153</v>
      </c>
      <c r="BM365" s="217" t="s">
        <v>480</v>
      </c>
    </row>
    <row r="366" s="2" customFormat="1">
      <c r="A366" s="40"/>
      <c r="B366" s="41"/>
      <c r="C366" s="42"/>
      <c r="D366" s="219" t="s">
        <v>136</v>
      </c>
      <c r="E366" s="42"/>
      <c r="F366" s="220" t="s">
        <v>479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136</v>
      </c>
      <c r="AU366" s="19" t="s">
        <v>82</v>
      </c>
    </row>
    <row r="367" s="13" customFormat="1">
      <c r="A367" s="13"/>
      <c r="B367" s="226"/>
      <c r="C367" s="227"/>
      <c r="D367" s="219" t="s">
        <v>139</v>
      </c>
      <c r="E367" s="228" t="s">
        <v>19</v>
      </c>
      <c r="F367" s="229" t="s">
        <v>305</v>
      </c>
      <c r="G367" s="227"/>
      <c r="H367" s="228" t="s">
        <v>19</v>
      </c>
      <c r="I367" s="230"/>
      <c r="J367" s="227"/>
      <c r="K367" s="227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139</v>
      </c>
      <c r="AU367" s="235" t="s">
        <v>82</v>
      </c>
      <c r="AV367" s="13" t="s">
        <v>80</v>
      </c>
      <c r="AW367" s="13" t="s">
        <v>33</v>
      </c>
      <c r="AX367" s="13" t="s">
        <v>72</v>
      </c>
      <c r="AY367" s="235" t="s">
        <v>126</v>
      </c>
    </row>
    <row r="368" s="13" customFormat="1">
      <c r="A368" s="13"/>
      <c r="B368" s="226"/>
      <c r="C368" s="227"/>
      <c r="D368" s="219" t="s">
        <v>139</v>
      </c>
      <c r="E368" s="228" t="s">
        <v>19</v>
      </c>
      <c r="F368" s="229" t="s">
        <v>481</v>
      </c>
      <c r="G368" s="227"/>
      <c r="H368" s="228" t="s">
        <v>19</v>
      </c>
      <c r="I368" s="230"/>
      <c r="J368" s="227"/>
      <c r="K368" s="227"/>
      <c r="L368" s="231"/>
      <c r="M368" s="232"/>
      <c r="N368" s="233"/>
      <c r="O368" s="233"/>
      <c r="P368" s="233"/>
      <c r="Q368" s="233"/>
      <c r="R368" s="233"/>
      <c r="S368" s="233"/>
      <c r="T368" s="23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5" t="s">
        <v>139</v>
      </c>
      <c r="AU368" s="235" t="s">
        <v>82</v>
      </c>
      <c r="AV368" s="13" t="s">
        <v>80</v>
      </c>
      <c r="AW368" s="13" t="s">
        <v>33</v>
      </c>
      <c r="AX368" s="13" t="s">
        <v>72</v>
      </c>
      <c r="AY368" s="235" t="s">
        <v>126</v>
      </c>
    </row>
    <row r="369" s="14" customFormat="1">
      <c r="A369" s="14"/>
      <c r="B369" s="236"/>
      <c r="C369" s="237"/>
      <c r="D369" s="219" t="s">
        <v>139</v>
      </c>
      <c r="E369" s="239" t="s">
        <v>19</v>
      </c>
      <c r="F369" s="252" t="s">
        <v>230</v>
      </c>
      <c r="G369" s="237"/>
      <c r="H369" s="240">
        <v>8.2919999999999998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6" t="s">
        <v>139</v>
      </c>
      <c r="AU369" s="246" t="s">
        <v>82</v>
      </c>
      <c r="AV369" s="14" t="s">
        <v>82</v>
      </c>
      <c r="AW369" s="14" t="s">
        <v>33</v>
      </c>
      <c r="AX369" s="14" t="s">
        <v>80</v>
      </c>
      <c r="AY369" s="246" t="s">
        <v>126</v>
      </c>
    </row>
    <row r="370" s="2" customFormat="1">
      <c r="A370" s="40"/>
      <c r="B370" s="41"/>
      <c r="C370" s="42"/>
      <c r="D370" s="219" t="s">
        <v>311</v>
      </c>
      <c r="E370" s="42"/>
      <c r="F370" s="253" t="s">
        <v>319</v>
      </c>
      <c r="G370" s="42"/>
      <c r="H370" s="42"/>
      <c r="I370" s="42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U370" s="19" t="s">
        <v>82</v>
      </c>
    </row>
    <row r="371" s="2" customFormat="1">
      <c r="A371" s="40"/>
      <c r="B371" s="41"/>
      <c r="C371" s="42"/>
      <c r="D371" s="219" t="s">
        <v>311</v>
      </c>
      <c r="E371" s="42"/>
      <c r="F371" s="254" t="s">
        <v>320</v>
      </c>
      <c r="G371" s="42"/>
      <c r="H371" s="255">
        <v>9.0399999999999991</v>
      </c>
      <c r="I371" s="42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U371" s="19" t="s">
        <v>82</v>
      </c>
    </row>
    <row r="372" s="2" customFormat="1">
      <c r="A372" s="40"/>
      <c r="B372" s="41"/>
      <c r="C372" s="42"/>
      <c r="D372" s="219" t="s">
        <v>311</v>
      </c>
      <c r="E372" s="42"/>
      <c r="F372" s="254" t="s">
        <v>321</v>
      </c>
      <c r="G372" s="42"/>
      <c r="H372" s="255">
        <v>1.6399999999999999</v>
      </c>
      <c r="I372" s="42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U372" s="19" t="s">
        <v>82</v>
      </c>
    </row>
    <row r="373" s="2" customFormat="1">
      <c r="A373" s="40"/>
      <c r="B373" s="41"/>
      <c r="C373" s="42"/>
      <c r="D373" s="219" t="s">
        <v>311</v>
      </c>
      <c r="E373" s="42"/>
      <c r="F373" s="254" t="s">
        <v>322</v>
      </c>
      <c r="G373" s="42"/>
      <c r="H373" s="255">
        <v>28.614999999999998</v>
      </c>
      <c r="I373" s="42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U373" s="19" t="s">
        <v>82</v>
      </c>
    </row>
    <row r="374" s="2" customFormat="1">
      <c r="A374" s="40"/>
      <c r="B374" s="41"/>
      <c r="C374" s="42"/>
      <c r="D374" s="219" t="s">
        <v>311</v>
      </c>
      <c r="E374" s="42"/>
      <c r="F374" s="254" t="s">
        <v>323</v>
      </c>
      <c r="G374" s="42"/>
      <c r="H374" s="255">
        <v>13.824</v>
      </c>
      <c r="I374" s="42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U374" s="19" t="s">
        <v>82</v>
      </c>
    </row>
    <row r="375" s="2" customFormat="1">
      <c r="A375" s="40"/>
      <c r="B375" s="41"/>
      <c r="C375" s="42"/>
      <c r="D375" s="219" t="s">
        <v>311</v>
      </c>
      <c r="E375" s="42"/>
      <c r="F375" s="254" t="s">
        <v>324</v>
      </c>
      <c r="G375" s="42"/>
      <c r="H375" s="255">
        <v>2.1640000000000001</v>
      </c>
      <c r="I375" s="42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U375" s="19" t="s">
        <v>82</v>
      </c>
    </row>
    <row r="376" s="2" customFormat="1">
      <c r="A376" s="40"/>
      <c r="B376" s="41"/>
      <c r="C376" s="42"/>
      <c r="D376" s="219" t="s">
        <v>311</v>
      </c>
      <c r="E376" s="42"/>
      <c r="F376" s="256" t="s">
        <v>325</v>
      </c>
      <c r="G376" s="42"/>
      <c r="H376" s="42"/>
      <c r="I376" s="42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U376" s="19" t="s">
        <v>82</v>
      </c>
    </row>
    <row r="377" s="2" customFormat="1">
      <c r="A377" s="40"/>
      <c r="B377" s="41"/>
      <c r="C377" s="42"/>
      <c r="D377" s="219" t="s">
        <v>311</v>
      </c>
      <c r="E377" s="42"/>
      <c r="F377" s="257" t="s">
        <v>326</v>
      </c>
      <c r="G377" s="42"/>
      <c r="H377" s="255">
        <v>9.0399999999999991</v>
      </c>
      <c r="I377" s="42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U377" s="19" t="s">
        <v>82</v>
      </c>
    </row>
    <row r="378" s="2" customFormat="1">
      <c r="A378" s="40"/>
      <c r="B378" s="41"/>
      <c r="C378" s="42"/>
      <c r="D378" s="219" t="s">
        <v>311</v>
      </c>
      <c r="E378" s="42"/>
      <c r="F378" s="256" t="s">
        <v>327</v>
      </c>
      <c r="G378" s="42"/>
      <c r="H378" s="42"/>
      <c r="I378" s="42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U378" s="19" t="s">
        <v>82</v>
      </c>
    </row>
    <row r="379" s="2" customFormat="1">
      <c r="A379" s="40"/>
      <c r="B379" s="41"/>
      <c r="C379" s="42"/>
      <c r="D379" s="219" t="s">
        <v>311</v>
      </c>
      <c r="E379" s="42"/>
      <c r="F379" s="257" t="s">
        <v>328</v>
      </c>
      <c r="G379" s="42"/>
      <c r="H379" s="255">
        <v>1.6399999999999999</v>
      </c>
      <c r="I379" s="42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U379" s="19" t="s">
        <v>82</v>
      </c>
    </row>
    <row r="380" s="2" customFormat="1">
      <c r="A380" s="40"/>
      <c r="B380" s="41"/>
      <c r="C380" s="42"/>
      <c r="D380" s="219" t="s">
        <v>311</v>
      </c>
      <c r="E380" s="42"/>
      <c r="F380" s="256" t="s">
        <v>329</v>
      </c>
      <c r="G380" s="42"/>
      <c r="H380" s="42"/>
      <c r="I380" s="42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U380" s="19" t="s">
        <v>82</v>
      </c>
    </row>
    <row r="381" s="2" customFormat="1">
      <c r="A381" s="40"/>
      <c r="B381" s="41"/>
      <c r="C381" s="42"/>
      <c r="D381" s="219" t="s">
        <v>311</v>
      </c>
      <c r="E381" s="42"/>
      <c r="F381" s="257" t="s">
        <v>330</v>
      </c>
      <c r="G381" s="42"/>
      <c r="H381" s="255">
        <v>28.614999999999998</v>
      </c>
      <c r="I381" s="42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U381" s="19" t="s">
        <v>82</v>
      </c>
    </row>
    <row r="382" s="2" customFormat="1">
      <c r="A382" s="40"/>
      <c r="B382" s="41"/>
      <c r="C382" s="42"/>
      <c r="D382" s="219" t="s">
        <v>311</v>
      </c>
      <c r="E382" s="42"/>
      <c r="F382" s="256" t="s">
        <v>331</v>
      </c>
      <c r="G382" s="42"/>
      <c r="H382" s="42"/>
      <c r="I382" s="42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U382" s="19" t="s">
        <v>82</v>
      </c>
    </row>
    <row r="383" s="2" customFormat="1">
      <c r="A383" s="40"/>
      <c r="B383" s="41"/>
      <c r="C383" s="42"/>
      <c r="D383" s="219" t="s">
        <v>311</v>
      </c>
      <c r="E383" s="42"/>
      <c r="F383" s="257" t="s">
        <v>332</v>
      </c>
      <c r="G383" s="42"/>
      <c r="H383" s="255">
        <v>13.824</v>
      </c>
      <c r="I383" s="42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U383" s="19" t="s">
        <v>82</v>
      </c>
    </row>
    <row r="384" s="2" customFormat="1">
      <c r="A384" s="40"/>
      <c r="B384" s="41"/>
      <c r="C384" s="42"/>
      <c r="D384" s="219" t="s">
        <v>311</v>
      </c>
      <c r="E384" s="42"/>
      <c r="F384" s="256" t="s">
        <v>333</v>
      </c>
      <c r="G384" s="42"/>
      <c r="H384" s="42"/>
      <c r="I384" s="42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U384" s="19" t="s">
        <v>82</v>
      </c>
    </row>
    <row r="385" s="2" customFormat="1">
      <c r="A385" s="40"/>
      <c r="B385" s="41"/>
      <c r="C385" s="42"/>
      <c r="D385" s="219" t="s">
        <v>311</v>
      </c>
      <c r="E385" s="42"/>
      <c r="F385" s="257" t="s">
        <v>334</v>
      </c>
      <c r="G385" s="42"/>
      <c r="H385" s="255">
        <v>2.1640000000000001</v>
      </c>
      <c r="I385" s="42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U385" s="19" t="s">
        <v>82</v>
      </c>
    </row>
    <row r="386" s="14" customFormat="1">
      <c r="A386" s="14"/>
      <c r="B386" s="236"/>
      <c r="C386" s="237"/>
      <c r="D386" s="219" t="s">
        <v>139</v>
      </c>
      <c r="E386" s="237"/>
      <c r="F386" s="239" t="s">
        <v>482</v>
      </c>
      <c r="G386" s="237"/>
      <c r="H386" s="240">
        <v>9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139</v>
      </c>
      <c r="AU386" s="246" t="s">
        <v>82</v>
      </c>
      <c r="AV386" s="14" t="s">
        <v>82</v>
      </c>
      <c r="AW386" s="14" t="s">
        <v>4</v>
      </c>
      <c r="AX386" s="14" t="s">
        <v>80</v>
      </c>
      <c r="AY386" s="246" t="s">
        <v>126</v>
      </c>
    </row>
    <row r="387" s="2" customFormat="1" ht="16.5" customHeight="1">
      <c r="A387" s="40"/>
      <c r="B387" s="41"/>
      <c r="C387" s="206" t="s">
        <v>483</v>
      </c>
      <c r="D387" s="206" t="s">
        <v>129</v>
      </c>
      <c r="E387" s="207" t="s">
        <v>484</v>
      </c>
      <c r="F387" s="208" t="s">
        <v>485</v>
      </c>
      <c r="G387" s="209" t="s">
        <v>277</v>
      </c>
      <c r="H387" s="210">
        <v>179.88300000000001</v>
      </c>
      <c r="I387" s="211"/>
      <c r="J387" s="212">
        <f>ROUND(I387*H387,2)</f>
        <v>0</v>
      </c>
      <c r="K387" s="208" t="s">
        <v>133</v>
      </c>
      <c r="L387" s="46"/>
      <c r="M387" s="213" t="s">
        <v>19</v>
      </c>
      <c r="N387" s="214" t="s">
        <v>43</v>
      </c>
      <c r="O387" s="86"/>
      <c r="P387" s="215">
        <f>O387*H387</f>
        <v>0</v>
      </c>
      <c r="Q387" s="215">
        <v>2.0000000000000002E-05</v>
      </c>
      <c r="R387" s="215">
        <f>Q387*H387</f>
        <v>0.0035976600000000004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153</v>
      </c>
      <c r="AT387" s="217" t="s">
        <v>129</v>
      </c>
      <c r="AU387" s="217" t="s">
        <v>82</v>
      </c>
      <c r="AY387" s="19" t="s">
        <v>126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80</v>
      </c>
      <c r="BK387" s="218">
        <f>ROUND(I387*H387,2)</f>
        <v>0</v>
      </c>
      <c r="BL387" s="19" t="s">
        <v>153</v>
      </c>
      <c r="BM387" s="217" t="s">
        <v>486</v>
      </c>
    </row>
    <row r="388" s="2" customFormat="1">
      <c r="A388" s="40"/>
      <c r="B388" s="41"/>
      <c r="C388" s="42"/>
      <c r="D388" s="219" t="s">
        <v>136</v>
      </c>
      <c r="E388" s="42"/>
      <c r="F388" s="220" t="s">
        <v>487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136</v>
      </c>
      <c r="AU388" s="19" t="s">
        <v>82</v>
      </c>
    </row>
    <row r="389" s="2" customFormat="1">
      <c r="A389" s="40"/>
      <c r="B389" s="41"/>
      <c r="C389" s="42"/>
      <c r="D389" s="224" t="s">
        <v>137</v>
      </c>
      <c r="E389" s="42"/>
      <c r="F389" s="225" t="s">
        <v>488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137</v>
      </c>
      <c r="AU389" s="19" t="s">
        <v>82</v>
      </c>
    </row>
    <row r="390" s="2" customFormat="1" ht="16.5" customHeight="1">
      <c r="A390" s="40"/>
      <c r="B390" s="41"/>
      <c r="C390" s="269" t="s">
        <v>489</v>
      </c>
      <c r="D390" s="269" t="s">
        <v>383</v>
      </c>
      <c r="E390" s="270" t="s">
        <v>490</v>
      </c>
      <c r="F390" s="271" t="s">
        <v>491</v>
      </c>
      <c r="G390" s="272" t="s">
        <v>277</v>
      </c>
      <c r="H390" s="273">
        <v>132</v>
      </c>
      <c r="I390" s="274"/>
      <c r="J390" s="275">
        <f>ROUND(I390*H390,2)</f>
        <v>0</v>
      </c>
      <c r="K390" s="271" t="s">
        <v>133</v>
      </c>
      <c r="L390" s="276"/>
      <c r="M390" s="277" t="s">
        <v>19</v>
      </c>
      <c r="N390" s="278" t="s">
        <v>43</v>
      </c>
      <c r="O390" s="86"/>
      <c r="P390" s="215">
        <f>O390*H390</f>
        <v>0</v>
      </c>
      <c r="Q390" s="215">
        <v>0.01602</v>
      </c>
      <c r="R390" s="215">
        <f>Q390*H390</f>
        <v>2.1146400000000001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183</v>
      </c>
      <c r="AT390" s="217" t="s">
        <v>383</v>
      </c>
      <c r="AU390" s="217" t="s">
        <v>82</v>
      </c>
      <c r="AY390" s="19" t="s">
        <v>126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80</v>
      </c>
      <c r="BK390" s="218">
        <f>ROUND(I390*H390,2)</f>
        <v>0</v>
      </c>
      <c r="BL390" s="19" t="s">
        <v>153</v>
      </c>
      <c r="BM390" s="217" t="s">
        <v>492</v>
      </c>
    </row>
    <row r="391" s="2" customFormat="1">
      <c r="A391" s="40"/>
      <c r="B391" s="41"/>
      <c r="C391" s="42"/>
      <c r="D391" s="219" t="s">
        <v>136</v>
      </c>
      <c r="E391" s="42"/>
      <c r="F391" s="220" t="s">
        <v>491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136</v>
      </c>
      <c r="AU391" s="19" t="s">
        <v>82</v>
      </c>
    </row>
    <row r="392" s="13" customFormat="1">
      <c r="A392" s="13"/>
      <c r="B392" s="226"/>
      <c r="C392" s="227"/>
      <c r="D392" s="219" t="s">
        <v>139</v>
      </c>
      <c r="E392" s="228" t="s">
        <v>19</v>
      </c>
      <c r="F392" s="229" t="s">
        <v>305</v>
      </c>
      <c r="G392" s="227"/>
      <c r="H392" s="228" t="s">
        <v>19</v>
      </c>
      <c r="I392" s="230"/>
      <c r="J392" s="227"/>
      <c r="K392" s="227"/>
      <c r="L392" s="231"/>
      <c r="M392" s="232"/>
      <c r="N392" s="233"/>
      <c r="O392" s="233"/>
      <c r="P392" s="233"/>
      <c r="Q392" s="233"/>
      <c r="R392" s="233"/>
      <c r="S392" s="233"/>
      <c r="T392" s="23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5" t="s">
        <v>139</v>
      </c>
      <c r="AU392" s="235" t="s">
        <v>82</v>
      </c>
      <c r="AV392" s="13" t="s">
        <v>80</v>
      </c>
      <c r="AW392" s="13" t="s">
        <v>33</v>
      </c>
      <c r="AX392" s="13" t="s">
        <v>72</v>
      </c>
      <c r="AY392" s="235" t="s">
        <v>126</v>
      </c>
    </row>
    <row r="393" s="13" customFormat="1">
      <c r="A393" s="13"/>
      <c r="B393" s="226"/>
      <c r="C393" s="227"/>
      <c r="D393" s="219" t="s">
        <v>139</v>
      </c>
      <c r="E393" s="228" t="s">
        <v>19</v>
      </c>
      <c r="F393" s="229" t="s">
        <v>493</v>
      </c>
      <c r="G393" s="227"/>
      <c r="H393" s="228" t="s">
        <v>19</v>
      </c>
      <c r="I393" s="230"/>
      <c r="J393" s="227"/>
      <c r="K393" s="227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139</v>
      </c>
      <c r="AU393" s="235" t="s">
        <v>82</v>
      </c>
      <c r="AV393" s="13" t="s">
        <v>80</v>
      </c>
      <c r="AW393" s="13" t="s">
        <v>33</v>
      </c>
      <c r="AX393" s="13" t="s">
        <v>72</v>
      </c>
      <c r="AY393" s="235" t="s">
        <v>126</v>
      </c>
    </row>
    <row r="394" s="14" customFormat="1">
      <c r="A394" s="14"/>
      <c r="B394" s="236"/>
      <c r="C394" s="237"/>
      <c r="D394" s="219" t="s">
        <v>139</v>
      </c>
      <c r="E394" s="239" t="s">
        <v>19</v>
      </c>
      <c r="F394" s="252" t="s">
        <v>221</v>
      </c>
      <c r="G394" s="237"/>
      <c r="H394" s="240">
        <v>125.91800000000001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139</v>
      </c>
      <c r="AU394" s="246" t="s">
        <v>82</v>
      </c>
      <c r="AV394" s="14" t="s">
        <v>82</v>
      </c>
      <c r="AW394" s="14" t="s">
        <v>33</v>
      </c>
      <c r="AX394" s="14" t="s">
        <v>80</v>
      </c>
      <c r="AY394" s="246" t="s">
        <v>126</v>
      </c>
    </row>
    <row r="395" s="2" customFormat="1">
      <c r="A395" s="40"/>
      <c r="B395" s="41"/>
      <c r="C395" s="42"/>
      <c r="D395" s="219" t="s">
        <v>311</v>
      </c>
      <c r="E395" s="42"/>
      <c r="F395" s="253" t="s">
        <v>312</v>
      </c>
      <c r="G395" s="42"/>
      <c r="H395" s="42"/>
      <c r="I395" s="42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U395" s="19" t="s">
        <v>82</v>
      </c>
    </row>
    <row r="396" s="2" customFormat="1">
      <c r="A396" s="40"/>
      <c r="B396" s="41"/>
      <c r="C396" s="42"/>
      <c r="D396" s="219" t="s">
        <v>311</v>
      </c>
      <c r="E396" s="42"/>
      <c r="F396" s="254" t="s">
        <v>313</v>
      </c>
      <c r="G396" s="42"/>
      <c r="H396" s="255">
        <v>161.68299999999999</v>
      </c>
      <c r="I396" s="42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U396" s="19" t="s">
        <v>82</v>
      </c>
    </row>
    <row r="397" s="2" customFormat="1">
      <c r="A397" s="40"/>
      <c r="B397" s="41"/>
      <c r="C397" s="42"/>
      <c r="D397" s="219" t="s">
        <v>311</v>
      </c>
      <c r="E397" s="42"/>
      <c r="F397" s="254" t="s">
        <v>314</v>
      </c>
      <c r="G397" s="42"/>
      <c r="H397" s="255">
        <v>18.199999999999999</v>
      </c>
      <c r="I397" s="42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U397" s="19" t="s">
        <v>82</v>
      </c>
    </row>
    <row r="398" s="2" customFormat="1">
      <c r="A398" s="40"/>
      <c r="B398" s="41"/>
      <c r="C398" s="42"/>
      <c r="D398" s="219" t="s">
        <v>311</v>
      </c>
      <c r="E398" s="42"/>
      <c r="F398" s="256" t="s">
        <v>315</v>
      </c>
      <c r="G398" s="42"/>
      <c r="H398" s="42"/>
      <c r="I398" s="42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U398" s="19" t="s">
        <v>82</v>
      </c>
    </row>
    <row r="399" s="2" customFormat="1">
      <c r="A399" s="40"/>
      <c r="B399" s="41"/>
      <c r="C399" s="42"/>
      <c r="D399" s="219" t="s">
        <v>311</v>
      </c>
      <c r="E399" s="42"/>
      <c r="F399" s="257" t="s">
        <v>316</v>
      </c>
      <c r="G399" s="42"/>
      <c r="H399" s="255">
        <v>161.68299999999999</v>
      </c>
      <c r="I399" s="42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U399" s="19" t="s">
        <v>82</v>
      </c>
    </row>
    <row r="400" s="2" customFormat="1">
      <c r="A400" s="40"/>
      <c r="B400" s="41"/>
      <c r="C400" s="42"/>
      <c r="D400" s="219" t="s">
        <v>311</v>
      </c>
      <c r="E400" s="42"/>
      <c r="F400" s="256" t="s">
        <v>317</v>
      </c>
      <c r="G400" s="42"/>
      <c r="H400" s="42"/>
      <c r="I400" s="42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U400" s="19" t="s">
        <v>82</v>
      </c>
    </row>
    <row r="401" s="2" customFormat="1">
      <c r="A401" s="40"/>
      <c r="B401" s="41"/>
      <c r="C401" s="42"/>
      <c r="D401" s="219" t="s">
        <v>311</v>
      </c>
      <c r="E401" s="42"/>
      <c r="F401" s="257" t="s">
        <v>318</v>
      </c>
      <c r="G401" s="42"/>
      <c r="H401" s="255">
        <v>18.199999999999999</v>
      </c>
      <c r="I401" s="42"/>
      <c r="J401" s="42"/>
      <c r="K401" s="42"/>
      <c r="L401" s="46"/>
      <c r="M401" s="222"/>
      <c r="N401" s="223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U401" s="19" t="s">
        <v>82</v>
      </c>
    </row>
    <row r="402" s="14" customFormat="1">
      <c r="A402" s="14"/>
      <c r="B402" s="236"/>
      <c r="C402" s="237"/>
      <c r="D402" s="219" t="s">
        <v>139</v>
      </c>
      <c r="E402" s="237"/>
      <c r="F402" s="239" t="s">
        <v>494</v>
      </c>
      <c r="G402" s="237"/>
      <c r="H402" s="240">
        <v>132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6" t="s">
        <v>139</v>
      </c>
      <c r="AU402" s="246" t="s">
        <v>82</v>
      </c>
      <c r="AV402" s="14" t="s">
        <v>82</v>
      </c>
      <c r="AW402" s="14" t="s">
        <v>4</v>
      </c>
      <c r="AX402" s="14" t="s">
        <v>80</v>
      </c>
      <c r="AY402" s="246" t="s">
        <v>126</v>
      </c>
    </row>
    <row r="403" s="2" customFormat="1" ht="16.5" customHeight="1">
      <c r="A403" s="40"/>
      <c r="B403" s="41"/>
      <c r="C403" s="269" t="s">
        <v>495</v>
      </c>
      <c r="D403" s="269" t="s">
        <v>383</v>
      </c>
      <c r="E403" s="270" t="s">
        <v>496</v>
      </c>
      <c r="F403" s="271" t="s">
        <v>497</v>
      </c>
      <c r="G403" s="272" t="s">
        <v>277</v>
      </c>
      <c r="H403" s="273">
        <v>36</v>
      </c>
      <c r="I403" s="274"/>
      <c r="J403" s="275">
        <f>ROUND(I403*H403,2)</f>
        <v>0</v>
      </c>
      <c r="K403" s="271" t="s">
        <v>133</v>
      </c>
      <c r="L403" s="276"/>
      <c r="M403" s="277" t="s">
        <v>19</v>
      </c>
      <c r="N403" s="278" t="s">
        <v>43</v>
      </c>
      <c r="O403" s="86"/>
      <c r="P403" s="215">
        <f>O403*H403</f>
        <v>0</v>
      </c>
      <c r="Q403" s="215">
        <v>0.016199999999999999</v>
      </c>
      <c r="R403" s="215">
        <f>Q403*H403</f>
        <v>0.58319999999999994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183</v>
      </c>
      <c r="AT403" s="217" t="s">
        <v>383</v>
      </c>
      <c r="AU403" s="217" t="s">
        <v>82</v>
      </c>
      <c r="AY403" s="19" t="s">
        <v>126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80</v>
      </c>
      <c r="BK403" s="218">
        <f>ROUND(I403*H403,2)</f>
        <v>0</v>
      </c>
      <c r="BL403" s="19" t="s">
        <v>153</v>
      </c>
      <c r="BM403" s="217" t="s">
        <v>498</v>
      </c>
    </row>
    <row r="404" s="2" customFormat="1">
      <c r="A404" s="40"/>
      <c r="B404" s="41"/>
      <c r="C404" s="42"/>
      <c r="D404" s="219" t="s">
        <v>136</v>
      </c>
      <c r="E404" s="42"/>
      <c r="F404" s="220" t="s">
        <v>497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136</v>
      </c>
      <c r="AU404" s="19" t="s">
        <v>82</v>
      </c>
    </row>
    <row r="405" s="13" customFormat="1">
      <c r="A405" s="13"/>
      <c r="B405" s="226"/>
      <c r="C405" s="227"/>
      <c r="D405" s="219" t="s">
        <v>139</v>
      </c>
      <c r="E405" s="228" t="s">
        <v>19</v>
      </c>
      <c r="F405" s="229" t="s">
        <v>305</v>
      </c>
      <c r="G405" s="227"/>
      <c r="H405" s="228" t="s">
        <v>19</v>
      </c>
      <c r="I405" s="230"/>
      <c r="J405" s="227"/>
      <c r="K405" s="227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139</v>
      </c>
      <c r="AU405" s="235" t="s">
        <v>82</v>
      </c>
      <c r="AV405" s="13" t="s">
        <v>80</v>
      </c>
      <c r="AW405" s="13" t="s">
        <v>33</v>
      </c>
      <c r="AX405" s="13" t="s">
        <v>72</v>
      </c>
      <c r="AY405" s="235" t="s">
        <v>126</v>
      </c>
    </row>
    <row r="406" s="13" customFormat="1">
      <c r="A406" s="13"/>
      <c r="B406" s="226"/>
      <c r="C406" s="227"/>
      <c r="D406" s="219" t="s">
        <v>139</v>
      </c>
      <c r="E406" s="228" t="s">
        <v>19</v>
      </c>
      <c r="F406" s="229" t="s">
        <v>499</v>
      </c>
      <c r="G406" s="227"/>
      <c r="H406" s="228" t="s">
        <v>19</v>
      </c>
      <c r="I406" s="230"/>
      <c r="J406" s="227"/>
      <c r="K406" s="227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139</v>
      </c>
      <c r="AU406" s="235" t="s">
        <v>82</v>
      </c>
      <c r="AV406" s="13" t="s">
        <v>80</v>
      </c>
      <c r="AW406" s="13" t="s">
        <v>33</v>
      </c>
      <c r="AX406" s="13" t="s">
        <v>72</v>
      </c>
      <c r="AY406" s="235" t="s">
        <v>126</v>
      </c>
    </row>
    <row r="407" s="14" customFormat="1">
      <c r="A407" s="14"/>
      <c r="B407" s="236"/>
      <c r="C407" s="237"/>
      <c r="D407" s="219" t="s">
        <v>139</v>
      </c>
      <c r="E407" s="239" t="s">
        <v>19</v>
      </c>
      <c r="F407" s="252" t="s">
        <v>258</v>
      </c>
      <c r="G407" s="237"/>
      <c r="H407" s="240">
        <v>35.976999999999997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6" t="s">
        <v>139</v>
      </c>
      <c r="AU407" s="246" t="s">
        <v>82</v>
      </c>
      <c r="AV407" s="14" t="s">
        <v>82</v>
      </c>
      <c r="AW407" s="14" t="s">
        <v>33</v>
      </c>
      <c r="AX407" s="14" t="s">
        <v>80</v>
      </c>
      <c r="AY407" s="246" t="s">
        <v>126</v>
      </c>
    </row>
    <row r="408" s="2" customFormat="1">
      <c r="A408" s="40"/>
      <c r="B408" s="41"/>
      <c r="C408" s="42"/>
      <c r="D408" s="219" t="s">
        <v>311</v>
      </c>
      <c r="E408" s="42"/>
      <c r="F408" s="253" t="s">
        <v>312</v>
      </c>
      <c r="G408" s="42"/>
      <c r="H408" s="42"/>
      <c r="I408" s="42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U408" s="19" t="s">
        <v>82</v>
      </c>
    </row>
    <row r="409" s="2" customFormat="1">
      <c r="A409" s="40"/>
      <c r="B409" s="41"/>
      <c r="C409" s="42"/>
      <c r="D409" s="219" t="s">
        <v>311</v>
      </c>
      <c r="E409" s="42"/>
      <c r="F409" s="254" t="s">
        <v>313</v>
      </c>
      <c r="G409" s="42"/>
      <c r="H409" s="255">
        <v>161.68299999999999</v>
      </c>
      <c r="I409" s="42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U409" s="19" t="s">
        <v>82</v>
      </c>
    </row>
    <row r="410" s="2" customFormat="1">
      <c r="A410" s="40"/>
      <c r="B410" s="41"/>
      <c r="C410" s="42"/>
      <c r="D410" s="219" t="s">
        <v>311</v>
      </c>
      <c r="E410" s="42"/>
      <c r="F410" s="254" t="s">
        <v>314</v>
      </c>
      <c r="G410" s="42"/>
      <c r="H410" s="255">
        <v>18.199999999999999</v>
      </c>
      <c r="I410" s="42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U410" s="19" t="s">
        <v>82</v>
      </c>
    </row>
    <row r="411" s="2" customFormat="1">
      <c r="A411" s="40"/>
      <c r="B411" s="41"/>
      <c r="C411" s="42"/>
      <c r="D411" s="219" t="s">
        <v>311</v>
      </c>
      <c r="E411" s="42"/>
      <c r="F411" s="256" t="s">
        <v>315</v>
      </c>
      <c r="G411" s="42"/>
      <c r="H411" s="42"/>
      <c r="I411" s="42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U411" s="19" t="s">
        <v>82</v>
      </c>
    </row>
    <row r="412" s="2" customFormat="1">
      <c r="A412" s="40"/>
      <c r="B412" s="41"/>
      <c r="C412" s="42"/>
      <c r="D412" s="219" t="s">
        <v>311</v>
      </c>
      <c r="E412" s="42"/>
      <c r="F412" s="257" t="s">
        <v>316</v>
      </c>
      <c r="G412" s="42"/>
      <c r="H412" s="255">
        <v>161.68299999999999</v>
      </c>
      <c r="I412" s="42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U412" s="19" t="s">
        <v>82</v>
      </c>
    </row>
    <row r="413" s="2" customFormat="1">
      <c r="A413" s="40"/>
      <c r="B413" s="41"/>
      <c r="C413" s="42"/>
      <c r="D413" s="219" t="s">
        <v>311</v>
      </c>
      <c r="E413" s="42"/>
      <c r="F413" s="256" t="s">
        <v>317</v>
      </c>
      <c r="G413" s="42"/>
      <c r="H413" s="42"/>
      <c r="I413" s="42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U413" s="19" t="s">
        <v>82</v>
      </c>
    </row>
    <row r="414" s="2" customFormat="1">
      <c r="A414" s="40"/>
      <c r="B414" s="41"/>
      <c r="C414" s="42"/>
      <c r="D414" s="219" t="s">
        <v>311</v>
      </c>
      <c r="E414" s="42"/>
      <c r="F414" s="257" t="s">
        <v>318</v>
      </c>
      <c r="G414" s="42"/>
      <c r="H414" s="255">
        <v>18.199999999999999</v>
      </c>
      <c r="I414" s="42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U414" s="19" t="s">
        <v>82</v>
      </c>
    </row>
    <row r="415" s="14" customFormat="1">
      <c r="A415" s="14"/>
      <c r="B415" s="236"/>
      <c r="C415" s="237"/>
      <c r="D415" s="219" t="s">
        <v>139</v>
      </c>
      <c r="E415" s="237"/>
      <c r="F415" s="239" t="s">
        <v>500</v>
      </c>
      <c r="G415" s="237"/>
      <c r="H415" s="240">
        <v>36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6" t="s">
        <v>139</v>
      </c>
      <c r="AU415" s="246" t="s">
        <v>82</v>
      </c>
      <c r="AV415" s="14" t="s">
        <v>82</v>
      </c>
      <c r="AW415" s="14" t="s">
        <v>4</v>
      </c>
      <c r="AX415" s="14" t="s">
        <v>80</v>
      </c>
      <c r="AY415" s="246" t="s">
        <v>126</v>
      </c>
    </row>
    <row r="416" s="2" customFormat="1" ht="16.5" customHeight="1">
      <c r="A416" s="40"/>
      <c r="B416" s="41"/>
      <c r="C416" s="269" t="s">
        <v>501</v>
      </c>
      <c r="D416" s="269" t="s">
        <v>383</v>
      </c>
      <c r="E416" s="270" t="s">
        <v>502</v>
      </c>
      <c r="F416" s="271" t="s">
        <v>503</v>
      </c>
      <c r="G416" s="272" t="s">
        <v>277</v>
      </c>
      <c r="H416" s="273">
        <v>19</v>
      </c>
      <c r="I416" s="274"/>
      <c r="J416" s="275">
        <f>ROUND(I416*H416,2)</f>
        <v>0</v>
      </c>
      <c r="K416" s="271" t="s">
        <v>133</v>
      </c>
      <c r="L416" s="276"/>
      <c r="M416" s="277" t="s">
        <v>19</v>
      </c>
      <c r="N416" s="278" t="s">
        <v>43</v>
      </c>
      <c r="O416" s="86"/>
      <c r="P416" s="215">
        <f>O416*H416</f>
        <v>0</v>
      </c>
      <c r="Q416" s="215">
        <v>0.0149</v>
      </c>
      <c r="R416" s="215">
        <f>Q416*H416</f>
        <v>0.28310000000000002</v>
      </c>
      <c r="S416" s="215">
        <v>0</v>
      </c>
      <c r="T416" s="216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7" t="s">
        <v>183</v>
      </c>
      <c r="AT416" s="217" t="s">
        <v>383</v>
      </c>
      <c r="AU416" s="217" t="s">
        <v>82</v>
      </c>
      <c r="AY416" s="19" t="s">
        <v>126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9" t="s">
        <v>80</v>
      </c>
      <c r="BK416" s="218">
        <f>ROUND(I416*H416,2)</f>
        <v>0</v>
      </c>
      <c r="BL416" s="19" t="s">
        <v>153</v>
      </c>
      <c r="BM416" s="217" t="s">
        <v>504</v>
      </c>
    </row>
    <row r="417" s="2" customFormat="1">
      <c r="A417" s="40"/>
      <c r="B417" s="41"/>
      <c r="C417" s="42"/>
      <c r="D417" s="219" t="s">
        <v>136</v>
      </c>
      <c r="E417" s="42"/>
      <c r="F417" s="220" t="s">
        <v>503</v>
      </c>
      <c r="G417" s="42"/>
      <c r="H417" s="42"/>
      <c r="I417" s="221"/>
      <c r="J417" s="42"/>
      <c r="K417" s="42"/>
      <c r="L417" s="46"/>
      <c r="M417" s="222"/>
      <c r="N417" s="223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136</v>
      </c>
      <c r="AU417" s="19" t="s">
        <v>82</v>
      </c>
    </row>
    <row r="418" s="13" customFormat="1">
      <c r="A418" s="13"/>
      <c r="B418" s="226"/>
      <c r="C418" s="227"/>
      <c r="D418" s="219" t="s">
        <v>139</v>
      </c>
      <c r="E418" s="228" t="s">
        <v>19</v>
      </c>
      <c r="F418" s="229" t="s">
        <v>305</v>
      </c>
      <c r="G418" s="227"/>
      <c r="H418" s="228" t="s">
        <v>19</v>
      </c>
      <c r="I418" s="230"/>
      <c r="J418" s="227"/>
      <c r="K418" s="227"/>
      <c r="L418" s="231"/>
      <c r="M418" s="232"/>
      <c r="N418" s="233"/>
      <c r="O418" s="233"/>
      <c r="P418" s="233"/>
      <c r="Q418" s="233"/>
      <c r="R418" s="233"/>
      <c r="S418" s="233"/>
      <c r="T418" s="23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5" t="s">
        <v>139</v>
      </c>
      <c r="AU418" s="235" t="s">
        <v>82</v>
      </c>
      <c r="AV418" s="13" t="s">
        <v>80</v>
      </c>
      <c r="AW418" s="13" t="s">
        <v>33</v>
      </c>
      <c r="AX418" s="13" t="s">
        <v>72</v>
      </c>
      <c r="AY418" s="235" t="s">
        <v>126</v>
      </c>
    </row>
    <row r="419" s="13" customFormat="1">
      <c r="A419" s="13"/>
      <c r="B419" s="226"/>
      <c r="C419" s="227"/>
      <c r="D419" s="219" t="s">
        <v>139</v>
      </c>
      <c r="E419" s="228" t="s">
        <v>19</v>
      </c>
      <c r="F419" s="229" t="s">
        <v>505</v>
      </c>
      <c r="G419" s="227"/>
      <c r="H419" s="228" t="s">
        <v>19</v>
      </c>
      <c r="I419" s="230"/>
      <c r="J419" s="227"/>
      <c r="K419" s="227"/>
      <c r="L419" s="231"/>
      <c r="M419" s="232"/>
      <c r="N419" s="233"/>
      <c r="O419" s="233"/>
      <c r="P419" s="233"/>
      <c r="Q419" s="233"/>
      <c r="R419" s="233"/>
      <c r="S419" s="233"/>
      <c r="T419" s="23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5" t="s">
        <v>139</v>
      </c>
      <c r="AU419" s="235" t="s">
        <v>82</v>
      </c>
      <c r="AV419" s="13" t="s">
        <v>80</v>
      </c>
      <c r="AW419" s="13" t="s">
        <v>33</v>
      </c>
      <c r="AX419" s="13" t="s">
        <v>72</v>
      </c>
      <c r="AY419" s="235" t="s">
        <v>126</v>
      </c>
    </row>
    <row r="420" s="14" customFormat="1">
      <c r="A420" s="14"/>
      <c r="B420" s="236"/>
      <c r="C420" s="237"/>
      <c r="D420" s="219" t="s">
        <v>139</v>
      </c>
      <c r="E420" s="239" t="s">
        <v>19</v>
      </c>
      <c r="F420" s="252" t="s">
        <v>224</v>
      </c>
      <c r="G420" s="237"/>
      <c r="H420" s="240">
        <v>17.988</v>
      </c>
      <c r="I420" s="241"/>
      <c r="J420" s="237"/>
      <c r="K420" s="237"/>
      <c r="L420" s="242"/>
      <c r="M420" s="243"/>
      <c r="N420" s="244"/>
      <c r="O420" s="244"/>
      <c r="P420" s="244"/>
      <c r="Q420" s="244"/>
      <c r="R420" s="244"/>
      <c r="S420" s="244"/>
      <c r="T420" s="24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6" t="s">
        <v>139</v>
      </c>
      <c r="AU420" s="246" t="s">
        <v>82</v>
      </c>
      <c r="AV420" s="14" t="s">
        <v>82</v>
      </c>
      <c r="AW420" s="14" t="s">
        <v>33</v>
      </c>
      <c r="AX420" s="14" t="s">
        <v>80</v>
      </c>
      <c r="AY420" s="246" t="s">
        <v>126</v>
      </c>
    </row>
    <row r="421" s="2" customFormat="1">
      <c r="A421" s="40"/>
      <c r="B421" s="41"/>
      <c r="C421" s="42"/>
      <c r="D421" s="219" t="s">
        <v>311</v>
      </c>
      <c r="E421" s="42"/>
      <c r="F421" s="253" t="s">
        <v>312</v>
      </c>
      <c r="G421" s="42"/>
      <c r="H421" s="42"/>
      <c r="I421" s="42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U421" s="19" t="s">
        <v>82</v>
      </c>
    </row>
    <row r="422" s="2" customFormat="1">
      <c r="A422" s="40"/>
      <c r="B422" s="41"/>
      <c r="C422" s="42"/>
      <c r="D422" s="219" t="s">
        <v>311</v>
      </c>
      <c r="E422" s="42"/>
      <c r="F422" s="254" t="s">
        <v>313</v>
      </c>
      <c r="G422" s="42"/>
      <c r="H422" s="255">
        <v>161.68299999999999</v>
      </c>
      <c r="I422" s="42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U422" s="19" t="s">
        <v>82</v>
      </c>
    </row>
    <row r="423" s="2" customFormat="1">
      <c r="A423" s="40"/>
      <c r="B423" s="41"/>
      <c r="C423" s="42"/>
      <c r="D423" s="219" t="s">
        <v>311</v>
      </c>
      <c r="E423" s="42"/>
      <c r="F423" s="254" t="s">
        <v>314</v>
      </c>
      <c r="G423" s="42"/>
      <c r="H423" s="255">
        <v>18.199999999999999</v>
      </c>
      <c r="I423" s="42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U423" s="19" t="s">
        <v>82</v>
      </c>
    </row>
    <row r="424" s="2" customFormat="1">
      <c r="A424" s="40"/>
      <c r="B424" s="41"/>
      <c r="C424" s="42"/>
      <c r="D424" s="219" t="s">
        <v>311</v>
      </c>
      <c r="E424" s="42"/>
      <c r="F424" s="256" t="s">
        <v>315</v>
      </c>
      <c r="G424" s="42"/>
      <c r="H424" s="42"/>
      <c r="I424" s="42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U424" s="19" t="s">
        <v>82</v>
      </c>
    </row>
    <row r="425" s="2" customFormat="1">
      <c r="A425" s="40"/>
      <c r="B425" s="41"/>
      <c r="C425" s="42"/>
      <c r="D425" s="219" t="s">
        <v>311</v>
      </c>
      <c r="E425" s="42"/>
      <c r="F425" s="257" t="s">
        <v>316</v>
      </c>
      <c r="G425" s="42"/>
      <c r="H425" s="255">
        <v>161.68299999999999</v>
      </c>
      <c r="I425" s="42"/>
      <c r="J425" s="42"/>
      <c r="K425" s="42"/>
      <c r="L425" s="46"/>
      <c r="M425" s="222"/>
      <c r="N425" s="223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U425" s="19" t="s">
        <v>82</v>
      </c>
    </row>
    <row r="426" s="2" customFormat="1">
      <c r="A426" s="40"/>
      <c r="B426" s="41"/>
      <c r="C426" s="42"/>
      <c r="D426" s="219" t="s">
        <v>311</v>
      </c>
      <c r="E426" s="42"/>
      <c r="F426" s="256" t="s">
        <v>317</v>
      </c>
      <c r="G426" s="42"/>
      <c r="H426" s="42"/>
      <c r="I426" s="42"/>
      <c r="J426" s="42"/>
      <c r="K426" s="42"/>
      <c r="L426" s="46"/>
      <c r="M426" s="222"/>
      <c r="N426" s="223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U426" s="19" t="s">
        <v>82</v>
      </c>
    </row>
    <row r="427" s="2" customFormat="1">
      <c r="A427" s="40"/>
      <c r="B427" s="41"/>
      <c r="C427" s="42"/>
      <c r="D427" s="219" t="s">
        <v>311</v>
      </c>
      <c r="E427" s="42"/>
      <c r="F427" s="257" t="s">
        <v>318</v>
      </c>
      <c r="G427" s="42"/>
      <c r="H427" s="255">
        <v>18.199999999999999</v>
      </c>
      <c r="I427" s="42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U427" s="19" t="s">
        <v>82</v>
      </c>
    </row>
    <row r="428" s="14" customFormat="1">
      <c r="A428" s="14"/>
      <c r="B428" s="236"/>
      <c r="C428" s="237"/>
      <c r="D428" s="219" t="s">
        <v>139</v>
      </c>
      <c r="E428" s="237"/>
      <c r="F428" s="239" t="s">
        <v>506</v>
      </c>
      <c r="G428" s="237"/>
      <c r="H428" s="240">
        <v>19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6" t="s">
        <v>139</v>
      </c>
      <c r="AU428" s="246" t="s">
        <v>82</v>
      </c>
      <c r="AV428" s="14" t="s">
        <v>82</v>
      </c>
      <c r="AW428" s="14" t="s">
        <v>4</v>
      </c>
      <c r="AX428" s="14" t="s">
        <v>80</v>
      </c>
      <c r="AY428" s="246" t="s">
        <v>126</v>
      </c>
    </row>
    <row r="429" s="2" customFormat="1" ht="21.75" customHeight="1">
      <c r="A429" s="40"/>
      <c r="B429" s="41"/>
      <c r="C429" s="206" t="s">
        <v>507</v>
      </c>
      <c r="D429" s="206" t="s">
        <v>129</v>
      </c>
      <c r="E429" s="207" t="s">
        <v>508</v>
      </c>
      <c r="F429" s="208" t="s">
        <v>509</v>
      </c>
      <c r="G429" s="209" t="s">
        <v>510</v>
      </c>
      <c r="H429" s="210">
        <v>13</v>
      </c>
      <c r="I429" s="211"/>
      <c r="J429" s="212">
        <f>ROUND(I429*H429,2)</f>
        <v>0</v>
      </c>
      <c r="K429" s="208" t="s">
        <v>133</v>
      </c>
      <c r="L429" s="46"/>
      <c r="M429" s="213" t="s">
        <v>19</v>
      </c>
      <c r="N429" s="214" t="s">
        <v>43</v>
      </c>
      <c r="O429" s="86"/>
      <c r="P429" s="215">
        <f>O429*H429</f>
        <v>0</v>
      </c>
      <c r="Q429" s="215">
        <v>0</v>
      </c>
      <c r="R429" s="215">
        <f>Q429*H429</f>
        <v>0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153</v>
      </c>
      <c r="AT429" s="217" t="s">
        <v>129</v>
      </c>
      <c r="AU429" s="217" t="s">
        <v>82</v>
      </c>
      <c r="AY429" s="19" t="s">
        <v>126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80</v>
      </c>
      <c r="BK429" s="218">
        <f>ROUND(I429*H429,2)</f>
        <v>0</v>
      </c>
      <c r="BL429" s="19" t="s">
        <v>153</v>
      </c>
      <c r="BM429" s="217" t="s">
        <v>511</v>
      </c>
    </row>
    <row r="430" s="2" customFormat="1">
      <c r="A430" s="40"/>
      <c r="B430" s="41"/>
      <c r="C430" s="42"/>
      <c r="D430" s="219" t="s">
        <v>136</v>
      </c>
      <c r="E430" s="42"/>
      <c r="F430" s="220" t="s">
        <v>512</v>
      </c>
      <c r="G430" s="42"/>
      <c r="H430" s="42"/>
      <c r="I430" s="221"/>
      <c r="J430" s="42"/>
      <c r="K430" s="42"/>
      <c r="L430" s="46"/>
      <c r="M430" s="222"/>
      <c r="N430" s="223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136</v>
      </c>
      <c r="AU430" s="19" t="s">
        <v>82</v>
      </c>
    </row>
    <row r="431" s="2" customFormat="1">
      <c r="A431" s="40"/>
      <c r="B431" s="41"/>
      <c r="C431" s="42"/>
      <c r="D431" s="224" t="s">
        <v>137</v>
      </c>
      <c r="E431" s="42"/>
      <c r="F431" s="225" t="s">
        <v>513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137</v>
      </c>
      <c r="AU431" s="19" t="s">
        <v>82</v>
      </c>
    </row>
    <row r="432" s="2" customFormat="1" ht="16.5" customHeight="1">
      <c r="A432" s="40"/>
      <c r="B432" s="41"/>
      <c r="C432" s="269" t="s">
        <v>514</v>
      </c>
      <c r="D432" s="269" t="s">
        <v>383</v>
      </c>
      <c r="E432" s="270" t="s">
        <v>515</v>
      </c>
      <c r="F432" s="271" t="s">
        <v>516</v>
      </c>
      <c r="G432" s="272" t="s">
        <v>510</v>
      </c>
      <c r="H432" s="273">
        <v>13</v>
      </c>
      <c r="I432" s="274"/>
      <c r="J432" s="275">
        <f>ROUND(I432*H432,2)</f>
        <v>0</v>
      </c>
      <c r="K432" s="271" t="s">
        <v>133</v>
      </c>
      <c r="L432" s="276"/>
      <c r="M432" s="277" t="s">
        <v>19</v>
      </c>
      <c r="N432" s="278" t="s">
        <v>43</v>
      </c>
      <c r="O432" s="86"/>
      <c r="P432" s="215">
        <f>O432*H432</f>
        <v>0</v>
      </c>
      <c r="Q432" s="215">
        <v>0.0014</v>
      </c>
      <c r="R432" s="215">
        <f>Q432*H432</f>
        <v>0.018200000000000001</v>
      </c>
      <c r="S432" s="215">
        <v>0</v>
      </c>
      <c r="T432" s="216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7" t="s">
        <v>183</v>
      </c>
      <c r="AT432" s="217" t="s">
        <v>383</v>
      </c>
      <c r="AU432" s="217" t="s">
        <v>82</v>
      </c>
      <c r="AY432" s="19" t="s">
        <v>126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9" t="s">
        <v>80</v>
      </c>
      <c r="BK432" s="218">
        <f>ROUND(I432*H432,2)</f>
        <v>0</v>
      </c>
      <c r="BL432" s="19" t="s">
        <v>153</v>
      </c>
      <c r="BM432" s="217" t="s">
        <v>517</v>
      </c>
    </row>
    <row r="433" s="2" customFormat="1">
      <c r="A433" s="40"/>
      <c r="B433" s="41"/>
      <c r="C433" s="42"/>
      <c r="D433" s="219" t="s">
        <v>136</v>
      </c>
      <c r="E433" s="42"/>
      <c r="F433" s="220" t="s">
        <v>516</v>
      </c>
      <c r="G433" s="42"/>
      <c r="H433" s="42"/>
      <c r="I433" s="221"/>
      <c r="J433" s="42"/>
      <c r="K433" s="42"/>
      <c r="L433" s="46"/>
      <c r="M433" s="222"/>
      <c r="N433" s="223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136</v>
      </c>
      <c r="AU433" s="19" t="s">
        <v>82</v>
      </c>
    </row>
    <row r="434" s="14" customFormat="1">
      <c r="A434" s="14"/>
      <c r="B434" s="236"/>
      <c r="C434" s="237"/>
      <c r="D434" s="219" t="s">
        <v>139</v>
      </c>
      <c r="E434" s="238" t="s">
        <v>19</v>
      </c>
      <c r="F434" s="239" t="s">
        <v>208</v>
      </c>
      <c r="G434" s="237"/>
      <c r="H434" s="240">
        <v>13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139</v>
      </c>
      <c r="AU434" s="246" t="s">
        <v>82</v>
      </c>
      <c r="AV434" s="14" t="s">
        <v>82</v>
      </c>
      <c r="AW434" s="14" t="s">
        <v>33</v>
      </c>
      <c r="AX434" s="14" t="s">
        <v>80</v>
      </c>
      <c r="AY434" s="246" t="s">
        <v>126</v>
      </c>
    </row>
    <row r="435" s="2" customFormat="1" ht="21.75" customHeight="1">
      <c r="A435" s="40"/>
      <c r="B435" s="41"/>
      <c r="C435" s="206" t="s">
        <v>518</v>
      </c>
      <c r="D435" s="206" t="s">
        <v>129</v>
      </c>
      <c r="E435" s="207" t="s">
        <v>519</v>
      </c>
      <c r="F435" s="208" t="s">
        <v>520</v>
      </c>
      <c r="G435" s="209" t="s">
        <v>510</v>
      </c>
      <c r="H435" s="210">
        <v>1</v>
      </c>
      <c r="I435" s="211"/>
      <c r="J435" s="212">
        <f>ROUND(I435*H435,2)</f>
        <v>0</v>
      </c>
      <c r="K435" s="208" t="s">
        <v>133</v>
      </c>
      <c r="L435" s="46"/>
      <c r="M435" s="213" t="s">
        <v>19</v>
      </c>
      <c r="N435" s="214" t="s">
        <v>43</v>
      </c>
      <c r="O435" s="86"/>
      <c r="P435" s="215">
        <f>O435*H435</f>
        <v>0</v>
      </c>
      <c r="Q435" s="215">
        <v>0</v>
      </c>
      <c r="R435" s="215">
        <f>Q435*H435</f>
        <v>0</v>
      </c>
      <c r="S435" s="215">
        <v>0</v>
      </c>
      <c r="T435" s="216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7" t="s">
        <v>153</v>
      </c>
      <c r="AT435" s="217" t="s">
        <v>129</v>
      </c>
      <c r="AU435" s="217" t="s">
        <v>82</v>
      </c>
      <c r="AY435" s="19" t="s">
        <v>126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9" t="s">
        <v>80</v>
      </c>
      <c r="BK435" s="218">
        <f>ROUND(I435*H435,2)</f>
        <v>0</v>
      </c>
      <c r="BL435" s="19" t="s">
        <v>153</v>
      </c>
      <c r="BM435" s="217" t="s">
        <v>521</v>
      </c>
    </row>
    <row r="436" s="2" customFormat="1">
      <c r="A436" s="40"/>
      <c r="B436" s="41"/>
      <c r="C436" s="42"/>
      <c r="D436" s="219" t="s">
        <v>136</v>
      </c>
      <c r="E436" s="42"/>
      <c r="F436" s="220" t="s">
        <v>522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136</v>
      </c>
      <c r="AU436" s="19" t="s">
        <v>82</v>
      </c>
    </row>
    <row r="437" s="2" customFormat="1">
      <c r="A437" s="40"/>
      <c r="B437" s="41"/>
      <c r="C437" s="42"/>
      <c r="D437" s="224" t="s">
        <v>137</v>
      </c>
      <c r="E437" s="42"/>
      <c r="F437" s="225" t="s">
        <v>523</v>
      </c>
      <c r="G437" s="42"/>
      <c r="H437" s="42"/>
      <c r="I437" s="221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137</v>
      </c>
      <c r="AU437" s="19" t="s">
        <v>82</v>
      </c>
    </row>
    <row r="438" s="2" customFormat="1" ht="16.5" customHeight="1">
      <c r="A438" s="40"/>
      <c r="B438" s="41"/>
      <c r="C438" s="269" t="s">
        <v>524</v>
      </c>
      <c r="D438" s="269" t="s">
        <v>383</v>
      </c>
      <c r="E438" s="270" t="s">
        <v>525</v>
      </c>
      <c r="F438" s="271" t="s">
        <v>526</v>
      </c>
      <c r="G438" s="272" t="s">
        <v>510</v>
      </c>
      <c r="H438" s="273">
        <v>1</v>
      </c>
      <c r="I438" s="274"/>
      <c r="J438" s="275">
        <f>ROUND(I438*H438,2)</f>
        <v>0</v>
      </c>
      <c r="K438" s="271" t="s">
        <v>133</v>
      </c>
      <c r="L438" s="276"/>
      <c r="M438" s="277" t="s">
        <v>19</v>
      </c>
      <c r="N438" s="278" t="s">
        <v>43</v>
      </c>
      <c r="O438" s="86"/>
      <c r="P438" s="215">
        <f>O438*H438</f>
        <v>0</v>
      </c>
      <c r="Q438" s="215">
        <v>8.0000000000000007E-05</v>
      </c>
      <c r="R438" s="215">
        <f>Q438*H438</f>
        <v>8.0000000000000007E-05</v>
      </c>
      <c r="S438" s="215">
        <v>0</v>
      </c>
      <c r="T438" s="216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7" t="s">
        <v>183</v>
      </c>
      <c r="AT438" s="217" t="s">
        <v>383</v>
      </c>
      <c r="AU438" s="217" t="s">
        <v>82</v>
      </c>
      <c r="AY438" s="19" t="s">
        <v>126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9" t="s">
        <v>80</v>
      </c>
      <c r="BK438" s="218">
        <f>ROUND(I438*H438,2)</f>
        <v>0</v>
      </c>
      <c r="BL438" s="19" t="s">
        <v>153</v>
      </c>
      <c r="BM438" s="217" t="s">
        <v>527</v>
      </c>
    </row>
    <row r="439" s="2" customFormat="1">
      <c r="A439" s="40"/>
      <c r="B439" s="41"/>
      <c r="C439" s="42"/>
      <c r="D439" s="219" t="s">
        <v>136</v>
      </c>
      <c r="E439" s="42"/>
      <c r="F439" s="220" t="s">
        <v>526</v>
      </c>
      <c r="G439" s="42"/>
      <c r="H439" s="42"/>
      <c r="I439" s="221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136</v>
      </c>
      <c r="AU439" s="19" t="s">
        <v>82</v>
      </c>
    </row>
    <row r="440" s="14" customFormat="1">
      <c r="A440" s="14"/>
      <c r="B440" s="236"/>
      <c r="C440" s="237"/>
      <c r="D440" s="219" t="s">
        <v>139</v>
      </c>
      <c r="E440" s="238" t="s">
        <v>19</v>
      </c>
      <c r="F440" s="239" t="s">
        <v>80</v>
      </c>
      <c r="G440" s="237"/>
      <c r="H440" s="240">
        <v>1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6" t="s">
        <v>139</v>
      </c>
      <c r="AU440" s="246" t="s">
        <v>82</v>
      </c>
      <c r="AV440" s="14" t="s">
        <v>82</v>
      </c>
      <c r="AW440" s="14" t="s">
        <v>33</v>
      </c>
      <c r="AX440" s="14" t="s">
        <v>80</v>
      </c>
      <c r="AY440" s="246" t="s">
        <v>126</v>
      </c>
    </row>
    <row r="441" s="2" customFormat="1" ht="21.75" customHeight="1">
      <c r="A441" s="40"/>
      <c r="B441" s="41"/>
      <c r="C441" s="206" t="s">
        <v>528</v>
      </c>
      <c r="D441" s="206" t="s">
        <v>129</v>
      </c>
      <c r="E441" s="207" t="s">
        <v>529</v>
      </c>
      <c r="F441" s="208" t="s">
        <v>530</v>
      </c>
      <c r="G441" s="209" t="s">
        <v>510</v>
      </c>
      <c r="H441" s="210">
        <v>13</v>
      </c>
      <c r="I441" s="211"/>
      <c r="J441" s="212">
        <f>ROUND(I441*H441,2)</f>
        <v>0</v>
      </c>
      <c r="K441" s="208" t="s">
        <v>133</v>
      </c>
      <c r="L441" s="46"/>
      <c r="M441" s="213" t="s">
        <v>19</v>
      </c>
      <c r="N441" s="214" t="s">
        <v>43</v>
      </c>
      <c r="O441" s="86"/>
      <c r="P441" s="215">
        <f>O441*H441</f>
        <v>0</v>
      </c>
      <c r="Q441" s="215">
        <v>0</v>
      </c>
      <c r="R441" s="215">
        <f>Q441*H441</f>
        <v>0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153</v>
      </c>
      <c r="AT441" s="217" t="s">
        <v>129</v>
      </c>
      <c r="AU441" s="217" t="s">
        <v>82</v>
      </c>
      <c r="AY441" s="19" t="s">
        <v>126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80</v>
      </c>
      <c r="BK441" s="218">
        <f>ROUND(I441*H441,2)</f>
        <v>0</v>
      </c>
      <c r="BL441" s="19" t="s">
        <v>153</v>
      </c>
      <c r="BM441" s="217" t="s">
        <v>531</v>
      </c>
    </row>
    <row r="442" s="2" customFormat="1">
      <c r="A442" s="40"/>
      <c r="B442" s="41"/>
      <c r="C442" s="42"/>
      <c r="D442" s="219" t="s">
        <v>136</v>
      </c>
      <c r="E442" s="42"/>
      <c r="F442" s="220" t="s">
        <v>532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136</v>
      </c>
      <c r="AU442" s="19" t="s">
        <v>82</v>
      </c>
    </row>
    <row r="443" s="2" customFormat="1">
      <c r="A443" s="40"/>
      <c r="B443" s="41"/>
      <c r="C443" s="42"/>
      <c r="D443" s="224" t="s">
        <v>137</v>
      </c>
      <c r="E443" s="42"/>
      <c r="F443" s="225" t="s">
        <v>533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137</v>
      </c>
      <c r="AU443" s="19" t="s">
        <v>82</v>
      </c>
    </row>
    <row r="444" s="2" customFormat="1" ht="16.5" customHeight="1">
      <c r="A444" s="40"/>
      <c r="B444" s="41"/>
      <c r="C444" s="269" t="s">
        <v>534</v>
      </c>
      <c r="D444" s="269" t="s">
        <v>383</v>
      </c>
      <c r="E444" s="270" t="s">
        <v>535</v>
      </c>
      <c r="F444" s="271" t="s">
        <v>536</v>
      </c>
      <c r="G444" s="272" t="s">
        <v>510</v>
      </c>
      <c r="H444" s="273">
        <v>13</v>
      </c>
      <c r="I444" s="274"/>
      <c r="J444" s="275">
        <f>ROUND(I444*H444,2)</f>
        <v>0</v>
      </c>
      <c r="K444" s="271" t="s">
        <v>133</v>
      </c>
      <c r="L444" s="276"/>
      <c r="M444" s="277" t="s">
        <v>19</v>
      </c>
      <c r="N444" s="278" t="s">
        <v>43</v>
      </c>
      <c r="O444" s="86"/>
      <c r="P444" s="215">
        <f>O444*H444</f>
        <v>0</v>
      </c>
      <c r="Q444" s="215">
        <v>0.0071000000000000004</v>
      </c>
      <c r="R444" s="215">
        <f>Q444*H444</f>
        <v>0.092300000000000007</v>
      </c>
      <c r="S444" s="215">
        <v>0</v>
      </c>
      <c r="T444" s="216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183</v>
      </c>
      <c r="AT444" s="217" t="s">
        <v>383</v>
      </c>
      <c r="AU444" s="217" t="s">
        <v>82</v>
      </c>
      <c r="AY444" s="19" t="s">
        <v>126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80</v>
      </c>
      <c r="BK444" s="218">
        <f>ROUND(I444*H444,2)</f>
        <v>0</v>
      </c>
      <c r="BL444" s="19" t="s">
        <v>153</v>
      </c>
      <c r="BM444" s="217" t="s">
        <v>537</v>
      </c>
    </row>
    <row r="445" s="2" customFormat="1">
      <c r="A445" s="40"/>
      <c r="B445" s="41"/>
      <c r="C445" s="42"/>
      <c r="D445" s="219" t="s">
        <v>136</v>
      </c>
      <c r="E445" s="42"/>
      <c r="F445" s="220" t="s">
        <v>536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136</v>
      </c>
      <c r="AU445" s="19" t="s">
        <v>82</v>
      </c>
    </row>
    <row r="446" s="14" customFormat="1">
      <c r="A446" s="14"/>
      <c r="B446" s="236"/>
      <c r="C446" s="237"/>
      <c r="D446" s="219" t="s">
        <v>139</v>
      </c>
      <c r="E446" s="238" t="s">
        <v>19</v>
      </c>
      <c r="F446" s="239" t="s">
        <v>208</v>
      </c>
      <c r="G446" s="237"/>
      <c r="H446" s="240">
        <v>13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6" t="s">
        <v>139</v>
      </c>
      <c r="AU446" s="246" t="s">
        <v>82</v>
      </c>
      <c r="AV446" s="14" t="s">
        <v>82</v>
      </c>
      <c r="AW446" s="14" t="s">
        <v>33</v>
      </c>
      <c r="AX446" s="14" t="s">
        <v>80</v>
      </c>
      <c r="AY446" s="246" t="s">
        <v>126</v>
      </c>
    </row>
    <row r="447" s="2" customFormat="1" ht="16.5" customHeight="1">
      <c r="A447" s="40"/>
      <c r="B447" s="41"/>
      <c r="C447" s="206" t="s">
        <v>538</v>
      </c>
      <c r="D447" s="206" t="s">
        <v>129</v>
      </c>
      <c r="E447" s="207" t="s">
        <v>539</v>
      </c>
      <c r="F447" s="208" t="s">
        <v>540</v>
      </c>
      <c r="G447" s="209" t="s">
        <v>510</v>
      </c>
      <c r="H447" s="210">
        <v>7</v>
      </c>
      <c r="I447" s="211"/>
      <c r="J447" s="212">
        <f>ROUND(I447*H447,2)</f>
        <v>0</v>
      </c>
      <c r="K447" s="208" t="s">
        <v>133</v>
      </c>
      <c r="L447" s="46"/>
      <c r="M447" s="213" t="s">
        <v>19</v>
      </c>
      <c r="N447" s="214" t="s">
        <v>43</v>
      </c>
      <c r="O447" s="86"/>
      <c r="P447" s="215">
        <f>O447*H447</f>
        <v>0</v>
      </c>
      <c r="Q447" s="215">
        <v>0.41948000000000002</v>
      </c>
      <c r="R447" s="215">
        <f>Q447*H447</f>
        <v>2.9363600000000001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153</v>
      </c>
      <c r="AT447" s="217" t="s">
        <v>129</v>
      </c>
      <c r="AU447" s="217" t="s">
        <v>82</v>
      </c>
      <c r="AY447" s="19" t="s">
        <v>126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80</v>
      </c>
      <c r="BK447" s="218">
        <f>ROUND(I447*H447,2)</f>
        <v>0</v>
      </c>
      <c r="BL447" s="19" t="s">
        <v>153</v>
      </c>
      <c r="BM447" s="217" t="s">
        <v>541</v>
      </c>
    </row>
    <row r="448" s="2" customFormat="1">
      <c r="A448" s="40"/>
      <c r="B448" s="41"/>
      <c r="C448" s="42"/>
      <c r="D448" s="219" t="s">
        <v>136</v>
      </c>
      <c r="E448" s="42"/>
      <c r="F448" s="220" t="s">
        <v>542</v>
      </c>
      <c r="G448" s="42"/>
      <c r="H448" s="42"/>
      <c r="I448" s="221"/>
      <c r="J448" s="42"/>
      <c r="K448" s="42"/>
      <c r="L448" s="46"/>
      <c r="M448" s="222"/>
      <c r="N448" s="223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136</v>
      </c>
      <c r="AU448" s="19" t="s">
        <v>82</v>
      </c>
    </row>
    <row r="449" s="2" customFormat="1">
      <c r="A449" s="40"/>
      <c r="B449" s="41"/>
      <c r="C449" s="42"/>
      <c r="D449" s="224" t="s">
        <v>137</v>
      </c>
      <c r="E449" s="42"/>
      <c r="F449" s="225" t="s">
        <v>543</v>
      </c>
      <c r="G449" s="42"/>
      <c r="H449" s="42"/>
      <c r="I449" s="221"/>
      <c r="J449" s="42"/>
      <c r="K449" s="42"/>
      <c r="L449" s="46"/>
      <c r="M449" s="222"/>
      <c r="N449" s="22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137</v>
      </c>
      <c r="AU449" s="19" t="s">
        <v>82</v>
      </c>
    </row>
    <row r="450" s="2" customFormat="1" ht="16.5" customHeight="1">
      <c r="A450" s="40"/>
      <c r="B450" s="41"/>
      <c r="C450" s="269" t="s">
        <v>544</v>
      </c>
      <c r="D450" s="269" t="s">
        <v>383</v>
      </c>
      <c r="E450" s="270" t="s">
        <v>545</v>
      </c>
      <c r="F450" s="271" t="s">
        <v>546</v>
      </c>
      <c r="G450" s="272" t="s">
        <v>510</v>
      </c>
      <c r="H450" s="273">
        <v>7</v>
      </c>
      <c r="I450" s="274"/>
      <c r="J450" s="275">
        <f>ROUND(I450*H450,2)</f>
        <v>0</v>
      </c>
      <c r="K450" s="271" t="s">
        <v>19</v>
      </c>
      <c r="L450" s="276"/>
      <c r="M450" s="277" t="s">
        <v>19</v>
      </c>
      <c r="N450" s="278" t="s">
        <v>43</v>
      </c>
      <c r="O450" s="86"/>
      <c r="P450" s="215">
        <f>O450*H450</f>
        <v>0</v>
      </c>
      <c r="Q450" s="215">
        <v>1.1599999999999999</v>
      </c>
      <c r="R450" s="215">
        <f>Q450*H450</f>
        <v>8.1199999999999992</v>
      </c>
      <c r="S450" s="215">
        <v>0</v>
      </c>
      <c r="T450" s="216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7" t="s">
        <v>183</v>
      </c>
      <c r="AT450" s="217" t="s">
        <v>383</v>
      </c>
      <c r="AU450" s="217" t="s">
        <v>82</v>
      </c>
      <c r="AY450" s="19" t="s">
        <v>126</v>
      </c>
      <c r="BE450" s="218">
        <f>IF(N450="základní",J450,0)</f>
        <v>0</v>
      </c>
      <c r="BF450" s="218">
        <f>IF(N450="snížená",J450,0)</f>
        <v>0</v>
      </c>
      <c r="BG450" s="218">
        <f>IF(N450="zákl. přenesená",J450,0)</f>
        <v>0</v>
      </c>
      <c r="BH450" s="218">
        <f>IF(N450="sníž. přenesená",J450,0)</f>
        <v>0</v>
      </c>
      <c r="BI450" s="218">
        <f>IF(N450="nulová",J450,0)</f>
        <v>0</v>
      </c>
      <c r="BJ450" s="19" t="s">
        <v>80</v>
      </c>
      <c r="BK450" s="218">
        <f>ROUND(I450*H450,2)</f>
        <v>0</v>
      </c>
      <c r="BL450" s="19" t="s">
        <v>153</v>
      </c>
      <c r="BM450" s="217" t="s">
        <v>547</v>
      </c>
    </row>
    <row r="451" s="2" customFormat="1">
      <c r="A451" s="40"/>
      <c r="B451" s="41"/>
      <c r="C451" s="42"/>
      <c r="D451" s="219" t="s">
        <v>136</v>
      </c>
      <c r="E451" s="42"/>
      <c r="F451" s="220" t="s">
        <v>546</v>
      </c>
      <c r="G451" s="42"/>
      <c r="H451" s="42"/>
      <c r="I451" s="221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136</v>
      </c>
      <c r="AU451" s="19" t="s">
        <v>82</v>
      </c>
    </row>
    <row r="452" s="13" customFormat="1">
      <c r="A452" s="13"/>
      <c r="B452" s="226"/>
      <c r="C452" s="227"/>
      <c r="D452" s="219" t="s">
        <v>139</v>
      </c>
      <c r="E452" s="228" t="s">
        <v>19</v>
      </c>
      <c r="F452" s="229" t="s">
        <v>548</v>
      </c>
      <c r="G452" s="227"/>
      <c r="H452" s="228" t="s">
        <v>19</v>
      </c>
      <c r="I452" s="230"/>
      <c r="J452" s="227"/>
      <c r="K452" s="227"/>
      <c r="L452" s="231"/>
      <c r="M452" s="232"/>
      <c r="N452" s="233"/>
      <c r="O452" s="233"/>
      <c r="P452" s="233"/>
      <c r="Q452" s="233"/>
      <c r="R452" s="233"/>
      <c r="S452" s="233"/>
      <c r="T452" s="23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5" t="s">
        <v>139</v>
      </c>
      <c r="AU452" s="235" t="s">
        <v>82</v>
      </c>
      <c r="AV452" s="13" t="s">
        <v>80</v>
      </c>
      <c r="AW452" s="13" t="s">
        <v>33</v>
      </c>
      <c r="AX452" s="13" t="s">
        <v>72</v>
      </c>
      <c r="AY452" s="235" t="s">
        <v>126</v>
      </c>
    </row>
    <row r="453" s="14" customFormat="1">
      <c r="A453" s="14"/>
      <c r="B453" s="236"/>
      <c r="C453" s="237"/>
      <c r="D453" s="219" t="s">
        <v>139</v>
      </c>
      <c r="E453" s="238" t="s">
        <v>19</v>
      </c>
      <c r="F453" s="239" t="s">
        <v>167</v>
      </c>
      <c r="G453" s="237"/>
      <c r="H453" s="240">
        <v>6</v>
      </c>
      <c r="I453" s="241"/>
      <c r="J453" s="237"/>
      <c r="K453" s="237"/>
      <c r="L453" s="242"/>
      <c r="M453" s="243"/>
      <c r="N453" s="244"/>
      <c r="O453" s="244"/>
      <c r="P453" s="244"/>
      <c r="Q453" s="244"/>
      <c r="R453" s="244"/>
      <c r="S453" s="244"/>
      <c r="T453" s="24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6" t="s">
        <v>139</v>
      </c>
      <c r="AU453" s="246" t="s">
        <v>82</v>
      </c>
      <c r="AV453" s="14" t="s">
        <v>82</v>
      </c>
      <c r="AW453" s="14" t="s">
        <v>33</v>
      </c>
      <c r="AX453" s="14" t="s">
        <v>72</v>
      </c>
      <c r="AY453" s="246" t="s">
        <v>126</v>
      </c>
    </row>
    <row r="454" s="13" customFormat="1">
      <c r="A454" s="13"/>
      <c r="B454" s="226"/>
      <c r="C454" s="227"/>
      <c r="D454" s="219" t="s">
        <v>139</v>
      </c>
      <c r="E454" s="228" t="s">
        <v>19</v>
      </c>
      <c r="F454" s="229" t="s">
        <v>549</v>
      </c>
      <c r="G454" s="227"/>
      <c r="H454" s="228" t="s">
        <v>19</v>
      </c>
      <c r="I454" s="230"/>
      <c r="J454" s="227"/>
      <c r="K454" s="227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139</v>
      </c>
      <c r="AU454" s="235" t="s">
        <v>82</v>
      </c>
      <c r="AV454" s="13" t="s">
        <v>80</v>
      </c>
      <c r="AW454" s="13" t="s">
        <v>33</v>
      </c>
      <c r="AX454" s="13" t="s">
        <v>72</v>
      </c>
      <c r="AY454" s="235" t="s">
        <v>126</v>
      </c>
    </row>
    <row r="455" s="14" customFormat="1">
      <c r="A455" s="14"/>
      <c r="B455" s="236"/>
      <c r="C455" s="237"/>
      <c r="D455" s="219" t="s">
        <v>139</v>
      </c>
      <c r="E455" s="238" t="s">
        <v>19</v>
      </c>
      <c r="F455" s="239" t="s">
        <v>80</v>
      </c>
      <c r="G455" s="237"/>
      <c r="H455" s="240">
        <v>1</v>
      </c>
      <c r="I455" s="241"/>
      <c r="J455" s="237"/>
      <c r="K455" s="237"/>
      <c r="L455" s="242"/>
      <c r="M455" s="243"/>
      <c r="N455" s="244"/>
      <c r="O455" s="244"/>
      <c r="P455" s="244"/>
      <c r="Q455" s="244"/>
      <c r="R455" s="244"/>
      <c r="S455" s="244"/>
      <c r="T455" s="24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6" t="s">
        <v>139</v>
      </c>
      <c r="AU455" s="246" t="s">
        <v>82</v>
      </c>
      <c r="AV455" s="14" t="s">
        <v>82</v>
      </c>
      <c r="AW455" s="14" t="s">
        <v>33</v>
      </c>
      <c r="AX455" s="14" t="s">
        <v>72</v>
      </c>
      <c r="AY455" s="246" t="s">
        <v>126</v>
      </c>
    </row>
    <row r="456" s="15" customFormat="1">
      <c r="A456" s="15"/>
      <c r="B456" s="258"/>
      <c r="C456" s="259"/>
      <c r="D456" s="219" t="s">
        <v>139</v>
      </c>
      <c r="E456" s="260" t="s">
        <v>19</v>
      </c>
      <c r="F456" s="261" t="s">
        <v>343</v>
      </c>
      <c r="G456" s="259"/>
      <c r="H456" s="262">
        <v>7</v>
      </c>
      <c r="I456" s="263"/>
      <c r="J456" s="259"/>
      <c r="K456" s="259"/>
      <c r="L456" s="264"/>
      <c r="M456" s="265"/>
      <c r="N456" s="266"/>
      <c r="O456" s="266"/>
      <c r="P456" s="266"/>
      <c r="Q456" s="266"/>
      <c r="R456" s="266"/>
      <c r="S456" s="266"/>
      <c r="T456" s="267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8" t="s">
        <v>139</v>
      </c>
      <c r="AU456" s="268" t="s">
        <v>82</v>
      </c>
      <c r="AV456" s="15" t="s">
        <v>153</v>
      </c>
      <c r="AW456" s="15" t="s">
        <v>33</v>
      </c>
      <c r="AX456" s="15" t="s">
        <v>80</v>
      </c>
      <c r="AY456" s="268" t="s">
        <v>126</v>
      </c>
    </row>
    <row r="457" s="2" customFormat="1" ht="16.5" customHeight="1">
      <c r="A457" s="40"/>
      <c r="B457" s="41"/>
      <c r="C457" s="269" t="s">
        <v>550</v>
      </c>
      <c r="D457" s="269" t="s">
        <v>383</v>
      </c>
      <c r="E457" s="270" t="s">
        <v>551</v>
      </c>
      <c r="F457" s="271" t="s">
        <v>552</v>
      </c>
      <c r="G457" s="272" t="s">
        <v>510</v>
      </c>
      <c r="H457" s="273">
        <v>15</v>
      </c>
      <c r="I457" s="274"/>
      <c r="J457" s="275">
        <f>ROUND(I457*H457,2)</f>
        <v>0</v>
      </c>
      <c r="K457" s="271" t="s">
        <v>19</v>
      </c>
      <c r="L457" s="276"/>
      <c r="M457" s="277" t="s">
        <v>19</v>
      </c>
      <c r="N457" s="278" t="s">
        <v>43</v>
      </c>
      <c r="O457" s="86"/>
      <c r="P457" s="215">
        <f>O457*H457</f>
        <v>0</v>
      </c>
      <c r="Q457" s="215">
        <v>0.0032000000000000002</v>
      </c>
      <c r="R457" s="215">
        <f>Q457*H457</f>
        <v>0.048000000000000001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183</v>
      </c>
      <c r="AT457" s="217" t="s">
        <v>383</v>
      </c>
      <c r="AU457" s="217" t="s">
        <v>82</v>
      </c>
      <c r="AY457" s="19" t="s">
        <v>126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80</v>
      </c>
      <c r="BK457" s="218">
        <f>ROUND(I457*H457,2)</f>
        <v>0</v>
      </c>
      <c r="BL457" s="19" t="s">
        <v>153</v>
      </c>
      <c r="BM457" s="217" t="s">
        <v>553</v>
      </c>
    </row>
    <row r="458" s="2" customFormat="1">
      <c r="A458" s="40"/>
      <c r="B458" s="41"/>
      <c r="C458" s="42"/>
      <c r="D458" s="219" t="s">
        <v>136</v>
      </c>
      <c r="E458" s="42"/>
      <c r="F458" s="220" t="s">
        <v>552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136</v>
      </c>
      <c r="AU458" s="19" t="s">
        <v>82</v>
      </c>
    </row>
    <row r="459" s="13" customFormat="1">
      <c r="A459" s="13"/>
      <c r="B459" s="226"/>
      <c r="C459" s="227"/>
      <c r="D459" s="219" t="s">
        <v>139</v>
      </c>
      <c r="E459" s="228" t="s">
        <v>19</v>
      </c>
      <c r="F459" s="229" t="s">
        <v>548</v>
      </c>
      <c r="G459" s="227"/>
      <c r="H459" s="228" t="s">
        <v>19</v>
      </c>
      <c r="I459" s="230"/>
      <c r="J459" s="227"/>
      <c r="K459" s="227"/>
      <c r="L459" s="231"/>
      <c r="M459" s="232"/>
      <c r="N459" s="233"/>
      <c r="O459" s="233"/>
      <c r="P459" s="233"/>
      <c r="Q459" s="233"/>
      <c r="R459" s="233"/>
      <c r="S459" s="233"/>
      <c r="T459" s="23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5" t="s">
        <v>139</v>
      </c>
      <c r="AU459" s="235" t="s">
        <v>82</v>
      </c>
      <c r="AV459" s="13" t="s">
        <v>80</v>
      </c>
      <c r="AW459" s="13" t="s">
        <v>33</v>
      </c>
      <c r="AX459" s="13" t="s">
        <v>72</v>
      </c>
      <c r="AY459" s="235" t="s">
        <v>126</v>
      </c>
    </row>
    <row r="460" s="14" customFormat="1">
      <c r="A460" s="14"/>
      <c r="B460" s="236"/>
      <c r="C460" s="237"/>
      <c r="D460" s="219" t="s">
        <v>139</v>
      </c>
      <c r="E460" s="238" t="s">
        <v>19</v>
      </c>
      <c r="F460" s="239" t="s">
        <v>208</v>
      </c>
      <c r="G460" s="237"/>
      <c r="H460" s="240">
        <v>13</v>
      </c>
      <c r="I460" s="241"/>
      <c r="J460" s="237"/>
      <c r="K460" s="237"/>
      <c r="L460" s="242"/>
      <c r="M460" s="243"/>
      <c r="N460" s="244"/>
      <c r="O460" s="244"/>
      <c r="P460" s="244"/>
      <c r="Q460" s="244"/>
      <c r="R460" s="244"/>
      <c r="S460" s="244"/>
      <c r="T460" s="24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6" t="s">
        <v>139</v>
      </c>
      <c r="AU460" s="246" t="s">
        <v>82</v>
      </c>
      <c r="AV460" s="14" t="s">
        <v>82</v>
      </c>
      <c r="AW460" s="14" t="s">
        <v>33</v>
      </c>
      <c r="AX460" s="14" t="s">
        <v>72</v>
      </c>
      <c r="AY460" s="246" t="s">
        <v>126</v>
      </c>
    </row>
    <row r="461" s="13" customFormat="1">
      <c r="A461" s="13"/>
      <c r="B461" s="226"/>
      <c r="C461" s="227"/>
      <c r="D461" s="219" t="s">
        <v>139</v>
      </c>
      <c r="E461" s="228" t="s">
        <v>19</v>
      </c>
      <c r="F461" s="229" t="s">
        <v>549</v>
      </c>
      <c r="G461" s="227"/>
      <c r="H461" s="228" t="s">
        <v>19</v>
      </c>
      <c r="I461" s="230"/>
      <c r="J461" s="227"/>
      <c r="K461" s="227"/>
      <c r="L461" s="231"/>
      <c r="M461" s="232"/>
      <c r="N461" s="233"/>
      <c r="O461" s="233"/>
      <c r="P461" s="233"/>
      <c r="Q461" s="233"/>
      <c r="R461" s="233"/>
      <c r="S461" s="233"/>
      <c r="T461" s="23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5" t="s">
        <v>139</v>
      </c>
      <c r="AU461" s="235" t="s">
        <v>82</v>
      </c>
      <c r="AV461" s="13" t="s">
        <v>80</v>
      </c>
      <c r="AW461" s="13" t="s">
        <v>33</v>
      </c>
      <c r="AX461" s="13" t="s">
        <v>72</v>
      </c>
      <c r="AY461" s="235" t="s">
        <v>126</v>
      </c>
    </row>
    <row r="462" s="14" customFormat="1">
      <c r="A462" s="14"/>
      <c r="B462" s="236"/>
      <c r="C462" s="237"/>
      <c r="D462" s="219" t="s">
        <v>139</v>
      </c>
      <c r="E462" s="238" t="s">
        <v>19</v>
      </c>
      <c r="F462" s="239" t="s">
        <v>82</v>
      </c>
      <c r="G462" s="237"/>
      <c r="H462" s="240">
        <v>2</v>
      </c>
      <c r="I462" s="241"/>
      <c r="J462" s="237"/>
      <c r="K462" s="237"/>
      <c r="L462" s="242"/>
      <c r="M462" s="243"/>
      <c r="N462" s="244"/>
      <c r="O462" s="244"/>
      <c r="P462" s="244"/>
      <c r="Q462" s="244"/>
      <c r="R462" s="244"/>
      <c r="S462" s="244"/>
      <c r="T462" s="24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6" t="s">
        <v>139</v>
      </c>
      <c r="AU462" s="246" t="s">
        <v>82</v>
      </c>
      <c r="AV462" s="14" t="s">
        <v>82</v>
      </c>
      <c r="AW462" s="14" t="s">
        <v>33</v>
      </c>
      <c r="AX462" s="14" t="s">
        <v>72</v>
      </c>
      <c r="AY462" s="246" t="s">
        <v>126</v>
      </c>
    </row>
    <row r="463" s="15" customFormat="1">
      <c r="A463" s="15"/>
      <c r="B463" s="258"/>
      <c r="C463" s="259"/>
      <c r="D463" s="219" t="s">
        <v>139</v>
      </c>
      <c r="E463" s="260" t="s">
        <v>19</v>
      </c>
      <c r="F463" s="261" t="s">
        <v>343</v>
      </c>
      <c r="G463" s="259"/>
      <c r="H463" s="262">
        <v>15</v>
      </c>
      <c r="I463" s="263"/>
      <c r="J463" s="259"/>
      <c r="K463" s="259"/>
      <c r="L463" s="264"/>
      <c r="M463" s="265"/>
      <c r="N463" s="266"/>
      <c r="O463" s="266"/>
      <c r="P463" s="266"/>
      <c r="Q463" s="266"/>
      <c r="R463" s="266"/>
      <c r="S463" s="266"/>
      <c r="T463" s="267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8" t="s">
        <v>139</v>
      </c>
      <c r="AU463" s="268" t="s">
        <v>82</v>
      </c>
      <c r="AV463" s="15" t="s">
        <v>153</v>
      </c>
      <c r="AW463" s="15" t="s">
        <v>33</v>
      </c>
      <c r="AX463" s="15" t="s">
        <v>80</v>
      </c>
      <c r="AY463" s="268" t="s">
        <v>126</v>
      </c>
    </row>
    <row r="464" s="2" customFormat="1" ht="16.5" customHeight="1">
      <c r="A464" s="40"/>
      <c r="B464" s="41"/>
      <c r="C464" s="206" t="s">
        <v>554</v>
      </c>
      <c r="D464" s="206" t="s">
        <v>129</v>
      </c>
      <c r="E464" s="207" t="s">
        <v>555</v>
      </c>
      <c r="F464" s="208" t="s">
        <v>556</v>
      </c>
      <c r="G464" s="209" t="s">
        <v>295</v>
      </c>
      <c r="H464" s="210">
        <v>0.55400000000000005</v>
      </c>
      <c r="I464" s="211"/>
      <c r="J464" s="212">
        <f>ROUND(I464*H464,2)</f>
        <v>0</v>
      </c>
      <c r="K464" s="208" t="s">
        <v>19</v>
      </c>
      <c r="L464" s="46"/>
      <c r="M464" s="213" t="s">
        <v>19</v>
      </c>
      <c r="N464" s="214" t="s">
        <v>43</v>
      </c>
      <c r="O464" s="86"/>
      <c r="P464" s="215">
        <f>O464*H464</f>
        <v>0</v>
      </c>
      <c r="Q464" s="215">
        <v>2.5018699999999998</v>
      </c>
      <c r="R464" s="215">
        <f>Q464*H464</f>
        <v>1.38603598</v>
      </c>
      <c r="S464" s="215">
        <v>0</v>
      </c>
      <c r="T464" s="216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7" t="s">
        <v>153</v>
      </c>
      <c r="AT464" s="217" t="s">
        <v>129</v>
      </c>
      <c r="AU464" s="217" t="s">
        <v>82</v>
      </c>
      <c r="AY464" s="19" t="s">
        <v>126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9" t="s">
        <v>80</v>
      </c>
      <c r="BK464" s="218">
        <f>ROUND(I464*H464,2)</f>
        <v>0</v>
      </c>
      <c r="BL464" s="19" t="s">
        <v>153</v>
      </c>
      <c r="BM464" s="217" t="s">
        <v>557</v>
      </c>
    </row>
    <row r="465" s="2" customFormat="1">
      <c r="A465" s="40"/>
      <c r="B465" s="41"/>
      <c r="C465" s="42"/>
      <c r="D465" s="219" t="s">
        <v>136</v>
      </c>
      <c r="E465" s="42"/>
      <c r="F465" s="220" t="s">
        <v>556</v>
      </c>
      <c r="G465" s="42"/>
      <c r="H465" s="42"/>
      <c r="I465" s="221"/>
      <c r="J465" s="42"/>
      <c r="K465" s="42"/>
      <c r="L465" s="46"/>
      <c r="M465" s="222"/>
      <c r="N465" s="223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136</v>
      </c>
      <c r="AU465" s="19" t="s">
        <v>82</v>
      </c>
    </row>
    <row r="466" s="13" customFormat="1">
      <c r="A466" s="13"/>
      <c r="B466" s="226"/>
      <c r="C466" s="227"/>
      <c r="D466" s="219" t="s">
        <v>139</v>
      </c>
      <c r="E466" s="228" t="s">
        <v>19</v>
      </c>
      <c r="F466" s="229" t="s">
        <v>558</v>
      </c>
      <c r="G466" s="227"/>
      <c r="H466" s="228" t="s">
        <v>19</v>
      </c>
      <c r="I466" s="230"/>
      <c r="J466" s="227"/>
      <c r="K466" s="227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139</v>
      </c>
      <c r="AU466" s="235" t="s">
        <v>82</v>
      </c>
      <c r="AV466" s="13" t="s">
        <v>80</v>
      </c>
      <c r="AW466" s="13" t="s">
        <v>33</v>
      </c>
      <c r="AX466" s="13" t="s">
        <v>72</v>
      </c>
      <c r="AY466" s="235" t="s">
        <v>126</v>
      </c>
    </row>
    <row r="467" s="13" customFormat="1">
      <c r="A467" s="13"/>
      <c r="B467" s="226"/>
      <c r="C467" s="227"/>
      <c r="D467" s="219" t="s">
        <v>139</v>
      </c>
      <c r="E467" s="228" t="s">
        <v>19</v>
      </c>
      <c r="F467" s="229" t="s">
        <v>559</v>
      </c>
      <c r="G467" s="227"/>
      <c r="H467" s="228" t="s">
        <v>19</v>
      </c>
      <c r="I467" s="230"/>
      <c r="J467" s="227"/>
      <c r="K467" s="227"/>
      <c r="L467" s="231"/>
      <c r="M467" s="232"/>
      <c r="N467" s="233"/>
      <c r="O467" s="233"/>
      <c r="P467" s="233"/>
      <c r="Q467" s="233"/>
      <c r="R467" s="233"/>
      <c r="S467" s="233"/>
      <c r="T467" s="23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5" t="s">
        <v>139</v>
      </c>
      <c r="AU467" s="235" t="s">
        <v>82</v>
      </c>
      <c r="AV467" s="13" t="s">
        <v>80</v>
      </c>
      <c r="AW467" s="13" t="s">
        <v>33</v>
      </c>
      <c r="AX467" s="13" t="s">
        <v>72</v>
      </c>
      <c r="AY467" s="235" t="s">
        <v>126</v>
      </c>
    </row>
    <row r="468" s="14" customFormat="1">
      <c r="A468" s="14"/>
      <c r="B468" s="236"/>
      <c r="C468" s="237"/>
      <c r="D468" s="219" t="s">
        <v>139</v>
      </c>
      <c r="E468" s="238" t="s">
        <v>19</v>
      </c>
      <c r="F468" s="239" t="s">
        <v>560</v>
      </c>
      <c r="G468" s="237"/>
      <c r="H468" s="240">
        <v>0.11799999999999999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6" t="s">
        <v>139</v>
      </c>
      <c r="AU468" s="246" t="s">
        <v>82</v>
      </c>
      <c r="AV468" s="14" t="s">
        <v>82</v>
      </c>
      <c r="AW468" s="14" t="s">
        <v>33</v>
      </c>
      <c r="AX468" s="14" t="s">
        <v>72</v>
      </c>
      <c r="AY468" s="246" t="s">
        <v>126</v>
      </c>
    </row>
    <row r="469" s="13" customFormat="1">
      <c r="A469" s="13"/>
      <c r="B469" s="226"/>
      <c r="C469" s="227"/>
      <c r="D469" s="219" t="s">
        <v>139</v>
      </c>
      <c r="E469" s="228" t="s">
        <v>19</v>
      </c>
      <c r="F469" s="229" t="s">
        <v>561</v>
      </c>
      <c r="G469" s="227"/>
      <c r="H469" s="228" t="s">
        <v>19</v>
      </c>
      <c r="I469" s="230"/>
      <c r="J469" s="227"/>
      <c r="K469" s="227"/>
      <c r="L469" s="231"/>
      <c r="M469" s="232"/>
      <c r="N469" s="233"/>
      <c r="O469" s="233"/>
      <c r="P469" s="233"/>
      <c r="Q469" s="233"/>
      <c r="R469" s="233"/>
      <c r="S469" s="233"/>
      <c r="T469" s="23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5" t="s">
        <v>139</v>
      </c>
      <c r="AU469" s="235" t="s">
        <v>82</v>
      </c>
      <c r="AV469" s="13" t="s">
        <v>80</v>
      </c>
      <c r="AW469" s="13" t="s">
        <v>33</v>
      </c>
      <c r="AX469" s="13" t="s">
        <v>72</v>
      </c>
      <c r="AY469" s="235" t="s">
        <v>126</v>
      </c>
    </row>
    <row r="470" s="14" customFormat="1">
      <c r="A470" s="14"/>
      <c r="B470" s="236"/>
      <c r="C470" s="237"/>
      <c r="D470" s="219" t="s">
        <v>139</v>
      </c>
      <c r="E470" s="238" t="s">
        <v>19</v>
      </c>
      <c r="F470" s="239" t="s">
        <v>562</v>
      </c>
      <c r="G470" s="237"/>
      <c r="H470" s="240">
        <v>0.436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6" t="s">
        <v>139</v>
      </c>
      <c r="AU470" s="246" t="s">
        <v>82</v>
      </c>
      <c r="AV470" s="14" t="s">
        <v>82</v>
      </c>
      <c r="AW470" s="14" t="s">
        <v>33</v>
      </c>
      <c r="AX470" s="14" t="s">
        <v>72</v>
      </c>
      <c r="AY470" s="246" t="s">
        <v>126</v>
      </c>
    </row>
    <row r="471" s="15" customFormat="1">
      <c r="A471" s="15"/>
      <c r="B471" s="258"/>
      <c r="C471" s="259"/>
      <c r="D471" s="219" t="s">
        <v>139</v>
      </c>
      <c r="E471" s="260" t="s">
        <v>19</v>
      </c>
      <c r="F471" s="261" t="s">
        <v>343</v>
      </c>
      <c r="G471" s="259"/>
      <c r="H471" s="262">
        <v>0.55400000000000005</v>
      </c>
      <c r="I471" s="263"/>
      <c r="J471" s="259"/>
      <c r="K471" s="259"/>
      <c r="L471" s="264"/>
      <c r="M471" s="265"/>
      <c r="N471" s="266"/>
      <c r="O471" s="266"/>
      <c r="P471" s="266"/>
      <c r="Q471" s="266"/>
      <c r="R471" s="266"/>
      <c r="S471" s="266"/>
      <c r="T471" s="267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68" t="s">
        <v>139</v>
      </c>
      <c r="AU471" s="268" t="s">
        <v>82</v>
      </c>
      <c r="AV471" s="15" t="s">
        <v>153</v>
      </c>
      <c r="AW471" s="15" t="s">
        <v>33</v>
      </c>
      <c r="AX471" s="15" t="s">
        <v>80</v>
      </c>
      <c r="AY471" s="268" t="s">
        <v>126</v>
      </c>
    </row>
    <row r="472" s="2" customFormat="1" ht="16.5" customHeight="1">
      <c r="A472" s="40"/>
      <c r="B472" s="41"/>
      <c r="C472" s="206" t="s">
        <v>563</v>
      </c>
      <c r="D472" s="206" t="s">
        <v>129</v>
      </c>
      <c r="E472" s="207" t="s">
        <v>564</v>
      </c>
      <c r="F472" s="208" t="s">
        <v>565</v>
      </c>
      <c r="G472" s="209" t="s">
        <v>397</v>
      </c>
      <c r="H472" s="210">
        <v>8.7170000000000005</v>
      </c>
      <c r="I472" s="211"/>
      <c r="J472" s="212">
        <f>ROUND(I472*H472,2)</f>
        <v>0</v>
      </c>
      <c r="K472" s="208" t="s">
        <v>133</v>
      </c>
      <c r="L472" s="46"/>
      <c r="M472" s="213" t="s">
        <v>19</v>
      </c>
      <c r="N472" s="214" t="s">
        <v>43</v>
      </c>
      <c r="O472" s="86"/>
      <c r="P472" s="215">
        <f>O472*H472</f>
        <v>0</v>
      </c>
      <c r="Q472" s="215">
        <v>0.0040800000000000003</v>
      </c>
      <c r="R472" s="215">
        <f>Q472*H472</f>
        <v>0.035565360000000004</v>
      </c>
      <c r="S472" s="215">
        <v>0</v>
      </c>
      <c r="T472" s="216">
        <f>S472*H472</f>
        <v>0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17" t="s">
        <v>153</v>
      </c>
      <c r="AT472" s="217" t="s">
        <v>129</v>
      </c>
      <c r="AU472" s="217" t="s">
        <v>82</v>
      </c>
      <c r="AY472" s="19" t="s">
        <v>126</v>
      </c>
      <c r="BE472" s="218">
        <f>IF(N472="základní",J472,0)</f>
        <v>0</v>
      </c>
      <c r="BF472" s="218">
        <f>IF(N472="snížená",J472,0)</f>
        <v>0</v>
      </c>
      <c r="BG472" s="218">
        <f>IF(N472="zákl. přenesená",J472,0)</f>
        <v>0</v>
      </c>
      <c r="BH472" s="218">
        <f>IF(N472="sníž. přenesená",J472,0)</f>
        <v>0</v>
      </c>
      <c r="BI472" s="218">
        <f>IF(N472="nulová",J472,0)</f>
        <v>0</v>
      </c>
      <c r="BJ472" s="19" t="s">
        <v>80</v>
      </c>
      <c r="BK472" s="218">
        <f>ROUND(I472*H472,2)</f>
        <v>0</v>
      </c>
      <c r="BL472" s="19" t="s">
        <v>153</v>
      </c>
      <c r="BM472" s="217" t="s">
        <v>566</v>
      </c>
    </row>
    <row r="473" s="2" customFormat="1">
      <c r="A473" s="40"/>
      <c r="B473" s="41"/>
      <c r="C473" s="42"/>
      <c r="D473" s="219" t="s">
        <v>136</v>
      </c>
      <c r="E473" s="42"/>
      <c r="F473" s="220" t="s">
        <v>567</v>
      </c>
      <c r="G473" s="42"/>
      <c r="H473" s="42"/>
      <c r="I473" s="221"/>
      <c r="J473" s="42"/>
      <c r="K473" s="42"/>
      <c r="L473" s="46"/>
      <c r="M473" s="222"/>
      <c r="N473" s="223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136</v>
      </c>
      <c r="AU473" s="19" t="s">
        <v>82</v>
      </c>
    </row>
    <row r="474" s="2" customFormat="1">
      <c r="A474" s="40"/>
      <c r="B474" s="41"/>
      <c r="C474" s="42"/>
      <c r="D474" s="224" t="s">
        <v>137</v>
      </c>
      <c r="E474" s="42"/>
      <c r="F474" s="225" t="s">
        <v>568</v>
      </c>
      <c r="G474" s="42"/>
      <c r="H474" s="42"/>
      <c r="I474" s="221"/>
      <c r="J474" s="42"/>
      <c r="K474" s="42"/>
      <c r="L474" s="46"/>
      <c r="M474" s="222"/>
      <c r="N474" s="223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137</v>
      </c>
      <c r="AU474" s="19" t="s">
        <v>82</v>
      </c>
    </row>
    <row r="475" s="13" customFormat="1">
      <c r="A475" s="13"/>
      <c r="B475" s="226"/>
      <c r="C475" s="227"/>
      <c r="D475" s="219" t="s">
        <v>139</v>
      </c>
      <c r="E475" s="228" t="s">
        <v>19</v>
      </c>
      <c r="F475" s="229" t="s">
        <v>569</v>
      </c>
      <c r="G475" s="227"/>
      <c r="H475" s="228" t="s">
        <v>19</v>
      </c>
      <c r="I475" s="230"/>
      <c r="J475" s="227"/>
      <c r="K475" s="227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139</v>
      </c>
      <c r="AU475" s="235" t="s">
        <v>82</v>
      </c>
      <c r="AV475" s="13" t="s">
        <v>80</v>
      </c>
      <c r="AW475" s="13" t="s">
        <v>33</v>
      </c>
      <c r="AX475" s="13" t="s">
        <v>72</v>
      </c>
      <c r="AY475" s="235" t="s">
        <v>126</v>
      </c>
    </row>
    <row r="476" s="13" customFormat="1">
      <c r="A476" s="13"/>
      <c r="B476" s="226"/>
      <c r="C476" s="227"/>
      <c r="D476" s="219" t="s">
        <v>139</v>
      </c>
      <c r="E476" s="228" t="s">
        <v>19</v>
      </c>
      <c r="F476" s="229" t="s">
        <v>561</v>
      </c>
      <c r="G476" s="227"/>
      <c r="H476" s="228" t="s">
        <v>19</v>
      </c>
      <c r="I476" s="230"/>
      <c r="J476" s="227"/>
      <c r="K476" s="227"/>
      <c r="L476" s="231"/>
      <c r="M476" s="232"/>
      <c r="N476" s="233"/>
      <c r="O476" s="233"/>
      <c r="P476" s="233"/>
      <c r="Q476" s="233"/>
      <c r="R476" s="233"/>
      <c r="S476" s="233"/>
      <c r="T476" s="23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5" t="s">
        <v>139</v>
      </c>
      <c r="AU476" s="235" t="s">
        <v>82</v>
      </c>
      <c r="AV476" s="13" t="s">
        <v>80</v>
      </c>
      <c r="AW476" s="13" t="s">
        <v>33</v>
      </c>
      <c r="AX476" s="13" t="s">
        <v>72</v>
      </c>
      <c r="AY476" s="235" t="s">
        <v>126</v>
      </c>
    </row>
    <row r="477" s="14" customFormat="1">
      <c r="A477" s="14"/>
      <c r="B477" s="236"/>
      <c r="C477" s="237"/>
      <c r="D477" s="219" t="s">
        <v>139</v>
      </c>
      <c r="E477" s="238" t="s">
        <v>19</v>
      </c>
      <c r="F477" s="239" t="s">
        <v>570</v>
      </c>
      <c r="G477" s="237"/>
      <c r="H477" s="240">
        <v>8.7170000000000005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6" t="s">
        <v>139</v>
      </c>
      <c r="AU477" s="246" t="s">
        <v>82</v>
      </c>
      <c r="AV477" s="14" t="s">
        <v>82</v>
      </c>
      <c r="AW477" s="14" t="s">
        <v>33</v>
      </c>
      <c r="AX477" s="14" t="s">
        <v>72</v>
      </c>
      <c r="AY477" s="246" t="s">
        <v>126</v>
      </c>
    </row>
    <row r="478" s="15" customFormat="1">
      <c r="A478" s="15"/>
      <c r="B478" s="258"/>
      <c r="C478" s="259"/>
      <c r="D478" s="219" t="s">
        <v>139</v>
      </c>
      <c r="E478" s="260" t="s">
        <v>19</v>
      </c>
      <c r="F478" s="261" t="s">
        <v>343</v>
      </c>
      <c r="G478" s="259"/>
      <c r="H478" s="262">
        <v>8.7170000000000005</v>
      </c>
      <c r="I478" s="263"/>
      <c r="J478" s="259"/>
      <c r="K478" s="259"/>
      <c r="L478" s="264"/>
      <c r="M478" s="265"/>
      <c r="N478" s="266"/>
      <c r="O478" s="266"/>
      <c r="P478" s="266"/>
      <c r="Q478" s="266"/>
      <c r="R478" s="266"/>
      <c r="S478" s="266"/>
      <c r="T478" s="267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8" t="s">
        <v>139</v>
      </c>
      <c r="AU478" s="268" t="s">
        <v>82</v>
      </c>
      <c r="AV478" s="15" t="s">
        <v>153</v>
      </c>
      <c r="AW478" s="15" t="s">
        <v>33</v>
      </c>
      <c r="AX478" s="15" t="s">
        <v>80</v>
      </c>
      <c r="AY478" s="268" t="s">
        <v>126</v>
      </c>
    </row>
    <row r="479" s="2" customFormat="1" ht="16.5" customHeight="1">
      <c r="A479" s="40"/>
      <c r="B479" s="41"/>
      <c r="C479" s="206" t="s">
        <v>571</v>
      </c>
      <c r="D479" s="206" t="s">
        <v>129</v>
      </c>
      <c r="E479" s="207" t="s">
        <v>572</v>
      </c>
      <c r="F479" s="208" t="s">
        <v>573</v>
      </c>
      <c r="G479" s="209" t="s">
        <v>397</v>
      </c>
      <c r="H479" s="210">
        <v>8.7170000000000005</v>
      </c>
      <c r="I479" s="211"/>
      <c r="J479" s="212">
        <f>ROUND(I479*H479,2)</f>
        <v>0</v>
      </c>
      <c r="K479" s="208" t="s">
        <v>133</v>
      </c>
      <c r="L479" s="46"/>
      <c r="M479" s="213" t="s">
        <v>19</v>
      </c>
      <c r="N479" s="214" t="s">
        <v>43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153</v>
      </c>
      <c r="AT479" s="217" t="s">
        <v>129</v>
      </c>
      <c r="AU479" s="217" t="s">
        <v>82</v>
      </c>
      <c r="AY479" s="19" t="s">
        <v>126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80</v>
      </c>
      <c r="BK479" s="218">
        <f>ROUND(I479*H479,2)</f>
        <v>0</v>
      </c>
      <c r="BL479" s="19" t="s">
        <v>153</v>
      </c>
      <c r="BM479" s="217" t="s">
        <v>574</v>
      </c>
    </row>
    <row r="480" s="2" customFormat="1">
      <c r="A480" s="40"/>
      <c r="B480" s="41"/>
      <c r="C480" s="42"/>
      <c r="D480" s="219" t="s">
        <v>136</v>
      </c>
      <c r="E480" s="42"/>
      <c r="F480" s="220" t="s">
        <v>575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136</v>
      </c>
      <c r="AU480" s="19" t="s">
        <v>82</v>
      </c>
    </row>
    <row r="481" s="2" customFormat="1">
      <c r="A481" s="40"/>
      <c r="B481" s="41"/>
      <c r="C481" s="42"/>
      <c r="D481" s="224" t="s">
        <v>137</v>
      </c>
      <c r="E481" s="42"/>
      <c r="F481" s="225" t="s">
        <v>576</v>
      </c>
      <c r="G481" s="42"/>
      <c r="H481" s="42"/>
      <c r="I481" s="221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137</v>
      </c>
      <c r="AU481" s="19" t="s">
        <v>82</v>
      </c>
    </row>
    <row r="482" s="2" customFormat="1" ht="16.5" customHeight="1">
      <c r="A482" s="40"/>
      <c r="B482" s="41"/>
      <c r="C482" s="206" t="s">
        <v>577</v>
      </c>
      <c r="D482" s="206" t="s">
        <v>129</v>
      </c>
      <c r="E482" s="207" t="s">
        <v>578</v>
      </c>
      <c r="F482" s="208" t="s">
        <v>579</v>
      </c>
      <c r="G482" s="209" t="s">
        <v>510</v>
      </c>
      <c r="H482" s="210">
        <v>2</v>
      </c>
      <c r="I482" s="211"/>
      <c r="J482" s="212">
        <f>ROUND(I482*H482,2)</f>
        <v>0</v>
      </c>
      <c r="K482" s="208" t="s">
        <v>133</v>
      </c>
      <c r="L482" s="46"/>
      <c r="M482" s="213" t="s">
        <v>19</v>
      </c>
      <c r="N482" s="214" t="s">
        <v>43</v>
      </c>
      <c r="O482" s="86"/>
      <c r="P482" s="215">
        <f>O482*H482</f>
        <v>0</v>
      </c>
      <c r="Q482" s="215">
        <v>0.0098899999999999995</v>
      </c>
      <c r="R482" s="215">
        <f>Q482*H482</f>
        <v>0.019779999999999999</v>
      </c>
      <c r="S482" s="215">
        <v>0</v>
      </c>
      <c r="T482" s="216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7" t="s">
        <v>153</v>
      </c>
      <c r="AT482" s="217" t="s">
        <v>129</v>
      </c>
      <c r="AU482" s="217" t="s">
        <v>82</v>
      </c>
      <c r="AY482" s="19" t="s">
        <v>126</v>
      </c>
      <c r="BE482" s="218">
        <f>IF(N482="základní",J482,0)</f>
        <v>0</v>
      </c>
      <c r="BF482" s="218">
        <f>IF(N482="snížená",J482,0)</f>
        <v>0</v>
      </c>
      <c r="BG482" s="218">
        <f>IF(N482="zákl. přenesená",J482,0)</f>
        <v>0</v>
      </c>
      <c r="BH482" s="218">
        <f>IF(N482="sníž. přenesená",J482,0)</f>
        <v>0</v>
      </c>
      <c r="BI482" s="218">
        <f>IF(N482="nulová",J482,0)</f>
        <v>0</v>
      </c>
      <c r="BJ482" s="19" t="s">
        <v>80</v>
      </c>
      <c r="BK482" s="218">
        <f>ROUND(I482*H482,2)</f>
        <v>0</v>
      </c>
      <c r="BL482" s="19" t="s">
        <v>153</v>
      </c>
      <c r="BM482" s="217" t="s">
        <v>580</v>
      </c>
    </row>
    <row r="483" s="2" customFormat="1">
      <c r="A483" s="40"/>
      <c r="B483" s="41"/>
      <c r="C483" s="42"/>
      <c r="D483" s="219" t="s">
        <v>136</v>
      </c>
      <c r="E483" s="42"/>
      <c r="F483" s="220" t="s">
        <v>581</v>
      </c>
      <c r="G483" s="42"/>
      <c r="H483" s="42"/>
      <c r="I483" s="221"/>
      <c r="J483" s="42"/>
      <c r="K483" s="42"/>
      <c r="L483" s="46"/>
      <c r="M483" s="222"/>
      <c r="N483" s="223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136</v>
      </c>
      <c r="AU483" s="19" t="s">
        <v>82</v>
      </c>
    </row>
    <row r="484" s="2" customFormat="1">
      <c r="A484" s="40"/>
      <c r="B484" s="41"/>
      <c r="C484" s="42"/>
      <c r="D484" s="224" t="s">
        <v>137</v>
      </c>
      <c r="E484" s="42"/>
      <c r="F484" s="225" t="s">
        <v>582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137</v>
      </c>
      <c r="AU484" s="19" t="s">
        <v>82</v>
      </c>
    </row>
    <row r="485" s="2" customFormat="1" ht="16.5" customHeight="1">
      <c r="A485" s="40"/>
      <c r="B485" s="41"/>
      <c r="C485" s="269" t="s">
        <v>583</v>
      </c>
      <c r="D485" s="269" t="s">
        <v>383</v>
      </c>
      <c r="E485" s="270" t="s">
        <v>584</v>
      </c>
      <c r="F485" s="271" t="s">
        <v>585</v>
      </c>
      <c r="G485" s="272" t="s">
        <v>510</v>
      </c>
      <c r="H485" s="273">
        <v>2</v>
      </c>
      <c r="I485" s="274"/>
      <c r="J485" s="275">
        <f>ROUND(I485*H485,2)</f>
        <v>0</v>
      </c>
      <c r="K485" s="271" t="s">
        <v>19</v>
      </c>
      <c r="L485" s="276"/>
      <c r="M485" s="277" t="s">
        <v>19</v>
      </c>
      <c r="N485" s="278" t="s">
        <v>43</v>
      </c>
      <c r="O485" s="86"/>
      <c r="P485" s="215">
        <f>O485*H485</f>
        <v>0</v>
      </c>
      <c r="Q485" s="215">
        <v>0.26200000000000001</v>
      </c>
      <c r="R485" s="215">
        <f>Q485*H485</f>
        <v>0.52400000000000002</v>
      </c>
      <c r="S485" s="215">
        <v>0</v>
      </c>
      <c r="T485" s="216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17" t="s">
        <v>183</v>
      </c>
      <c r="AT485" s="217" t="s">
        <v>383</v>
      </c>
      <c r="AU485" s="217" t="s">
        <v>82</v>
      </c>
      <c r="AY485" s="19" t="s">
        <v>126</v>
      </c>
      <c r="BE485" s="218">
        <f>IF(N485="základní",J485,0)</f>
        <v>0</v>
      </c>
      <c r="BF485" s="218">
        <f>IF(N485="snížená",J485,0)</f>
        <v>0</v>
      </c>
      <c r="BG485" s="218">
        <f>IF(N485="zákl. přenesená",J485,0)</f>
        <v>0</v>
      </c>
      <c r="BH485" s="218">
        <f>IF(N485="sníž. přenesená",J485,0)</f>
        <v>0</v>
      </c>
      <c r="BI485" s="218">
        <f>IF(N485="nulová",J485,0)</f>
        <v>0</v>
      </c>
      <c r="BJ485" s="19" t="s">
        <v>80</v>
      </c>
      <c r="BK485" s="218">
        <f>ROUND(I485*H485,2)</f>
        <v>0</v>
      </c>
      <c r="BL485" s="19" t="s">
        <v>153</v>
      </c>
      <c r="BM485" s="217" t="s">
        <v>586</v>
      </c>
    </row>
    <row r="486" s="2" customFormat="1">
      <c r="A486" s="40"/>
      <c r="B486" s="41"/>
      <c r="C486" s="42"/>
      <c r="D486" s="219" t="s">
        <v>136</v>
      </c>
      <c r="E486" s="42"/>
      <c r="F486" s="220" t="s">
        <v>585</v>
      </c>
      <c r="G486" s="42"/>
      <c r="H486" s="42"/>
      <c r="I486" s="221"/>
      <c r="J486" s="42"/>
      <c r="K486" s="42"/>
      <c r="L486" s="46"/>
      <c r="M486" s="222"/>
      <c r="N486" s="223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136</v>
      </c>
      <c r="AU486" s="19" t="s">
        <v>82</v>
      </c>
    </row>
    <row r="487" s="2" customFormat="1">
      <c r="A487" s="40"/>
      <c r="B487" s="41"/>
      <c r="C487" s="42"/>
      <c r="D487" s="219" t="s">
        <v>158</v>
      </c>
      <c r="E487" s="42"/>
      <c r="F487" s="247" t="s">
        <v>587</v>
      </c>
      <c r="G487" s="42"/>
      <c r="H487" s="42"/>
      <c r="I487" s="221"/>
      <c r="J487" s="42"/>
      <c r="K487" s="42"/>
      <c r="L487" s="46"/>
      <c r="M487" s="222"/>
      <c r="N487" s="223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158</v>
      </c>
      <c r="AU487" s="19" t="s">
        <v>82</v>
      </c>
    </row>
    <row r="488" s="13" customFormat="1">
      <c r="A488" s="13"/>
      <c r="B488" s="226"/>
      <c r="C488" s="227"/>
      <c r="D488" s="219" t="s">
        <v>139</v>
      </c>
      <c r="E488" s="228" t="s">
        <v>19</v>
      </c>
      <c r="F488" s="229" t="s">
        <v>588</v>
      </c>
      <c r="G488" s="227"/>
      <c r="H488" s="228" t="s">
        <v>19</v>
      </c>
      <c r="I488" s="230"/>
      <c r="J488" s="227"/>
      <c r="K488" s="227"/>
      <c r="L488" s="231"/>
      <c r="M488" s="232"/>
      <c r="N488" s="233"/>
      <c r="O488" s="233"/>
      <c r="P488" s="233"/>
      <c r="Q488" s="233"/>
      <c r="R488" s="233"/>
      <c r="S488" s="233"/>
      <c r="T488" s="23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5" t="s">
        <v>139</v>
      </c>
      <c r="AU488" s="235" t="s">
        <v>82</v>
      </c>
      <c r="AV488" s="13" t="s">
        <v>80</v>
      </c>
      <c r="AW488" s="13" t="s">
        <v>33</v>
      </c>
      <c r="AX488" s="13" t="s">
        <v>72</v>
      </c>
      <c r="AY488" s="235" t="s">
        <v>126</v>
      </c>
    </row>
    <row r="489" s="14" customFormat="1">
      <c r="A489" s="14"/>
      <c r="B489" s="236"/>
      <c r="C489" s="237"/>
      <c r="D489" s="219" t="s">
        <v>139</v>
      </c>
      <c r="E489" s="238" t="s">
        <v>19</v>
      </c>
      <c r="F489" s="239" t="s">
        <v>82</v>
      </c>
      <c r="G489" s="237"/>
      <c r="H489" s="240">
        <v>2</v>
      </c>
      <c r="I489" s="241"/>
      <c r="J489" s="237"/>
      <c r="K489" s="237"/>
      <c r="L489" s="242"/>
      <c r="M489" s="243"/>
      <c r="N489" s="244"/>
      <c r="O489" s="244"/>
      <c r="P489" s="244"/>
      <c r="Q489" s="244"/>
      <c r="R489" s="244"/>
      <c r="S489" s="244"/>
      <c r="T489" s="24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6" t="s">
        <v>139</v>
      </c>
      <c r="AU489" s="246" t="s">
        <v>82</v>
      </c>
      <c r="AV489" s="14" t="s">
        <v>82</v>
      </c>
      <c r="AW489" s="14" t="s">
        <v>33</v>
      </c>
      <c r="AX489" s="14" t="s">
        <v>80</v>
      </c>
      <c r="AY489" s="246" t="s">
        <v>126</v>
      </c>
    </row>
    <row r="490" s="2" customFormat="1" ht="16.5" customHeight="1">
      <c r="A490" s="40"/>
      <c r="B490" s="41"/>
      <c r="C490" s="206" t="s">
        <v>589</v>
      </c>
      <c r="D490" s="206" t="s">
        <v>129</v>
      </c>
      <c r="E490" s="207" t="s">
        <v>590</v>
      </c>
      <c r="F490" s="208" t="s">
        <v>591</v>
      </c>
      <c r="G490" s="209" t="s">
        <v>510</v>
      </c>
      <c r="H490" s="210">
        <v>5</v>
      </c>
      <c r="I490" s="211"/>
      <c r="J490" s="212">
        <f>ROUND(I490*H490,2)</f>
        <v>0</v>
      </c>
      <c r="K490" s="208" t="s">
        <v>133</v>
      </c>
      <c r="L490" s="46"/>
      <c r="M490" s="213" t="s">
        <v>19</v>
      </c>
      <c r="N490" s="214" t="s">
        <v>43</v>
      </c>
      <c r="O490" s="86"/>
      <c r="P490" s="215">
        <f>O490*H490</f>
        <v>0</v>
      </c>
      <c r="Q490" s="215">
        <v>0.0098899999999999995</v>
      </c>
      <c r="R490" s="215">
        <f>Q490*H490</f>
        <v>0.049449999999999994</v>
      </c>
      <c r="S490" s="215">
        <v>0</v>
      </c>
      <c r="T490" s="216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7" t="s">
        <v>153</v>
      </c>
      <c r="AT490" s="217" t="s">
        <v>129</v>
      </c>
      <c r="AU490" s="217" t="s">
        <v>82</v>
      </c>
      <c r="AY490" s="19" t="s">
        <v>126</v>
      </c>
      <c r="BE490" s="218">
        <f>IF(N490="základní",J490,0)</f>
        <v>0</v>
      </c>
      <c r="BF490" s="218">
        <f>IF(N490="snížená",J490,0)</f>
        <v>0</v>
      </c>
      <c r="BG490" s="218">
        <f>IF(N490="zákl. přenesená",J490,0)</f>
        <v>0</v>
      </c>
      <c r="BH490" s="218">
        <f>IF(N490="sníž. přenesená",J490,0)</f>
        <v>0</v>
      </c>
      <c r="BI490" s="218">
        <f>IF(N490="nulová",J490,0)</f>
        <v>0</v>
      </c>
      <c r="BJ490" s="19" t="s">
        <v>80</v>
      </c>
      <c r="BK490" s="218">
        <f>ROUND(I490*H490,2)</f>
        <v>0</v>
      </c>
      <c r="BL490" s="19" t="s">
        <v>153</v>
      </c>
      <c r="BM490" s="217" t="s">
        <v>592</v>
      </c>
    </row>
    <row r="491" s="2" customFormat="1">
      <c r="A491" s="40"/>
      <c r="B491" s="41"/>
      <c r="C491" s="42"/>
      <c r="D491" s="219" t="s">
        <v>136</v>
      </c>
      <c r="E491" s="42"/>
      <c r="F491" s="220" t="s">
        <v>593</v>
      </c>
      <c r="G491" s="42"/>
      <c r="H491" s="42"/>
      <c r="I491" s="221"/>
      <c r="J491" s="42"/>
      <c r="K491" s="42"/>
      <c r="L491" s="46"/>
      <c r="M491" s="222"/>
      <c r="N491" s="22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136</v>
      </c>
      <c r="AU491" s="19" t="s">
        <v>82</v>
      </c>
    </row>
    <row r="492" s="2" customFormat="1">
      <c r="A492" s="40"/>
      <c r="B492" s="41"/>
      <c r="C492" s="42"/>
      <c r="D492" s="224" t="s">
        <v>137</v>
      </c>
      <c r="E492" s="42"/>
      <c r="F492" s="225" t="s">
        <v>594</v>
      </c>
      <c r="G492" s="42"/>
      <c r="H492" s="42"/>
      <c r="I492" s="221"/>
      <c r="J492" s="42"/>
      <c r="K492" s="42"/>
      <c r="L492" s="46"/>
      <c r="M492" s="222"/>
      <c r="N492" s="223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137</v>
      </c>
      <c r="AU492" s="19" t="s">
        <v>82</v>
      </c>
    </row>
    <row r="493" s="2" customFormat="1" ht="16.5" customHeight="1">
      <c r="A493" s="40"/>
      <c r="B493" s="41"/>
      <c r="C493" s="269" t="s">
        <v>595</v>
      </c>
      <c r="D493" s="269" t="s">
        <v>383</v>
      </c>
      <c r="E493" s="270" t="s">
        <v>596</v>
      </c>
      <c r="F493" s="271" t="s">
        <v>597</v>
      </c>
      <c r="G493" s="272" t="s">
        <v>510</v>
      </c>
      <c r="H493" s="273">
        <v>5</v>
      </c>
      <c r="I493" s="274"/>
      <c r="J493" s="275">
        <f>ROUND(I493*H493,2)</f>
        <v>0</v>
      </c>
      <c r="K493" s="271" t="s">
        <v>19</v>
      </c>
      <c r="L493" s="276"/>
      <c r="M493" s="277" t="s">
        <v>19</v>
      </c>
      <c r="N493" s="278" t="s">
        <v>43</v>
      </c>
      <c r="O493" s="86"/>
      <c r="P493" s="215">
        <f>O493*H493</f>
        <v>0</v>
      </c>
      <c r="Q493" s="215">
        <v>0.50600000000000001</v>
      </c>
      <c r="R493" s="215">
        <f>Q493*H493</f>
        <v>2.5300000000000002</v>
      </c>
      <c r="S493" s="215">
        <v>0</v>
      </c>
      <c r="T493" s="216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17" t="s">
        <v>183</v>
      </c>
      <c r="AT493" s="217" t="s">
        <v>383</v>
      </c>
      <c r="AU493" s="217" t="s">
        <v>82</v>
      </c>
      <c r="AY493" s="19" t="s">
        <v>126</v>
      </c>
      <c r="BE493" s="218">
        <f>IF(N493="základní",J493,0)</f>
        <v>0</v>
      </c>
      <c r="BF493" s="218">
        <f>IF(N493="snížená",J493,0)</f>
        <v>0</v>
      </c>
      <c r="BG493" s="218">
        <f>IF(N493="zákl. přenesená",J493,0)</f>
        <v>0</v>
      </c>
      <c r="BH493" s="218">
        <f>IF(N493="sníž. přenesená",J493,0)</f>
        <v>0</v>
      </c>
      <c r="BI493" s="218">
        <f>IF(N493="nulová",J493,0)</f>
        <v>0</v>
      </c>
      <c r="BJ493" s="19" t="s">
        <v>80</v>
      </c>
      <c r="BK493" s="218">
        <f>ROUND(I493*H493,2)</f>
        <v>0</v>
      </c>
      <c r="BL493" s="19" t="s">
        <v>153</v>
      </c>
      <c r="BM493" s="217" t="s">
        <v>598</v>
      </c>
    </row>
    <row r="494" s="2" customFormat="1">
      <c r="A494" s="40"/>
      <c r="B494" s="41"/>
      <c r="C494" s="42"/>
      <c r="D494" s="219" t="s">
        <v>136</v>
      </c>
      <c r="E494" s="42"/>
      <c r="F494" s="220" t="s">
        <v>597</v>
      </c>
      <c r="G494" s="42"/>
      <c r="H494" s="42"/>
      <c r="I494" s="221"/>
      <c r="J494" s="42"/>
      <c r="K494" s="42"/>
      <c r="L494" s="46"/>
      <c r="M494" s="222"/>
      <c r="N494" s="223"/>
      <c r="O494" s="86"/>
      <c r="P494" s="86"/>
      <c r="Q494" s="86"/>
      <c r="R494" s="86"/>
      <c r="S494" s="86"/>
      <c r="T494" s="87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136</v>
      </c>
      <c r="AU494" s="19" t="s">
        <v>82</v>
      </c>
    </row>
    <row r="495" s="2" customFormat="1">
      <c r="A495" s="40"/>
      <c r="B495" s="41"/>
      <c r="C495" s="42"/>
      <c r="D495" s="219" t="s">
        <v>158</v>
      </c>
      <c r="E495" s="42"/>
      <c r="F495" s="247" t="s">
        <v>587</v>
      </c>
      <c r="G495" s="42"/>
      <c r="H495" s="42"/>
      <c r="I495" s="221"/>
      <c r="J495" s="42"/>
      <c r="K495" s="42"/>
      <c r="L495" s="46"/>
      <c r="M495" s="222"/>
      <c r="N495" s="223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158</v>
      </c>
      <c r="AU495" s="19" t="s">
        <v>82</v>
      </c>
    </row>
    <row r="496" s="13" customFormat="1">
      <c r="A496" s="13"/>
      <c r="B496" s="226"/>
      <c r="C496" s="227"/>
      <c r="D496" s="219" t="s">
        <v>139</v>
      </c>
      <c r="E496" s="228" t="s">
        <v>19</v>
      </c>
      <c r="F496" s="229" t="s">
        <v>599</v>
      </c>
      <c r="G496" s="227"/>
      <c r="H496" s="228" t="s">
        <v>19</v>
      </c>
      <c r="I496" s="230"/>
      <c r="J496" s="227"/>
      <c r="K496" s="227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139</v>
      </c>
      <c r="AU496" s="235" t="s">
        <v>82</v>
      </c>
      <c r="AV496" s="13" t="s">
        <v>80</v>
      </c>
      <c r="AW496" s="13" t="s">
        <v>33</v>
      </c>
      <c r="AX496" s="13" t="s">
        <v>72</v>
      </c>
      <c r="AY496" s="235" t="s">
        <v>126</v>
      </c>
    </row>
    <row r="497" s="14" customFormat="1">
      <c r="A497" s="14"/>
      <c r="B497" s="236"/>
      <c r="C497" s="237"/>
      <c r="D497" s="219" t="s">
        <v>139</v>
      </c>
      <c r="E497" s="238" t="s">
        <v>19</v>
      </c>
      <c r="F497" s="239" t="s">
        <v>125</v>
      </c>
      <c r="G497" s="237"/>
      <c r="H497" s="240">
        <v>5</v>
      </c>
      <c r="I497" s="241"/>
      <c r="J497" s="237"/>
      <c r="K497" s="237"/>
      <c r="L497" s="242"/>
      <c r="M497" s="243"/>
      <c r="N497" s="244"/>
      <c r="O497" s="244"/>
      <c r="P497" s="244"/>
      <c r="Q497" s="244"/>
      <c r="R497" s="244"/>
      <c r="S497" s="244"/>
      <c r="T497" s="24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6" t="s">
        <v>139</v>
      </c>
      <c r="AU497" s="246" t="s">
        <v>82</v>
      </c>
      <c r="AV497" s="14" t="s">
        <v>82</v>
      </c>
      <c r="AW497" s="14" t="s">
        <v>33</v>
      </c>
      <c r="AX497" s="14" t="s">
        <v>80</v>
      </c>
      <c r="AY497" s="246" t="s">
        <v>126</v>
      </c>
    </row>
    <row r="498" s="2" customFormat="1" ht="16.5" customHeight="1">
      <c r="A498" s="40"/>
      <c r="B498" s="41"/>
      <c r="C498" s="206" t="s">
        <v>600</v>
      </c>
      <c r="D498" s="206" t="s">
        <v>129</v>
      </c>
      <c r="E498" s="207" t="s">
        <v>601</v>
      </c>
      <c r="F498" s="208" t="s">
        <v>602</v>
      </c>
      <c r="G498" s="209" t="s">
        <v>510</v>
      </c>
      <c r="H498" s="210">
        <v>7</v>
      </c>
      <c r="I498" s="211"/>
      <c r="J498" s="212">
        <f>ROUND(I498*H498,2)</f>
        <v>0</v>
      </c>
      <c r="K498" s="208" t="s">
        <v>133</v>
      </c>
      <c r="L498" s="46"/>
      <c r="M498" s="213" t="s">
        <v>19</v>
      </c>
      <c r="N498" s="214" t="s">
        <v>43</v>
      </c>
      <c r="O498" s="86"/>
      <c r="P498" s="215">
        <f>O498*H498</f>
        <v>0</v>
      </c>
      <c r="Q498" s="215">
        <v>0.01218</v>
      </c>
      <c r="R498" s="215">
        <f>Q498*H498</f>
        <v>0.085260000000000002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153</v>
      </c>
      <c r="AT498" s="217" t="s">
        <v>129</v>
      </c>
      <c r="AU498" s="217" t="s">
        <v>82</v>
      </c>
      <c r="AY498" s="19" t="s">
        <v>126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80</v>
      </c>
      <c r="BK498" s="218">
        <f>ROUND(I498*H498,2)</f>
        <v>0</v>
      </c>
      <c r="BL498" s="19" t="s">
        <v>153</v>
      </c>
      <c r="BM498" s="217" t="s">
        <v>603</v>
      </c>
    </row>
    <row r="499" s="2" customFormat="1">
      <c r="A499" s="40"/>
      <c r="B499" s="41"/>
      <c r="C499" s="42"/>
      <c r="D499" s="219" t="s">
        <v>136</v>
      </c>
      <c r="E499" s="42"/>
      <c r="F499" s="220" t="s">
        <v>604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136</v>
      </c>
      <c r="AU499" s="19" t="s">
        <v>82</v>
      </c>
    </row>
    <row r="500" s="2" customFormat="1">
      <c r="A500" s="40"/>
      <c r="B500" s="41"/>
      <c r="C500" s="42"/>
      <c r="D500" s="224" t="s">
        <v>137</v>
      </c>
      <c r="E500" s="42"/>
      <c r="F500" s="225" t="s">
        <v>605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137</v>
      </c>
      <c r="AU500" s="19" t="s">
        <v>82</v>
      </c>
    </row>
    <row r="501" s="2" customFormat="1" ht="16.5" customHeight="1">
      <c r="A501" s="40"/>
      <c r="B501" s="41"/>
      <c r="C501" s="269" t="s">
        <v>606</v>
      </c>
      <c r="D501" s="269" t="s">
        <v>383</v>
      </c>
      <c r="E501" s="270" t="s">
        <v>607</v>
      </c>
      <c r="F501" s="271" t="s">
        <v>608</v>
      </c>
      <c r="G501" s="272" t="s">
        <v>510</v>
      </c>
      <c r="H501" s="273">
        <v>7</v>
      </c>
      <c r="I501" s="274"/>
      <c r="J501" s="275">
        <f>ROUND(I501*H501,2)</f>
        <v>0</v>
      </c>
      <c r="K501" s="271" t="s">
        <v>19</v>
      </c>
      <c r="L501" s="276"/>
      <c r="M501" s="277" t="s">
        <v>19</v>
      </c>
      <c r="N501" s="278" t="s">
        <v>43</v>
      </c>
      <c r="O501" s="86"/>
      <c r="P501" s="215">
        <f>O501*H501</f>
        <v>0</v>
      </c>
      <c r="Q501" s="215">
        <v>0.505</v>
      </c>
      <c r="R501" s="215">
        <f>Q501*H501</f>
        <v>3.5350000000000001</v>
      </c>
      <c r="S501" s="215">
        <v>0</v>
      </c>
      <c r="T501" s="216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7" t="s">
        <v>183</v>
      </c>
      <c r="AT501" s="217" t="s">
        <v>383</v>
      </c>
      <c r="AU501" s="217" t="s">
        <v>82</v>
      </c>
      <c r="AY501" s="19" t="s">
        <v>126</v>
      </c>
      <c r="BE501" s="218">
        <f>IF(N501="základní",J501,0)</f>
        <v>0</v>
      </c>
      <c r="BF501" s="218">
        <f>IF(N501="snížená",J501,0)</f>
        <v>0</v>
      </c>
      <c r="BG501" s="218">
        <f>IF(N501="zákl. přenesená",J501,0)</f>
        <v>0</v>
      </c>
      <c r="BH501" s="218">
        <f>IF(N501="sníž. přenesená",J501,0)</f>
        <v>0</v>
      </c>
      <c r="BI501" s="218">
        <f>IF(N501="nulová",J501,0)</f>
        <v>0</v>
      </c>
      <c r="BJ501" s="19" t="s">
        <v>80</v>
      </c>
      <c r="BK501" s="218">
        <f>ROUND(I501*H501,2)</f>
        <v>0</v>
      </c>
      <c r="BL501" s="19" t="s">
        <v>153</v>
      </c>
      <c r="BM501" s="217" t="s">
        <v>609</v>
      </c>
    </row>
    <row r="502" s="2" customFormat="1">
      <c r="A502" s="40"/>
      <c r="B502" s="41"/>
      <c r="C502" s="42"/>
      <c r="D502" s="219" t="s">
        <v>136</v>
      </c>
      <c r="E502" s="42"/>
      <c r="F502" s="220" t="s">
        <v>608</v>
      </c>
      <c r="G502" s="42"/>
      <c r="H502" s="42"/>
      <c r="I502" s="221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136</v>
      </c>
      <c r="AU502" s="19" t="s">
        <v>82</v>
      </c>
    </row>
    <row r="503" s="13" customFormat="1">
      <c r="A503" s="13"/>
      <c r="B503" s="226"/>
      <c r="C503" s="227"/>
      <c r="D503" s="219" t="s">
        <v>139</v>
      </c>
      <c r="E503" s="228" t="s">
        <v>19</v>
      </c>
      <c r="F503" s="229" t="s">
        <v>599</v>
      </c>
      <c r="G503" s="227"/>
      <c r="H503" s="228" t="s">
        <v>19</v>
      </c>
      <c r="I503" s="230"/>
      <c r="J503" s="227"/>
      <c r="K503" s="227"/>
      <c r="L503" s="231"/>
      <c r="M503" s="232"/>
      <c r="N503" s="233"/>
      <c r="O503" s="233"/>
      <c r="P503" s="233"/>
      <c r="Q503" s="233"/>
      <c r="R503" s="233"/>
      <c r="S503" s="233"/>
      <c r="T503" s="23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5" t="s">
        <v>139</v>
      </c>
      <c r="AU503" s="235" t="s">
        <v>82</v>
      </c>
      <c r="AV503" s="13" t="s">
        <v>80</v>
      </c>
      <c r="AW503" s="13" t="s">
        <v>33</v>
      </c>
      <c r="AX503" s="13" t="s">
        <v>72</v>
      </c>
      <c r="AY503" s="235" t="s">
        <v>126</v>
      </c>
    </row>
    <row r="504" s="14" customFormat="1">
      <c r="A504" s="14"/>
      <c r="B504" s="236"/>
      <c r="C504" s="237"/>
      <c r="D504" s="219" t="s">
        <v>139</v>
      </c>
      <c r="E504" s="238" t="s">
        <v>19</v>
      </c>
      <c r="F504" s="239" t="s">
        <v>167</v>
      </c>
      <c r="G504" s="237"/>
      <c r="H504" s="240">
        <v>6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6" t="s">
        <v>139</v>
      </c>
      <c r="AU504" s="246" t="s">
        <v>82</v>
      </c>
      <c r="AV504" s="14" t="s">
        <v>82</v>
      </c>
      <c r="AW504" s="14" t="s">
        <v>33</v>
      </c>
      <c r="AX504" s="14" t="s">
        <v>72</v>
      </c>
      <c r="AY504" s="246" t="s">
        <v>126</v>
      </c>
    </row>
    <row r="505" s="13" customFormat="1">
      <c r="A505" s="13"/>
      <c r="B505" s="226"/>
      <c r="C505" s="227"/>
      <c r="D505" s="219" t="s">
        <v>139</v>
      </c>
      <c r="E505" s="228" t="s">
        <v>19</v>
      </c>
      <c r="F505" s="229" t="s">
        <v>549</v>
      </c>
      <c r="G505" s="227"/>
      <c r="H505" s="228" t="s">
        <v>19</v>
      </c>
      <c r="I505" s="230"/>
      <c r="J505" s="227"/>
      <c r="K505" s="227"/>
      <c r="L505" s="231"/>
      <c r="M505" s="232"/>
      <c r="N505" s="233"/>
      <c r="O505" s="233"/>
      <c r="P505" s="233"/>
      <c r="Q505" s="233"/>
      <c r="R505" s="233"/>
      <c r="S505" s="233"/>
      <c r="T505" s="23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5" t="s">
        <v>139</v>
      </c>
      <c r="AU505" s="235" t="s">
        <v>82</v>
      </c>
      <c r="AV505" s="13" t="s">
        <v>80</v>
      </c>
      <c r="AW505" s="13" t="s">
        <v>33</v>
      </c>
      <c r="AX505" s="13" t="s">
        <v>72</v>
      </c>
      <c r="AY505" s="235" t="s">
        <v>126</v>
      </c>
    </row>
    <row r="506" s="14" customFormat="1">
      <c r="A506" s="14"/>
      <c r="B506" s="236"/>
      <c r="C506" s="237"/>
      <c r="D506" s="219" t="s">
        <v>139</v>
      </c>
      <c r="E506" s="238" t="s">
        <v>19</v>
      </c>
      <c r="F506" s="239" t="s">
        <v>80</v>
      </c>
      <c r="G506" s="237"/>
      <c r="H506" s="240">
        <v>1</v>
      </c>
      <c r="I506" s="241"/>
      <c r="J506" s="237"/>
      <c r="K506" s="237"/>
      <c r="L506" s="242"/>
      <c r="M506" s="243"/>
      <c r="N506" s="244"/>
      <c r="O506" s="244"/>
      <c r="P506" s="244"/>
      <c r="Q506" s="244"/>
      <c r="R506" s="244"/>
      <c r="S506" s="244"/>
      <c r="T506" s="24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6" t="s">
        <v>139</v>
      </c>
      <c r="AU506" s="246" t="s">
        <v>82</v>
      </c>
      <c r="AV506" s="14" t="s">
        <v>82</v>
      </c>
      <c r="AW506" s="14" t="s">
        <v>33</v>
      </c>
      <c r="AX506" s="14" t="s">
        <v>72</v>
      </c>
      <c r="AY506" s="246" t="s">
        <v>126</v>
      </c>
    </row>
    <row r="507" s="15" customFormat="1">
      <c r="A507" s="15"/>
      <c r="B507" s="258"/>
      <c r="C507" s="259"/>
      <c r="D507" s="219" t="s">
        <v>139</v>
      </c>
      <c r="E507" s="260" t="s">
        <v>19</v>
      </c>
      <c r="F507" s="261" t="s">
        <v>343</v>
      </c>
      <c r="G507" s="259"/>
      <c r="H507" s="262">
        <v>7</v>
      </c>
      <c r="I507" s="263"/>
      <c r="J507" s="259"/>
      <c r="K507" s="259"/>
      <c r="L507" s="264"/>
      <c r="M507" s="265"/>
      <c r="N507" s="266"/>
      <c r="O507" s="266"/>
      <c r="P507" s="266"/>
      <c r="Q507" s="266"/>
      <c r="R507" s="266"/>
      <c r="S507" s="266"/>
      <c r="T507" s="267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8" t="s">
        <v>139</v>
      </c>
      <c r="AU507" s="268" t="s">
        <v>82</v>
      </c>
      <c r="AV507" s="15" t="s">
        <v>153</v>
      </c>
      <c r="AW507" s="15" t="s">
        <v>33</v>
      </c>
      <c r="AX507" s="15" t="s">
        <v>80</v>
      </c>
      <c r="AY507" s="268" t="s">
        <v>126</v>
      </c>
    </row>
    <row r="508" s="2" customFormat="1" ht="16.5" customHeight="1">
      <c r="A508" s="40"/>
      <c r="B508" s="41"/>
      <c r="C508" s="206" t="s">
        <v>610</v>
      </c>
      <c r="D508" s="206" t="s">
        <v>129</v>
      </c>
      <c r="E508" s="207" t="s">
        <v>611</v>
      </c>
      <c r="F508" s="208" t="s">
        <v>612</v>
      </c>
      <c r="G508" s="209" t="s">
        <v>510</v>
      </c>
      <c r="H508" s="210">
        <v>1</v>
      </c>
      <c r="I508" s="211"/>
      <c r="J508" s="212">
        <f>ROUND(I508*H508,2)</f>
        <v>0</v>
      </c>
      <c r="K508" s="208" t="s">
        <v>133</v>
      </c>
      <c r="L508" s="46"/>
      <c r="M508" s="213" t="s">
        <v>19</v>
      </c>
      <c r="N508" s="214" t="s">
        <v>43</v>
      </c>
      <c r="O508" s="86"/>
      <c r="P508" s="215">
        <f>O508*H508</f>
        <v>0</v>
      </c>
      <c r="Q508" s="215">
        <v>0.0098899999999999995</v>
      </c>
      <c r="R508" s="215">
        <f>Q508*H508</f>
        <v>0.0098899999999999995</v>
      </c>
      <c r="S508" s="215">
        <v>0</v>
      </c>
      <c r="T508" s="216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153</v>
      </c>
      <c r="AT508" s="217" t="s">
        <v>129</v>
      </c>
      <c r="AU508" s="217" t="s">
        <v>82</v>
      </c>
      <c r="AY508" s="19" t="s">
        <v>126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80</v>
      </c>
      <c r="BK508" s="218">
        <f>ROUND(I508*H508,2)</f>
        <v>0</v>
      </c>
      <c r="BL508" s="19" t="s">
        <v>153</v>
      </c>
      <c r="BM508" s="217" t="s">
        <v>613</v>
      </c>
    </row>
    <row r="509" s="2" customFormat="1">
      <c r="A509" s="40"/>
      <c r="B509" s="41"/>
      <c r="C509" s="42"/>
      <c r="D509" s="219" t="s">
        <v>136</v>
      </c>
      <c r="E509" s="42"/>
      <c r="F509" s="220" t="s">
        <v>614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136</v>
      </c>
      <c r="AU509" s="19" t="s">
        <v>82</v>
      </c>
    </row>
    <row r="510" s="2" customFormat="1">
      <c r="A510" s="40"/>
      <c r="B510" s="41"/>
      <c r="C510" s="42"/>
      <c r="D510" s="224" t="s">
        <v>137</v>
      </c>
      <c r="E510" s="42"/>
      <c r="F510" s="225" t="s">
        <v>615</v>
      </c>
      <c r="G510" s="42"/>
      <c r="H510" s="42"/>
      <c r="I510" s="221"/>
      <c r="J510" s="42"/>
      <c r="K510" s="42"/>
      <c r="L510" s="46"/>
      <c r="M510" s="222"/>
      <c r="N510" s="223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137</v>
      </c>
      <c r="AU510" s="19" t="s">
        <v>82</v>
      </c>
    </row>
    <row r="511" s="2" customFormat="1" ht="16.5" customHeight="1">
      <c r="A511" s="40"/>
      <c r="B511" s="41"/>
      <c r="C511" s="269" t="s">
        <v>616</v>
      </c>
      <c r="D511" s="269" t="s">
        <v>383</v>
      </c>
      <c r="E511" s="270" t="s">
        <v>617</v>
      </c>
      <c r="F511" s="271" t="s">
        <v>618</v>
      </c>
      <c r="G511" s="272" t="s">
        <v>510</v>
      </c>
      <c r="H511" s="273">
        <v>1</v>
      </c>
      <c r="I511" s="274"/>
      <c r="J511" s="275">
        <f>ROUND(I511*H511,2)</f>
        <v>0</v>
      </c>
      <c r="K511" s="271" t="s">
        <v>19</v>
      </c>
      <c r="L511" s="276"/>
      <c r="M511" s="277" t="s">
        <v>19</v>
      </c>
      <c r="N511" s="278" t="s">
        <v>43</v>
      </c>
      <c r="O511" s="86"/>
      <c r="P511" s="215">
        <f>O511*H511</f>
        <v>0</v>
      </c>
      <c r="Q511" s="215">
        <v>1.0900000000000001</v>
      </c>
      <c r="R511" s="215">
        <f>Q511*H511</f>
        <v>1.0900000000000001</v>
      </c>
      <c r="S511" s="215">
        <v>0</v>
      </c>
      <c r="T511" s="216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7" t="s">
        <v>183</v>
      </c>
      <c r="AT511" s="217" t="s">
        <v>383</v>
      </c>
      <c r="AU511" s="217" t="s">
        <v>82</v>
      </c>
      <c r="AY511" s="19" t="s">
        <v>126</v>
      </c>
      <c r="BE511" s="218">
        <f>IF(N511="základní",J511,0)</f>
        <v>0</v>
      </c>
      <c r="BF511" s="218">
        <f>IF(N511="snížená",J511,0)</f>
        <v>0</v>
      </c>
      <c r="BG511" s="218">
        <f>IF(N511="zákl. přenesená",J511,0)</f>
        <v>0</v>
      </c>
      <c r="BH511" s="218">
        <f>IF(N511="sníž. přenesená",J511,0)</f>
        <v>0</v>
      </c>
      <c r="BI511" s="218">
        <f>IF(N511="nulová",J511,0)</f>
        <v>0</v>
      </c>
      <c r="BJ511" s="19" t="s">
        <v>80</v>
      </c>
      <c r="BK511" s="218">
        <f>ROUND(I511*H511,2)</f>
        <v>0</v>
      </c>
      <c r="BL511" s="19" t="s">
        <v>153</v>
      </c>
      <c r="BM511" s="217" t="s">
        <v>619</v>
      </c>
    </row>
    <row r="512" s="2" customFormat="1">
      <c r="A512" s="40"/>
      <c r="B512" s="41"/>
      <c r="C512" s="42"/>
      <c r="D512" s="219" t="s">
        <v>136</v>
      </c>
      <c r="E512" s="42"/>
      <c r="F512" s="220" t="s">
        <v>618</v>
      </c>
      <c r="G512" s="42"/>
      <c r="H512" s="42"/>
      <c r="I512" s="221"/>
      <c r="J512" s="42"/>
      <c r="K512" s="42"/>
      <c r="L512" s="46"/>
      <c r="M512" s="222"/>
      <c r="N512" s="223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136</v>
      </c>
      <c r="AU512" s="19" t="s">
        <v>82</v>
      </c>
    </row>
    <row r="513" s="13" customFormat="1">
      <c r="A513" s="13"/>
      <c r="B513" s="226"/>
      <c r="C513" s="227"/>
      <c r="D513" s="219" t="s">
        <v>139</v>
      </c>
      <c r="E513" s="228" t="s">
        <v>19</v>
      </c>
      <c r="F513" s="229" t="s">
        <v>599</v>
      </c>
      <c r="G513" s="227"/>
      <c r="H513" s="228" t="s">
        <v>19</v>
      </c>
      <c r="I513" s="230"/>
      <c r="J513" s="227"/>
      <c r="K513" s="227"/>
      <c r="L513" s="231"/>
      <c r="M513" s="232"/>
      <c r="N513" s="233"/>
      <c r="O513" s="233"/>
      <c r="P513" s="233"/>
      <c r="Q513" s="233"/>
      <c r="R513" s="233"/>
      <c r="S513" s="233"/>
      <c r="T513" s="23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5" t="s">
        <v>139</v>
      </c>
      <c r="AU513" s="235" t="s">
        <v>82</v>
      </c>
      <c r="AV513" s="13" t="s">
        <v>80</v>
      </c>
      <c r="AW513" s="13" t="s">
        <v>33</v>
      </c>
      <c r="AX513" s="13" t="s">
        <v>72</v>
      </c>
      <c r="AY513" s="235" t="s">
        <v>126</v>
      </c>
    </row>
    <row r="514" s="14" customFormat="1">
      <c r="A514" s="14"/>
      <c r="B514" s="236"/>
      <c r="C514" s="237"/>
      <c r="D514" s="219" t="s">
        <v>139</v>
      </c>
      <c r="E514" s="238" t="s">
        <v>19</v>
      </c>
      <c r="F514" s="239" t="s">
        <v>80</v>
      </c>
      <c r="G514" s="237"/>
      <c r="H514" s="240">
        <v>1</v>
      </c>
      <c r="I514" s="241"/>
      <c r="J514" s="237"/>
      <c r="K514" s="237"/>
      <c r="L514" s="242"/>
      <c r="M514" s="243"/>
      <c r="N514" s="244"/>
      <c r="O514" s="244"/>
      <c r="P514" s="244"/>
      <c r="Q514" s="244"/>
      <c r="R514" s="244"/>
      <c r="S514" s="244"/>
      <c r="T514" s="24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6" t="s">
        <v>139</v>
      </c>
      <c r="AU514" s="246" t="s">
        <v>82</v>
      </c>
      <c r="AV514" s="14" t="s">
        <v>82</v>
      </c>
      <c r="AW514" s="14" t="s">
        <v>33</v>
      </c>
      <c r="AX514" s="14" t="s">
        <v>80</v>
      </c>
      <c r="AY514" s="246" t="s">
        <v>126</v>
      </c>
    </row>
    <row r="515" s="2" customFormat="1" ht="16.5" customHeight="1">
      <c r="A515" s="40"/>
      <c r="B515" s="41"/>
      <c r="C515" s="206" t="s">
        <v>620</v>
      </c>
      <c r="D515" s="206" t="s">
        <v>129</v>
      </c>
      <c r="E515" s="207" t="s">
        <v>621</v>
      </c>
      <c r="F515" s="208" t="s">
        <v>622</v>
      </c>
      <c r="G515" s="209" t="s">
        <v>510</v>
      </c>
      <c r="H515" s="210">
        <v>18</v>
      </c>
      <c r="I515" s="211"/>
      <c r="J515" s="212">
        <f>ROUND(I515*H515,2)</f>
        <v>0</v>
      </c>
      <c r="K515" s="208" t="s">
        <v>133</v>
      </c>
      <c r="L515" s="46"/>
      <c r="M515" s="213" t="s">
        <v>19</v>
      </c>
      <c r="N515" s="214" t="s">
        <v>43</v>
      </c>
      <c r="O515" s="86"/>
      <c r="P515" s="215">
        <f>O515*H515</f>
        <v>0</v>
      </c>
      <c r="Q515" s="215">
        <v>0.087419999999999998</v>
      </c>
      <c r="R515" s="215">
        <f>Q515*H515</f>
        <v>1.5735600000000001</v>
      </c>
      <c r="S515" s="215">
        <v>0</v>
      </c>
      <c r="T515" s="216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7" t="s">
        <v>153</v>
      </c>
      <c r="AT515" s="217" t="s">
        <v>129</v>
      </c>
      <c r="AU515" s="217" t="s">
        <v>82</v>
      </c>
      <c r="AY515" s="19" t="s">
        <v>126</v>
      </c>
      <c r="BE515" s="218">
        <f>IF(N515="základní",J515,0)</f>
        <v>0</v>
      </c>
      <c r="BF515" s="218">
        <f>IF(N515="snížená",J515,0)</f>
        <v>0</v>
      </c>
      <c r="BG515" s="218">
        <f>IF(N515="zákl. přenesená",J515,0)</f>
        <v>0</v>
      </c>
      <c r="BH515" s="218">
        <f>IF(N515="sníž. přenesená",J515,0)</f>
        <v>0</v>
      </c>
      <c r="BI515" s="218">
        <f>IF(N515="nulová",J515,0)</f>
        <v>0</v>
      </c>
      <c r="BJ515" s="19" t="s">
        <v>80</v>
      </c>
      <c r="BK515" s="218">
        <f>ROUND(I515*H515,2)</f>
        <v>0</v>
      </c>
      <c r="BL515" s="19" t="s">
        <v>153</v>
      </c>
      <c r="BM515" s="217" t="s">
        <v>623</v>
      </c>
    </row>
    <row r="516" s="2" customFormat="1">
      <c r="A516" s="40"/>
      <c r="B516" s="41"/>
      <c r="C516" s="42"/>
      <c r="D516" s="219" t="s">
        <v>136</v>
      </c>
      <c r="E516" s="42"/>
      <c r="F516" s="220" t="s">
        <v>624</v>
      </c>
      <c r="G516" s="42"/>
      <c r="H516" s="42"/>
      <c r="I516" s="221"/>
      <c r="J516" s="42"/>
      <c r="K516" s="42"/>
      <c r="L516" s="46"/>
      <c r="M516" s="222"/>
      <c r="N516" s="223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136</v>
      </c>
      <c r="AU516" s="19" t="s">
        <v>82</v>
      </c>
    </row>
    <row r="517" s="2" customFormat="1">
      <c r="A517" s="40"/>
      <c r="B517" s="41"/>
      <c r="C517" s="42"/>
      <c r="D517" s="224" t="s">
        <v>137</v>
      </c>
      <c r="E517" s="42"/>
      <c r="F517" s="225" t="s">
        <v>625</v>
      </c>
      <c r="G517" s="42"/>
      <c r="H517" s="42"/>
      <c r="I517" s="221"/>
      <c r="J517" s="42"/>
      <c r="K517" s="42"/>
      <c r="L517" s="46"/>
      <c r="M517" s="222"/>
      <c r="N517" s="223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137</v>
      </c>
      <c r="AU517" s="19" t="s">
        <v>82</v>
      </c>
    </row>
    <row r="518" s="2" customFormat="1" ht="16.5" customHeight="1">
      <c r="A518" s="40"/>
      <c r="B518" s="41"/>
      <c r="C518" s="269" t="s">
        <v>626</v>
      </c>
      <c r="D518" s="269" t="s">
        <v>383</v>
      </c>
      <c r="E518" s="270" t="s">
        <v>627</v>
      </c>
      <c r="F518" s="271" t="s">
        <v>628</v>
      </c>
      <c r="G518" s="272" t="s">
        <v>510</v>
      </c>
      <c r="H518" s="273">
        <v>4</v>
      </c>
      <c r="I518" s="274"/>
      <c r="J518" s="275">
        <f>ROUND(I518*H518,2)</f>
        <v>0</v>
      </c>
      <c r="K518" s="271" t="s">
        <v>19</v>
      </c>
      <c r="L518" s="276"/>
      <c r="M518" s="277" t="s">
        <v>19</v>
      </c>
      <c r="N518" s="278" t="s">
        <v>43</v>
      </c>
      <c r="O518" s="86"/>
      <c r="P518" s="215">
        <f>O518*H518</f>
        <v>0</v>
      </c>
      <c r="Q518" s="215">
        <v>0.081000000000000003</v>
      </c>
      <c r="R518" s="215">
        <f>Q518*H518</f>
        <v>0.32400000000000001</v>
      </c>
      <c r="S518" s="215">
        <v>0</v>
      </c>
      <c r="T518" s="216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7" t="s">
        <v>183</v>
      </c>
      <c r="AT518" s="217" t="s">
        <v>383</v>
      </c>
      <c r="AU518" s="217" t="s">
        <v>82</v>
      </c>
      <c r="AY518" s="19" t="s">
        <v>126</v>
      </c>
      <c r="BE518" s="218">
        <f>IF(N518="základní",J518,0)</f>
        <v>0</v>
      </c>
      <c r="BF518" s="218">
        <f>IF(N518="snížená",J518,0)</f>
        <v>0</v>
      </c>
      <c r="BG518" s="218">
        <f>IF(N518="zákl. přenesená",J518,0)</f>
        <v>0</v>
      </c>
      <c r="BH518" s="218">
        <f>IF(N518="sníž. přenesená",J518,0)</f>
        <v>0</v>
      </c>
      <c r="BI518" s="218">
        <f>IF(N518="nulová",J518,0)</f>
        <v>0</v>
      </c>
      <c r="BJ518" s="19" t="s">
        <v>80</v>
      </c>
      <c r="BK518" s="218">
        <f>ROUND(I518*H518,2)</f>
        <v>0</v>
      </c>
      <c r="BL518" s="19" t="s">
        <v>153</v>
      </c>
      <c r="BM518" s="217" t="s">
        <v>629</v>
      </c>
    </row>
    <row r="519" s="2" customFormat="1">
      <c r="A519" s="40"/>
      <c r="B519" s="41"/>
      <c r="C519" s="42"/>
      <c r="D519" s="219" t="s">
        <v>136</v>
      </c>
      <c r="E519" s="42"/>
      <c r="F519" s="220" t="s">
        <v>628</v>
      </c>
      <c r="G519" s="42"/>
      <c r="H519" s="42"/>
      <c r="I519" s="221"/>
      <c r="J519" s="42"/>
      <c r="K519" s="42"/>
      <c r="L519" s="46"/>
      <c r="M519" s="222"/>
      <c r="N519" s="223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136</v>
      </c>
      <c r="AU519" s="19" t="s">
        <v>82</v>
      </c>
    </row>
    <row r="520" s="13" customFormat="1">
      <c r="A520" s="13"/>
      <c r="B520" s="226"/>
      <c r="C520" s="227"/>
      <c r="D520" s="219" t="s">
        <v>139</v>
      </c>
      <c r="E520" s="228" t="s">
        <v>19</v>
      </c>
      <c r="F520" s="229" t="s">
        <v>630</v>
      </c>
      <c r="G520" s="227"/>
      <c r="H520" s="228" t="s">
        <v>19</v>
      </c>
      <c r="I520" s="230"/>
      <c r="J520" s="227"/>
      <c r="K520" s="227"/>
      <c r="L520" s="231"/>
      <c r="M520" s="232"/>
      <c r="N520" s="233"/>
      <c r="O520" s="233"/>
      <c r="P520" s="233"/>
      <c r="Q520" s="233"/>
      <c r="R520" s="233"/>
      <c r="S520" s="233"/>
      <c r="T520" s="23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5" t="s">
        <v>139</v>
      </c>
      <c r="AU520" s="235" t="s">
        <v>82</v>
      </c>
      <c r="AV520" s="13" t="s">
        <v>80</v>
      </c>
      <c r="AW520" s="13" t="s">
        <v>33</v>
      </c>
      <c r="AX520" s="13" t="s">
        <v>72</v>
      </c>
      <c r="AY520" s="235" t="s">
        <v>126</v>
      </c>
    </row>
    <row r="521" s="14" customFormat="1">
      <c r="A521" s="14"/>
      <c r="B521" s="236"/>
      <c r="C521" s="237"/>
      <c r="D521" s="219" t="s">
        <v>139</v>
      </c>
      <c r="E521" s="238" t="s">
        <v>19</v>
      </c>
      <c r="F521" s="239" t="s">
        <v>153</v>
      </c>
      <c r="G521" s="237"/>
      <c r="H521" s="240">
        <v>4</v>
      </c>
      <c r="I521" s="241"/>
      <c r="J521" s="237"/>
      <c r="K521" s="237"/>
      <c r="L521" s="242"/>
      <c r="M521" s="243"/>
      <c r="N521" s="244"/>
      <c r="O521" s="244"/>
      <c r="P521" s="244"/>
      <c r="Q521" s="244"/>
      <c r="R521" s="244"/>
      <c r="S521" s="244"/>
      <c r="T521" s="245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6" t="s">
        <v>139</v>
      </c>
      <c r="AU521" s="246" t="s">
        <v>82</v>
      </c>
      <c r="AV521" s="14" t="s">
        <v>82</v>
      </c>
      <c r="AW521" s="14" t="s">
        <v>33</v>
      </c>
      <c r="AX521" s="14" t="s">
        <v>80</v>
      </c>
      <c r="AY521" s="246" t="s">
        <v>126</v>
      </c>
    </row>
    <row r="522" s="2" customFormat="1" ht="16.5" customHeight="1">
      <c r="A522" s="40"/>
      <c r="B522" s="41"/>
      <c r="C522" s="269" t="s">
        <v>631</v>
      </c>
      <c r="D522" s="269" t="s">
        <v>383</v>
      </c>
      <c r="E522" s="270" t="s">
        <v>632</v>
      </c>
      <c r="F522" s="271" t="s">
        <v>633</v>
      </c>
      <c r="G522" s="272" t="s">
        <v>510</v>
      </c>
      <c r="H522" s="273">
        <v>10</v>
      </c>
      <c r="I522" s="274"/>
      <c r="J522" s="275">
        <f>ROUND(I522*H522,2)</f>
        <v>0</v>
      </c>
      <c r="K522" s="271" t="s">
        <v>19</v>
      </c>
      <c r="L522" s="276"/>
      <c r="M522" s="277" t="s">
        <v>19</v>
      </c>
      <c r="N522" s="278" t="s">
        <v>43</v>
      </c>
      <c r="O522" s="86"/>
      <c r="P522" s="215">
        <f>O522*H522</f>
        <v>0</v>
      </c>
      <c r="Q522" s="215">
        <v>0.068000000000000005</v>
      </c>
      <c r="R522" s="215">
        <f>Q522*H522</f>
        <v>0.68000000000000005</v>
      </c>
      <c r="S522" s="215">
        <v>0</v>
      </c>
      <c r="T522" s="216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7" t="s">
        <v>183</v>
      </c>
      <c r="AT522" s="217" t="s">
        <v>383</v>
      </c>
      <c r="AU522" s="217" t="s">
        <v>82</v>
      </c>
      <c r="AY522" s="19" t="s">
        <v>126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9" t="s">
        <v>80</v>
      </c>
      <c r="BK522" s="218">
        <f>ROUND(I522*H522,2)</f>
        <v>0</v>
      </c>
      <c r="BL522" s="19" t="s">
        <v>153</v>
      </c>
      <c r="BM522" s="217" t="s">
        <v>634</v>
      </c>
    </row>
    <row r="523" s="2" customFormat="1">
      <c r="A523" s="40"/>
      <c r="B523" s="41"/>
      <c r="C523" s="42"/>
      <c r="D523" s="219" t="s">
        <v>136</v>
      </c>
      <c r="E523" s="42"/>
      <c r="F523" s="220" t="s">
        <v>633</v>
      </c>
      <c r="G523" s="42"/>
      <c r="H523" s="42"/>
      <c r="I523" s="221"/>
      <c r="J523" s="42"/>
      <c r="K523" s="42"/>
      <c r="L523" s="46"/>
      <c r="M523" s="222"/>
      <c r="N523" s="223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136</v>
      </c>
      <c r="AU523" s="19" t="s">
        <v>82</v>
      </c>
    </row>
    <row r="524" s="13" customFormat="1">
      <c r="A524" s="13"/>
      <c r="B524" s="226"/>
      <c r="C524" s="227"/>
      <c r="D524" s="219" t="s">
        <v>139</v>
      </c>
      <c r="E524" s="228" t="s">
        <v>19</v>
      </c>
      <c r="F524" s="229" t="s">
        <v>630</v>
      </c>
      <c r="G524" s="227"/>
      <c r="H524" s="228" t="s">
        <v>19</v>
      </c>
      <c r="I524" s="230"/>
      <c r="J524" s="227"/>
      <c r="K524" s="227"/>
      <c r="L524" s="231"/>
      <c r="M524" s="232"/>
      <c r="N524" s="233"/>
      <c r="O524" s="233"/>
      <c r="P524" s="233"/>
      <c r="Q524" s="233"/>
      <c r="R524" s="233"/>
      <c r="S524" s="233"/>
      <c r="T524" s="23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5" t="s">
        <v>139</v>
      </c>
      <c r="AU524" s="235" t="s">
        <v>82</v>
      </c>
      <c r="AV524" s="13" t="s">
        <v>80</v>
      </c>
      <c r="AW524" s="13" t="s">
        <v>33</v>
      </c>
      <c r="AX524" s="13" t="s">
        <v>72</v>
      </c>
      <c r="AY524" s="235" t="s">
        <v>126</v>
      </c>
    </row>
    <row r="525" s="14" customFormat="1">
      <c r="A525" s="14"/>
      <c r="B525" s="236"/>
      <c r="C525" s="237"/>
      <c r="D525" s="219" t="s">
        <v>139</v>
      </c>
      <c r="E525" s="238" t="s">
        <v>19</v>
      </c>
      <c r="F525" s="239" t="s">
        <v>189</v>
      </c>
      <c r="G525" s="237"/>
      <c r="H525" s="240">
        <v>9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6" t="s">
        <v>139</v>
      </c>
      <c r="AU525" s="246" t="s">
        <v>82</v>
      </c>
      <c r="AV525" s="14" t="s">
        <v>82</v>
      </c>
      <c r="AW525" s="14" t="s">
        <v>33</v>
      </c>
      <c r="AX525" s="14" t="s">
        <v>72</v>
      </c>
      <c r="AY525" s="246" t="s">
        <v>126</v>
      </c>
    </row>
    <row r="526" s="13" customFormat="1">
      <c r="A526" s="13"/>
      <c r="B526" s="226"/>
      <c r="C526" s="227"/>
      <c r="D526" s="219" t="s">
        <v>139</v>
      </c>
      <c r="E526" s="228" t="s">
        <v>19</v>
      </c>
      <c r="F526" s="229" t="s">
        <v>549</v>
      </c>
      <c r="G526" s="227"/>
      <c r="H526" s="228" t="s">
        <v>19</v>
      </c>
      <c r="I526" s="230"/>
      <c r="J526" s="227"/>
      <c r="K526" s="227"/>
      <c r="L526" s="231"/>
      <c r="M526" s="232"/>
      <c r="N526" s="233"/>
      <c r="O526" s="233"/>
      <c r="P526" s="233"/>
      <c r="Q526" s="233"/>
      <c r="R526" s="233"/>
      <c r="S526" s="233"/>
      <c r="T526" s="23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5" t="s">
        <v>139</v>
      </c>
      <c r="AU526" s="235" t="s">
        <v>82</v>
      </c>
      <c r="AV526" s="13" t="s">
        <v>80</v>
      </c>
      <c r="AW526" s="13" t="s">
        <v>33</v>
      </c>
      <c r="AX526" s="13" t="s">
        <v>72</v>
      </c>
      <c r="AY526" s="235" t="s">
        <v>126</v>
      </c>
    </row>
    <row r="527" s="14" customFormat="1">
      <c r="A527" s="14"/>
      <c r="B527" s="236"/>
      <c r="C527" s="237"/>
      <c r="D527" s="219" t="s">
        <v>139</v>
      </c>
      <c r="E527" s="238" t="s">
        <v>19</v>
      </c>
      <c r="F527" s="239" t="s">
        <v>80</v>
      </c>
      <c r="G527" s="237"/>
      <c r="H527" s="240">
        <v>1</v>
      </c>
      <c r="I527" s="241"/>
      <c r="J527" s="237"/>
      <c r="K527" s="237"/>
      <c r="L527" s="242"/>
      <c r="M527" s="243"/>
      <c r="N527" s="244"/>
      <c r="O527" s="244"/>
      <c r="P527" s="244"/>
      <c r="Q527" s="244"/>
      <c r="R527" s="244"/>
      <c r="S527" s="244"/>
      <c r="T527" s="24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6" t="s">
        <v>139</v>
      </c>
      <c r="AU527" s="246" t="s">
        <v>82</v>
      </c>
      <c r="AV527" s="14" t="s">
        <v>82</v>
      </c>
      <c r="AW527" s="14" t="s">
        <v>33</v>
      </c>
      <c r="AX527" s="14" t="s">
        <v>72</v>
      </c>
      <c r="AY527" s="246" t="s">
        <v>126</v>
      </c>
    </row>
    <row r="528" s="15" customFormat="1">
      <c r="A528" s="15"/>
      <c r="B528" s="258"/>
      <c r="C528" s="259"/>
      <c r="D528" s="219" t="s">
        <v>139</v>
      </c>
      <c r="E528" s="260" t="s">
        <v>19</v>
      </c>
      <c r="F528" s="261" t="s">
        <v>343</v>
      </c>
      <c r="G528" s="259"/>
      <c r="H528" s="262">
        <v>10</v>
      </c>
      <c r="I528" s="263"/>
      <c r="J528" s="259"/>
      <c r="K528" s="259"/>
      <c r="L528" s="264"/>
      <c r="M528" s="265"/>
      <c r="N528" s="266"/>
      <c r="O528" s="266"/>
      <c r="P528" s="266"/>
      <c r="Q528" s="266"/>
      <c r="R528" s="266"/>
      <c r="S528" s="266"/>
      <c r="T528" s="267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8" t="s">
        <v>139</v>
      </c>
      <c r="AU528" s="268" t="s">
        <v>82</v>
      </c>
      <c r="AV528" s="15" t="s">
        <v>153</v>
      </c>
      <c r="AW528" s="15" t="s">
        <v>33</v>
      </c>
      <c r="AX528" s="15" t="s">
        <v>80</v>
      </c>
      <c r="AY528" s="268" t="s">
        <v>126</v>
      </c>
    </row>
    <row r="529" s="2" customFormat="1" ht="16.5" customHeight="1">
      <c r="A529" s="40"/>
      <c r="B529" s="41"/>
      <c r="C529" s="269" t="s">
        <v>635</v>
      </c>
      <c r="D529" s="269" t="s">
        <v>383</v>
      </c>
      <c r="E529" s="270" t="s">
        <v>636</v>
      </c>
      <c r="F529" s="271" t="s">
        <v>637</v>
      </c>
      <c r="G529" s="272" t="s">
        <v>510</v>
      </c>
      <c r="H529" s="273">
        <v>3</v>
      </c>
      <c r="I529" s="274"/>
      <c r="J529" s="275">
        <f>ROUND(I529*H529,2)</f>
        <v>0</v>
      </c>
      <c r="K529" s="271" t="s">
        <v>19</v>
      </c>
      <c r="L529" s="276"/>
      <c r="M529" s="277" t="s">
        <v>19</v>
      </c>
      <c r="N529" s="278" t="s">
        <v>43</v>
      </c>
      <c r="O529" s="86"/>
      <c r="P529" s="215">
        <f>O529*H529</f>
        <v>0</v>
      </c>
      <c r="Q529" s="215">
        <v>0.050999999999999997</v>
      </c>
      <c r="R529" s="215">
        <f>Q529*H529</f>
        <v>0.153</v>
      </c>
      <c r="S529" s="215">
        <v>0</v>
      </c>
      <c r="T529" s="216">
        <f>S529*H529</f>
        <v>0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17" t="s">
        <v>183</v>
      </c>
      <c r="AT529" s="217" t="s">
        <v>383</v>
      </c>
      <c r="AU529" s="217" t="s">
        <v>82</v>
      </c>
      <c r="AY529" s="19" t="s">
        <v>126</v>
      </c>
      <c r="BE529" s="218">
        <f>IF(N529="základní",J529,0)</f>
        <v>0</v>
      </c>
      <c r="BF529" s="218">
        <f>IF(N529="snížená",J529,0)</f>
        <v>0</v>
      </c>
      <c r="BG529" s="218">
        <f>IF(N529="zákl. přenesená",J529,0)</f>
        <v>0</v>
      </c>
      <c r="BH529" s="218">
        <f>IF(N529="sníž. přenesená",J529,0)</f>
        <v>0</v>
      </c>
      <c r="BI529" s="218">
        <f>IF(N529="nulová",J529,0)</f>
        <v>0</v>
      </c>
      <c r="BJ529" s="19" t="s">
        <v>80</v>
      </c>
      <c r="BK529" s="218">
        <f>ROUND(I529*H529,2)</f>
        <v>0</v>
      </c>
      <c r="BL529" s="19" t="s">
        <v>153</v>
      </c>
      <c r="BM529" s="217" t="s">
        <v>638</v>
      </c>
    </row>
    <row r="530" s="2" customFormat="1">
      <c r="A530" s="40"/>
      <c r="B530" s="41"/>
      <c r="C530" s="42"/>
      <c r="D530" s="219" t="s">
        <v>136</v>
      </c>
      <c r="E530" s="42"/>
      <c r="F530" s="220" t="s">
        <v>637</v>
      </c>
      <c r="G530" s="42"/>
      <c r="H530" s="42"/>
      <c r="I530" s="221"/>
      <c r="J530" s="42"/>
      <c r="K530" s="42"/>
      <c r="L530" s="46"/>
      <c r="M530" s="222"/>
      <c r="N530" s="223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136</v>
      </c>
      <c r="AU530" s="19" t="s">
        <v>82</v>
      </c>
    </row>
    <row r="531" s="13" customFormat="1">
      <c r="A531" s="13"/>
      <c r="B531" s="226"/>
      <c r="C531" s="227"/>
      <c r="D531" s="219" t="s">
        <v>139</v>
      </c>
      <c r="E531" s="228" t="s">
        <v>19</v>
      </c>
      <c r="F531" s="229" t="s">
        <v>599</v>
      </c>
      <c r="G531" s="227"/>
      <c r="H531" s="228" t="s">
        <v>19</v>
      </c>
      <c r="I531" s="230"/>
      <c r="J531" s="227"/>
      <c r="K531" s="227"/>
      <c r="L531" s="231"/>
      <c r="M531" s="232"/>
      <c r="N531" s="233"/>
      <c r="O531" s="233"/>
      <c r="P531" s="233"/>
      <c r="Q531" s="233"/>
      <c r="R531" s="233"/>
      <c r="S531" s="233"/>
      <c r="T531" s="23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5" t="s">
        <v>139</v>
      </c>
      <c r="AU531" s="235" t="s">
        <v>82</v>
      </c>
      <c r="AV531" s="13" t="s">
        <v>80</v>
      </c>
      <c r="AW531" s="13" t="s">
        <v>33</v>
      </c>
      <c r="AX531" s="13" t="s">
        <v>72</v>
      </c>
      <c r="AY531" s="235" t="s">
        <v>126</v>
      </c>
    </row>
    <row r="532" s="14" customFormat="1">
      <c r="A532" s="14"/>
      <c r="B532" s="236"/>
      <c r="C532" s="237"/>
      <c r="D532" s="219" t="s">
        <v>139</v>
      </c>
      <c r="E532" s="238" t="s">
        <v>19</v>
      </c>
      <c r="F532" s="239" t="s">
        <v>82</v>
      </c>
      <c r="G532" s="237"/>
      <c r="H532" s="240">
        <v>2</v>
      </c>
      <c r="I532" s="241"/>
      <c r="J532" s="237"/>
      <c r="K532" s="237"/>
      <c r="L532" s="242"/>
      <c r="M532" s="243"/>
      <c r="N532" s="244"/>
      <c r="O532" s="244"/>
      <c r="P532" s="244"/>
      <c r="Q532" s="244"/>
      <c r="R532" s="244"/>
      <c r="S532" s="244"/>
      <c r="T532" s="24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46" t="s">
        <v>139</v>
      </c>
      <c r="AU532" s="246" t="s">
        <v>82</v>
      </c>
      <c r="AV532" s="14" t="s">
        <v>82</v>
      </c>
      <c r="AW532" s="14" t="s">
        <v>33</v>
      </c>
      <c r="AX532" s="14" t="s">
        <v>72</v>
      </c>
      <c r="AY532" s="246" t="s">
        <v>126</v>
      </c>
    </row>
    <row r="533" s="13" customFormat="1">
      <c r="A533" s="13"/>
      <c r="B533" s="226"/>
      <c r="C533" s="227"/>
      <c r="D533" s="219" t="s">
        <v>139</v>
      </c>
      <c r="E533" s="228" t="s">
        <v>19</v>
      </c>
      <c r="F533" s="229" t="s">
        <v>549</v>
      </c>
      <c r="G533" s="227"/>
      <c r="H533" s="228" t="s">
        <v>19</v>
      </c>
      <c r="I533" s="230"/>
      <c r="J533" s="227"/>
      <c r="K533" s="227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139</v>
      </c>
      <c r="AU533" s="235" t="s">
        <v>82</v>
      </c>
      <c r="AV533" s="13" t="s">
        <v>80</v>
      </c>
      <c r="AW533" s="13" t="s">
        <v>33</v>
      </c>
      <c r="AX533" s="13" t="s">
        <v>72</v>
      </c>
      <c r="AY533" s="235" t="s">
        <v>126</v>
      </c>
    </row>
    <row r="534" s="14" customFormat="1">
      <c r="A534" s="14"/>
      <c r="B534" s="236"/>
      <c r="C534" s="237"/>
      <c r="D534" s="219" t="s">
        <v>139</v>
      </c>
      <c r="E534" s="238" t="s">
        <v>19</v>
      </c>
      <c r="F534" s="239" t="s">
        <v>80</v>
      </c>
      <c r="G534" s="237"/>
      <c r="H534" s="240">
        <v>1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6" t="s">
        <v>139</v>
      </c>
      <c r="AU534" s="246" t="s">
        <v>82</v>
      </c>
      <c r="AV534" s="14" t="s">
        <v>82</v>
      </c>
      <c r="AW534" s="14" t="s">
        <v>33</v>
      </c>
      <c r="AX534" s="14" t="s">
        <v>72</v>
      </c>
      <c r="AY534" s="246" t="s">
        <v>126</v>
      </c>
    </row>
    <row r="535" s="15" customFormat="1">
      <c r="A535" s="15"/>
      <c r="B535" s="258"/>
      <c r="C535" s="259"/>
      <c r="D535" s="219" t="s">
        <v>139</v>
      </c>
      <c r="E535" s="260" t="s">
        <v>19</v>
      </c>
      <c r="F535" s="261" t="s">
        <v>343</v>
      </c>
      <c r="G535" s="259"/>
      <c r="H535" s="262">
        <v>3</v>
      </c>
      <c r="I535" s="263"/>
      <c r="J535" s="259"/>
      <c r="K535" s="259"/>
      <c r="L535" s="264"/>
      <c r="M535" s="265"/>
      <c r="N535" s="266"/>
      <c r="O535" s="266"/>
      <c r="P535" s="266"/>
      <c r="Q535" s="266"/>
      <c r="R535" s="266"/>
      <c r="S535" s="266"/>
      <c r="T535" s="267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68" t="s">
        <v>139</v>
      </c>
      <c r="AU535" s="268" t="s">
        <v>82</v>
      </c>
      <c r="AV535" s="15" t="s">
        <v>153</v>
      </c>
      <c r="AW535" s="15" t="s">
        <v>33</v>
      </c>
      <c r="AX535" s="15" t="s">
        <v>80</v>
      </c>
      <c r="AY535" s="268" t="s">
        <v>126</v>
      </c>
    </row>
    <row r="536" s="2" customFormat="1" ht="16.5" customHeight="1">
      <c r="A536" s="40"/>
      <c r="B536" s="41"/>
      <c r="C536" s="269" t="s">
        <v>639</v>
      </c>
      <c r="D536" s="269" t="s">
        <v>383</v>
      </c>
      <c r="E536" s="270" t="s">
        <v>640</v>
      </c>
      <c r="F536" s="271" t="s">
        <v>641</v>
      </c>
      <c r="G536" s="272" t="s">
        <v>510</v>
      </c>
      <c r="H536" s="273">
        <v>1</v>
      </c>
      <c r="I536" s="274"/>
      <c r="J536" s="275">
        <f>ROUND(I536*H536,2)</f>
        <v>0</v>
      </c>
      <c r="K536" s="271" t="s">
        <v>19</v>
      </c>
      <c r="L536" s="276"/>
      <c r="M536" s="277" t="s">
        <v>19</v>
      </c>
      <c r="N536" s="278" t="s">
        <v>43</v>
      </c>
      <c r="O536" s="86"/>
      <c r="P536" s="215">
        <f>O536*H536</f>
        <v>0</v>
      </c>
      <c r="Q536" s="215">
        <v>0.040000000000000001</v>
      </c>
      <c r="R536" s="215">
        <f>Q536*H536</f>
        <v>0.040000000000000001</v>
      </c>
      <c r="S536" s="215">
        <v>0</v>
      </c>
      <c r="T536" s="216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7" t="s">
        <v>183</v>
      </c>
      <c r="AT536" s="217" t="s">
        <v>383</v>
      </c>
      <c r="AU536" s="217" t="s">
        <v>82</v>
      </c>
      <c r="AY536" s="19" t="s">
        <v>126</v>
      </c>
      <c r="BE536" s="218">
        <f>IF(N536="základní",J536,0)</f>
        <v>0</v>
      </c>
      <c r="BF536" s="218">
        <f>IF(N536="snížená",J536,0)</f>
        <v>0</v>
      </c>
      <c r="BG536" s="218">
        <f>IF(N536="zákl. přenesená",J536,0)</f>
        <v>0</v>
      </c>
      <c r="BH536" s="218">
        <f>IF(N536="sníž. přenesená",J536,0)</f>
        <v>0</v>
      </c>
      <c r="BI536" s="218">
        <f>IF(N536="nulová",J536,0)</f>
        <v>0</v>
      </c>
      <c r="BJ536" s="19" t="s">
        <v>80</v>
      </c>
      <c r="BK536" s="218">
        <f>ROUND(I536*H536,2)</f>
        <v>0</v>
      </c>
      <c r="BL536" s="19" t="s">
        <v>153</v>
      </c>
      <c r="BM536" s="217" t="s">
        <v>642</v>
      </c>
    </row>
    <row r="537" s="2" customFormat="1">
      <c r="A537" s="40"/>
      <c r="B537" s="41"/>
      <c r="C537" s="42"/>
      <c r="D537" s="219" t="s">
        <v>136</v>
      </c>
      <c r="E537" s="42"/>
      <c r="F537" s="220" t="s">
        <v>641</v>
      </c>
      <c r="G537" s="42"/>
      <c r="H537" s="42"/>
      <c r="I537" s="221"/>
      <c r="J537" s="42"/>
      <c r="K537" s="42"/>
      <c r="L537" s="46"/>
      <c r="M537" s="222"/>
      <c r="N537" s="223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136</v>
      </c>
      <c r="AU537" s="19" t="s">
        <v>82</v>
      </c>
    </row>
    <row r="538" s="13" customFormat="1">
      <c r="A538" s="13"/>
      <c r="B538" s="226"/>
      <c r="C538" s="227"/>
      <c r="D538" s="219" t="s">
        <v>139</v>
      </c>
      <c r="E538" s="228" t="s">
        <v>19</v>
      </c>
      <c r="F538" s="229" t="s">
        <v>630</v>
      </c>
      <c r="G538" s="227"/>
      <c r="H538" s="228" t="s">
        <v>19</v>
      </c>
      <c r="I538" s="230"/>
      <c r="J538" s="227"/>
      <c r="K538" s="227"/>
      <c r="L538" s="231"/>
      <c r="M538" s="232"/>
      <c r="N538" s="233"/>
      <c r="O538" s="233"/>
      <c r="P538" s="233"/>
      <c r="Q538" s="233"/>
      <c r="R538" s="233"/>
      <c r="S538" s="233"/>
      <c r="T538" s="23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5" t="s">
        <v>139</v>
      </c>
      <c r="AU538" s="235" t="s">
        <v>82</v>
      </c>
      <c r="AV538" s="13" t="s">
        <v>80</v>
      </c>
      <c r="AW538" s="13" t="s">
        <v>33</v>
      </c>
      <c r="AX538" s="13" t="s">
        <v>72</v>
      </c>
      <c r="AY538" s="235" t="s">
        <v>126</v>
      </c>
    </row>
    <row r="539" s="14" customFormat="1">
      <c r="A539" s="14"/>
      <c r="B539" s="236"/>
      <c r="C539" s="237"/>
      <c r="D539" s="219" t="s">
        <v>139</v>
      </c>
      <c r="E539" s="238" t="s">
        <v>19</v>
      </c>
      <c r="F539" s="239" t="s">
        <v>80</v>
      </c>
      <c r="G539" s="237"/>
      <c r="H539" s="240">
        <v>1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6" t="s">
        <v>139</v>
      </c>
      <c r="AU539" s="246" t="s">
        <v>82</v>
      </c>
      <c r="AV539" s="14" t="s">
        <v>82</v>
      </c>
      <c r="AW539" s="14" t="s">
        <v>33</v>
      </c>
      <c r="AX539" s="14" t="s">
        <v>80</v>
      </c>
      <c r="AY539" s="246" t="s">
        <v>126</v>
      </c>
    </row>
    <row r="540" s="2" customFormat="1" ht="16.5" customHeight="1">
      <c r="A540" s="40"/>
      <c r="B540" s="41"/>
      <c r="C540" s="206" t="s">
        <v>643</v>
      </c>
      <c r="D540" s="206" t="s">
        <v>129</v>
      </c>
      <c r="E540" s="207" t="s">
        <v>201</v>
      </c>
      <c r="F540" s="208" t="s">
        <v>644</v>
      </c>
      <c r="G540" s="209" t="s">
        <v>510</v>
      </c>
      <c r="H540" s="210">
        <v>8</v>
      </c>
      <c r="I540" s="211"/>
      <c r="J540" s="212">
        <f>ROUND(I540*H540,2)</f>
        <v>0</v>
      </c>
      <c r="K540" s="208" t="s">
        <v>19</v>
      </c>
      <c r="L540" s="46"/>
      <c r="M540" s="213" t="s">
        <v>19</v>
      </c>
      <c r="N540" s="214" t="s">
        <v>43</v>
      </c>
      <c r="O540" s="86"/>
      <c r="P540" s="215">
        <f>O540*H540</f>
        <v>0</v>
      </c>
      <c r="Q540" s="215">
        <v>0.035349999999999999</v>
      </c>
      <c r="R540" s="215">
        <f>Q540*H540</f>
        <v>0.2828</v>
      </c>
      <c r="S540" s="215">
        <v>0</v>
      </c>
      <c r="T540" s="216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7" t="s">
        <v>153</v>
      </c>
      <c r="AT540" s="217" t="s">
        <v>129</v>
      </c>
      <c r="AU540" s="217" t="s">
        <v>82</v>
      </c>
      <c r="AY540" s="19" t="s">
        <v>126</v>
      </c>
      <c r="BE540" s="218">
        <f>IF(N540="základní",J540,0)</f>
        <v>0</v>
      </c>
      <c r="BF540" s="218">
        <f>IF(N540="snížená",J540,0)</f>
        <v>0</v>
      </c>
      <c r="BG540" s="218">
        <f>IF(N540="zákl. přenesená",J540,0)</f>
        <v>0</v>
      </c>
      <c r="BH540" s="218">
        <f>IF(N540="sníž. přenesená",J540,0)</f>
        <v>0</v>
      </c>
      <c r="BI540" s="218">
        <f>IF(N540="nulová",J540,0)</f>
        <v>0</v>
      </c>
      <c r="BJ540" s="19" t="s">
        <v>80</v>
      </c>
      <c r="BK540" s="218">
        <f>ROUND(I540*H540,2)</f>
        <v>0</v>
      </c>
      <c r="BL540" s="19" t="s">
        <v>153</v>
      </c>
      <c r="BM540" s="217" t="s">
        <v>645</v>
      </c>
    </row>
    <row r="541" s="2" customFormat="1">
      <c r="A541" s="40"/>
      <c r="B541" s="41"/>
      <c r="C541" s="42"/>
      <c r="D541" s="219" t="s">
        <v>136</v>
      </c>
      <c r="E541" s="42"/>
      <c r="F541" s="220" t="s">
        <v>644</v>
      </c>
      <c r="G541" s="42"/>
      <c r="H541" s="42"/>
      <c r="I541" s="221"/>
      <c r="J541" s="42"/>
      <c r="K541" s="42"/>
      <c r="L541" s="46"/>
      <c r="M541" s="222"/>
      <c r="N541" s="223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136</v>
      </c>
      <c r="AU541" s="19" t="s">
        <v>82</v>
      </c>
    </row>
    <row r="542" s="2" customFormat="1" ht="24.15" customHeight="1">
      <c r="A542" s="40"/>
      <c r="B542" s="41"/>
      <c r="C542" s="269" t="s">
        <v>646</v>
      </c>
      <c r="D542" s="269" t="s">
        <v>383</v>
      </c>
      <c r="E542" s="270" t="s">
        <v>647</v>
      </c>
      <c r="F542" s="271" t="s">
        <v>648</v>
      </c>
      <c r="G542" s="272" t="s">
        <v>510</v>
      </c>
      <c r="H542" s="273">
        <v>8</v>
      </c>
      <c r="I542" s="274"/>
      <c r="J542" s="275">
        <f>ROUND(I542*H542,2)</f>
        <v>0</v>
      </c>
      <c r="K542" s="271" t="s">
        <v>19</v>
      </c>
      <c r="L542" s="276"/>
      <c r="M542" s="277" t="s">
        <v>19</v>
      </c>
      <c r="N542" s="278" t="s">
        <v>43</v>
      </c>
      <c r="O542" s="86"/>
      <c r="P542" s="215">
        <f>O542*H542</f>
        <v>0</v>
      </c>
      <c r="Q542" s="215">
        <v>0.059999999999999998</v>
      </c>
      <c r="R542" s="215">
        <f>Q542*H542</f>
        <v>0.47999999999999998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183</v>
      </c>
      <c r="AT542" s="217" t="s">
        <v>383</v>
      </c>
      <c r="AU542" s="217" t="s">
        <v>82</v>
      </c>
      <c r="AY542" s="19" t="s">
        <v>126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80</v>
      </c>
      <c r="BK542" s="218">
        <f>ROUND(I542*H542,2)</f>
        <v>0</v>
      </c>
      <c r="BL542" s="19" t="s">
        <v>153</v>
      </c>
      <c r="BM542" s="217" t="s">
        <v>649</v>
      </c>
    </row>
    <row r="543" s="2" customFormat="1">
      <c r="A543" s="40"/>
      <c r="B543" s="41"/>
      <c r="C543" s="42"/>
      <c r="D543" s="219" t="s">
        <v>136</v>
      </c>
      <c r="E543" s="42"/>
      <c r="F543" s="220" t="s">
        <v>648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136</v>
      </c>
      <c r="AU543" s="19" t="s">
        <v>82</v>
      </c>
    </row>
    <row r="544" s="13" customFormat="1">
      <c r="A544" s="13"/>
      <c r="B544" s="226"/>
      <c r="C544" s="227"/>
      <c r="D544" s="219" t="s">
        <v>139</v>
      </c>
      <c r="E544" s="228" t="s">
        <v>19</v>
      </c>
      <c r="F544" s="229" t="s">
        <v>650</v>
      </c>
      <c r="G544" s="227"/>
      <c r="H544" s="228" t="s">
        <v>19</v>
      </c>
      <c r="I544" s="230"/>
      <c r="J544" s="227"/>
      <c r="K544" s="227"/>
      <c r="L544" s="231"/>
      <c r="M544" s="232"/>
      <c r="N544" s="233"/>
      <c r="O544" s="233"/>
      <c r="P544" s="233"/>
      <c r="Q544" s="233"/>
      <c r="R544" s="233"/>
      <c r="S544" s="233"/>
      <c r="T544" s="23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5" t="s">
        <v>139</v>
      </c>
      <c r="AU544" s="235" t="s">
        <v>82</v>
      </c>
      <c r="AV544" s="13" t="s">
        <v>80</v>
      </c>
      <c r="AW544" s="13" t="s">
        <v>33</v>
      </c>
      <c r="AX544" s="13" t="s">
        <v>72</v>
      </c>
      <c r="AY544" s="235" t="s">
        <v>126</v>
      </c>
    </row>
    <row r="545" s="14" customFormat="1">
      <c r="A545" s="14"/>
      <c r="B545" s="236"/>
      <c r="C545" s="237"/>
      <c r="D545" s="219" t="s">
        <v>139</v>
      </c>
      <c r="E545" s="238" t="s">
        <v>19</v>
      </c>
      <c r="F545" s="239" t="s">
        <v>176</v>
      </c>
      <c r="G545" s="237"/>
      <c r="H545" s="240">
        <v>7</v>
      </c>
      <c r="I545" s="241"/>
      <c r="J545" s="237"/>
      <c r="K545" s="237"/>
      <c r="L545" s="242"/>
      <c r="M545" s="243"/>
      <c r="N545" s="244"/>
      <c r="O545" s="244"/>
      <c r="P545" s="244"/>
      <c r="Q545" s="244"/>
      <c r="R545" s="244"/>
      <c r="S545" s="244"/>
      <c r="T545" s="24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6" t="s">
        <v>139</v>
      </c>
      <c r="AU545" s="246" t="s">
        <v>82</v>
      </c>
      <c r="AV545" s="14" t="s">
        <v>82</v>
      </c>
      <c r="AW545" s="14" t="s">
        <v>33</v>
      </c>
      <c r="AX545" s="14" t="s">
        <v>72</v>
      </c>
      <c r="AY545" s="246" t="s">
        <v>126</v>
      </c>
    </row>
    <row r="546" s="13" customFormat="1">
      <c r="A546" s="13"/>
      <c r="B546" s="226"/>
      <c r="C546" s="227"/>
      <c r="D546" s="219" t="s">
        <v>139</v>
      </c>
      <c r="E546" s="228" t="s">
        <v>19</v>
      </c>
      <c r="F546" s="229" t="s">
        <v>549</v>
      </c>
      <c r="G546" s="227"/>
      <c r="H546" s="228" t="s">
        <v>19</v>
      </c>
      <c r="I546" s="230"/>
      <c r="J546" s="227"/>
      <c r="K546" s="227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139</v>
      </c>
      <c r="AU546" s="235" t="s">
        <v>82</v>
      </c>
      <c r="AV546" s="13" t="s">
        <v>80</v>
      </c>
      <c r="AW546" s="13" t="s">
        <v>33</v>
      </c>
      <c r="AX546" s="13" t="s">
        <v>72</v>
      </c>
      <c r="AY546" s="235" t="s">
        <v>126</v>
      </c>
    </row>
    <row r="547" s="14" customFormat="1">
      <c r="A547" s="14"/>
      <c r="B547" s="236"/>
      <c r="C547" s="237"/>
      <c r="D547" s="219" t="s">
        <v>139</v>
      </c>
      <c r="E547" s="238" t="s">
        <v>19</v>
      </c>
      <c r="F547" s="239" t="s">
        <v>80</v>
      </c>
      <c r="G547" s="237"/>
      <c r="H547" s="240">
        <v>1</v>
      </c>
      <c r="I547" s="241"/>
      <c r="J547" s="237"/>
      <c r="K547" s="237"/>
      <c r="L547" s="242"/>
      <c r="M547" s="243"/>
      <c r="N547" s="244"/>
      <c r="O547" s="244"/>
      <c r="P547" s="244"/>
      <c r="Q547" s="244"/>
      <c r="R547" s="244"/>
      <c r="S547" s="244"/>
      <c r="T547" s="24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6" t="s">
        <v>139</v>
      </c>
      <c r="AU547" s="246" t="s">
        <v>82</v>
      </c>
      <c r="AV547" s="14" t="s">
        <v>82</v>
      </c>
      <c r="AW547" s="14" t="s">
        <v>33</v>
      </c>
      <c r="AX547" s="14" t="s">
        <v>72</v>
      </c>
      <c r="AY547" s="246" t="s">
        <v>126</v>
      </c>
    </row>
    <row r="548" s="15" customFormat="1">
      <c r="A548" s="15"/>
      <c r="B548" s="258"/>
      <c r="C548" s="259"/>
      <c r="D548" s="219" t="s">
        <v>139</v>
      </c>
      <c r="E548" s="260" t="s">
        <v>19</v>
      </c>
      <c r="F548" s="261" t="s">
        <v>343</v>
      </c>
      <c r="G548" s="259"/>
      <c r="H548" s="262">
        <v>8</v>
      </c>
      <c r="I548" s="263"/>
      <c r="J548" s="259"/>
      <c r="K548" s="259"/>
      <c r="L548" s="264"/>
      <c r="M548" s="265"/>
      <c r="N548" s="266"/>
      <c r="O548" s="266"/>
      <c r="P548" s="266"/>
      <c r="Q548" s="266"/>
      <c r="R548" s="266"/>
      <c r="S548" s="266"/>
      <c r="T548" s="267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68" t="s">
        <v>139</v>
      </c>
      <c r="AU548" s="268" t="s">
        <v>82</v>
      </c>
      <c r="AV548" s="15" t="s">
        <v>153</v>
      </c>
      <c r="AW548" s="15" t="s">
        <v>33</v>
      </c>
      <c r="AX548" s="15" t="s">
        <v>80</v>
      </c>
      <c r="AY548" s="268" t="s">
        <v>126</v>
      </c>
    </row>
    <row r="549" s="2" customFormat="1" ht="16.5" customHeight="1">
      <c r="A549" s="40"/>
      <c r="B549" s="41"/>
      <c r="C549" s="206" t="s">
        <v>651</v>
      </c>
      <c r="D549" s="206" t="s">
        <v>129</v>
      </c>
      <c r="E549" s="207" t="s">
        <v>652</v>
      </c>
      <c r="F549" s="208" t="s">
        <v>653</v>
      </c>
      <c r="G549" s="209" t="s">
        <v>510</v>
      </c>
      <c r="H549" s="210">
        <v>13</v>
      </c>
      <c r="I549" s="211"/>
      <c r="J549" s="212">
        <f>ROUND(I549*H549,2)</f>
        <v>0</v>
      </c>
      <c r="K549" s="208" t="s">
        <v>133</v>
      </c>
      <c r="L549" s="46"/>
      <c r="M549" s="213" t="s">
        <v>19</v>
      </c>
      <c r="N549" s="214" t="s">
        <v>43</v>
      </c>
      <c r="O549" s="86"/>
      <c r="P549" s="215">
        <f>O549*H549</f>
        <v>0</v>
      </c>
      <c r="Q549" s="215">
        <v>0.040050000000000002</v>
      </c>
      <c r="R549" s="215">
        <f>Q549*H549</f>
        <v>0.52065000000000006</v>
      </c>
      <c r="S549" s="215">
        <v>0</v>
      </c>
      <c r="T549" s="216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7" t="s">
        <v>153</v>
      </c>
      <c r="AT549" s="217" t="s">
        <v>129</v>
      </c>
      <c r="AU549" s="217" t="s">
        <v>82</v>
      </c>
      <c r="AY549" s="19" t="s">
        <v>126</v>
      </c>
      <c r="BE549" s="218">
        <f>IF(N549="základní",J549,0)</f>
        <v>0</v>
      </c>
      <c r="BF549" s="218">
        <f>IF(N549="snížená",J549,0)</f>
        <v>0</v>
      </c>
      <c r="BG549" s="218">
        <f>IF(N549="zákl. přenesená",J549,0)</f>
        <v>0</v>
      </c>
      <c r="BH549" s="218">
        <f>IF(N549="sníž. přenesená",J549,0)</f>
        <v>0</v>
      </c>
      <c r="BI549" s="218">
        <f>IF(N549="nulová",J549,0)</f>
        <v>0</v>
      </c>
      <c r="BJ549" s="19" t="s">
        <v>80</v>
      </c>
      <c r="BK549" s="218">
        <f>ROUND(I549*H549,2)</f>
        <v>0</v>
      </c>
      <c r="BL549" s="19" t="s">
        <v>153</v>
      </c>
      <c r="BM549" s="217" t="s">
        <v>654</v>
      </c>
    </row>
    <row r="550" s="2" customFormat="1">
      <c r="A550" s="40"/>
      <c r="B550" s="41"/>
      <c r="C550" s="42"/>
      <c r="D550" s="219" t="s">
        <v>136</v>
      </c>
      <c r="E550" s="42"/>
      <c r="F550" s="220" t="s">
        <v>655</v>
      </c>
      <c r="G550" s="42"/>
      <c r="H550" s="42"/>
      <c r="I550" s="221"/>
      <c r="J550" s="42"/>
      <c r="K550" s="42"/>
      <c r="L550" s="46"/>
      <c r="M550" s="222"/>
      <c r="N550" s="223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136</v>
      </c>
      <c r="AU550" s="19" t="s">
        <v>82</v>
      </c>
    </row>
    <row r="551" s="2" customFormat="1">
      <c r="A551" s="40"/>
      <c r="B551" s="41"/>
      <c r="C551" s="42"/>
      <c r="D551" s="224" t="s">
        <v>137</v>
      </c>
      <c r="E551" s="42"/>
      <c r="F551" s="225" t="s">
        <v>656</v>
      </c>
      <c r="G551" s="42"/>
      <c r="H551" s="42"/>
      <c r="I551" s="221"/>
      <c r="J551" s="42"/>
      <c r="K551" s="42"/>
      <c r="L551" s="46"/>
      <c r="M551" s="222"/>
      <c r="N551" s="223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137</v>
      </c>
      <c r="AU551" s="19" t="s">
        <v>82</v>
      </c>
    </row>
    <row r="552" s="13" customFormat="1">
      <c r="A552" s="13"/>
      <c r="B552" s="226"/>
      <c r="C552" s="227"/>
      <c r="D552" s="219" t="s">
        <v>139</v>
      </c>
      <c r="E552" s="228" t="s">
        <v>19</v>
      </c>
      <c r="F552" s="229" t="s">
        <v>657</v>
      </c>
      <c r="G552" s="227"/>
      <c r="H552" s="228" t="s">
        <v>19</v>
      </c>
      <c r="I552" s="230"/>
      <c r="J552" s="227"/>
      <c r="K552" s="227"/>
      <c r="L552" s="231"/>
      <c r="M552" s="232"/>
      <c r="N552" s="233"/>
      <c r="O552" s="233"/>
      <c r="P552" s="233"/>
      <c r="Q552" s="233"/>
      <c r="R552" s="233"/>
      <c r="S552" s="233"/>
      <c r="T552" s="23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5" t="s">
        <v>139</v>
      </c>
      <c r="AU552" s="235" t="s">
        <v>82</v>
      </c>
      <c r="AV552" s="13" t="s">
        <v>80</v>
      </c>
      <c r="AW552" s="13" t="s">
        <v>33</v>
      </c>
      <c r="AX552" s="13" t="s">
        <v>72</v>
      </c>
      <c r="AY552" s="235" t="s">
        <v>126</v>
      </c>
    </row>
    <row r="553" s="14" customFormat="1">
      <c r="A553" s="14"/>
      <c r="B553" s="236"/>
      <c r="C553" s="237"/>
      <c r="D553" s="219" t="s">
        <v>139</v>
      </c>
      <c r="E553" s="238" t="s">
        <v>19</v>
      </c>
      <c r="F553" s="239" t="s">
        <v>208</v>
      </c>
      <c r="G553" s="237"/>
      <c r="H553" s="240">
        <v>13</v>
      </c>
      <c r="I553" s="241"/>
      <c r="J553" s="237"/>
      <c r="K553" s="237"/>
      <c r="L553" s="242"/>
      <c r="M553" s="243"/>
      <c r="N553" s="244"/>
      <c r="O553" s="244"/>
      <c r="P553" s="244"/>
      <c r="Q553" s="244"/>
      <c r="R553" s="244"/>
      <c r="S553" s="244"/>
      <c r="T553" s="24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6" t="s">
        <v>139</v>
      </c>
      <c r="AU553" s="246" t="s">
        <v>82</v>
      </c>
      <c r="AV553" s="14" t="s">
        <v>82</v>
      </c>
      <c r="AW553" s="14" t="s">
        <v>33</v>
      </c>
      <c r="AX553" s="14" t="s">
        <v>80</v>
      </c>
      <c r="AY553" s="246" t="s">
        <v>126</v>
      </c>
    </row>
    <row r="554" s="2" customFormat="1" ht="16.5" customHeight="1">
      <c r="A554" s="40"/>
      <c r="B554" s="41"/>
      <c r="C554" s="269" t="s">
        <v>658</v>
      </c>
      <c r="D554" s="269" t="s">
        <v>383</v>
      </c>
      <c r="E554" s="270" t="s">
        <v>659</v>
      </c>
      <c r="F554" s="271" t="s">
        <v>660</v>
      </c>
      <c r="G554" s="272" t="s">
        <v>510</v>
      </c>
      <c r="H554" s="273">
        <v>13</v>
      </c>
      <c r="I554" s="274"/>
      <c r="J554" s="275">
        <f>ROUND(I554*H554,2)</f>
        <v>0</v>
      </c>
      <c r="K554" s="271" t="s">
        <v>133</v>
      </c>
      <c r="L554" s="276"/>
      <c r="M554" s="277" t="s">
        <v>19</v>
      </c>
      <c r="N554" s="278" t="s">
        <v>43</v>
      </c>
      <c r="O554" s="86"/>
      <c r="P554" s="215">
        <f>O554*H554</f>
        <v>0</v>
      </c>
      <c r="Q554" s="215">
        <v>0.0040000000000000001</v>
      </c>
      <c r="R554" s="215">
        <f>Q554*H554</f>
        <v>0.052000000000000005</v>
      </c>
      <c r="S554" s="215">
        <v>0</v>
      </c>
      <c r="T554" s="216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7" t="s">
        <v>183</v>
      </c>
      <c r="AT554" s="217" t="s">
        <v>383</v>
      </c>
      <c r="AU554" s="217" t="s">
        <v>82</v>
      </c>
      <c r="AY554" s="19" t="s">
        <v>126</v>
      </c>
      <c r="BE554" s="218">
        <f>IF(N554="základní",J554,0)</f>
        <v>0</v>
      </c>
      <c r="BF554" s="218">
        <f>IF(N554="snížená",J554,0)</f>
        <v>0</v>
      </c>
      <c r="BG554" s="218">
        <f>IF(N554="zákl. přenesená",J554,0)</f>
        <v>0</v>
      </c>
      <c r="BH554" s="218">
        <f>IF(N554="sníž. přenesená",J554,0)</f>
        <v>0</v>
      </c>
      <c r="BI554" s="218">
        <f>IF(N554="nulová",J554,0)</f>
        <v>0</v>
      </c>
      <c r="BJ554" s="19" t="s">
        <v>80</v>
      </c>
      <c r="BK554" s="218">
        <f>ROUND(I554*H554,2)</f>
        <v>0</v>
      </c>
      <c r="BL554" s="19" t="s">
        <v>153</v>
      </c>
      <c r="BM554" s="217" t="s">
        <v>661</v>
      </c>
    </row>
    <row r="555" s="2" customFormat="1">
      <c r="A555" s="40"/>
      <c r="B555" s="41"/>
      <c r="C555" s="42"/>
      <c r="D555" s="219" t="s">
        <v>136</v>
      </c>
      <c r="E555" s="42"/>
      <c r="F555" s="220" t="s">
        <v>660</v>
      </c>
      <c r="G555" s="42"/>
      <c r="H555" s="42"/>
      <c r="I555" s="221"/>
      <c r="J555" s="42"/>
      <c r="K555" s="42"/>
      <c r="L555" s="46"/>
      <c r="M555" s="222"/>
      <c r="N555" s="223"/>
      <c r="O555" s="86"/>
      <c r="P555" s="86"/>
      <c r="Q555" s="86"/>
      <c r="R555" s="86"/>
      <c r="S555" s="86"/>
      <c r="T555" s="87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136</v>
      </c>
      <c r="AU555" s="19" t="s">
        <v>82</v>
      </c>
    </row>
    <row r="556" s="2" customFormat="1" ht="16.5" customHeight="1">
      <c r="A556" s="40"/>
      <c r="B556" s="41"/>
      <c r="C556" s="269" t="s">
        <v>662</v>
      </c>
      <c r="D556" s="269" t="s">
        <v>383</v>
      </c>
      <c r="E556" s="270" t="s">
        <v>663</v>
      </c>
      <c r="F556" s="271" t="s">
        <v>664</v>
      </c>
      <c r="G556" s="272" t="s">
        <v>277</v>
      </c>
      <c r="H556" s="273">
        <v>26</v>
      </c>
      <c r="I556" s="274"/>
      <c r="J556" s="275">
        <f>ROUND(I556*H556,2)</f>
        <v>0</v>
      </c>
      <c r="K556" s="271" t="s">
        <v>133</v>
      </c>
      <c r="L556" s="276"/>
      <c r="M556" s="277" t="s">
        <v>19</v>
      </c>
      <c r="N556" s="278" t="s">
        <v>43</v>
      </c>
      <c r="O556" s="86"/>
      <c r="P556" s="215">
        <f>O556*H556</f>
        <v>0</v>
      </c>
      <c r="Q556" s="215">
        <v>0.0063</v>
      </c>
      <c r="R556" s="215">
        <f>Q556*H556</f>
        <v>0.1638</v>
      </c>
      <c r="S556" s="215">
        <v>0</v>
      </c>
      <c r="T556" s="216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17" t="s">
        <v>183</v>
      </c>
      <c r="AT556" s="217" t="s">
        <v>383</v>
      </c>
      <c r="AU556" s="217" t="s">
        <v>82</v>
      </c>
      <c r="AY556" s="19" t="s">
        <v>126</v>
      </c>
      <c r="BE556" s="218">
        <f>IF(N556="základní",J556,0)</f>
        <v>0</v>
      </c>
      <c r="BF556" s="218">
        <f>IF(N556="snížená",J556,0)</f>
        <v>0</v>
      </c>
      <c r="BG556" s="218">
        <f>IF(N556="zákl. přenesená",J556,0)</f>
        <v>0</v>
      </c>
      <c r="BH556" s="218">
        <f>IF(N556="sníž. přenesená",J556,0)</f>
        <v>0</v>
      </c>
      <c r="BI556" s="218">
        <f>IF(N556="nulová",J556,0)</f>
        <v>0</v>
      </c>
      <c r="BJ556" s="19" t="s">
        <v>80</v>
      </c>
      <c r="BK556" s="218">
        <f>ROUND(I556*H556,2)</f>
        <v>0</v>
      </c>
      <c r="BL556" s="19" t="s">
        <v>153</v>
      </c>
      <c r="BM556" s="217" t="s">
        <v>665</v>
      </c>
    </row>
    <row r="557" s="2" customFormat="1">
      <c r="A557" s="40"/>
      <c r="B557" s="41"/>
      <c r="C557" s="42"/>
      <c r="D557" s="219" t="s">
        <v>136</v>
      </c>
      <c r="E557" s="42"/>
      <c r="F557" s="220" t="s">
        <v>664</v>
      </c>
      <c r="G557" s="42"/>
      <c r="H557" s="42"/>
      <c r="I557" s="221"/>
      <c r="J557" s="42"/>
      <c r="K557" s="42"/>
      <c r="L557" s="46"/>
      <c r="M557" s="222"/>
      <c r="N557" s="223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136</v>
      </c>
      <c r="AU557" s="19" t="s">
        <v>82</v>
      </c>
    </row>
    <row r="558" s="14" customFormat="1">
      <c r="A558" s="14"/>
      <c r="B558" s="236"/>
      <c r="C558" s="237"/>
      <c r="D558" s="219" t="s">
        <v>139</v>
      </c>
      <c r="E558" s="237"/>
      <c r="F558" s="239" t="s">
        <v>666</v>
      </c>
      <c r="G558" s="237"/>
      <c r="H558" s="240">
        <v>26</v>
      </c>
      <c r="I558" s="241"/>
      <c r="J558" s="237"/>
      <c r="K558" s="237"/>
      <c r="L558" s="242"/>
      <c r="M558" s="243"/>
      <c r="N558" s="244"/>
      <c r="O558" s="244"/>
      <c r="P558" s="244"/>
      <c r="Q558" s="244"/>
      <c r="R558" s="244"/>
      <c r="S558" s="244"/>
      <c r="T558" s="24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6" t="s">
        <v>139</v>
      </c>
      <c r="AU558" s="246" t="s">
        <v>82</v>
      </c>
      <c r="AV558" s="14" t="s">
        <v>82</v>
      </c>
      <c r="AW558" s="14" t="s">
        <v>4</v>
      </c>
      <c r="AX558" s="14" t="s">
        <v>80</v>
      </c>
      <c r="AY558" s="246" t="s">
        <v>126</v>
      </c>
    </row>
    <row r="559" s="2" customFormat="1" ht="16.5" customHeight="1">
      <c r="A559" s="40"/>
      <c r="B559" s="41"/>
      <c r="C559" s="269" t="s">
        <v>667</v>
      </c>
      <c r="D559" s="269" t="s">
        <v>383</v>
      </c>
      <c r="E559" s="270" t="s">
        <v>668</v>
      </c>
      <c r="F559" s="271" t="s">
        <v>669</v>
      </c>
      <c r="G559" s="272" t="s">
        <v>510</v>
      </c>
      <c r="H559" s="273">
        <v>13</v>
      </c>
      <c r="I559" s="274"/>
      <c r="J559" s="275">
        <f>ROUND(I559*H559,2)</f>
        <v>0</v>
      </c>
      <c r="K559" s="271" t="s">
        <v>133</v>
      </c>
      <c r="L559" s="276"/>
      <c r="M559" s="277" t="s">
        <v>19</v>
      </c>
      <c r="N559" s="278" t="s">
        <v>43</v>
      </c>
      <c r="O559" s="86"/>
      <c r="P559" s="215">
        <f>O559*H559</f>
        <v>0</v>
      </c>
      <c r="Q559" s="215">
        <v>0.053999999999999999</v>
      </c>
      <c r="R559" s="215">
        <f>Q559*H559</f>
        <v>0.70199999999999996</v>
      </c>
      <c r="S559" s="215">
        <v>0</v>
      </c>
      <c r="T559" s="216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17" t="s">
        <v>183</v>
      </c>
      <c r="AT559" s="217" t="s">
        <v>383</v>
      </c>
      <c r="AU559" s="217" t="s">
        <v>82</v>
      </c>
      <c r="AY559" s="19" t="s">
        <v>126</v>
      </c>
      <c r="BE559" s="218">
        <f>IF(N559="základní",J559,0)</f>
        <v>0</v>
      </c>
      <c r="BF559" s="218">
        <f>IF(N559="snížená",J559,0)</f>
        <v>0</v>
      </c>
      <c r="BG559" s="218">
        <f>IF(N559="zákl. přenesená",J559,0)</f>
        <v>0</v>
      </c>
      <c r="BH559" s="218">
        <f>IF(N559="sníž. přenesená",J559,0)</f>
        <v>0</v>
      </c>
      <c r="BI559" s="218">
        <f>IF(N559="nulová",J559,0)</f>
        <v>0</v>
      </c>
      <c r="BJ559" s="19" t="s">
        <v>80</v>
      </c>
      <c r="BK559" s="218">
        <f>ROUND(I559*H559,2)</f>
        <v>0</v>
      </c>
      <c r="BL559" s="19" t="s">
        <v>153</v>
      </c>
      <c r="BM559" s="217" t="s">
        <v>670</v>
      </c>
    </row>
    <row r="560" s="2" customFormat="1">
      <c r="A560" s="40"/>
      <c r="B560" s="41"/>
      <c r="C560" s="42"/>
      <c r="D560" s="219" t="s">
        <v>136</v>
      </c>
      <c r="E560" s="42"/>
      <c r="F560" s="220" t="s">
        <v>669</v>
      </c>
      <c r="G560" s="42"/>
      <c r="H560" s="42"/>
      <c r="I560" s="221"/>
      <c r="J560" s="42"/>
      <c r="K560" s="42"/>
      <c r="L560" s="46"/>
      <c r="M560" s="222"/>
      <c r="N560" s="223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136</v>
      </c>
      <c r="AU560" s="19" t="s">
        <v>82</v>
      </c>
    </row>
    <row r="561" s="2" customFormat="1" ht="16.5" customHeight="1">
      <c r="A561" s="40"/>
      <c r="B561" s="41"/>
      <c r="C561" s="206" t="s">
        <v>671</v>
      </c>
      <c r="D561" s="206" t="s">
        <v>129</v>
      </c>
      <c r="E561" s="207" t="s">
        <v>672</v>
      </c>
      <c r="F561" s="208" t="s">
        <v>673</v>
      </c>
      <c r="G561" s="209" t="s">
        <v>510</v>
      </c>
      <c r="H561" s="210">
        <v>3</v>
      </c>
      <c r="I561" s="211"/>
      <c r="J561" s="212">
        <f>ROUND(I561*H561,2)</f>
        <v>0</v>
      </c>
      <c r="K561" s="208" t="s">
        <v>133</v>
      </c>
      <c r="L561" s="46"/>
      <c r="M561" s="213" t="s">
        <v>19</v>
      </c>
      <c r="N561" s="214" t="s">
        <v>43</v>
      </c>
      <c r="O561" s="86"/>
      <c r="P561" s="215">
        <f>O561*H561</f>
        <v>0</v>
      </c>
      <c r="Q561" s="215">
        <v>0.11121</v>
      </c>
      <c r="R561" s="215">
        <f>Q561*H561</f>
        <v>0.33362999999999998</v>
      </c>
      <c r="S561" s="215">
        <v>0</v>
      </c>
      <c r="T561" s="216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7" t="s">
        <v>153</v>
      </c>
      <c r="AT561" s="217" t="s">
        <v>129</v>
      </c>
      <c r="AU561" s="217" t="s">
        <v>82</v>
      </c>
      <c r="AY561" s="19" t="s">
        <v>126</v>
      </c>
      <c r="BE561" s="218">
        <f>IF(N561="základní",J561,0)</f>
        <v>0</v>
      </c>
      <c r="BF561" s="218">
        <f>IF(N561="snížená",J561,0)</f>
        <v>0</v>
      </c>
      <c r="BG561" s="218">
        <f>IF(N561="zákl. přenesená",J561,0)</f>
        <v>0</v>
      </c>
      <c r="BH561" s="218">
        <f>IF(N561="sníž. přenesená",J561,0)</f>
        <v>0</v>
      </c>
      <c r="BI561" s="218">
        <f>IF(N561="nulová",J561,0)</f>
        <v>0</v>
      </c>
      <c r="BJ561" s="19" t="s">
        <v>80</v>
      </c>
      <c r="BK561" s="218">
        <f>ROUND(I561*H561,2)</f>
        <v>0</v>
      </c>
      <c r="BL561" s="19" t="s">
        <v>153</v>
      </c>
      <c r="BM561" s="217" t="s">
        <v>674</v>
      </c>
    </row>
    <row r="562" s="2" customFormat="1">
      <c r="A562" s="40"/>
      <c r="B562" s="41"/>
      <c r="C562" s="42"/>
      <c r="D562" s="219" t="s">
        <v>136</v>
      </c>
      <c r="E562" s="42"/>
      <c r="F562" s="220" t="s">
        <v>675</v>
      </c>
      <c r="G562" s="42"/>
      <c r="H562" s="42"/>
      <c r="I562" s="221"/>
      <c r="J562" s="42"/>
      <c r="K562" s="42"/>
      <c r="L562" s="46"/>
      <c r="M562" s="222"/>
      <c r="N562" s="223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136</v>
      </c>
      <c r="AU562" s="19" t="s">
        <v>82</v>
      </c>
    </row>
    <row r="563" s="2" customFormat="1">
      <c r="A563" s="40"/>
      <c r="B563" s="41"/>
      <c r="C563" s="42"/>
      <c r="D563" s="224" t="s">
        <v>137</v>
      </c>
      <c r="E563" s="42"/>
      <c r="F563" s="225" t="s">
        <v>676</v>
      </c>
      <c r="G563" s="42"/>
      <c r="H563" s="42"/>
      <c r="I563" s="221"/>
      <c r="J563" s="42"/>
      <c r="K563" s="42"/>
      <c r="L563" s="46"/>
      <c r="M563" s="222"/>
      <c r="N563" s="223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137</v>
      </c>
      <c r="AU563" s="19" t="s">
        <v>82</v>
      </c>
    </row>
    <row r="564" s="13" customFormat="1">
      <c r="A564" s="13"/>
      <c r="B564" s="226"/>
      <c r="C564" s="227"/>
      <c r="D564" s="219" t="s">
        <v>139</v>
      </c>
      <c r="E564" s="228" t="s">
        <v>19</v>
      </c>
      <c r="F564" s="229" t="s">
        <v>599</v>
      </c>
      <c r="G564" s="227"/>
      <c r="H564" s="228" t="s">
        <v>19</v>
      </c>
      <c r="I564" s="230"/>
      <c r="J564" s="227"/>
      <c r="K564" s="227"/>
      <c r="L564" s="231"/>
      <c r="M564" s="232"/>
      <c r="N564" s="233"/>
      <c r="O564" s="233"/>
      <c r="P564" s="233"/>
      <c r="Q564" s="233"/>
      <c r="R564" s="233"/>
      <c r="S564" s="233"/>
      <c r="T564" s="23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5" t="s">
        <v>139</v>
      </c>
      <c r="AU564" s="235" t="s">
        <v>82</v>
      </c>
      <c r="AV564" s="13" t="s">
        <v>80</v>
      </c>
      <c r="AW564" s="13" t="s">
        <v>33</v>
      </c>
      <c r="AX564" s="13" t="s">
        <v>72</v>
      </c>
      <c r="AY564" s="235" t="s">
        <v>126</v>
      </c>
    </row>
    <row r="565" s="13" customFormat="1">
      <c r="A565" s="13"/>
      <c r="B565" s="226"/>
      <c r="C565" s="227"/>
      <c r="D565" s="219" t="s">
        <v>139</v>
      </c>
      <c r="E565" s="228" t="s">
        <v>19</v>
      </c>
      <c r="F565" s="229" t="s">
        <v>677</v>
      </c>
      <c r="G565" s="227"/>
      <c r="H565" s="228" t="s">
        <v>19</v>
      </c>
      <c r="I565" s="230"/>
      <c r="J565" s="227"/>
      <c r="K565" s="227"/>
      <c r="L565" s="231"/>
      <c r="M565" s="232"/>
      <c r="N565" s="233"/>
      <c r="O565" s="233"/>
      <c r="P565" s="233"/>
      <c r="Q565" s="233"/>
      <c r="R565" s="233"/>
      <c r="S565" s="233"/>
      <c r="T565" s="23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5" t="s">
        <v>139</v>
      </c>
      <c r="AU565" s="235" t="s">
        <v>82</v>
      </c>
      <c r="AV565" s="13" t="s">
        <v>80</v>
      </c>
      <c r="AW565" s="13" t="s">
        <v>33</v>
      </c>
      <c r="AX565" s="13" t="s">
        <v>72</v>
      </c>
      <c r="AY565" s="235" t="s">
        <v>126</v>
      </c>
    </row>
    <row r="566" s="14" customFormat="1">
      <c r="A566" s="14"/>
      <c r="B566" s="236"/>
      <c r="C566" s="237"/>
      <c r="D566" s="219" t="s">
        <v>139</v>
      </c>
      <c r="E566" s="238" t="s">
        <v>19</v>
      </c>
      <c r="F566" s="239" t="s">
        <v>147</v>
      </c>
      <c r="G566" s="237"/>
      <c r="H566" s="240">
        <v>3</v>
      </c>
      <c r="I566" s="241"/>
      <c r="J566" s="237"/>
      <c r="K566" s="237"/>
      <c r="L566" s="242"/>
      <c r="M566" s="243"/>
      <c r="N566" s="244"/>
      <c r="O566" s="244"/>
      <c r="P566" s="244"/>
      <c r="Q566" s="244"/>
      <c r="R566" s="244"/>
      <c r="S566" s="244"/>
      <c r="T566" s="24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6" t="s">
        <v>139</v>
      </c>
      <c r="AU566" s="246" t="s">
        <v>82</v>
      </c>
      <c r="AV566" s="14" t="s">
        <v>82</v>
      </c>
      <c r="AW566" s="14" t="s">
        <v>33</v>
      </c>
      <c r="AX566" s="14" t="s">
        <v>80</v>
      </c>
      <c r="AY566" s="246" t="s">
        <v>126</v>
      </c>
    </row>
    <row r="567" s="2" customFormat="1" ht="16.5" customHeight="1">
      <c r="A567" s="40"/>
      <c r="B567" s="41"/>
      <c r="C567" s="206" t="s">
        <v>678</v>
      </c>
      <c r="D567" s="206" t="s">
        <v>129</v>
      </c>
      <c r="E567" s="207" t="s">
        <v>679</v>
      </c>
      <c r="F567" s="208" t="s">
        <v>680</v>
      </c>
      <c r="G567" s="209" t="s">
        <v>510</v>
      </c>
      <c r="H567" s="210">
        <v>1</v>
      </c>
      <c r="I567" s="211"/>
      <c r="J567" s="212">
        <f>ROUND(I567*H567,2)</f>
        <v>0</v>
      </c>
      <c r="K567" s="208" t="s">
        <v>133</v>
      </c>
      <c r="L567" s="46"/>
      <c r="M567" s="213" t="s">
        <v>19</v>
      </c>
      <c r="N567" s="214" t="s">
        <v>43</v>
      </c>
      <c r="O567" s="86"/>
      <c r="P567" s="215">
        <f>O567*H567</f>
        <v>0</v>
      </c>
      <c r="Q567" s="215">
        <v>0.10766000000000001</v>
      </c>
      <c r="R567" s="215">
        <f>Q567*H567</f>
        <v>0.10766000000000001</v>
      </c>
      <c r="S567" s="215">
        <v>0</v>
      </c>
      <c r="T567" s="216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7" t="s">
        <v>153</v>
      </c>
      <c r="AT567" s="217" t="s">
        <v>129</v>
      </c>
      <c r="AU567" s="217" t="s">
        <v>82</v>
      </c>
      <c r="AY567" s="19" t="s">
        <v>126</v>
      </c>
      <c r="BE567" s="218">
        <f>IF(N567="základní",J567,0)</f>
        <v>0</v>
      </c>
      <c r="BF567" s="218">
        <f>IF(N567="snížená",J567,0)</f>
        <v>0</v>
      </c>
      <c r="BG567" s="218">
        <f>IF(N567="zákl. přenesená",J567,0)</f>
        <v>0</v>
      </c>
      <c r="BH567" s="218">
        <f>IF(N567="sníž. přenesená",J567,0)</f>
        <v>0</v>
      </c>
      <c r="BI567" s="218">
        <f>IF(N567="nulová",J567,0)</f>
        <v>0</v>
      </c>
      <c r="BJ567" s="19" t="s">
        <v>80</v>
      </c>
      <c r="BK567" s="218">
        <f>ROUND(I567*H567,2)</f>
        <v>0</v>
      </c>
      <c r="BL567" s="19" t="s">
        <v>153</v>
      </c>
      <c r="BM567" s="217" t="s">
        <v>681</v>
      </c>
    </row>
    <row r="568" s="2" customFormat="1">
      <c r="A568" s="40"/>
      <c r="B568" s="41"/>
      <c r="C568" s="42"/>
      <c r="D568" s="219" t="s">
        <v>136</v>
      </c>
      <c r="E568" s="42"/>
      <c r="F568" s="220" t="s">
        <v>682</v>
      </c>
      <c r="G568" s="42"/>
      <c r="H568" s="42"/>
      <c r="I568" s="221"/>
      <c r="J568" s="42"/>
      <c r="K568" s="42"/>
      <c r="L568" s="46"/>
      <c r="M568" s="222"/>
      <c r="N568" s="223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136</v>
      </c>
      <c r="AU568" s="19" t="s">
        <v>82</v>
      </c>
    </row>
    <row r="569" s="2" customFormat="1">
      <c r="A569" s="40"/>
      <c r="B569" s="41"/>
      <c r="C569" s="42"/>
      <c r="D569" s="224" t="s">
        <v>137</v>
      </c>
      <c r="E569" s="42"/>
      <c r="F569" s="225" t="s">
        <v>683</v>
      </c>
      <c r="G569" s="42"/>
      <c r="H569" s="42"/>
      <c r="I569" s="221"/>
      <c r="J569" s="42"/>
      <c r="K569" s="42"/>
      <c r="L569" s="46"/>
      <c r="M569" s="222"/>
      <c r="N569" s="223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9" t="s">
        <v>137</v>
      </c>
      <c r="AU569" s="19" t="s">
        <v>82</v>
      </c>
    </row>
    <row r="570" s="13" customFormat="1">
      <c r="A570" s="13"/>
      <c r="B570" s="226"/>
      <c r="C570" s="227"/>
      <c r="D570" s="219" t="s">
        <v>139</v>
      </c>
      <c r="E570" s="228" t="s">
        <v>19</v>
      </c>
      <c r="F570" s="229" t="s">
        <v>599</v>
      </c>
      <c r="G570" s="227"/>
      <c r="H570" s="228" t="s">
        <v>19</v>
      </c>
      <c r="I570" s="230"/>
      <c r="J570" s="227"/>
      <c r="K570" s="227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139</v>
      </c>
      <c r="AU570" s="235" t="s">
        <v>82</v>
      </c>
      <c r="AV570" s="13" t="s">
        <v>80</v>
      </c>
      <c r="AW570" s="13" t="s">
        <v>33</v>
      </c>
      <c r="AX570" s="13" t="s">
        <v>72</v>
      </c>
      <c r="AY570" s="235" t="s">
        <v>126</v>
      </c>
    </row>
    <row r="571" s="13" customFormat="1">
      <c r="A571" s="13"/>
      <c r="B571" s="226"/>
      <c r="C571" s="227"/>
      <c r="D571" s="219" t="s">
        <v>139</v>
      </c>
      <c r="E571" s="228" t="s">
        <v>19</v>
      </c>
      <c r="F571" s="229" t="s">
        <v>677</v>
      </c>
      <c r="G571" s="227"/>
      <c r="H571" s="228" t="s">
        <v>19</v>
      </c>
      <c r="I571" s="230"/>
      <c r="J571" s="227"/>
      <c r="K571" s="227"/>
      <c r="L571" s="231"/>
      <c r="M571" s="232"/>
      <c r="N571" s="233"/>
      <c r="O571" s="233"/>
      <c r="P571" s="233"/>
      <c r="Q571" s="233"/>
      <c r="R571" s="233"/>
      <c r="S571" s="233"/>
      <c r="T571" s="23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5" t="s">
        <v>139</v>
      </c>
      <c r="AU571" s="235" t="s">
        <v>82</v>
      </c>
      <c r="AV571" s="13" t="s">
        <v>80</v>
      </c>
      <c r="AW571" s="13" t="s">
        <v>33</v>
      </c>
      <c r="AX571" s="13" t="s">
        <v>72</v>
      </c>
      <c r="AY571" s="235" t="s">
        <v>126</v>
      </c>
    </row>
    <row r="572" s="14" customFormat="1">
      <c r="A572" s="14"/>
      <c r="B572" s="236"/>
      <c r="C572" s="237"/>
      <c r="D572" s="219" t="s">
        <v>139</v>
      </c>
      <c r="E572" s="238" t="s">
        <v>19</v>
      </c>
      <c r="F572" s="239" t="s">
        <v>80</v>
      </c>
      <c r="G572" s="237"/>
      <c r="H572" s="240">
        <v>1</v>
      </c>
      <c r="I572" s="241"/>
      <c r="J572" s="237"/>
      <c r="K572" s="237"/>
      <c r="L572" s="242"/>
      <c r="M572" s="243"/>
      <c r="N572" s="244"/>
      <c r="O572" s="244"/>
      <c r="P572" s="244"/>
      <c r="Q572" s="244"/>
      <c r="R572" s="244"/>
      <c r="S572" s="244"/>
      <c r="T572" s="24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6" t="s">
        <v>139</v>
      </c>
      <c r="AU572" s="246" t="s">
        <v>82</v>
      </c>
      <c r="AV572" s="14" t="s">
        <v>82</v>
      </c>
      <c r="AW572" s="14" t="s">
        <v>33</v>
      </c>
      <c r="AX572" s="14" t="s">
        <v>80</v>
      </c>
      <c r="AY572" s="246" t="s">
        <v>126</v>
      </c>
    </row>
    <row r="573" s="2" customFormat="1" ht="16.5" customHeight="1">
      <c r="A573" s="40"/>
      <c r="B573" s="41"/>
      <c r="C573" s="206" t="s">
        <v>684</v>
      </c>
      <c r="D573" s="206" t="s">
        <v>129</v>
      </c>
      <c r="E573" s="207" t="s">
        <v>685</v>
      </c>
      <c r="F573" s="208" t="s">
        <v>686</v>
      </c>
      <c r="G573" s="209" t="s">
        <v>510</v>
      </c>
      <c r="H573" s="210">
        <v>3</v>
      </c>
      <c r="I573" s="211"/>
      <c r="J573" s="212">
        <f>ROUND(I573*H573,2)</f>
        <v>0</v>
      </c>
      <c r="K573" s="208" t="s">
        <v>19</v>
      </c>
      <c r="L573" s="46"/>
      <c r="M573" s="213" t="s">
        <v>19</v>
      </c>
      <c r="N573" s="214" t="s">
        <v>43</v>
      </c>
      <c r="O573" s="86"/>
      <c r="P573" s="215">
        <f>O573*H573</f>
        <v>0</v>
      </c>
      <c r="Q573" s="215">
        <v>0.031109999999999999</v>
      </c>
      <c r="R573" s="215">
        <f>Q573*H573</f>
        <v>0.093329999999999996</v>
      </c>
      <c r="S573" s="215">
        <v>0</v>
      </c>
      <c r="T573" s="216">
        <f>S573*H573</f>
        <v>0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17" t="s">
        <v>153</v>
      </c>
      <c r="AT573" s="217" t="s">
        <v>129</v>
      </c>
      <c r="AU573" s="217" t="s">
        <v>82</v>
      </c>
      <c r="AY573" s="19" t="s">
        <v>126</v>
      </c>
      <c r="BE573" s="218">
        <f>IF(N573="základní",J573,0)</f>
        <v>0</v>
      </c>
      <c r="BF573" s="218">
        <f>IF(N573="snížená",J573,0)</f>
        <v>0</v>
      </c>
      <c r="BG573" s="218">
        <f>IF(N573="zákl. přenesená",J573,0)</f>
        <v>0</v>
      </c>
      <c r="BH573" s="218">
        <f>IF(N573="sníž. přenesená",J573,0)</f>
        <v>0</v>
      </c>
      <c r="BI573" s="218">
        <f>IF(N573="nulová",J573,0)</f>
        <v>0</v>
      </c>
      <c r="BJ573" s="19" t="s">
        <v>80</v>
      </c>
      <c r="BK573" s="218">
        <f>ROUND(I573*H573,2)</f>
        <v>0</v>
      </c>
      <c r="BL573" s="19" t="s">
        <v>153</v>
      </c>
      <c r="BM573" s="217" t="s">
        <v>687</v>
      </c>
    </row>
    <row r="574" s="2" customFormat="1">
      <c r="A574" s="40"/>
      <c r="B574" s="41"/>
      <c r="C574" s="42"/>
      <c r="D574" s="219" t="s">
        <v>136</v>
      </c>
      <c r="E574" s="42"/>
      <c r="F574" s="220" t="s">
        <v>686</v>
      </c>
      <c r="G574" s="42"/>
      <c r="H574" s="42"/>
      <c r="I574" s="221"/>
      <c r="J574" s="42"/>
      <c r="K574" s="42"/>
      <c r="L574" s="46"/>
      <c r="M574" s="222"/>
      <c r="N574" s="223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T574" s="19" t="s">
        <v>136</v>
      </c>
      <c r="AU574" s="19" t="s">
        <v>82</v>
      </c>
    </row>
    <row r="575" s="13" customFormat="1">
      <c r="A575" s="13"/>
      <c r="B575" s="226"/>
      <c r="C575" s="227"/>
      <c r="D575" s="219" t="s">
        <v>139</v>
      </c>
      <c r="E575" s="228" t="s">
        <v>19</v>
      </c>
      <c r="F575" s="229" t="s">
        <v>599</v>
      </c>
      <c r="G575" s="227"/>
      <c r="H575" s="228" t="s">
        <v>19</v>
      </c>
      <c r="I575" s="230"/>
      <c r="J575" s="227"/>
      <c r="K575" s="227"/>
      <c r="L575" s="231"/>
      <c r="M575" s="232"/>
      <c r="N575" s="233"/>
      <c r="O575" s="233"/>
      <c r="P575" s="233"/>
      <c r="Q575" s="233"/>
      <c r="R575" s="233"/>
      <c r="S575" s="233"/>
      <c r="T575" s="23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5" t="s">
        <v>139</v>
      </c>
      <c r="AU575" s="235" t="s">
        <v>82</v>
      </c>
      <c r="AV575" s="13" t="s">
        <v>80</v>
      </c>
      <c r="AW575" s="13" t="s">
        <v>33</v>
      </c>
      <c r="AX575" s="13" t="s">
        <v>72</v>
      </c>
      <c r="AY575" s="235" t="s">
        <v>126</v>
      </c>
    </row>
    <row r="576" s="14" customFormat="1">
      <c r="A576" s="14"/>
      <c r="B576" s="236"/>
      <c r="C576" s="237"/>
      <c r="D576" s="219" t="s">
        <v>139</v>
      </c>
      <c r="E576" s="238" t="s">
        <v>19</v>
      </c>
      <c r="F576" s="239" t="s">
        <v>147</v>
      </c>
      <c r="G576" s="237"/>
      <c r="H576" s="240">
        <v>3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6" t="s">
        <v>139</v>
      </c>
      <c r="AU576" s="246" t="s">
        <v>82</v>
      </c>
      <c r="AV576" s="14" t="s">
        <v>82</v>
      </c>
      <c r="AW576" s="14" t="s">
        <v>33</v>
      </c>
      <c r="AX576" s="14" t="s">
        <v>80</v>
      </c>
      <c r="AY576" s="246" t="s">
        <v>126</v>
      </c>
    </row>
    <row r="577" s="2" customFormat="1" ht="16.5" customHeight="1">
      <c r="A577" s="40"/>
      <c r="B577" s="41"/>
      <c r="C577" s="206" t="s">
        <v>688</v>
      </c>
      <c r="D577" s="206" t="s">
        <v>129</v>
      </c>
      <c r="E577" s="207" t="s">
        <v>689</v>
      </c>
      <c r="F577" s="208" t="s">
        <v>690</v>
      </c>
      <c r="G577" s="209" t="s">
        <v>510</v>
      </c>
      <c r="H577" s="210">
        <v>1</v>
      </c>
      <c r="I577" s="211"/>
      <c r="J577" s="212">
        <f>ROUND(I577*H577,2)</f>
        <v>0</v>
      </c>
      <c r="K577" s="208" t="s">
        <v>19</v>
      </c>
      <c r="L577" s="46"/>
      <c r="M577" s="213" t="s">
        <v>19</v>
      </c>
      <c r="N577" s="214" t="s">
        <v>43</v>
      </c>
      <c r="O577" s="86"/>
      <c r="P577" s="215">
        <f>O577*H577</f>
        <v>0</v>
      </c>
      <c r="Q577" s="215">
        <v>0.031109999999999999</v>
      </c>
      <c r="R577" s="215">
        <f>Q577*H577</f>
        <v>0.031109999999999999</v>
      </c>
      <c r="S577" s="215">
        <v>0</v>
      </c>
      <c r="T577" s="216">
        <f>S577*H577</f>
        <v>0</v>
      </c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R577" s="217" t="s">
        <v>153</v>
      </c>
      <c r="AT577" s="217" t="s">
        <v>129</v>
      </c>
      <c r="AU577" s="217" t="s">
        <v>82</v>
      </c>
      <c r="AY577" s="19" t="s">
        <v>126</v>
      </c>
      <c r="BE577" s="218">
        <f>IF(N577="základní",J577,0)</f>
        <v>0</v>
      </c>
      <c r="BF577" s="218">
        <f>IF(N577="snížená",J577,0)</f>
        <v>0</v>
      </c>
      <c r="BG577" s="218">
        <f>IF(N577="zákl. přenesená",J577,0)</f>
        <v>0</v>
      </c>
      <c r="BH577" s="218">
        <f>IF(N577="sníž. přenesená",J577,0)</f>
        <v>0</v>
      </c>
      <c r="BI577" s="218">
        <f>IF(N577="nulová",J577,0)</f>
        <v>0</v>
      </c>
      <c r="BJ577" s="19" t="s">
        <v>80</v>
      </c>
      <c r="BK577" s="218">
        <f>ROUND(I577*H577,2)</f>
        <v>0</v>
      </c>
      <c r="BL577" s="19" t="s">
        <v>153</v>
      </c>
      <c r="BM577" s="217" t="s">
        <v>691</v>
      </c>
    </row>
    <row r="578" s="2" customFormat="1">
      <c r="A578" s="40"/>
      <c r="B578" s="41"/>
      <c r="C578" s="42"/>
      <c r="D578" s="219" t="s">
        <v>136</v>
      </c>
      <c r="E578" s="42"/>
      <c r="F578" s="220" t="s">
        <v>690</v>
      </c>
      <c r="G578" s="42"/>
      <c r="H578" s="42"/>
      <c r="I578" s="221"/>
      <c r="J578" s="42"/>
      <c r="K578" s="42"/>
      <c r="L578" s="46"/>
      <c r="M578" s="222"/>
      <c r="N578" s="223"/>
      <c r="O578" s="86"/>
      <c r="P578" s="86"/>
      <c r="Q578" s="86"/>
      <c r="R578" s="86"/>
      <c r="S578" s="86"/>
      <c r="T578" s="87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T578" s="19" t="s">
        <v>136</v>
      </c>
      <c r="AU578" s="19" t="s">
        <v>82</v>
      </c>
    </row>
    <row r="579" s="13" customFormat="1">
      <c r="A579" s="13"/>
      <c r="B579" s="226"/>
      <c r="C579" s="227"/>
      <c r="D579" s="219" t="s">
        <v>139</v>
      </c>
      <c r="E579" s="228" t="s">
        <v>19</v>
      </c>
      <c r="F579" s="229" t="s">
        <v>599</v>
      </c>
      <c r="G579" s="227"/>
      <c r="H579" s="228" t="s">
        <v>19</v>
      </c>
      <c r="I579" s="230"/>
      <c r="J579" s="227"/>
      <c r="K579" s="227"/>
      <c r="L579" s="231"/>
      <c r="M579" s="232"/>
      <c r="N579" s="233"/>
      <c r="O579" s="233"/>
      <c r="P579" s="233"/>
      <c r="Q579" s="233"/>
      <c r="R579" s="233"/>
      <c r="S579" s="233"/>
      <c r="T579" s="23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5" t="s">
        <v>139</v>
      </c>
      <c r="AU579" s="235" t="s">
        <v>82</v>
      </c>
      <c r="AV579" s="13" t="s">
        <v>80</v>
      </c>
      <c r="AW579" s="13" t="s">
        <v>33</v>
      </c>
      <c r="AX579" s="13" t="s">
        <v>72</v>
      </c>
      <c r="AY579" s="235" t="s">
        <v>126</v>
      </c>
    </row>
    <row r="580" s="14" customFormat="1">
      <c r="A580" s="14"/>
      <c r="B580" s="236"/>
      <c r="C580" s="237"/>
      <c r="D580" s="219" t="s">
        <v>139</v>
      </c>
      <c r="E580" s="238" t="s">
        <v>19</v>
      </c>
      <c r="F580" s="239" t="s">
        <v>80</v>
      </c>
      <c r="G580" s="237"/>
      <c r="H580" s="240">
        <v>1</v>
      </c>
      <c r="I580" s="241"/>
      <c r="J580" s="237"/>
      <c r="K580" s="237"/>
      <c r="L580" s="242"/>
      <c r="M580" s="243"/>
      <c r="N580" s="244"/>
      <c r="O580" s="244"/>
      <c r="P580" s="244"/>
      <c r="Q580" s="244"/>
      <c r="R580" s="244"/>
      <c r="S580" s="244"/>
      <c r="T580" s="24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6" t="s">
        <v>139</v>
      </c>
      <c r="AU580" s="246" t="s">
        <v>82</v>
      </c>
      <c r="AV580" s="14" t="s">
        <v>82</v>
      </c>
      <c r="AW580" s="14" t="s">
        <v>33</v>
      </c>
      <c r="AX580" s="14" t="s">
        <v>80</v>
      </c>
      <c r="AY580" s="246" t="s">
        <v>126</v>
      </c>
    </row>
    <row r="581" s="2" customFormat="1" ht="16.5" customHeight="1">
      <c r="A581" s="40"/>
      <c r="B581" s="41"/>
      <c r="C581" s="206" t="s">
        <v>692</v>
      </c>
      <c r="D581" s="206" t="s">
        <v>129</v>
      </c>
      <c r="E581" s="207" t="s">
        <v>205</v>
      </c>
      <c r="F581" s="208" t="s">
        <v>693</v>
      </c>
      <c r="G581" s="209" t="s">
        <v>510</v>
      </c>
      <c r="H581" s="210">
        <v>8</v>
      </c>
      <c r="I581" s="211"/>
      <c r="J581" s="212">
        <f>ROUND(I581*H581,2)</f>
        <v>0</v>
      </c>
      <c r="K581" s="208" t="s">
        <v>19</v>
      </c>
      <c r="L581" s="46"/>
      <c r="M581" s="213" t="s">
        <v>19</v>
      </c>
      <c r="N581" s="214" t="s">
        <v>43</v>
      </c>
      <c r="O581" s="86"/>
      <c r="P581" s="215">
        <f>O581*H581</f>
        <v>0</v>
      </c>
      <c r="Q581" s="215">
        <v>0.035349999999999999</v>
      </c>
      <c r="R581" s="215">
        <f>Q581*H581</f>
        <v>0.2828</v>
      </c>
      <c r="S581" s="215">
        <v>0</v>
      </c>
      <c r="T581" s="216">
        <f>S581*H581</f>
        <v>0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7" t="s">
        <v>153</v>
      </c>
      <c r="AT581" s="217" t="s">
        <v>129</v>
      </c>
      <c r="AU581" s="217" t="s">
        <v>82</v>
      </c>
      <c r="AY581" s="19" t="s">
        <v>126</v>
      </c>
      <c r="BE581" s="218">
        <f>IF(N581="základní",J581,0)</f>
        <v>0</v>
      </c>
      <c r="BF581" s="218">
        <f>IF(N581="snížená",J581,0)</f>
        <v>0</v>
      </c>
      <c r="BG581" s="218">
        <f>IF(N581="zákl. přenesená",J581,0)</f>
        <v>0</v>
      </c>
      <c r="BH581" s="218">
        <f>IF(N581="sníž. přenesená",J581,0)</f>
        <v>0</v>
      </c>
      <c r="BI581" s="218">
        <f>IF(N581="nulová",J581,0)</f>
        <v>0</v>
      </c>
      <c r="BJ581" s="19" t="s">
        <v>80</v>
      </c>
      <c r="BK581" s="218">
        <f>ROUND(I581*H581,2)</f>
        <v>0</v>
      </c>
      <c r="BL581" s="19" t="s">
        <v>153</v>
      </c>
      <c r="BM581" s="217" t="s">
        <v>694</v>
      </c>
    </row>
    <row r="582" s="2" customFormat="1">
      <c r="A582" s="40"/>
      <c r="B582" s="41"/>
      <c r="C582" s="42"/>
      <c r="D582" s="219" t="s">
        <v>136</v>
      </c>
      <c r="E582" s="42"/>
      <c r="F582" s="220" t="s">
        <v>693</v>
      </c>
      <c r="G582" s="42"/>
      <c r="H582" s="42"/>
      <c r="I582" s="221"/>
      <c r="J582" s="42"/>
      <c r="K582" s="42"/>
      <c r="L582" s="46"/>
      <c r="M582" s="222"/>
      <c r="N582" s="223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136</v>
      </c>
      <c r="AU582" s="19" t="s">
        <v>82</v>
      </c>
    </row>
    <row r="583" s="2" customFormat="1" ht="24.15" customHeight="1">
      <c r="A583" s="40"/>
      <c r="B583" s="41"/>
      <c r="C583" s="269" t="s">
        <v>695</v>
      </c>
      <c r="D583" s="269" t="s">
        <v>383</v>
      </c>
      <c r="E583" s="270" t="s">
        <v>696</v>
      </c>
      <c r="F583" s="271" t="s">
        <v>697</v>
      </c>
      <c r="G583" s="272" t="s">
        <v>510</v>
      </c>
      <c r="H583" s="273">
        <v>4</v>
      </c>
      <c r="I583" s="274"/>
      <c r="J583" s="275">
        <f>ROUND(I583*H583,2)</f>
        <v>0</v>
      </c>
      <c r="K583" s="271" t="s">
        <v>19</v>
      </c>
      <c r="L583" s="276"/>
      <c r="M583" s="277" t="s">
        <v>19</v>
      </c>
      <c r="N583" s="278" t="s">
        <v>43</v>
      </c>
      <c r="O583" s="86"/>
      <c r="P583" s="215">
        <f>O583*H583</f>
        <v>0</v>
      </c>
      <c r="Q583" s="215">
        <v>0.059999999999999998</v>
      </c>
      <c r="R583" s="215">
        <f>Q583*H583</f>
        <v>0.23999999999999999</v>
      </c>
      <c r="S583" s="215">
        <v>0</v>
      </c>
      <c r="T583" s="216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7" t="s">
        <v>183</v>
      </c>
      <c r="AT583" s="217" t="s">
        <v>383</v>
      </c>
      <c r="AU583" s="217" t="s">
        <v>82</v>
      </c>
      <c r="AY583" s="19" t="s">
        <v>126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9" t="s">
        <v>80</v>
      </c>
      <c r="BK583" s="218">
        <f>ROUND(I583*H583,2)</f>
        <v>0</v>
      </c>
      <c r="BL583" s="19" t="s">
        <v>153</v>
      </c>
      <c r="BM583" s="217" t="s">
        <v>698</v>
      </c>
    </row>
    <row r="584" s="2" customFormat="1">
      <c r="A584" s="40"/>
      <c r="B584" s="41"/>
      <c r="C584" s="42"/>
      <c r="D584" s="219" t="s">
        <v>136</v>
      </c>
      <c r="E584" s="42"/>
      <c r="F584" s="220" t="s">
        <v>697</v>
      </c>
      <c r="G584" s="42"/>
      <c r="H584" s="42"/>
      <c r="I584" s="221"/>
      <c r="J584" s="42"/>
      <c r="K584" s="42"/>
      <c r="L584" s="46"/>
      <c r="M584" s="222"/>
      <c r="N584" s="223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136</v>
      </c>
      <c r="AU584" s="19" t="s">
        <v>82</v>
      </c>
    </row>
    <row r="585" s="13" customFormat="1">
      <c r="A585" s="13"/>
      <c r="B585" s="226"/>
      <c r="C585" s="227"/>
      <c r="D585" s="219" t="s">
        <v>139</v>
      </c>
      <c r="E585" s="228" t="s">
        <v>19</v>
      </c>
      <c r="F585" s="229" t="s">
        <v>650</v>
      </c>
      <c r="G585" s="227"/>
      <c r="H585" s="228" t="s">
        <v>19</v>
      </c>
      <c r="I585" s="230"/>
      <c r="J585" s="227"/>
      <c r="K585" s="227"/>
      <c r="L585" s="231"/>
      <c r="M585" s="232"/>
      <c r="N585" s="233"/>
      <c r="O585" s="233"/>
      <c r="P585" s="233"/>
      <c r="Q585" s="233"/>
      <c r="R585" s="233"/>
      <c r="S585" s="233"/>
      <c r="T585" s="23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5" t="s">
        <v>139</v>
      </c>
      <c r="AU585" s="235" t="s">
        <v>82</v>
      </c>
      <c r="AV585" s="13" t="s">
        <v>80</v>
      </c>
      <c r="AW585" s="13" t="s">
        <v>33</v>
      </c>
      <c r="AX585" s="13" t="s">
        <v>72</v>
      </c>
      <c r="AY585" s="235" t="s">
        <v>126</v>
      </c>
    </row>
    <row r="586" s="14" customFormat="1">
      <c r="A586" s="14"/>
      <c r="B586" s="236"/>
      <c r="C586" s="237"/>
      <c r="D586" s="219" t="s">
        <v>139</v>
      </c>
      <c r="E586" s="238" t="s">
        <v>19</v>
      </c>
      <c r="F586" s="239" t="s">
        <v>153</v>
      </c>
      <c r="G586" s="237"/>
      <c r="H586" s="240">
        <v>4</v>
      </c>
      <c r="I586" s="241"/>
      <c r="J586" s="237"/>
      <c r="K586" s="237"/>
      <c r="L586" s="242"/>
      <c r="M586" s="243"/>
      <c r="N586" s="244"/>
      <c r="O586" s="244"/>
      <c r="P586" s="244"/>
      <c r="Q586" s="244"/>
      <c r="R586" s="244"/>
      <c r="S586" s="244"/>
      <c r="T586" s="24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6" t="s">
        <v>139</v>
      </c>
      <c r="AU586" s="246" t="s">
        <v>82</v>
      </c>
      <c r="AV586" s="14" t="s">
        <v>82</v>
      </c>
      <c r="AW586" s="14" t="s">
        <v>33</v>
      </c>
      <c r="AX586" s="14" t="s">
        <v>80</v>
      </c>
      <c r="AY586" s="246" t="s">
        <v>126</v>
      </c>
    </row>
    <row r="587" s="2" customFormat="1" ht="16.5" customHeight="1">
      <c r="A587" s="40"/>
      <c r="B587" s="41"/>
      <c r="C587" s="269" t="s">
        <v>699</v>
      </c>
      <c r="D587" s="269" t="s">
        <v>383</v>
      </c>
      <c r="E587" s="270" t="s">
        <v>700</v>
      </c>
      <c r="F587" s="271" t="s">
        <v>701</v>
      </c>
      <c r="G587" s="272" t="s">
        <v>510</v>
      </c>
      <c r="H587" s="273">
        <v>4</v>
      </c>
      <c r="I587" s="274"/>
      <c r="J587" s="275">
        <f>ROUND(I587*H587,2)</f>
        <v>0</v>
      </c>
      <c r="K587" s="271" t="s">
        <v>19</v>
      </c>
      <c r="L587" s="276"/>
      <c r="M587" s="277" t="s">
        <v>19</v>
      </c>
      <c r="N587" s="278" t="s">
        <v>43</v>
      </c>
      <c r="O587" s="86"/>
      <c r="P587" s="215">
        <f>O587*H587</f>
        <v>0</v>
      </c>
      <c r="Q587" s="215">
        <v>0.042110000000000002</v>
      </c>
      <c r="R587" s="215">
        <f>Q587*H587</f>
        <v>0.16844000000000001</v>
      </c>
      <c r="S587" s="215">
        <v>0</v>
      </c>
      <c r="T587" s="216">
        <f>S587*H587</f>
        <v>0</v>
      </c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17" t="s">
        <v>183</v>
      </c>
      <c r="AT587" s="217" t="s">
        <v>383</v>
      </c>
      <c r="AU587" s="217" t="s">
        <v>82</v>
      </c>
      <c r="AY587" s="19" t="s">
        <v>126</v>
      </c>
      <c r="BE587" s="218">
        <f>IF(N587="základní",J587,0)</f>
        <v>0</v>
      </c>
      <c r="BF587" s="218">
        <f>IF(N587="snížená",J587,0)</f>
        <v>0</v>
      </c>
      <c r="BG587" s="218">
        <f>IF(N587="zákl. přenesená",J587,0)</f>
        <v>0</v>
      </c>
      <c r="BH587" s="218">
        <f>IF(N587="sníž. přenesená",J587,0)</f>
        <v>0</v>
      </c>
      <c r="BI587" s="218">
        <f>IF(N587="nulová",J587,0)</f>
        <v>0</v>
      </c>
      <c r="BJ587" s="19" t="s">
        <v>80</v>
      </c>
      <c r="BK587" s="218">
        <f>ROUND(I587*H587,2)</f>
        <v>0</v>
      </c>
      <c r="BL587" s="19" t="s">
        <v>153</v>
      </c>
      <c r="BM587" s="217" t="s">
        <v>702</v>
      </c>
    </row>
    <row r="588" s="2" customFormat="1">
      <c r="A588" s="40"/>
      <c r="B588" s="41"/>
      <c r="C588" s="42"/>
      <c r="D588" s="219" t="s">
        <v>136</v>
      </c>
      <c r="E588" s="42"/>
      <c r="F588" s="220" t="s">
        <v>701</v>
      </c>
      <c r="G588" s="42"/>
      <c r="H588" s="42"/>
      <c r="I588" s="221"/>
      <c r="J588" s="42"/>
      <c r="K588" s="42"/>
      <c r="L588" s="46"/>
      <c r="M588" s="222"/>
      <c r="N588" s="223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136</v>
      </c>
      <c r="AU588" s="19" t="s">
        <v>82</v>
      </c>
    </row>
    <row r="589" s="13" customFormat="1">
      <c r="A589" s="13"/>
      <c r="B589" s="226"/>
      <c r="C589" s="227"/>
      <c r="D589" s="219" t="s">
        <v>139</v>
      </c>
      <c r="E589" s="228" t="s">
        <v>19</v>
      </c>
      <c r="F589" s="229" t="s">
        <v>650</v>
      </c>
      <c r="G589" s="227"/>
      <c r="H589" s="228" t="s">
        <v>19</v>
      </c>
      <c r="I589" s="230"/>
      <c r="J589" s="227"/>
      <c r="K589" s="227"/>
      <c r="L589" s="231"/>
      <c r="M589" s="232"/>
      <c r="N589" s="233"/>
      <c r="O589" s="233"/>
      <c r="P589" s="233"/>
      <c r="Q589" s="233"/>
      <c r="R589" s="233"/>
      <c r="S589" s="233"/>
      <c r="T589" s="23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5" t="s">
        <v>139</v>
      </c>
      <c r="AU589" s="235" t="s">
        <v>82</v>
      </c>
      <c r="AV589" s="13" t="s">
        <v>80</v>
      </c>
      <c r="AW589" s="13" t="s">
        <v>33</v>
      </c>
      <c r="AX589" s="13" t="s">
        <v>72</v>
      </c>
      <c r="AY589" s="235" t="s">
        <v>126</v>
      </c>
    </row>
    <row r="590" s="14" customFormat="1">
      <c r="A590" s="14"/>
      <c r="B590" s="236"/>
      <c r="C590" s="237"/>
      <c r="D590" s="219" t="s">
        <v>139</v>
      </c>
      <c r="E590" s="238" t="s">
        <v>19</v>
      </c>
      <c r="F590" s="239" t="s">
        <v>153</v>
      </c>
      <c r="G590" s="237"/>
      <c r="H590" s="240">
        <v>4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6" t="s">
        <v>139</v>
      </c>
      <c r="AU590" s="246" t="s">
        <v>82</v>
      </c>
      <c r="AV590" s="14" t="s">
        <v>82</v>
      </c>
      <c r="AW590" s="14" t="s">
        <v>33</v>
      </c>
      <c r="AX590" s="14" t="s">
        <v>80</v>
      </c>
      <c r="AY590" s="246" t="s">
        <v>126</v>
      </c>
    </row>
    <row r="591" s="2" customFormat="1" ht="16.5" customHeight="1">
      <c r="A591" s="40"/>
      <c r="B591" s="41"/>
      <c r="C591" s="206" t="s">
        <v>703</v>
      </c>
      <c r="D591" s="206" t="s">
        <v>129</v>
      </c>
      <c r="E591" s="207" t="s">
        <v>704</v>
      </c>
      <c r="F591" s="208" t="s">
        <v>705</v>
      </c>
      <c r="G591" s="209" t="s">
        <v>510</v>
      </c>
      <c r="H591" s="210">
        <v>4</v>
      </c>
      <c r="I591" s="211"/>
      <c r="J591" s="212">
        <f>ROUND(I591*H591,2)</f>
        <v>0</v>
      </c>
      <c r="K591" s="208" t="s">
        <v>19</v>
      </c>
      <c r="L591" s="46"/>
      <c r="M591" s="213" t="s">
        <v>19</v>
      </c>
      <c r="N591" s="214" t="s">
        <v>43</v>
      </c>
      <c r="O591" s="86"/>
      <c r="P591" s="215">
        <f>O591*H591</f>
        <v>0</v>
      </c>
      <c r="Q591" s="215">
        <v>4.0000000000000003E-05</v>
      </c>
      <c r="R591" s="215">
        <f>Q591*H591</f>
        <v>0.00016000000000000001</v>
      </c>
      <c r="S591" s="215">
        <v>0</v>
      </c>
      <c r="T591" s="216">
        <f>S591*H591</f>
        <v>0</v>
      </c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R591" s="217" t="s">
        <v>153</v>
      </c>
      <c r="AT591" s="217" t="s">
        <v>129</v>
      </c>
      <c r="AU591" s="217" t="s">
        <v>82</v>
      </c>
      <c r="AY591" s="19" t="s">
        <v>126</v>
      </c>
      <c r="BE591" s="218">
        <f>IF(N591="základní",J591,0)</f>
        <v>0</v>
      </c>
      <c r="BF591" s="218">
        <f>IF(N591="snížená",J591,0)</f>
        <v>0</v>
      </c>
      <c r="BG591" s="218">
        <f>IF(N591="zákl. přenesená",J591,0)</f>
        <v>0</v>
      </c>
      <c r="BH591" s="218">
        <f>IF(N591="sníž. přenesená",J591,0)</f>
        <v>0</v>
      </c>
      <c r="BI591" s="218">
        <f>IF(N591="nulová",J591,0)</f>
        <v>0</v>
      </c>
      <c r="BJ591" s="19" t="s">
        <v>80</v>
      </c>
      <c r="BK591" s="218">
        <f>ROUND(I591*H591,2)</f>
        <v>0</v>
      </c>
      <c r="BL591" s="19" t="s">
        <v>153</v>
      </c>
      <c r="BM591" s="217" t="s">
        <v>706</v>
      </c>
    </row>
    <row r="592" s="2" customFormat="1">
      <c r="A592" s="40"/>
      <c r="B592" s="41"/>
      <c r="C592" s="42"/>
      <c r="D592" s="219" t="s">
        <v>136</v>
      </c>
      <c r="E592" s="42"/>
      <c r="F592" s="220" t="s">
        <v>705</v>
      </c>
      <c r="G592" s="42"/>
      <c r="H592" s="42"/>
      <c r="I592" s="221"/>
      <c r="J592" s="42"/>
      <c r="K592" s="42"/>
      <c r="L592" s="46"/>
      <c r="M592" s="222"/>
      <c r="N592" s="223"/>
      <c r="O592" s="86"/>
      <c r="P592" s="86"/>
      <c r="Q592" s="86"/>
      <c r="R592" s="86"/>
      <c r="S592" s="86"/>
      <c r="T592" s="87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136</v>
      </c>
      <c r="AU592" s="19" t="s">
        <v>82</v>
      </c>
    </row>
    <row r="593" s="2" customFormat="1" ht="16.5" customHeight="1">
      <c r="A593" s="40"/>
      <c r="B593" s="41"/>
      <c r="C593" s="269" t="s">
        <v>707</v>
      </c>
      <c r="D593" s="269" t="s">
        <v>383</v>
      </c>
      <c r="E593" s="270" t="s">
        <v>708</v>
      </c>
      <c r="F593" s="271" t="s">
        <v>709</v>
      </c>
      <c r="G593" s="272" t="s">
        <v>510</v>
      </c>
      <c r="H593" s="273">
        <v>4</v>
      </c>
      <c r="I593" s="274"/>
      <c r="J593" s="275">
        <f>ROUND(I593*H593,2)</f>
        <v>0</v>
      </c>
      <c r="K593" s="271" t="s">
        <v>19</v>
      </c>
      <c r="L593" s="276"/>
      <c r="M593" s="277" t="s">
        <v>19</v>
      </c>
      <c r="N593" s="278" t="s">
        <v>43</v>
      </c>
      <c r="O593" s="86"/>
      <c r="P593" s="215">
        <f>O593*H593</f>
        <v>0</v>
      </c>
      <c r="Q593" s="215">
        <v>0.00010000000000000001</v>
      </c>
      <c r="R593" s="215">
        <f>Q593*H593</f>
        <v>0.00040000000000000002</v>
      </c>
      <c r="S593" s="215">
        <v>0</v>
      </c>
      <c r="T593" s="216">
        <f>S593*H593</f>
        <v>0</v>
      </c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R593" s="217" t="s">
        <v>183</v>
      </c>
      <c r="AT593" s="217" t="s">
        <v>383</v>
      </c>
      <c r="AU593" s="217" t="s">
        <v>82</v>
      </c>
      <c r="AY593" s="19" t="s">
        <v>126</v>
      </c>
      <c r="BE593" s="218">
        <f>IF(N593="základní",J593,0)</f>
        <v>0</v>
      </c>
      <c r="BF593" s="218">
        <f>IF(N593="snížená",J593,0)</f>
        <v>0</v>
      </c>
      <c r="BG593" s="218">
        <f>IF(N593="zákl. přenesená",J593,0)</f>
        <v>0</v>
      </c>
      <c r="BH593" s="218">
        <f>IF(N593="sníž. přenesená",J593,0)</f>
        <v>0</v>
      </c>
      <c r="BI593" s="218">
        <f>IF(N593="nulová",J593,0)</f>
        <v>0</v>
      </c>
      <c r="BJ593" s="19" t="s">
        <v>80</v>
      </c>
      <c r="BK593" s="218">
        <f>ROUND(I593*H593,2)</f>
        <v>0</v>
      </c>
      <c r="BL593" s="19" t="s">
        <v>153</v>
      </c>
      <c r="BM593" s="217" t="s">
        <v>710</v>
      </c>
    </row>
    <row r="594" s="2" customFormat="1">
      <c r="A594" s="40"/>
      <c r="B594" s="41"/>
      <c r="C594" s="42"/>
      <c r="D594" s="219" t="s">
        <v>136</v>
      </c>
      <c r="E594" s="42"/>
      <c r="F594" s="220" t="s">
        <v>709</v>
      </c>
      <c r="G594" s="42"/>
      <c r="H594" s="42"/>
      <c r="I594" s="221"/>
      <c r="J594" s="42"/>
      <c r="K594" s="42"/>
      <c r="L594" s="46"/>
      <c r="M594" s="222"/>
      <c r="N594" s="223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136</v>
      </c>
      <c r="AU594" s="19" t="s">
        <v>82</v>
      </c>
    </row>
    <row r="595" s="13" customFormat="1">
      <c r="A595" s="13"/>
      <c r="B595" s="226"/>
      <c r="C595" s="227"/>
      <c r="D595" s="219" t="s">
        <v>139</v>
      </c>
      <c r="E595" s="228" t="s">
        <v>19</v>
      </c>
      <c r="F595" s="229" t="s">
        <v>650</v>
      </c>
      <c r="G595" s="227"/>
      <c r="H595" s="228" t="s">
        <v>19</v>
      </c>
      <c r="I595" s="230"/>
      <c r="J595" s="227"/>
      <c r="K595" s="227"/>
      <c r="L595" s="231"/>
      <c r="M595" s="232"/>
      <c r="N595" s="233"/>
      <c r="O595" s="233"/>
      <c r="P595" s="233"/>
      <c r="Q595" s="233"/>
      <c r="R595" s="233"/>
      <c r="S595" s="233"/>
      <c r="T595" s="23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5" t="s">
        <v>139</v>
      </c>
      <c r="AU595" s="235" t="s">
        <v>82</v>
      </c>
      <c r="AV595" s="13" t="s">
        <v>80</v>
      </c>
      <c r="AW595" s="13" t="s">
        <v>33</v>
      </c>
      <c r="AX595" s="13" t="s">
        <v>72</v>
      </c>
      <c r="AY595" s="235" t="s">
        <v>126</v>
      </c>
    </row>
    <row r="596" s="14" customFormat="1">
      <c r="A596" s="14"/>
      <c r="B596" s="236"/>
      <c r="C596" s="237"/>
      <c r="D596" s="219" t="s">
        <v>139</v>
      </c>
      <c r="E596" s="238" t="s">
        <v>19</v>
      </c>
      <c r="F596" s="239" t="s">
        <v>153</v>
      </c>
      <c r="G596" s="237"/>
      <c r="H596" s="240">
        <v>4</v>
      </c>
      <c r="I596" s="241"/>
      <c r="J596" s="237"/>
      <c r="K596" s="237"/>
      <c r="L596" s="242"/>
      <c r="M596" s="243"/>
      <c r="N596" s="244"/>
      <c r="O596" s="244"/>
      <c r="P596" s="244"/>
      <c r="Q596" s="244"/>
      <c r="R596" s="244"/>
      <c r="S596" s="244"/>
      <c r="T596" s="24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6" t="s">
        <v>139</v>
      </c>
      <c r="AU596" s="246" t="s">
        <v>82</v>
      </c>
      <c r="AV596" s="14" t="s">
        <v>82</v>
      </c>
      <c r="AW596" s="14" t="s">
        <v>33</v>
      </c>
      <c r="AX596" s="14" t="s">
        <v>80</v>
      </c>
      <c r="AY596" s="246" t="s">
        <v>126</v>
      </c>
    </row>
    <row r="597" s="2" customFormat="1" ht="16.5" customHeight="1">
      <c r="A597" s="40"/>
      <c r="B597" s="41"/>
      <c r="C597" s="206" t="s">
        <v>711</v>
      </c>
      <c r="D597" s="206" t="s">
        <v>129</v>
      </c>
      <c r="E597" s="207" t="s">
        <v>209</v>
      </c>
      <c r="F597" s="208" t="s">
        <v>712</v>
      </c>
      <c r="G597" s="209" t="s">
        <v>510</v>
      </c>
      <c r="H597" s="210">
        <v>3</v>
      </c>
      <c r="I597" s="211"/>
      <c r="J597" s="212">
        <f>ROUND(I597*H597,2)</f>
        <v>0</v>
      </c>
      <c r="K597" s="208" t="s">
        <v>19</v>
      </c>
      <c r="L597" s="46"/>
      <c r="M597" s="213" t="s">
        <v>19</v>
      </c>
      <c r="N597" s="214" t="s">
        <v>43</v>
      </c>
      <c r="O597" s="86"/>
      <c r="P597" s="215">
        <f>O597*H597</f>
        <v>0</v>
      </c>
      <c r="Q597" s="215">
        <v>0.0053499999999999997</v>
      </c>
      <c r="R597" s="215">
        <f>Q597*H597</f>
        <v>0.016049999999999998</v>
      </c>
      <c r="S597" s="215">
        <v>0</v>
      </c>
      <c r="T597" s="216">
        <f>S597*H597</f>
        <v>0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217" t="s">
        <v>153</v>
      </c>
      <c r="AT597" s="217" t="s">
        <v>129</v>
      </c>
      <c r="AU597" s="217" t="s">
        <v>82</v>
      </c>
      <c r="AY597" s="19" t="s">
        <v>126</v>
      </c>
      <c r="BE597" s="218">
        <f>IF(N597="základní",J597,0)</f>
        <v>0</v>
      </c>
      <c r="BF597" s="218">
        <f>IF(N597="snížená",J597,0)</f>
        <v>0</v>
      </c>
      <c r="BG597" s="218">
        <f>IF(N597="zákl. přenesená",J597,0)</f>
        <v>0</v>
      </c>
      <c r="BH597" s="218">
        <f>IF(N597="sníž. přenesená",J597,0)</f>
        <v>0</v>
      </c>
      <c r="BI597" s="218">
        <f>IF(N597="nulová",J597,0)</f>
        <v>0</v>
      </c>
      <c r="BJ597" s="19" t="s">
        <v>80</v>
      </c>
      <c r="BK597" s="218">
        <f>ROUND(I597*H597,2)</f>
        <v>0</v>
      </c>
      <c r="BL597" s="19" t="s">
        <v>153</v>
      </c>
      <c r="BM597" s="217" t="s">
        <v>713</v>
      </c>
    </row>
    <row r="598" s="2" customFormat="1">
      <c r="A598" s="40"/>
      <c r="B598" s="41"/>
      <c r="C598" s="42"/>
      <c r="D598" s="219" t="s">
        <v>136</v>
      </c>
      <c r="E598" s="42"/>
      <c r="F598" s="220" t="s">
        <v>712</v>
      </c>
      <c r="G598" s="42"/>
      <c r="H598" s="42"/>
      <c r="I598" s="221"/>
      <c r="J598" s="42"/>
      <c r="K598" s="42"/>
      <c r="L598" s="46"/>
      <c r="M598" s="222"/>
      <c r="N598" s="223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136</v>
      </c>
      <c r="AU598" s="19" t="s">
        <v>82</v>
      </c>
    </row>
    <row r="599" s="2" customFormat="1" ht="16.5" customHeight="1">
      <c r="A599" s="40"/>
      <c r="B599" s="41"/>
      <c r="C599" s="269" t="s">
        <v>714</v>
      </c>
      <c r="D599" s="269" t="s">
        <v>383</v>
      </c>
      <c r="E599" s="270" t="s">
        <v>209</v>
      </c>
      <c r="F599" s="271" t="s">
        <v>715</v>
      </c>
      <c r="G599" s="272" t="s">
        <v>510</v>
      </c>
      <c r="H599" s="273">
        <v>3</v>
      </c>
      <c r="I599" s="274"/>
      <c r="J599" s="275">
        <f>ROUND(I599*H599,2)</f>
        <v>0</v>
      </c>
      <c r="K599" s="271" t="s">
        <v>19</v>
      </c>
      <c r="L599" s="276"/>
      <c r="M599" s="277" t="s">
        <v>19</v>
      </c>
      <c r="N599" s="278" t="s">
        <v>43</v>
      </c>
      <c r="O599" s="86"/>
      <c r="P599" s="215">
        <f>O599*H599</f>
        <v>0</v>
      </c>
      <c r="Q599" s="215">
        <v>0.0060000000000000001</v>
      </c>
      <c r="R599" s="215">
        <f>Q599*H599</f>
        <v>0.018000000000000002</v>
      </c>
      <c r="S599" s="215">
        <v>0</v>
      </c>
      <c r="T599" s="216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17" t="s">
        <v>183</v>
      </c>
      <c r="AT599" s="217" t="s">
        <v>383</v>
      </c>
      <c r="AU599" s="217" t="s">
        <v>82</v>
      </c>
      <c r="AY599" s="19" t="s">
        <v>126</v>
      </c>
      <c r="BE599" s="218">
        <f>IF(N599="základní",J599,0)</f>
        <v>0</v>
      </c>
      <c r="BF599" s="218">
        <f>IF(N599="snížená",J599,0)</f>
        <v>0</v>
      </c>
      <c r="BG599" s="218">
        <f>IF(N599="zákl. přenesená",J599,0)</f>
        <v>0</v>
      </c>
      <c r="BH599" s="218">
        <f>IF(N599="sníž. přenesená",J599,0)</f>
        <v>0</v>
      </c>
      <c r="BI599" s="218">
        <f>IF(N599="nulová",J599,0)</f>
        <v>0</v>
      </c>
      <c r="BJ599" s="19" t="s">
        <v>80</v>
      </c>
      <c r="BK599" s="218">
        <f>ROUND(I599*H599,2)</f>
        <v>0</v>
      </c>
      <c r="BL599" s="19" t="s">
        <v>153</v>
      </c>
      <c r="BM599" s="217" t="s">
        <v>716</v>
      </c>
    </row>
    <row r="600" s="2" customFormat="1">
      <c r="A600" s="40"/>
      <c r="B600" s="41"/>
      <c r="C600" s="42"/>
      <c r="D600" s="219" t="s">
        <v>136</v>
      </c>
      <c r="E600" s="42"/>
      <c r="F600" s="220" t="s">
        <v>715</v>
      </c>
      <c r="G600" s="42"/>
      <c r="H600" s="42"/>
      <c r="I600" s="221"/>
      <c r="J600" s="42"/>
      <c r="K600" s="42"/>
      <c r="L600" s="46"/>
      <c r="M600" s="222"/>
      <c r="N600" s="223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136</v>
      </c>
      <c r="AU600" s="19" t="s">
        <v>82</v>
      </c>
    </row>
    <row r="601" s="13" customFormat="1">
      <c r="A601" s="13"/>
      <c r="B601" s="226"/>
      <c r="C601" s="227"/>
      <c r="D601" s="219" t="s">
        <v>139</v>
      </c>
      <c r="E601" s="228" t="s">
        <v>19</v>
      </c>
      <c r="F601" s="229" t="s">
        <v>650</v>
      </c>
      <c r="G601" s="227"/>
      <c r="H601" s="228" t="s">
        <v>19</v>
      </c>
      <c r="I601" s="230"/>
      <c r="J601" s="227"/>
      <c r="K601" s="227"/>
      <c r="L601" s="231"/>
      <c r="M601" s="232"/>
      <c r="N601" s="233"/>
      <c r="O601" s="233"/>
      <c r="P601" s="233"/>
      <c r="Q601" s="233"/>
      <c r="R601" s="233"/>
      <c r="S601" s="233"/>
      <c r="T601" s="23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5" t="s">
        <v>139</v>
      </c>
      <c r="AU601" s="235" t="s">
        <v>82</v>
      </c>
      <c r="AV601" s="13" t="s">
        <v>80</v>
      </c>
      <c r="AW601" s="13" t="s">
        <v>33</v>
      </c>
      <c r="AX601" s="13" t="s">
        <v>72</v>
      </c>
      <c r="AY601" s="235" t="s">
        <v>126</v>
      </c>
    </row>
    <row r="602" s="14" customFormat="1">
      <c r="A602" s="14"/>
      <c r="B602" s="236"/>
      <c r="C602" s="237"/>
      <c r="D602" s="219" t="s">
        <v>139</v>
      </c>
      <c r="E602" s="238" t="s">
        <v>19</v>
      </c>
      <c r="F602" s="239" t="s">
        <v>147</v>
      </c>
      <c r="G602" s="237"/>
      <c r="H602" s="240">
        <v>3</v>
      </c>
      <c r="I602" s="241"/>
      <c r="J602" s="237"/>
      <c r="K602" s="237"/>
      <c r="L602" s="242"/>
      <c r="M602" s="243"/>
      <c r="N602" s="244"/>
      <c r="O602" s="244"/>
      <c r="P602" s="244"/>
      <c r="Q602" s="244"/>
      <c r="R602" s="244"/>
      <c r="S602" s="244"/>
      <c r="T602" s="24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6" t="s">
        <v>139</v>
      </c>
      <c r="AU602" s="246" t="s">
        <v>82</v>
      </c>
      <c r="AV602" s="14" t="s">
        <v>82</v>
      </c>
      <c r="AW602" s="14" t="s">
        <v>33</v>
      </c>
      <c r="AX602" s="14" t="s">
        <v>80</v>
      </c>
      <c r="AY602" s="246" t="s">
        <v>126</v>
      </c>
    </row>
    <row r="603" s="2" customFormat="1" ht="16.5" customHeight="1">
      <c r="A603" s="40"/>
      <c r="B603" s="41"/>
      <c r="C603" s="206" t="s">
        <v>717</v>
      </c>
      <c r="D603" s="206" t="s">
        <v>129</v>
      </c>
      <c r="E603" s="207" t="s">
        <v>718</v>
      </c>
      <c r="F603" s="208" t="s">
        <v>719</v>
      </c>
      <c r="G603" s="209" t="s">
        <v>192</v>
      </c>
      <c r="H603" s="210">
        <v>13</v>
      </c>
      <c r="I603" s="211"/>
      <c r="J603" s="212">
        <f>ROUND(I603*H603,2)</f>
        <v>0</v>
      </c>
      <c r="K603" s="208" t="s">
        <v>19</v>
      </c>
      <c r="L603" s="46"/>
      <c r="M603" s="213" t="s">
        <v>19</v>
      </c>
      <c r="N603" s="214" t="s">
        <v>43</v>
      </c>
      <c r="O603" s="86"/>
      <c r="P603" s="215">
        <f>O603*H603</f>
        <v>0</v>
      </c>
      <c r="Q603" s="215">
        <v>0</v>
      </c>
      <c r="R603" s="215">
        <f>Q603*H603</f>
        <v>0</v>
      </c>
      <c r="S603" s="215">
        <v>0</v>
      </c>
      <c r="T603" s="216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217" t="s">
        <v>153</v>
      </c>
      <c r="AT603" s="217" t="s">
        <v>129</v>
      </c>
      <c r="AU603" s="217" t="s">
        <v>82</v>
      </c>
      <c r="AY603" s="19" t="s">
        <v>126</v>
      </c>
      <c r="BE603" s="218">
        <f>IF(N603="základní",J603,0)</f>
        <v>0</v>
      </c>
      <c r="BF603" s="218">
        <f>IF(N603="snížená",J603,0)</f>
        <v>0</v>
      </c>
      <c r="BG603" s="218">
        <f>IF(N603="zákl. přenesená",J603,0)</f>
        <v>0</v>
      </c>
      <c r="BH603" s="218">
        <f>IF(N603="sníž. přenesená",J603,0)</f>
        <v>0</v>
      </c>
      <c r="BI603" s="218">
        <f>IF(N603="nulová",J603,0)</f>
        <v>0</v>
      </c>
      <c r="BJ603" s="19" t="s">
        <v>80</v>
      </c>
      <c r="BK603" s="218">
        <f>ROUND(I603*H603,2)</f>
        <v>0</v>
      </c>
      <c r="BL603" s="19" t="s">
        <v>153</v>
      </c>
      <c r="BM603" s="217" t="s">
        <v>720</v>
      </c>
    </row>
    <row r="604" s="2" customFormat="1">
      <c r="A604" s="40"/>
      <c r="B604" s="41"/>
      <c r="C604" s="42"/>
      <c r="D604" s="219" t="s">
        <v>136</v>
      </c>
      <c r="E604" s="42"/>
      <c r="F604" s="220" t="s">
        <v>719</v>
      </c>
      <c r="G604" s="42"/>
      <c r="H604" s="42"/>
      <c r="I604" s="221"/>
      <c r="J604" s="42"/>
      <c r="K604" s="42"/>
      <c r="L604" s="46"/>
      <c r="M604" s="222"/>
      <c r="N604" s="223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136</v>
      </c>
      <c r="AU604" s="19" t="s">
        <v>82</v>
      </c>
    </row>
    <row r="605" s="2" customFormat="1" ht="16.5" customHeight="1">
      <c r="A605" s="40"/>
      <c r="B605" s="41"/>
      <c r="C605" s="269" t="s">
        <v>721</v>
      </c>
      <c r="D605" s="269" t="s">
        <v>383</v>
      </c>
      <c r="E605" s="270" t="s">
        <v>722</v>
      </c>
      <c r="F605" s="271" t="s">
        <v>723</v>
      </c>
      <c r="G605" s="272" t="s">
        <v>510</v>
      </c>
      <c r="H605" s="273">
        <v>13</v>
      </c>
      <c r="I605" s="274"/>
      <c r="J605" s="275">
        <f>ROUND(I605*H605,2)</f>
        <v>0</v>
      </c>
      <c r="K605" s="271" t="s">
        <v>133</v>
      </c>
      <c r="L605" s="276"/>
      <c r="M605" s="277" t="s">
        <v>19</v>
      </c>
      <c r="N605" s="278" t="s">
        <v>43</v>
      </c>
      <c r="O605" s="86"/>
      <c r="P605" s="215">
        <f>O605*H605</f>
        <v>0</v>
      </c>
      <c r="Q605" s="215">
        <v>0.00059999999999999995</v>
      </c>
      <c r="R605" s="215">
        <f>Q605*H605</f>
        <v>0.0077999999999999996</v>
      </c>
      <c r="S605" s="215">
        <v>0</v>
      </c>
      <c r="T605" s="216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7" t="s">
        <v>183</v>
      </c>
      <c r="AT605" s="217" t="s">
        <v>383</v>
      </c>
      <c r="AU605" s="217" t="s">
        <v>82</v>
      </c>
      <c r="AY605" s="19" t="s">
        <v>126</v>
      </c>
      <c r="BE605" s="218">
        <f>IF(N605="základní",J605,0)</f>
        <v>0</v>
      </c>
      <c r="BF605" s="218">
        <f>IF(N605="snížená",J605,0)</f>
        <v>0</v>
      </c>
      <c r="BG605" s="218">
        <f>IF(N605="zákl. přenesená",J605,0)</f>
        <v>0</v>
      </c>
      <c r="BH605" s="218">
        <f>IF(N605="sníž. přenesená",J605,0)</f>
        <v>0</v>
      </c>
      <c r="BI605" s="218">
        <f>IF(N605="nulová",J605,0)</f>
        <v>0</v>
      </c>
      <c r="BJ605" s="19" t="s">
        <v>80</v>
      </c>
      <c r="BK605" s="218">
        <f>ROUND(I605*H605,2)</f>
        <v>0</v>
      </c>
      <c r="BL605" s="19" t="s">
        <v>153</v>
      </c>
      <c r="BM605" s="217" t="s">
        <v>724</v>
      </c>
    </row>
    <row r="606" s="2" customFormat="1">
      <c r="A606" s="40"/>
      <c r="B606" s="41"/>
      <c r="C606" s="42"/>
      <c r="D606" s="219" t="s">
        <v>136</v>
      </c>
      <c r="E606" s="42"/>
      <c r="F606" s="220" t="s">
        <v>723</v>
      </c>
      <c r="G606" s="42"/>
      <c r="H606" s="42"/>
      <c r="I606" s="221"/>
      <c r="J606" s="42"/>
      <c r="K606" s="42"/>
      <c r="L606" s="46"/>
      <c r="M606" s="222"/>
      <c r="N606" s="223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136</v>
      </c>
      <c r="AU606" s="19" t="s">
        <v>82</v>
      </c>
    </row>
    <row r="607" s="2" customFormat="1" ht="16.5" customHeight="1">
      <c r="A607" s="40"/>
      <c r="B607" s="41"/>
      <c r="C607" s="206" t="s">
        <v>725</v>
      </c>
      <c r="D607" s="206" t="s">
        <v>129</v>
      </c>
      <c r="E607" s="207" t="s">
        <v>726</v>
      </c>
      <c r="F607" s="208" t="s">
        <v>727</v>
      </c>
      <c r="G607" s="209" t="s">
        <v>295</v>
      </c>
      <c r="H607" s="210">
        <v>1.2</v>
      </c>
      <c r="I607" s="211"/>
      <c r="J607" s="212">
        <f>ROUND(I607*H607,2)</f>
        <v>0</v>
      </c>
      <c r="K607" s="208" t="s">
        <v>133</v>
      </c>
      <c r="L607" s="46"/>
      <c r="M607" s="213" t="s">
        <v>19</v>
      </c>
      <c r="N607" s="214" t="s">
        <v>43</v>
      </c>
      <c r="O607" s="86"/>
      <c r="P607" s="215">
        <f>O607*H607</f>
        <v>0</v>
      </c>
      <c r="Q607" s="215">
        <v>2.3010199999999998</v>
      </c>
      <c r="R607" s="215">
        <f>Q607*H607</f>
        <v>2.7612239999999999</v>
      </c>
      <c r="S607" s="215">
        <v>0</v>
      </c>
      <c r="T607" s="216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7" t="s">
        <v>153</v>
      </c>
      <c r="AT607" s="217" t="s">
        <v>129</v>
      </c>
      <c r="AU607" s="217" t="s">
        <v>82</v>
      </c>
      <c r="AY607" s="19" t="s">
        <v>126</v>
      </c>
      <c r="BE607" s="218">
        <f>IF(N607="základní",J607,0)</f>
        <v>0</v>
      </c>
      <c r="BF607" s="218">
        <f>IF(N607="snížená",J607,0)</f>
        <v>0</v>
      </c>
      <c r="BG607" s="218">
        <f>IF(N607="zákl. přenesená",J607,0)</f>
        <v>0</v>
      </c>
      <c r="BH607" s="218">
        <f>IF(N607="sníž. přenesená",J607,0)</f>
        <v>0</v>
      </c>
      <c r="BI607" s="218">
        <f>IF(N607="nulová",J607,0)</f>
        <v>0</v>
      </c>
      <c r="BJ607" s="19" t="s">
        <v>80</v>
      </c>
      <c r="BK607" s="218">
        <f>ROUND(I607*H607,2)</f>
        <v>0</v>
      </c>
      <c r="BL607" s="19" t="s">
        <v>153</v>
      </c>
      <c r="BM607" s="217" t="s">
        <v>728</v>
      </c>
    </row>
    <row r="608" s="2" customFormat="1">
      <c r="A608" s="40"/>
      <c r="B608" s="41"/>
      <c r="C608" s="42"/>
      <c r="D608" s="219" t="s">
        <v>136</v>
      </c>
      <c r="E608" s="42"/>
      <c r="F608" s="220" t="s">
        <v>729</v>
      </c>
      <c r="G608" s="42"/>
      <c r="H608" s="42"/>
      <c r="I608" s="221"/>
      <c r="J608" s="42"/>
      <c r="K608" s="42"/>
      <c r="L608" s="46"/>
      <c r="M608" s="222"/>
      <c r="N608" s="223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136</v>
      </c>
      <c r="AU608" s="19" t="s">
        <v>82</v>
      </c>
    </row>
    <row r="609" s="2" customFormat="1">
      <c r="A609" s="40"/>
      <c r="B609" s="41"/>
      <c r="C609" s="42"/>
      <c r="D609" s="224" t="s">
        <v>137</v>
      </c>
      <c r="E609" s="42"/>
      <c r="F609" s="225" t="s">
        <v>730</v>
      </c>
      <c r="G609" s="42"/>
      <c r="H609" s="42"/>
      <c r="I609" s="221"/>
      <c r="J609" s="42"/>
      <c r="K609" s="42"/>
      <c r="L609" s="46"/>
      <c r="M609" s="222"/>
      <c r="N609" s="223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137</v>
      </c>
      <c r="AU609" s="19" t="s">
        <v>82</v>
      </c>
    </row>
    <row r="610" s="2" customFormat="1" ht="16.5" customHeight="1">
      <c r="A610" s="40"/>
      <c r="B610" s="41"/>
      <c r="C610" s="206" t="s">
        <v>731</v>
      </c>
      <c r="D610" s="206" t="s">
        <v>129</v>
      </c>
      <c r="E610" s="207" t="s">
        <v>732</v>
      </c>
      <c r="F610" s="208" t="s">
        <v>733</v>
      </c>
      <c r="G610" s="209" t="s">
        <v>277</v>
      </c>
      <c r="H610" s="210">
        <v>235.166</v>
      </c>
      <c r="I610" s="211"/>
      <c r="J610" s="212">
        <f>ROUND(I610*H610,2)</f>
        <v>0</v>
      </c>
      <c r="K610" s="208" t="s">
        <v>133</v>
      </c>
      <c r="L610" s="46"/>
      <c r="M610" s="213" t="s">
        <v>19</v>
      </c>
      <c r="N610" s="214" t="s">
        <v>43</v>
      </c>
      <c r="O610" s="86"/>
      <c r="P610" s="215">
        <f>O610*H610</f>
        <v>0</v>
      </c>
      <c r="Q610" s="215">
        <v>9.0000000000000006E-05</v>
      </c>
      <c r="R610" s="215">
        <f>Q610*H610</f>
        <v>0.02116494</v>
      </c>
      <c r="S610" s="215">
        <v>0</v>
      </c>
      <c r="T610" s="216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17" t="s">
        <v>153</v>
      </c>
      <c r="AT610" s="217" t="s">
        <v>129</v>
      </c>
      <c r="AU610" s="217" t="s">
        <v>82</v>
      </c>
      <c r="AY610" s="19" t="s">
        <v>126</v>
      </c>
      <c r="BE610" s="218">
        <f>IF(N610="základní",J610,0)</f>
        <v>0</v>
      </c>
      <c r="BF610" s="218">
        <f>IF(N610="snížená",J610,0)</f>
        <v>0</v>
      </c>
      <c r="BG610" s="218">
        <f>IF(N610="zákl. přenesená",J610,0)</f>
        <v>0</v>
      </c>
      <c r="BH610" s="218">
        <f>IF(N610="sníž. přenesená",J610,0)</f>
        <v>0</v>
      </c>
      <c r="BI610" s="218">
        <f>IF(N610="nulová",J610,0)</f>
        <v>0</v>
      </c>
      <c r="BJ610" s="19" t="s">
        <v>80</v>
      </c>
      <c r="BK610" s="218">
        <f>ROUND(I610*H610,2)</f>
        <v>0</v>
      </c>
      <c r="BL610" s="19" t="s">
        <v>153</v>
      </c>
      <c r="BM610" s="217" t="s">
        <v>734</v>
      </c>
    </row>
    <row r="611" s="2" customFormat="1">
      <c r="A611" s="40"/>
      <c r="B611" s="41"/>
      <c r="C611" s="42"/>
      <c r="D611" s="219" t="s">
        <v>136</v>
      </c>
      <c r="E611" s="42"/>
      <c r="F611" s="220" t="s">
        <v>735</v>
      </c>
      <c r="G611" s="42"/>
      <c r="H611" s="42"/>
      <c r="I611" s="221"/>
      <c r="J611" s="42"/>
      <c r="K611" s="42"/>
      <c r="L611" s="46"/>
      <c r="M611" s="222"/>
      <c r="N611" s="223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136</v>
      </c>
      <c r="AU611" s="19" t="s">
        <v>82</v>
      </c>
    </row>
    <row r="612" s="2" customFormat="1">
      <c r="A612" s="40"/>
      <c r="B612" s="41"/>
      <c r="C612" s="42"/>
      <c r="D612" s="224" t="s">
        <v>137</v>
      </c>
      <c r="E612" s="42"/>
      <c r="F612" s="225" t="s">
        <v>736</v>
      </c>
      <c r="G612" s="42"/>
      <c r="H612" s="42"/>
      <c r="I612" s="221"/>
      <c r="J612" s="42"/>
      <c r="K612" s="42"/>
      <c r="L612" s="46"/>
      <c r="M612" s="222"/>
      <c r="N612" s="223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137</v>
      </c>
      <c r="AU612" s="19" t="s">
        <v>82</v>
      </c>
    </row>
    <row r="613" s="13" customFormat="1">
      <c r="A613" s="13"/>
      <c r="B613" s="226"/>
      <c r="C613" s="227"/>
      <c r="D613" s="219" t="s">
        <v>139</v>
      </c>
      <c r="E613" s="228" t="s">
        <v>19</v>
      </c>
      <c r="F613" s="229" t="s">
        <v>305</v>
      </c>
      <c r="G613" s="227"/>
      <c r="H613" s="228" t="s">
        <v>19</v>
      </c>
      <c r="I613" s="230"/>
      <c r="J613" s="227"/>
      <c r="K613" s="227"/>
      <c r="L613" s="231"/>
      <c r="M613" s="232"/>
      <c r="N613" s="233"/>
      <c r="O613" s="233"/>
      <c r="P613" s="233"/>
      <c r="Q613" s="233"/>
      <c r="R613" s="233"/>
      <c r="S613" s="233"/>
      <c r="T613" s="23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5" t="s">
        <v>139</v>
      </c>
      <c r="AU613" s="235" t="s">
        <v>82</v>
      </c>
      <c r="AV613" s="13" t="s">
        <v>80</v>
      </c>
      <c r="AW613" s="13" t="s">
        <v>33</v>
      </c>
      <c r="AX613" s="13" t="s">
        <v>72</v>
      </c>
      <c r="AY613" s="235" t="s">
        <v>126</v>
      </c>
    </row>
    <row r="614" s="13" customFormat="1">
      <c r="A614" s="13"/>
      <c r="B614" s="226"/>
      <c r="C614" s="227"/>
      <c r="D614" s="219" t="s">
        <v>139</v>
      </c>
      <c r="E614" s="228" t="s">
        <v>19</v>
      </c>
      <c r="F614" s="229" t="s">
        <v>737</v>
      </c>
      <c r="G614" s="227"/>
      <c r="H614" s="228" t="s">
        <v>19</v>
      </c>
      <c r="I614" s="230"/>
      <c r="J614" s="227"/>
      <c r="K614" s="227"/>
      <c r="L614" s="231"/>
      <c r="M614" s="232"/>
      <c r="N614" s="233"/>
      <c r="O614" s="233"/>
      <c r="P614" s="233"/>
      <c r="Q614" s="233"/>
      <c r="R614" s="233"/>
      <c r="S614" s="233"/>
      <c r="T614" s="23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5" t="s">
        <v>139</v>
      </c>
      <c r="AU614" s="235" t="s">
        <v>82</v>
      </c>
      <c r="AV614" s="13" t="s">
        <v>80</v>
      </c>
      <c r="AW614" s="13" t="s">
        <v>33</v>
      </c>
      <c r="AX614" s="13" t="s">
        <v>72</v>
      </c>
      <c r="AY614" s="235" t="s">
        <v>126</v>
      </c>
    </row>
    <row r="615" s="13" customFormat="1">
      <c r="A615" s="13"/>
      <c r="B615" s="226"/>
      <c r="C615" s="227"/>
      <c r="D615" s="219" t="s">
        <v>139</v>
      </c>
      <c r="E615" s="228" t="s">
        <v>19</v>
      </c>
      <c r="F615" s="229" t="s">
        <v>738</v>
      </c>
      <c r="G615" s="227"/>
      <c r="H615" s="228" t="s">
        <v>19</v>
      </c>
      <c r="I615" s="230"/>
      <c r="J615" s="227"/>
      <c r="K615" s="227"/>
      <c r="L615" s="231"/>
      <c r="M615" s="232"/>
      <c r="N615" s="233"/>
      <c r="O615" s="233"/>
      <c r="P615" s="233"/>
      <c r="Q615" s="233"/>
      <c r="R615" s="233"/>
      <c r="S615" s="233"/>
      <c r="T615" s="23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5" t="s">
        <v>139</v>
      </c>
      <c r="AU615" s="235" t="s">
        <v>82</v>
      </c>
      <c r="AV615" s="13" t="s">
        <v>80</v>
      </c>
      <c r="AW615" s="13" t="s">
        <v>33</v>
      </c>
      <c r="AX615" s="13" t="s">
        <v>72</v>
      </c>
      <c r="AY615" s="235" t="s">
        <v>126</v>
      </c>
    </row>
    <row r="616" s="14" customFormat="1">
      <c r="A616" s="14"/>
      <c r="B616" s="236"/>
      <c r="C616" s="237"/>
      <c r="D616" s="219" t="s">
        <v>139</v>
      </c>
      <c r="E616" s="239" t="s">
        <v>19</v>
      </c>
      <c r="F616" s="252" t="s">
        <v>255</v>
      </c>
      <c r="G616" s="237"/>
      <c r="H616" s="240">
        <v>235.166</v>
      </c>
      <c r="I616" s="241"/>
      <c r="J616" s="237"/>
      <c r="K616" s="237"/>
      <c r="L616" s="242"/>
      <c r="M616" s="243"/>
      <c r="N616" s="244"/>
      <c r="O616" s="244"/>
      <c r="P616" s="244"/>
      <c r="Q616" s="244"/>
      <c r="R616" s="244"/>
      <c r="S616" s="244"/>
      <c r="T616" s="24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6" t="s">
        <v>139</v>
      </c>
      <c r="AU616" s="246" t="s">
        <v>82</v>
      </c>
      <c r="AV616" s="14" t="s">
        <v>82</v>
      </c>
      <c r="AW616" s="14" t="s">
        <v>33</v>
      </c>
      <c r="AX616" s="14" t="s">
        <v>80</v>
      </c>
      <c r="AY616" s="246" t="s">
        <v>126</v>
      </c>
    </row>
    <row r="617" s="2" customFormat="1">
      <c r="A617" s="40"/>
      <c r="B617" s="41"/>
      <c r="C617" s="42"/>
      <c r="D617" s="219" t="s">
        <v>311</v>
      </c>
      <c r="E617" s="42"/>
      <c r="F617" s="253" t="s">
        <v>312</v>
      </c>
      <c r="G617" s="42"/>
      <c r="H617" s="42"/>
      <c r="I617" s="42"/>
      <c r="J617" s="42"/>
      <c r="K617" s="42"/>
      <c r="L617" s="46"/>
      <c r="M617" s="222"/>
      <c r="N617" s="223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U617" s="19" t="s">
        <v>82</v>
      </c>
    </row>
    <row r="618" s="2" customFormat="1">
      <c r="A618" s="40"/>
      <c r="B618" s="41"/>
      <c r="C618" s="42"/>
      <c r="D618" s="219" t="s">
        <v>311</v>
      </c>
      <c r="E618" s="42"/>
      <c r="F618" s="254" t="s">
        <v>313</v>
      </c>
      <c r="G618" s="42"/>
      <c r="H618" s="255">
        <v>161.68299999999999</v>
      </c>
      <c r="I618" s="42"/>
      <c r="J618" s="42"/>
      <c r="K618" s="42"/>
      <c r="L618" s="46"/>
      <c r="M618" s="222"/>
      <c r="N618" s="223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U618" s="19" t="s">
        <v>82</v>
      </c>
    </row>
    <row r="619" s="2" customFormat="1">
      <c r="A619" s="40"/>
      <c r="B619" s="41"/>
      <c r="C619" s="42"/>
      <c r="D619" s="219" t="s">
        <v>311</v>
      </c>
      <c r="E619" s="42"/>
      <c r="F619" s="254" t="s">
        <v>314</v>
      </c>
      <c r="G619" s="42"/>
      <c r="H619" s="255">
        <v>18.199999999999999</v>
      </c>
      <c r="I619" s="42"/>
      <c r="J619" s="42"/>
      <c r="K619" s="42"/>
      <c r="L619" s="46"/>
      <c r="M619" s="222"/>
      <c r="N619" s="223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U619" s="19" t="s">
        <v>82</v>
      </c>
    </row>
    <row r="620" s="2" customFormat="1">
      <c r="A620" s="40"/>
      <c r="B620" s="41"/>
      <c r="C620" s="42"/>
      <c r="D620" s="219" t="s">
        <v>311</v>
      </c>
      <c r="E620" s="42"/>
      <c r="F620" s="256" t="s">
        <v>315</v>
      </c>
      <c r="G620" s="42"/>
      <c r="H620" s="42"/>
      <c r="I620" s="42"/>
      <c r="J620" s="42"/>
      <c r="K620" s="42"/>
      <c r="L620" s="46"/>
      <c r="M620" s="222"/>
      <c r="N620" s="223"/>
      <c r="O620" s="86"/>
      <c r="P620" s="86"/>
      <c r="Q620" s="86"/>
      <c r="R620" s="86"/>
      <c r="S620" s="86"/>
      <c r="T620" s="87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U620" s="19" t="s">
        <v>82</v>
      </c>
    </row>
    <row r="621" s="2" customFormat="1">
      <c r="A621" s="40"/>
      <c r="B621" s="41"/>
      <c r="C621" s="42"/>
      <c r="D621" s="219" t="s">
        <v>311</v>
      </c>
      <c r="E621" s="42"/>
      <c r="F621" s="257" t="s">
        <v>316</v>
      </c>
      <c r="G621" s="42"/>
      <c r="H621" s="255">
        <v>161.68299999999999</v>
      </c>
      <c r="I621" s="42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U621" s="19" t="s">
        <v>82</v>
      </c>
    </row>
    <row r="622" s="2" customFormat="1">
      <c r="A622" s="40"/>
      <c r="B622" s="41"/>
      <c r="C622" s="42"/>
      <c r="D622" s="219" t="s">
        <v>311</v>
      </c>
      <c r="E622" s="42"/>
      <c r="F622" s="256" t="s">
        <v>317</v>
      </c>
      <c r="G622" s="42"/>
      <c r="H622" s="42"/>
      <c r="I622" s="42"/>
      <c r="J622" s="42"/>
      <c r="K622" s="42"/>
      <c r="L622" s="46"/>
      <c r="M622" s="222"/>
      <c r="N622" s="223"/>
      <c r="O622" s="86"/>
      <c r="P622" s="86"/>
      <c r="Q622" s="86"/>
      <c r="R622" s="86"/>
      <c r="S622" s="86"/>
      <c r="T622" s="87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U622" s="19" t="s">
        <v>82</v>
      </c>
    </row>
    <row r="623" s="2" customFormat="1">
      <c r="A623" s="40"/>
      <c r="B623" s="41"/>
      <c r="C623" s="42"/>
      <c r="D623" s="219" t="s">
        <v>311</v>
      </c>
      <c r="E623" s="42"/>
      <c r="F623" s="257" t="s">
        <v>318</v>
      </c>
      <c r="G623" s="42"/>
      <c r="H623" s="255">
        <v>18.199999999999999</v>
      </c>
      <c r="I623" s="42"/>
      <c r="J623" s="42"/>
      <c r="K623" s="42"/>
      <c r="L623" s="46"/>
      <c r="M623" s="222"/>
      <c r="N623" s="223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U623" s="19" t="s">
        <v>82</v>
      </c>
    </row>
    <row r="624" s="2" customFormat="1">
      <c r="A624" s="40"/>
      <c r="B624" s="41"/>
      <c r="C624" s="42"/>
      <c r="D624" s="219" t="s">
        <v>311</v>
      </c>
      <c r="E624" s="42"/>
      <c r="F624" s="253" t="s">
        <v>319</v>
      </c>
      <c r="G624" s="42"/>
      <c r="H624" s="42"/>
      <c r="I624" s="42"/>
      <c r="J624" s="42"/>
      <c r="K624" s="42"/>
      <c r="L624" s="46"/>
      <c r="M624" s="222"/>
      <c r="N624" s="223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U624" s="19" t="s">
        <v>82</v>
      </c>
    </row>
    <row r="625" s="2" customFormat="1">
      <c r="A625" s="40"/>
      <c r="B625" s="41"/>
      <c r="C625" s="42"/>
      <c r="D625" s="219" t="s">
        <v>311</v>
      </c>
      <c r="E625" s="42"/>
      <c r="F625" s="254" t="s">
        <v>320</v>
      </c>
      <c r="G625" s="42"/>
      <c r="H625" s="255">
        <v>9.0399999999999991</v>
      </c>
      <c r="I625" s="42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U625" s="19" t="s">
        <v>82</v>
      </c>
    </row>
    <row r="626" s="2" customFormat="1">
      <c r="A626" s="40"/>
      <c r="B626" s="41"/>
      <c r="C626" s="42"/>
      <c r="D626" s="219" t="s">
        <v>311</v>
      </c>
      <c r="E626" s="42"/>
      <c r="F626" s="254" t="s">
        <v>321</v>
      </c>
      <c r="G626" s="42"/>
      <c r="H626" s="255">
        <v>1.6399999999999999</v>
      </c>
      <c r="I626" s="42"/>
      <c r="J626" s="42"/>
      <c r="K626" s="42"/>
      <c r="L626" s="46"/>
      <c r="M626" s="222"/>
      <c r="N626" s="223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U626" s="19" t="s">
        <v>82</v>
      </c>
    </row>
    <row r="627" s="2" customFormat="1">
      <c r="A627" s="40"/>
      <c r="B627" s="41"/>
      <c r="C627" s="42"/>
      <c r="D627" s="219" t="s">
        <v>311</v>
      </c>
      <c r="E627" s="42"/>
      <c r="F627" s="254" t="s">
        <v>322</v>
      </c>
      <c r="G627" s="42"/>
      <c r="H627" s="255">
        <v>28.614999999999998</v>
      </c>
      <c r="I627" s="42"/>
      <c r="J627" s="42"/>
      <c r="K627" s="42"/>
      <c r="L627" s="46"/>
      <c r="M627" s="222"/>
      <c r="N627" s="223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U627" s="19" t="s">
        <v>82</v>
      </c>
    </row>
    <row r="628" s="2" customFormat="1">
      <c r="A628" s="40"/>
      <c r="B628" s="41"/>
      <c r="C628" s="42"/>
      <c r="D628" s="219" t="s">
        <v>311</v>
      </c>
      <c r="E628" s="42"/>
      <c r="F628" s="254" t="s">
        <v>323</v>
      </c>
      <c r="G628" s="42"/>
      <c r="H628" s="255">
        <v>13.824</v>
      </c>
      <c r="I628" s="42"/>
      <c r="J628" s="42"/>
      <c r="K628" s="42"/>
      <c r="L628" s="46"/>
      <c r="M628" s="222"/>
      <c r="N628" s="223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U628" s="19" t="s">
        <v>82</v>
      </c>
    </row>
    <row r="629" s="2" customFormat="1">
      <c r="A629" s="40"/>
      <c r="B629" s="41"/>
      <c r="C629" s="42"/>
      <c r="D629" s="219" t="s">
        <v>311</v>
      </c>
      <c r="E629" s="42"/>
      <c r="F629" s="254" t="s">
        <v>324</v>
      </c>
      <c r="G629" s="42"/>
      <c r="H629" s="255">
        <v>2.1640000000000001</v>
      </c>
      <c r="I629" s="42"/>
      <c r="J629" s="42"/>
      <c r="K629" s="42"/>
      <c r="L629" s="46"/>
      <c r="M629" s="222"/>
      <c r="N629" s="223"/>
      <c r="O629" s="86"/>
      <c r="P629" s="86"/>
      <c r="Q629" s="86"/>
      <c r="R629" s="86"/>
      <c r="S629" s="86"/>
      <c r="T629" s="87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U629" s="19" t="s">
        <v>82</v>
      </c>
    </row>
    <row r="630" s="2" customFormat="1">
      <c r="A630" s="40"/>
      <c r="B630" s="41"/>
      <c r="C630" s="42"/>
      <c r="D630" s="219" t="s">
        <v>311</v>
      </c>
      <c r="E630" s="42"/>
      <c r="F630" s="256" t="s">
        <v>325</v>
      </c>
      <c r="G630" s="42"/>
      <c r="H630" s="42"/>
      <c r="I630" s="42"/>
      <c r="J630" s="42"/>
      <c r="K630" s="42"/>
      <c r="L630" s="46"/>
      <c r="M630" s="222"/>
      <c r="N630" s="223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U630" s="19" t="s">
        <v>82</v>
      </c>
    </row>
    <row r="631" s="2" customFormat="1">
      <c r="A631" s="40"/>
      <c r="B631" s="41"/>
      <c r="C631" s="42"/>
      <c r="D631" s="219" t="s">
        <v>311</v>
      </c>
      <c r="E631" s="42"/>
      <c r="F631" s="257" t="s">
        <v>326</v>
      </c>
      <c r="G631" s="42"/>
      <c r="H631" s="255">
        <v>9.0399999999999991</v>
      </c>
      <c r="I631" s="42"/>
      <c r="J631" s="42"/>
      <c r="K631" s="42"/>
      <c r="L631" s="46"/>
      <c r="M631" s="222"/>
      <c r="N631" s="223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U631" s="19" t="s">
        <v>82</v>
      </c>
    </row>
    <row r="632" s="2" customFormat="1">
      <c r="A632" s="40"/>
      <c r="B632" s="41"/>
      <c r="C632" s="42"/>
      <c r="D632" s="219" t="s">
        <v>311</v>
      </c>
      <c r="E632" s="42"/>
      <c r="F632" s="256" t="s">
        <v>327</v>
      </c>
      <c r="G632" s="42"/>
      <c r="H632" s="42"/>
      <c r="I632" s="42"/>
      <c r="J632" s="42"/>
      <c r="K632" s="42"/>
      <c r="L632" s="46"/>
      <c r="M632" s="222"/>
      <c r="N632" s="223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U632" s="19" t="s">
        <v>82</v>
      </c>
    </row>
    <row r="633" s="2" customFormat="1">
      <c r="A633" s="40"/>
      <c r="B633" s="41"/>
      <c r="C633" s="42"/>
      <c r="D633" s="219" t="s">
        <v>311</v>
      </c>
      <c r="E633" s="42"/>
      <c r="F633" s="257" t="s">
        <v>328</v>
      </c>
      <c r="G633" s="42"/>
      <c r="H633" s="255">
        <v>1.6399999999999999</v>
      </c>
      <c r="I633" s="42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U633" s="19" t="s">
        <v>82</v>
      </c>
    </row>
    <row r="634" s="2" customFormat="1">
      <c r="A634" s="40"/>
      <c r="B634" s="41"/>
      <c r="C634" s="42"/>
      <c r="D634" s="219" t="s">
        <v>311</v>
      </c>
      <c r="E634" s="42"/>
      <c r="F634" s="256" t="s">
        <v>329</v>
      </c>
      <c r="G634" s="42"/>
      <c r="H634" s="42"/>
      <c r="I634" s="42"/>
      <c r="J634" s="42"/>
      <c r="K634" s="42"/>
      <c r="L634" s="46"/>
      <c r="M634" s="222"/>
      <c r="N634" s="223"/>
      <c r="O634" s="86"/>
      <c r="P634" s="86"/>
      <c r="Q634" s="86"/>
      <c r="R634" s="86"/>
      <c r="S634" s="86"/>
      <c r="T634" s="87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U634" s="19" t="s">
        <v>82</v>
      </c>
    </row>
    <row r="635" s="2" customFormat="1">
      <c r="A635" s="40"/>
      <c r="B635" s="41"/>
      <c r="C635" s="42"/>
      <c r="D635" s="219" t="s">
        <v>311</v>
      </c>
      <c r="E635" s="42"/>
      <c r="F635" s="257" t="s">
        <v>330</v>
      </c>
      <c r="G635" s="42"/>
      <c r="H635" s="255">
        <v>28.614999999999998</v>
      </c>
      <c r="I635" s="42"/>
      <c r="J635" s="42"/>
      <c r="K635" s="42"/>
      <c r="L635" s="46"/>
      <c r="M635" s="222"/>
      <c r="N635" s="223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U635" s="19" t="s">
        <v>82</v>
      </c>
    </row>
    <row r="636" s="2" customFormat="1">
      <c r="A636" s="40"/>
      <c r="B636" s="41"/>
      <c r="C636" s="42"/>
      <c r="D636" s="219" t="s">
        <v>311</v>
      </c>
      <c r="E636" s="42"/>
      <c r="F636" s="256" t="s">
        <v>331</v>
      </c>
      <c r="G636" s="42"/>
      <c r="H636" s="42"/>
      <c r="I636" s="42"/>
      <c r="J636" s="42"/>
      <c r="K636" s="42"/>
      <c r="L636" s="46"/>
      <c r="M636" s="222"/>
      <c r="N636" s="223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U636" s="19" t="s">
        <v>82</v>
      </c>
    </row>
    <row r="637" s="2" customFormat="1">
      <c r="A637" s="40"/>
      <c r="B637" s="41"/>
      <c r="C637" s="42"/>
      <c r="D637" s="219" t="s">
        <v>311</v>
      </c>
      <c r="E637" s="42"/>
      <c r="F637" s="257" t="s">
        <v>332</v>
      </c>
      <c r="G637" s="42"/>
      <c r="H637" s="255">
        <v>13.824</v>
      </c>
      <c r="I637" s="42"/>
      <c r="J637" s="42"/>
      <c r="K637" s="42"/>
      <c r="L637" s="46"/>
      <c r="M637" s="222"/>
      <c r="N637" s="223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U637" s="19" t="s">
        <v>82</v>
      </c>
    </row>
    <row r="638" s="2" customFormat="1">
      <c r="A638" s="40"/>
      <c r="B638" s="41"/>
      <c r="C638" s="42"/>
      <c r="D638" s="219" t="s">
        <v>311</v>
      </c>
      <c r="E638" s="42"/>
      <c r="F638" s="256" t="s">
        <v>333</v>
      </c>
      <c r="G638" s="42"/>
      <c r="H638" s="42"/>
      <c r="I638" s="42"/>
      <c r="J638" s="42"/>
      <c r="K638" s="42"/>
      <c r="L638" s="46"/>
      <c r="M638" s="222"/>
      <c r="N638" s="223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U638" s="19" t="s">
        <v>82</v>
      </c>
    </row>
    <row r="639" s="2" customFormat="1">
      <c r="A639" s="40"/>
      <c r="B639" s="41"/>
      <c r="C639" s="42"/>
      <c r="D639" s="219" t="s">
        <v>311</v>
      </c>
      <c r="E639" s="42"/>
      <c r="F639" s="257" t="s">
        <v>334</v>
      </c>
      <c r="G639" s="42"/>
      <c r="H639" s="255">
        <v>2.1640000000000001</v>
      </c>
      <c r="I639" s="42"/>
      <c r="J639" s="42"/>
      <c r="K639" s="42"/>
      <c r="L639" s="46"/>
      <c r="M639" s="222"/>
      <c r="N639" s="223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U639" s="19" t="s">
        <v>82</v>
      </c>
    </row>
    <row r="640" s="12" customFormat="1" ht="22.8" customHeight="1">
      <c r="A640" s="12"/>
      <c r="B640" s="190"/>
      <c r="C640" s="191"/>
      <c r="D640" s="192" t="s">
        <v>71</v>
      </c>
      <c r="E640" s="204" t="s">
        <v>739</v>
      </c>
      <c r="F640" s="204" t="s">
        <v>740</v>
      </c>
      <c r="G640" s="191"/>
      <c r="H640" s="191"/>
      <c r="I640" s="194"/>
      <c r="J640" s="205">
        <f>BK640</f>
        <v>0</v>
      </c>
      <c r="K640" s="191"/>
      <c r="L640" s="196"/>
      <c r="M640" s="197"/>
      <c r="N640" s="198"/>
      <c r="O640" s="198"/>
      <c r="P640" s="199">
        <f>SUM(P641:P646)</f>
        <v>0</v>
      </c>
      <c r="Q640" s="198"/>
      <c r="R640" s="199">
        <f>SUM(R641:R646)</f>
        <v>0</v>
      </c>
      <c r="S640" s="198"/>
      <c r="T640" s="200">
        <f>SUM(T641:T646)</f>
        <v>0</v>
      </c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R640" s="201" t="s">
        <v>80</v>
      </c>
      <c r="AT640" s="202" t="s">
        <v>71</v>
      </c>
      <c r="AU640" s="202" t="s">
        <v>80</v>
      </c>
      <c r="AY640" s="201" t="s">
        <v>126</v>
      </c>
      <c r="BK640" s="203">
        <f>SUM(BK641:BK646)</f>
        <v>0</v>
      </c>
    </row>
    <row r="641" s="2" customFormat="1" ht="16.5" customHeight="1">
      <c r="A641" s="40"/>
      <c r="B641" s="41"/>
      <c r="C641" s="206" t="s">
        <v>741</v>
      </c>
      <c r="D641" s="206" t="s">
        <v>129</v>
      </c>
      <c r="E641" s="207" t="s">
        <v>742</v>
      </c>
      <c r="F641" s="208" t="s">
        <v>743</v>
      </c>
      <c r="G641" s="209" t="s">
        <v>358</v>
      </c>
      <c r="H641" s="210">
        <v>80.462000000000003</v>
      </c>
      <c r="I641" s="211"/>
      <c r="J641" s="212">
        <f>ROUND(I641*H641,2)</f>
        <v>0</v>
      </c>
      <c r="K641" s="208" t="s">
        <v>133</v>
      </c>
      <c r="L641" s="46"/>
      <c r="M641" s="213" t="s">
        <v>19</v>
      </c>
      <c r="N641" s="214" t="s">
        <v>43</v>
      </c>
      <c r="O641" s="86"/>
      <c r="P641" s="215">
        <f>O641*H641</f>
        <v>0</v>
      </c>
      <c r="Q641" s="215">
        <v>0</v>
      </c>
      <c r="R641" s="215">
        <f>Q641*H641</f>
        <v>0</v>
      </c>
      <c r="S641" s="215">
        <v>0</v>
      </c>
      <c r="T641" s="216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7" t="s">
        <v>153</v>
      </c>
      <c r="AT641" s="217" t="s">
        <v>129</v>
      </c>
      <c r="AU641" s="217" t="s">
        <v>82</v>
      </c>
      <c r="AY641" s="19" t="s">
        <v>126</v>
      </c>
      <c r="BE641" s="218">
        <f>IF(N641="základní",J641,0)</f>
        <v>0</v>
      </c>
      <c r="BF641" s="218">
        <f>IF(N641="snížená",J641,0)</f>
        <v>0</v>
      </c>
      <c r="BG641" s="218">
        <f>IF(N641="zákl. přenesená",J641,0)</f>
        <v>0</v>
      </c>
      <c r="BH641" s="218">
        <f>IF(N641="sníž. přenesená",J641,0)</f>
        <v>0</v>
      </c>
      <c r="BI641" s="218">
        <f>IF(N641="nulová",J641,0)</f>
        <v>0</v>
      </c>
      <c r="BJ641" s="19" t="s">
        <v>80</v>
      </c>
      <c r="BK641" s="218">
        <f>ROUND(I641*H641,2)</f>
        <v>0</v>
      </c>
      <c r="BL641" s="19" t="s">
        <v>153</v>
      </c>
      <c r="BM641" s="217" t="s">
        <v>744</v>
      </c>
    </row>
    <row r="642" s="2" customFormat="1">
      <c r="A642" s="40"/>
      <c r="B642" s="41"/>
      <c r="C642" s="42"/>
      <c r="D642" s="219" t="s">
        <v>136</v>
      </c>
      <c r="E642" s="42"/>
      <c r="F642" s="220" t="s">
        <v>745</v>
      </c>
      <c r="G642" s="42"/>
      <c r="H642" s="42"/>
      <c r="I642" s="221"/>
      <c r="J642" s="42"/>
      <c r="K642" s="42"/>
      <c r="L642" s="46"/>
      <c r="M642" s="222"/>
      <c r="N642" s="223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136</v>
      </c>
      <c r="AU642" s="19" t="s">
        <v>82</v>
      </c>
    </row>
    <row r="643" s="2" customFormat="1">
      <c r="A643" s="40"/>
      <c r="B643" s="41"/>
      <c r="C643" s="42"/>
      <c r="D643" s="224" t="s">
        <v>137</v>
      </c>
      <c r="E643" s="42"/>
      <c r="F643" s="225" t="s">
        <v>746</v>
      </c>
      <c r="G643" s="42"/>
      <c r="H643" s="42"/>
      <c r="I643" s="221"/>
      <c r="J643" s="42"/>
      <c r="K643" s="42"/>
      <c r="L643" s="46"/>
      <c r="M643" s="222"/>
      <c r="N643" s="223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137</v>
      </c>
      <c r="AU643" s="19" t="s">
        <v>82</v>
      </c>
    </row>
    <row r="644" s="2" customFormat="1" ht="21.75" customHeight="1">
      <c r="A644" s="40"/>
      <c r="B644" s="41"/>
      <c r="C644" s="206" t="s">
        <v>747</v>
      </c>
      <c r="D644" s="206" t="s">
        <v>129</v>
      </c>
      <c r="E644" s="207" t="s">
        <v>748</v>
      </c>
      <c r="F644" s="208" t="s">
        <v>749</v>
      </c>
      <c r="G644" s="209" t="s">
        <v>358</v>
      </c>
      <c r="H644" s="210">
        <v>80.462000000000003</v>
      </c>
      <c r="I644" s="211"/>
      <c r="J644" s="212">
        <f>ROUND(I644*H644,2)</f>
        <v>0</v>
      </c>
      <c r="K644" s="208" t="s">
        <v>133</v>
      </c>
      <c r="L644" s="46"/>
      <c r="M644" s="213" t="s">
        <v>19</v>
      </c>
      <c r="N644" s="214" t="s">
        <v>43</v>
      </c>
      <c r="O644" s="86"/>
      <c r="P644" s="215">
        <f>O644*H644</f>
        <v>0</v>
      </c>
      <c r="Q644" s="215">
        <v>0</v>
      </c>
      <c r="R644" s="215">
        <f>Q644*H644</f>
        <v>0</v>
      </c>
      <c r="S644" s="215">
        <v>0</v>
      </c>
      <c r="T644" s="216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7" t="s">
        <v>153</v>
      </c>
      <c r="AT644" s="217" t="s">
        <v>129</v>
      </c>
      <c r="AU644" s="217" t="s">
        <v>82</v>
      </c>
      <c r="AY644" s="19" t="s">
        <v>126</v>
      </c>
      <c r="BE644" s="218">
        <f>IF(N644="základní",J644,0)</f>
        <v>0</v>
      </c>
      <c r="BF644" s="218">
        <f>IF(N644="snížená",J644,0)</f>
        <v>0</v>
      </c>
      <c r="BG644" s="218">
        <f>IF(N644="zákl. přenesená",J644,0)</f>
        <v>0</v>
      </c>
      <c r="BH644" s="218">
        <f>IF(N644="sníž. přenesená",J644,0)</f>
        <v>0</v>
      </c>
      <c r="BI644" s="218">
        <f>IF(N644="nulová",J644,0)</f>
        <v>0</v>
      </c>
      <c r="BJ644" s="19" t="s">
        <v>80</v>
      </c>
      <c r="BK644" s="218">
        <f>ROUND(I644*H644,2)</f>
        <v>0</v>
      </c>
      <c r="BL644" s="19" t="s">
        <v>153</v>
      </c>
      <c r="BM644" s="217" t="s">
        <v>750</v>
      </c>
    </row>
    <row r="645" s="2" customFormat="1">
      <c r="A645" s="40"/>
      <c r="B645" s="41"/>
      <c r="C645" s="42"/>
      <c r="D645" s="219" t="s">
        <v>136</v>
      </c>
      <c r="E645" s="42"/>
      <c r="F645" s="220" t="s">
        <v>751</v>
      </c>
      <c r="G645" s="42"/>
      <c r="H645" s="42"/>
      <c r="I645" s="221"/>
      <c r="J645" s="42"/>
      <c r="K645" s="42"/>
      <c r="L645" s="46"/>
      <c r="M645" s="222"/>
      <c r="N645" s="223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136</v>
      </c>
      <c r="AU645" s="19" t="s">
        <v>82</v>
      </c>
    </row>
    <row r="646" s="2" customFormat="1">
      <c r="A646" s="40"/>
      <c r="B646" s="41"/>
      <c r="C646" s="42"/>
      <c r="D646" s="224" t="s">
        <v>137</v>
      </c>
      <c r="E646" s="42"/>
      <c r="F646" s="225" t="s">
        <v>752</v>
      </c>
      <c r="G646" s="42"/>
      <c r="H646" s="42"/>
      <c r="I646" s="221"/>
      <c r="J646" s="42"/>
      <c r="K646" s="42"/>
      <c r="L646" s="46"/>
      <c r="M646" s="279"/>
      <c r="N646" s="280"/>
      <c r="O646" s="281"/>
      <c r="P646" s="281"/>
      <c r="Q646" s="281"/>
      <c r="R646" s="281"/>
      <c r="S646" s="281"/>
      <c r="T646" s="282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19" t="s">
        <v>137</v>
      </c>
      <c r="AU646" s="19" t="s">
        <v>82</v>
      </c>
    </row>
    <row r="647" s="2" customFormat="1" ht="6.96" customHeight="1">
      <c r="A647" s="40"/>
      <c r="B647" s="61"/>
      <c r="C647" s="62"/>
      <c r="D647" s="62"/>
      <c r="E647" s="62"/>
      <c r="F647" s="62"/>
      <c r="G647" s="62"/>
      <c r="H647" s="62"/>
      <c r="I647" s="62"/>
      <c r="J647" s="62"/>
      <c r="K647" s="62"/>
      <c r="L647" s="46"/>
      <c r="M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</row>
  </sheetData>
  <sheetProtection sheet="1" autoFilter="0" formatColumns="0" formatRows="0" objects="1" scenarios="1" spinCount="100000" saltValue="GEJIyi/xUj8rG5rsd8CZc90tKGeBojXcKCk+zMzOatGJ6uRpghy+e3Il2ZqWo4eq49P9gfA5B2ibo4iHvc4tlA==" hashValue="qZ9mYITZXDx4uvheGR7/8Z8xJgl0pXUc1Pelp5d4AN4GP0Xsb538QUrYISgE7YgroU4IbyMP52LlJAY+44PDug==" algorithmName="SHA-512" password="9A93"/>
  <autoFilter ref="C85:K64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4" r:id="rId1" display="https://podminky.urs.cz/item/CS_URS_2024_02/115001101"/>
    <hyperlink ref="F97" r:id="rId2" display="https://podminky.urs.cz/item/CS_URS_2024_02/115101201"/>
    <hyperlink ref="F100" r:id="rId3" display="https://podminky.urs.cz/item/CS_URS_2024_02/115101301"/>
    <hyperlink ref="F103" r:id="rId4" display="https://podminky.urs.cz/item/CS_URS_2024_02/132312221"/>
    <hyperlink ref="F108" r:id="rId5" display="https://podminky.urs.cz/item/CS_URS_2024_02/132351254"/>
    <hyperlink ref="F115" r:id="rId6" display="VV0005"/>
    <hyperlink ref="F141" r:id="rId7" display="https://podminky.urs.cz/item/CS_URS_2024_02/133351101"/>
    <hyperlink ref="F148" r:id="rId8" display="https://podminky.urs.cz/item/CS_URS_2024_02/162751137"/>
    <hyperlink ref="F157" r:id="rId9" display="VV0012"/>
    <hyperlink ref="F164" r:id="rId10" display="https://podminky.urs.cz/item/CS_URS_2024_02/171201231"/>
    <hyperlink ref="F168" r:id="rId11" display="https://podminky.urs.cz/item/CS_URS_2024_02/171251201"/>
    <hyperlink ref="F171" r:id="rId12" display="https://podminky.urs.cz/item/CS_URS_2024_02/174151101"/>
    <hyperlink ref="F184" r:id="rId13" display="VV0008"/>
    <hyperlink ref="F209" r:id="rId14" display="VV0011"/>
    <hyperlink ref="F223" r:id="rId15" display="https://podminky.urs.cz/item/CS_URS_2024_02/460281113"/>
    <hyperlink ref="F227" r:id="rId16" display="VV0006"/>
    <hyperlink ref="F253" r:id="rId17" display="https://podminky.urs.cz/item/CS_URS_2024_02/460281114"/>
    <hyperlink ref="F256" r:id="rId18" display="https://podminky.urs.cz/item/CS_URS_2024_02/460281123"/>
    <hyperlink ref="F259" r:id="rId19" display="https://podminky.urs.cz/item/CS_URS_2024_02/460281124"/>
    <hyperlink ref="F263" r:id="rId20" display="https://podminky.urs.cz/item/CS_URS_2024_02/175151101"/>
    <hyperlink ref="F267" r:id="rId21" display="VV0010"/>
    <hyperlink ref="F296" r:id="rId22" display="https://podminky.urs.cz/item/CS_URS_2024_02/273313511"/>
    <hyperlink ref="F302" r:id="rId23" display="https://podminky.urs.cz/item/CS_URS_2024_02/451572111"/>
    <hyperlink ref="F306" r:id="rId24" display="VV0009"/>
    <hyperlink ref="F333" r:id="rId25" display="https://podminky.urs.cz/item/CS_URS_2024_02/591141111"/>
    <hyperlink ref="F342" r:id="rId26" display="https://podminky.urs.cz/item/CS_URS_2024_02/871313123"/>
    <hyperlink ref="F347" r:id="rId27" display="VV0003"/>
    <hyperlink ref="F369" r:id="rId28" display="VV0004"/>
    <hyperlink ref="F389" r:id="rId29" display="https://podminky.urs.cz/item/CS_URS_2024_02/871373123"/>
    <hyperlink ref="F394" r:id="rId30" display="VV0001"/>
    <hyperlink ref="F407" r:id="rId31" display="VV0014"/>
    <hyperlink ref="F420" r:id="rId32" display="VV0002"/>
    <hyperlink ref="F431" r:id="rId33" display="https://podminky.urs.cz/item/CS_URS_2024_02/877310310"/>
    <hyperlink ref="F437" r:id="rId34" display="https://podminky.urs.cz/item/CS_URS_2024_02/877370310"/>
    <hyperlink ref="F443" r:id="rId35" display="https://podminky.urs.cz/item/CS_URS_2024_02/877370320"/>
    <hyperlink ref="F449" r:id="rId36" display="https://podminky.urs.cz/item/CS_URS_2024_02/894410101"/>
    <hyperlink ref="F474" r:id="rId37" display="https://podminky.urs.cz/item/CS_URS_2024_02/341351411"/>
    <hyperlink ref="F481" r:id="rId38" display="https://podminky.urs.cz/item/CS_URS_2024_02/341351412"/>
    <hyperlink ref="F484" r:id="rId39" display="https://podminky.urs.cz/item/CS_URS_2024_02/894410211"/>
    <hyperlink ref="F492" r:id="rId40" display="https://podminky.urs.cz/item/CS_URS_2024_02/894410212"/>
    <hyperlink ref="F500" r:id="rId41" display="https://podminky.urs.cz/item/CS_URS_2024_02/894410232"/>
    <hyperlink ref="F510" r:id="rId42" display="https://podminky.urs.cz/item/CS_URS_2024_02/894410302"/>
    <hyperlink ref="F517" r:id="rId43" display="https://podminky.urs.cz/item/CS_URS_2024_02/452112122"/>
    <hyperlink ref="F551" r:id="rId44" display="https://podminky.urs.cz/item/CS_URS_2024_02/894812001"/>
    <hyperlink ref="F563" r:id="rId45" display="https://podminky.urs.cz/item/CS_URS_2024_02/894812325"/>
    <hyperlink ref="F569" r:id="rId46" display="https://podminky.urs.cz/item/CS_URS_2024_02/894812336"/>
    <hyperlink ref="F609" r:id="rId47" display="https://podminky.urs.cz/item/CS_URS_2024_02/899620121"/>
    <hyperlink ref="F612" r:id="rId48" display="https://podminky.urs.cz/item/CS_URS_2024_02/899722113"/>
    <hyperlink ref="F616" r:id="rId49" display="VV0013"/>
    <hyperlink ref="F643" r:id="rId50" display="https://podminky.urs.cz/item/CS_URS_2024_02/998276101"/>
    <hyperlink ref="F646" r:id="rId51" display="https://podminky.urs.cz/item/CS_URS_2024_02/99827612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  <c r="AZ2" s="251" t="s">
        <v>221</v>
      </c>
      <c r="BA2" s="251" t="s">
        <v>753</v>
      </c>
      <c r="BB2" s="251" t="s">
        <v>19</v>
      </c>
      <c r="BC2" s="251" t="s">
        <v>754</v>
      </c>
      <c r="BD2" s="251" t="s">
        <v>147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  <c r="AZ3" s="251" t="s">
        <v>224</v>
      </c>
      <c r="BA3" s="251" t="s">
        <v>755</v>
      </c>
      <c r="BB3" s="251" t="s">
        <v>19</v>
      </c>
      <c r="BC3" s="251" t="s">
        <v>756</v>
      </c>
      <c r="BD3" s="251" t="s">
        <v>147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  <c r="AZ4" s="251" t="s">
        <v>227</v>
      </c>
      <c r="BA4" s="251" t="s">
        <v>757</v>
      </c>
      <c r="BB4" s="251" t="s">
        <v>19</v>
      </c>
      <c r="BC4" s="251" t="s">
        <v>758</v>
      </c>
      <c r="BD4" s="251" t="s">
        <v>147</v>
      </c>
    </row>
    <row r="5" s="1" customFormat="1" ht="6.96" customHeight="1">
      <c r="B5" s="22"/>
      <c r="L5" s="22"/>
      <c r="AZ5" s="251" t="s">
        <v>230</v>
      </c>
      <c r="BA5" s="251" t="s">
        <v>759</v>
      </c>
      <c r="BB5" s="251" t="s">
        <v>19</v>
      </c>
      <c r="BC5" s="251" t="s">
        <v>760</v>
      </c>
      <c r="BD5" s="251" t="s">
        <v>147</v>
      </c>
    </row>
    <row r="6" s="1" customFormat="1" ht="12" customHeight="1">
      <c r="B6" s="22"/>
      <c r="D6" s="134" t="s">
        <v>16</v>
      </c>
      <c r="L6" s="22"/>
      <c r="AZ6" s="251" t="s">
        <v>233</v>
      </c>
      <c r="BA6" s="251" t="s">
        <v>761</v>
      </c>
      <c r="BB6" s="251" t="s">
        <v>19</v>
      </c>
      <c r="BC6" s="251" t="s">
        <v>762</v>
      </c>
      <c r="BD6" s="251" t="s">
        <v>147</v>
      </c>
    </row>
    <row r="7" s="1" customFormat="1" ht="16.5" customHeight="1">
      <c r="B7" s="22"/>
      <c r="E7" s="135" t="str">
        <f>'Rekapitulace stavby'!K6</f>
        <v>„Šitbořice- ul. Na Kopečku, dobudování IS</v>
      </c>
      <c r="F7" s="134"/>
      <c r="G7" s="134"/>
      <c r="H7" s="134"/>
      <c r="L7" s="22"/>
      <c r="AZ7" s="251" t="s">
        <v>236</v>
      </c>
      <c r="BA7" s="251" t="s">
        <v>763</v>
      </c>
      <c r="BB7" s="251" t="s">
        <v>19</v>
      </c>
      <c r="BC7" s="251" t="s">
        <v>762</v>
      </c>
      <c r="BD7" s="251" t="s">
        <v>147</v>
      </c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251" t="s">
        <v>764</v>
      </c>
      <c r="BA8" s="251" t="s">
        <v>765</v>
      </c>
      <c r="BB8" s="251" t="s">
        <v>19</v>
      </c>
      <c r="BC8" s="251" t="s">
        <v>766</v>
      </c>
      <c r="BD8" s="251" t="s">
        <v>147</v>
      </c>
    </row>
    <row r="9" s="2" customFormat="1" ht="16.5" customHeight="1">
      <c r="A9" s="40"/>
      <c r="B9" s="46"/>
      <c r="C9" s="40"/>
      <c r="D9" s="40"/>
      <c r="E9" s="137" t="s">
        <v>767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251" t="s">
        <v>239</v>
      </c>
      <c r="BA9" s="251" t="s">
        <v>768</v>
      </c>
      <c r="BB9" s="251" t="s">
        <v>19</v>
      </c>
      <c r="BC9" s="251" t="s">
        <v>769</v>
      </c>
      <c r="BD9" s="251" t="s">
        <v>147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251" t="s">
        <v>246</v>
      </c>
      <c r="BA10" s="251" t="s">
        <v>770</v>
      </c>
      <c r="BB10" s="251" t="s">
        <v>19</v>
      </c>
      <c r="BC10" s="251" t="s">
        <v>762</v>
      </c>
      <c r="BD10" s="251" t="s">
        <v>147</v>
      </c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251" t="s">
        <v>249</v>
      </c>
      <c r="BA11" s="251" t="s">
        <v>771</v>
      </c>
      <c r="BB11" s="251" t="s">
        <v>19</v>
      </c>
      <c r="BC11" s="251" t="s">
        <v>754</v>
      </c>
      <c r="BD11" s="251" t="s">
        <v>147</v>
      </c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8. 11. 2024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ROUND((SUM(BE87:BE312)),  2)</f>
        <v>0</v>
      </c>
      <c r="G33" s="40"/>
      <c r="H33" s="40"/>
      <c r="I33" s="150">
        <v>0.20999999999999999</v>
      </c>
      <c r="J33" s="149">
        <f>ROUND(((SUM(BE87:BE312))*I33),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ROUND((SUM(BF87:BF312)),  2)</f>
        <v>0</v>
      </c>
      <c r="G34" s="40"/>
      <c r="H34" s="40"/>
      <c r="I34" s="150">
        <v>0.12</v>
      </c>
      <c r="J34" s="149">
        <f>ROUND(((SUM(BF87:BF312))*I34),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ROUND((SUM(BG87:BG312)),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ROUND((SUM(BH87:BH312)),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ROUND((SUM(BI87:BI312)),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„Šitbořice- ul. Na Kopečku, dobudování IS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SO02 - Přeložka jednotné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ŠITBOŘICE</v>
      </c>
      <c r="G52" s="42"/>
      <c r="H52" s="42"/>
      <c r="I52" s="34" t="s">
        <v>23</v>
      </c>
      <c r="J52" s="74" t="str">
        <f>IF(J12="","",J12)</f>
        <v>8. 11. 2024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ŠITBOŘICE</v>
      </c>
      <c r="G54" s="42"/>
      <c r="H54" s="42"/>
      <c r="I54" s="34" t="s">
        <v>31</v>
      </c>
      <c r="J54" s="38" t="str">
        <f>E21</f>
        <v>Modrý 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Jakub Vágner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261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262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263</v>
      </c>
      <c r="E62" s="176"/>
      <c r="F62" s="176"/>
      <c r="G62" s="176"/>
      <c r="H62" s="176"/>
      <c r="I62" s="176"/>
      <c r="J62" s="177">
        <f>J173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772</v>
      </c>
      <c r="E63" s="176"/>
      <c r="F63" s="176"/>
      <c r="G63" s="176"/>
      <c r="H63" s="176"/>
      <c r="I63" s="176"/>
      <c r="J63" s="177">
        <f>J209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264</v>
      </c>
      <c r="E64" s="176"/>
      <c r="F64" s="176"/>
      <c r="G64" s="176"/>
      <c r="H64" s="176"/>
      <c r="I64" s="176"/>
      <c r="J64" s="177">
        <f>J210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266</v>
      </c>
      <c r="E65" s="176"/>
      <c r="F65" s="176"/>
      <c r="G65" s="176"/>
      <c r="H65" s="176"/>
      <c r="I65" s="176"/>
      <c r="J65" s="177">
        <f>J217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3"/>
      <c r="C66" s="174"/>
      <c r="D66" s="175" t="s">
        <v>773</v>
      </c>
      <c r="E66" s="176"/>
      <c r="F66" s="176"/>
      <c r="G66" s="176"/>
      <c r="H66" s="176"/>
      <c r="I66" s="176"/>
      <c r="J66" s="177">
        <f>J303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267</v>
      </c>
      <c r="E67" s="176"/>
      <c r="F67" s="176"/>
      <c r="G67" s="176"/>
      <c r="H67" s="176"/>
      <c r="I67" s="176"/>
      <c r="J67" s="177">
        <f>J306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110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„Šitbořice- ul. Na Kopečku, dobudování IS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99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SO02 - Přeložka jednotné kanalizace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ŠITBOŘICE</v>
      </c>
      <c r="G81" s="42"/>
      <c r="H81" s="42"/>
      <c r="I81" s="34" t="s">
        <v>23</v>
      </c>
      <c r="J81" s="74" t="str">
        <f>IF(J12="","",J12)</f>
        <v>8. 11. 2024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OBEC ŠITBOŘICE</v>
      </c>
      <c r="G83" s="42"/>
      <c r="H83" s="42"/>
      <c r="I83" s="34" t="s">
        <v>31</v>
      </c>
      <c r="J83" s="38" t="str">
        <f>E21</f>
        <v>Modrý projekt s.r.o.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Jakub Vágner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111</v>
      </c>
      <c r="D86" s="182" t="s">
        <v>57</v>
      </c>
      <c r="E86" s="182" t="s">
        <v>53</v>
      </c>
      <c r="F86" s="182" t="s">
        <v>54</v>
      </c>
      <c r="G86" s="182" t="s">
        <v>112</v>
      </c>
      <c r="H86" s="182" t="s">
        <v>113</v>
      </c>
      <c r="I86" s="182" t="s">
        <v>114</v>
      </c>
      <c r="J86" s="182" t="s">
        <v>103</v>
      </c>
      <c r="K86" s="183" t="s">
        <v>115</v>
      </c>
      <c r="L86" s="184"/>
      <c r="M86" s="94" t="s">
        <v>19</v>
      </c>
      <c r="N86" s="95" t="s">
        <v>42</v>
      </c>
      <c r="O86" s="95" t="s">
        <v>116</v>
      </c>
      <c r="P86" s="95" t="s">
        <v>117</v>
      </c>
      <c r="Q86" s="95" t="s">
        <v>118</v>
      </c>
      <c r="R86" s="95" t="s">
        <v>119</v>
      </c>
      <c r="S86" s="95" t="s">
        <v>120</v>
      </c>
      <c r="T86" s="96" t="s">
        <v>121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122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77.356706979999998</v>
      </c>
      <c r="S87" s="98"/>
      <c r="T87" s="188">
        <f>T88</f>
        <v>0.59999999999999998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71</v>
      </c>
      <c r="AU87" s="19" t="s">
        <v>104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71</v>
      </c>
      <c r="E88" s="193" t="s">
        <v>268</v>
      </c>
      <c r="F88" s="193" t="s">
        <v>269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P89+SUM(P90:P92)+P173+P209+P210+P217+P306</f>
        <v>0</v>
      </c>
      <c r="Q88" s="198"/>
      <c r="R88" s="199">
        <f>R89+SUM(R90:R92)+R173+R209+R210+R217+R306</f>
        <v>77.356706979999998</v>
      </c>
      <c r="S88" s="198"/>
      <c r="T88" s="200">
        <f>T89+SUM(T90:T92)+T173+T209+T210+T217+T306</f>
        <v>0.59999999999999998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72</v>
      </c>
      <c r="AY88" s="201" t="s">
        <v>126</v>
      </c>
      <c r="BK88" s="203">
        <f>BK89+SUM(BK90:BK92)+BK173+BK209+BK210+BK217+BK306</f>
        <v>0</v>
      </c>
    </row>
    <row r="89" s="2" customFormat="1" ht="16.5" customHeight="1">
      <c r="A89" s="40"/>
      <c r="B89" s="41"/>
      <c r="C89" s="206" t="s">
        <v>80</v>
      </c>
      <c r="D89" s="206" t="s">
        <v>129</v>
      </c>
      <c r="E89" s="207" t="s">
        <v>270</v>
      </c>
      <c r="F89" s="208" t="s">
        <v>271</v>
      </c>
      <c r="G89" s="209" t="s">
        <v>19</v>
      </c>
      <c r="H89" s="210">
        <v>0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153</v>
      </c>
      <c r="AT89" s="217" t="s">
        <v>129</v>
      </c>
      <c r="AU89" s="217" t="s">
        <v>80</v>
      </c>
      <c r="AY89" s="19" t="s">
        <v>126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153</v>
      </c>
      <c r="BM89" s="217" t="s">
        <v>774</v>
      </c>
    </row>
    <row r="90" s="2" customFormat="1">
      <c r="A90" s="40"/>
      <c r="B90" s="41"/>
      <c r="C90" s="42"/>
      <c r="D90" s="219" t="s">
        <v>136</v>
      </c>
      <c r="E90" s="42"/>
      <c r="F90" s="220" t="s">
        <v>271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136</v>
      </c>
      <c r="AU90" s="19" t="s">
        <v>80</v>
      </c>
    </row>
    <row r="91" s="2" customFormat="1">
      <c r="A91" s="40"/>
      <c r="B91" s="41"/>
      <c r="C91" s="42"/>
      <c r="D91" s="219" t="s">
        <v>158</v>
      </c>
      <c r="E91" s="42"/>
      <c r="F91" s="247" t="s">
        <v>273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158</v>
      </c>
      <c r="AU91" s="19" t="s">
        <v>80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80</v>
      </c>
      <c r="F92" s="204" t="s">
        <v>274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SUM(P93:P172)</f>
        <v>0</v>
      </c>
      <c r="Q92" s="198"/>
      <c r="R92" s="199">
        <f>SUM(R93:R172)</f>
        <v>0.49835947999999997</v>
      </c>
      <c r="S92" s="198"/>
      <c r="T92" s="200">
        <f>SUM(T93:T172)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126</v>
      </c>
      <c r="BK92" s="203">
        <f>SUM(BK93:BK172)</f>
        <v>0</v>
      </c>
    </row>
    <row r="93" s="2" customFormat="1" ht="16.5" customHeight="1">
      <c r="A93" s="40"/>
      <c r="B93" s="41"/>
      <c r="C93" s="206" t="s">
        <v>82</v>
      </c>
      <c r="D93" s="206" t="s">
        <v>129</v>
      </c>
      <c r="E93" s="207" t="s">
        <v>275</v>
      </c>
      <c r="F93" s="208" t="s">
        <v>276</v>
      </c>
      <c r="G93" s="209" t="s">
        <v>277</v>
      </c>
      <c r="H93" s="210">
        <v>50</v>
      </c>
      <c r="I93" s="211"/>
      <c r="J93" s="212">
        <f>ROUND(I93*H93,2)</f>
        <v>0</v>
      </c>
      <c r="K93" s="208" t="s">
        <v>133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0.0071900000000000002</v>
      </c>
      <c r="R93" s="215">
        <f>Q93*H93</f>
        <v>0.35949999999999999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153</v>
      </c>
      <c r="AT93" s="217" t="s">
        <v>129</v>
      </c>
      <c r="AU93" s="217" t="s">
        <v>82</v>
      </c>
      <c r="AY93" s="19" t="s">
        <v>126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153</v>
      </c>
      <c r="BM93" s="217" t="s">
        <v>775</v>
      </c>
    </row>
    <row r="94" s="2" customFormat="1">
      <c r="A94" s="40"/>
      <c r="B94" s="41"/>
      <c r="C94" s="42"/>
      <c r="D94" s="219" t="s">
        <v>136</v>
      </c>
      <c r="E94" s="42"/>
      <c r="F94" s="220" t="s">
        <v>279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136</v>
      </c>
      <c r="AU94" s="19" t="s">
        <v>82</v>
      </c>
    </row>
    <row r="95" s="2" customFormat="1">
      <c r="A95" s="40"/>
      <c r="B95" s="41"/>
      <c r="C95" s="42"/>
      <c r="D95" s="224" t="s">
        <v>137</v>
      </c>
      <c r="E95" s="42"/>
      <c r="F95" s="225" t="s">
        <v>280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137</v>
      </c>
      <c r="AU95" s="19" t="s">
        <v>82</v>
      </c>
    </row>
    <row r="96" s="2" customFormat="1" ht="16.5" customHeight="1">
      <c r="A96" s="40"/>
      <c r="B96" s="41"/>
      <c r="C96" s="206" t="s">
        <v>147</v>
      </c>
      <c r="D96" s="206" t="s">
        <v>129</v>
      </c>
      <c r="E96" s="207" t="s">
        <v>281</v>
      </c>
      <c r="F96" s="208" t="s">
        <v>282</v>
      </c>
      <c r="G96" s="209" t="s">
        <v>283</v>
      </c>
      <c r="H96" s="210">
        <v>120</v>
      </c>
      <c r="I96" s="211"/>
      <c r="J96" s="212">
        <f>ROUND(I96*H96,2)</f>
        <v>0</v>
      </c>
      <c r="K96" s="208" t="s">
        <v>133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3.0000000000000001E-05</v>
      </c>
      <c r="R96" s="215">
        <f>Q96*H96</f>
        <v>0.0035999999999999999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153</v>
      </c>
      <c r="AT96" s="217" t="s">
        <v>129</v>
      </c>
      <c r="AU96" s="217" t="s">
        <v>82</v>
      </c>
      <c r="AY96" s="19" t="s">
        <v>126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153</v>
      </c>
      <c r="BM96" s="217" t="s">
        <v>776</v>
      </c>
    </row>
    <row r="97" s="2" customFormat="1">
      <c r="A97" s="40"/>
      <c r="B97" s="41"/>
      <c r="C97" s="42"/>
      <c r="D97" s="219" t="s">
        <v>136</v>
      </c>
      <c r="E97" s="42"/>
      <c r="F97" s="220" t="s">
        <v>285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136</v>
      </c>
      <c r="AU97" s="19" t="s">
        <v>82</v>
      </c>
    </row>
    <row r="98" s="2" customFormat="1">
      <c r="A98" s="40"/>
      <c r="B98" s="41"/>
      <c r="C98" s="42"/>
      <c r="D98" s="224" t="s">
        <v>137</v>
      </c>
      <c r="E98" s="42"/>
      <c r="F98" s="225" t="s">
        <v>286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137</v>
      </c>
      <c r="AU98" s="19" t="s">
        <v>82</v>
      </c>
    </row>
    <row r="99" s="2" customFormat="1" ht="16.5" customHeight="1">
      <c r="A99" s="40"/>
      <c r="B99" s="41"/>
      <c r="C99" s="206" t="s">
        <v>153</v>
      </c>
      <c r="D99" s="206" t="s">
        <v>129</v>
      </c>
      <c r="E99" s="207" t="s">
        <v>287</v>
      </c>
      <c r="F99" s="208" t="s">
        <v>288</v>
      </c>
      <c r="G99" s="209" t="s">
        <v>289</v>
      </c>
      <c r="H99" s="210">
        <v>15</v>
      </c>
      <c r="I99" s="211"/>
      <c r="J99" s="212">
        <f>ROUND(I99*H99,2)</f>
        <v>0</v>
      </c>
      <c r="K99" s="208" t="s">
        <v>133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153</v>
      </c>
      <c r="AT99" s="217" t="s">
        <v>129</v>
      </c>
      <c r="AU99" s="217" t="s">
        <v>82</v>
      </c>
      <c r="AY99" s="19" t="s">
        <v>126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153</v>
      </c>
      <c r="BM99" s="217" t="s">
        <v>777</v>
      </c>
    </row>
    <row r="100" s="2" customFormat="1">
      <c r="A100" s="40"/>
      <c r="B100" s="41"/>
      <c r="C100" s="42"/>
      <c r="D100" s="219" t="s">
        <v>136</v>
      </c>
      <c r="E100" s="42"/>
      <c r="F100" s="220" t="s">
        <v>291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136</v>
      </c>
      <c r="AU100" s="19" t="s">
        <v>82</v>
      </c>
    </row>
    <row r="101" s="2" customFormat="1">
      <c r="A101" s="40"/>
      <c r="B101" s="41"/>
      <c r="C101" s="42"/>
      <c r="D101" s="224" t="s">
        <v>137</v>
      </c>
      <c r="E101" s="42"/>
      <c r="F101" s="225" t="s">
        <v>292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137</v>
      </c>
      <c r="AU101" s="19" t="s">
        <v>82</v>
      </c>
    </row>
    <row r="102" s="2" customFormat="1" ht="21.75" customHeight="1">
      <c r="A102" s="40"/>
      <c r="B102" s="41"/>
      <c r="C102" s="206" t="s">
        <v>125</v>
      </c>
      <c r="D102" s="206" t="s">
        <v>129</v>
      </c>
      <c r="E102" s="207" t="s">
        <v>293</v>
      </c>
      <c r="F102" s="208" t="s">
        <v>294</v>
      </c>
      <c r="G102" s="209" t="s">
        <v>295</v>
      </c>
      <c r="H102" s="210">
        <v>5</v>
      </c>
      <c r="I102" s="211"/>
      <c r="J102" s="212">
        <f>ROUND(I102*H102,2)</f>
        <v>0</v>
      </c>
      <c r="K102" s="208" t="s">
        <v>133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153</v>
      </c>
      <c r="AT102" s="217" t="s">
        <v>129</v>
      </c>
      <c r="AU102" s="217" t="s">
        <v>82</v>
      </c>
      <c r="AY102" s="19" t="s">
        <v>126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153</v>
      </c>
      <c r="BM102" s="217" t="s">
        <v>778</v>
      </c>
    </row>
    <row r="103" s="2" customFormat="1">
      <c r="A103" s="40"/>
      <c r="B103" s="41"/>
      <c r="C103" s="42"/>
      <c r="D103" s="219" t="s">
        <v>136</v>
      </c>
      <c r="E103" s="42"/>
      <c r="F103" s="220" t="s">
        <v>297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136</v>
      </c>
      <c r="AU103" s="19" t="s">
        <v>82</v>
      </c>
    </row>
    <row r="104" s="2" customFormat="1">
      <c r="A104" s="40"/>
      <c r="B104" s="41"/>
      <c r="C104" s="42"/>
      <c r="D104" s="224" t="s">
        <v>137</v>
      </c>
      <c r="E104" s="42"/>
      <c r="F104" s="225" t="s">
        <v>298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137</v>
      </c>
      <c r="AU104" s="19" t="s">
        <v>82</v>
      </c>
    </row>
    <row r="105" s="13" customFormat="1">
      <c r="A105" s="13"/>
      <c r="B105" s="226"/>
      <c r="C105" s="227"/>
      <c r="D105" s="219" t="s">
        <v>139</v>
      </c>
      <c r="E105" s="228" t="s">
        <v>19</v>
      </c>
      <c r="F105" s="229" t="s">
        <v>779</v>
      </c>
      <c r="G105" s="227"/>
      <c r="H105" s="228" t="s">
        <v>19</v>
      </c>
      <c r="I105" s="230"/>
      <c r="J105" s="227"/>
      <c r="K105" s="227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139</v>
      </c>
      <c r="AU105" s="235" t="s">
        <v>82</v>
      </c>
      <c r="AV105" s="13" t="s">
        <v>80</v>
      </c>
      <c r="AW105" s="13" t="s">
        <v>33</v>
      </c>
      <c r="AX105" s="13" t="s">
        <v>72</v>
      </c>
      <c r="AY105" s="235" t="s">
        <v>126</v>
      </c>
    </row>
    <row r="106" s="14" customFormat="1">
      <c r="A106" s="14"/>
      <c r="B106" s="236"/>
      <c r="C106" s="237"/>
      <c r="D106" s="219" t="s">
        <v>139</v>
      </c>
      <c r="E106" s="238" t="s">
        <v>19</v>
      </c>
      <c r="F106" s="239" t="s">
        <v>125</v>
      </c>
      <c r="G106" s="237"/>
      <c r="H106" s="240">
        <v>5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139</v>
      </c>
      <c r="AU106" s="246" t="s">
        <v>82</v>
      </c>
      <c r="AV106" s="14" t="s">
        <v>82</v>
      </c>
      <c r="AW106" s="14" t="s">
        <v>33</v>
      </c>
      <c r="AX106" s="14" t="s">
        <v>80</v>
      </c>
      <c r="AY106" s="246" t="s">
        <v>126</v>
      </c>
    </row>
    <row r="107" s="2" customFormat="1" ht="21.75" customHeight="1">
      <c r="A107" s="40"/>
      <c r="B107" s="41"/>
      <c r="C107" s="206" t="s">
        <v>167</v>
      </c>
      <c r="D107" s="206" t="s">
        <v>129</v>
      </c>
      <c r="E107" s="207" t="s">
        <v>300</v>
      </c>
      <c r="F107" s="208" t="s">
        <v>301</v>
      </c>
      <c r="G107" s="209" t="s">
        <v>295</v>
      </c>
      <c r="H107" s="210">
        <v>116.60299999999999</v>
      </c>
      <c r="I107" s="211"/>
      <c r="J107" s="212">
        <f>ROUND(I107*H107,2)</f>
        <v>0</v>
      </c>
      <c r="K107" s="208" t="s">
        <v>133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153</v>
      </c>
      <c r="AT107" s="217" t="s">
        <v>129</v>
      </c>
      <c r="AU107" s="217" t="s">
        <v>82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153</v>
      </c>
      <c r="BM107" s="217" t="s">
        <v>780</v>
      </c>
    </row>
    <row r="108" s="2" customFormat="1">
      <c r="A108" s="40"/>
      <c r="B108" s="41"/>
      <c r="C108" s="42"/>
      <c r="D108" s="219" t="s">
        <v>136</v>
      </c>
      <c r="E108" s="42"/>
      <c r="F108" s="220" t="s">
        <v>303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136</v>
      </c>
      <c r="AU108" s="19" t="s">
        <v>82</v>
      </c>
    </row>
    <row r="109" s="2" customFormat="1">
      <c r="A109" s="40"/>
      <c r="B109" s="41"/>
      <c r="C109" s="42"/>
      <c r="D109" s="224" t="s">
        <v>137</v>
      </c>
      <c r="E109" s="42"/>
      <c r="F109" s="225" t="s">
        <v>304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137</v>
      </c>
      <c r="AU109" s="19" t="s">
        <v>82</v>
      </c>
    </row>
    <row r="110" s="13" customFormat="1">
      <c r="A110" s="13"/>
      <c r="B110" s="226"/>
      <c r="C110" s="227"/>
      <c r="D110" s="219" t="s">
        <v>139</v>
      </c>
      <c r="E110" s="228" t="s">
        <v>19</v>
      </c>
      <c r="F110" s="229" t="s">
        <v>305</v>
      </c>
      <c r="G110" s="227"/>
      <c r="H110" s="228" t="s">
        <v>19</v>
      </c>
      <c r="I110" s="230"/>
      <c r="J110" s="227"/>
      <c r="K110" s="227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139</v>
      </c>
      <c r="AU110" s="235" t="s">
        <v>82</v>
      </c>
      <c r="AV110" s="13" t="s">
        <v>80</v>
      </c>
      <c r="AW110" s="13" t="s">
        <v>33</v>
      </c>
      <c r="AX110" s="13" t="s">
        <v>72</v>
      </c>
      <c r="AY110" s="235" t="s">
        <v>126</v>
      </c>
    </row>
    <row r="111" s="13" customFormat="1">
      <c r="A111" s="13"/>
      <c r="B111" s="226"/>
      <c r="C111" s="227"/>
      <c r="D111" s="219" t="s">
        <v>139</v>
      </c>
      <c r="E111" s="228" t="s">
        <v>19</v>
      </c>
      <c r="F111" s="229" t="s">
        <v>781</v>
      </c>
      <c r="G111" s="227"/>
      <c r="H111" s="228" t="s">
        <v>19</v>
      </c>
      <c r="I111" s="230"/>
      <c r="J111" s="227"/>
      <c r="K111" s="227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139</v>
      </c>
      <c r="AU111" s="235" t="s">
        <v>82</v>
      </c>
      <c r="AV111" s="13" t="s">
        <v>80</v>
      </c>
      <c r="AW111" s="13" t="s">
        <v>33</v>
      </c>
      <c r="AX111" s="13" t="s">
        <v>72</v>
      </c>
      <c r="AY111" s="235" t="s">
        <v>126</v>
      </c>
    </row>
    <row r="112" s="14" customFormat="1">
      <c r="A112" s="14"/>
      <c r="B112" s="236"/>
      <c r="C112" s="237"/>
      <c r="D112" s="219" t="s">
        <v>139</v>
      </c>
      <c r="E112" s="239" t="s">
        <v>19</v>
      </c>
      <c r="F112" s="252" t="s">
        <v>246</v>
      </c>
      <c r="G112" s="237"/>
      <c r="H112" s="240">
        <v>116.60299999999999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139</v>
      </c>
      <c r="AU112" s="246" t="s">
        <v>82</v>
      </c>
      <c r="AV112" s="14" t="s">
        <v>82</v>
      </c>
      <c r="AW112" s="14" t="s">
        <v>33</v>
      </c>
      <c r="AX112" s="14" t="s">
        <v>80</v>
      </c>
      <c r="AY112" s="246" t="s">
        <v>126</v>
      </c>
    </row>
    <row r="113" s="2" customFormat="1">
      <c r="A113" s="40"/>
      <c r="B113" s="41"/>
      <c r="C113" s="42"/>
      <c r="D113" s="219" t="s">
        <v>311</v>
      </c>
      <c r="E113" s="42"/>
      <c r="F113" s="253" t="s">
        <v>782</v>
      </c>
      <c r="G113" s="42"/>
      <c r="H113" s="42"/>
      <c r="I113" s="42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U113" s="19" t="s">
        <v>82</v>
      </c>
    </row>
    <row r="114" s="2" customFormat="1">
      <c r="A114" s="40"/>
      <c r="B114" s="41"/>
      <c r="C114" s="42"/>
      <c r="D114" s="219" t="s">
        <v>311</v>
      </c>
      <c r="E114" s="42"/>
      <c r="F114" s="254" t="s">
        <v>754</v>
      </c>
      <c r="G114" s="42"/>
      <c r="H114" s="255">
        <v>20.103999999999999</v>
      </c>
      <c r="I114" s="42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U114" s="19" t="s">
        <v>82</v>
      </c>
    </row>
    <row r="115" s="2" customFormat="1" ht="16.5" customHeight="1">
      <c r="A115" s="40"/>
      <c r="B115" s="41"/>
      <c r="C115" s="206" t="s">
        <v>176</v>
      </c>
      <c r="D115" s="206" t="s">
        <v>129</v>
      </c>
      <c r="E115" s="207" t="s">
        <v>335</v>
      </c>
      <c r="F115" s="208" t="s">
        <v>336</v>
      </c>
      <c r="G115" s="209" t="s">
        <v>295</v>
      </c>
      <c r="H115" s="210">
        <v>5.7999999999999998</v>
      </c>
      <c r="I115" s="211"/>
      <c r="J115" s="212">
        <f>ROUND(I115*H115,2)</f>
        <v>0</v>
      </c>
      <c r="K115" s="208" t="s">
        <v>133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153</v>
      </c>
      <c r="AT115" s="217" t="s">
        <v>129</v>
      </c>
      <c r="AU115" s="217" t="s">
        <v>82</v>
      </c>
      <c r="AY115" s="19" t="s">
        <v>126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153</v>
      </c>
      <c r="BM115" s="217" t="s">
        <v>783</v>
      </c>
    </row>
    <row r="116" s="2" customFormat="1">
      <c r="A116" s="40"/>
      <c r="B116" s="41"/>
      <c r="C116" s="42"/>
      <c r="D116" s="219" t="s">
        <v>136</v>
      </c>
      <c r="E116" s="42"/>
      <c r="F116" s="220" t="s">
        <v>338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136</v>
      </c>
      <c r="AU116" s="19" t="s">
        <v>82</v>
      </c>
    </row>
    <row r="117" s="2" customFormat="1">
      <c r="A117" s="40"/>
      <c r="B117" s="41"/>
      <c r="C117" s="42"/>
      <c r="D117" s="224" t="s">
        <v>137</v>
      </c>
      <c r="E117" s="42"/>
      <c r="F117" s="225" t="s">
        <v>339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137</v>
      </c>
      <c r="AU117" s="19" t="s">
        <v>82</v>
      </c>
    </row>
    <row r="118" s="13" customFormat="1">
      <c r="A118" s="13"/>
      <c r="B118" s="226"/>
      <c r="C118" s="227"/>
      <c r="D118" s="219" t="s">
        <v>139</v>
      </c>
      <c r="E118" s="228" t="s">
        <v>19</v>
      </c>
      <c r="F118" s="229" t="s">
        <v>784</v>
      </c>
      <c r="G118" s="227"/>
      <c r="H118" s="228" t="s">
        <v>19</v>
      </c>
      <c r="I118" s="230"/>
      <c r="J118" s="227"/>
      <c r="K118" s="227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139</v>
      </c>
      <c r="AU118" s="235" t="s">
        <v>82</v>
      </c>
      <c r="AV118" s="13" t="s">
        <v>80</v>
      </c>
      <c r="AW118" s="13" t="s">
        <v>33</v>
      </c>
      <c r="AX118" s="13" t="s">
        <v>72</v>
      </c>
      <c r="AY118" s="235" t="s">
        <v>126</v>
      </c>
    </row>
    <row r="119" s="14" customFormat="1">
      <c r="A119" s="14"/>
      <c r="B119" s="236"/>
      <c r="C119" s="237"/>
      <c r="D119" s="219" t="s">
        <v>139</v>
      </c>
      <c r="E119" s="238" t="s">
        <v>19</v>
      </c>
      <c r="F119" s="239" t="s">
        <v>785</v>
      </c>
      <c r="G119" s="237"/>
      <c r="H119" s="240">
        <v>5.7999999999999998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139</v>
      </c>
      <c r="AU119" s="246" t="s">
        <v>82</v>
      </c>
      <c r="AV119" s="14" t="s">
        <v>82</v>
      </c>
      <c r="AW119" s="14" t="s">
        <v>33</v>
      </c>
      <c r="AX119" s="14" t="s">
        <v>80</v>
      </c>
      <c r="AY119" s="246" t="s">
        <v>126</v>
      </c>
    </row>
    <row r="120" s="2" customFormat="1" ht="24.15" customHeight="1">
      <c r="A120" s="40"/>
      <c r="B120" s="41"/>
      <c r="C120" s="206" t="s">
        <v>183</v>
      </c>
      <c r="D120" s="206" t="s">
        <v>129</v>
      </c>
      <c r="E120" s="207" t="s">
        <v>344</v>
      </c>
      <c r="F120" s="208" t="s">
        <v>345</v>
      </c>
      <c r="G120" s="209" t="s">
        <v>295</v>
      </c>
      <c r="H120" s="210">
        <v>74.590999999999994</v>
      </c>
      <c r="I120" s="211"/>
      <c r="J120" s="212">
        <f>ROUND(I120*H120,2)</f>
        <v>0</v>
      </c>
      <c r="K120" s="208" t="s">
        <v>133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153</v>
      </c>
      <c r="AT120" s="217" t="s">
        <v>129</v>
      </c>
      <c r="AU120" s="217" t="s">
        <v>82</v>
      </c>
      <c r="AY120" s="19" t="s">
        <v>126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153</v>
      </c>
      <c r="BM120" s="217" t="s">
        <v>786</v>
      </c>
    </row>
    <row r="121" s="2" customFormat="1">
      <c r="A121" s="40"/>
      <c r="B121" s="41"/>
      <c r="C121" s="42"/>
      <c r="D121" s="219" t="s">
        <v>136</v>
      </c>
      <c r="E121" s="42"/>
      <c r="F121" s="220" t="s">
        <v>347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136</v>
      </c>
      <c r="AU121" s="19" t="s">
        <v>82</v>
      </c>
    </row>
    <row r="122" s="2" customFormat="1">
      <c r="A122" s="40"/>
      <c r="B122" s="41"/>
      <c r="C122" s="42"/>
      <c r="D122" s="224" t="s">
        <v>137</v>
      </c>
      <c r="E122" s="42"/>
      <c r="F122" s="225" t="s">
        <v>348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137</v>
      </c>
      <c r="AU122" s="19" t="s">
        <v>82</v>
      </c>
    </row>
    <row r="123" s="13" customFormat="1">
      <c r="A123" s="13"/>
      <c r="B123" s="226"/>
      <c r="C123" s="227"/>
      <c r="D123" s="219" t="s">
        <v>139</v>
      </c>
      <c r="E123" s="228" t="s">
        <v>19</v>
      </c>
      <c r="F123" s="229" t="s">
        <v>787</v>
      </c>
      <c r="G123" s="227"/>
      <c r="H123" s="228" t="s">
        <v>19</v>
      </c>
      <c r="I123" s="230"/>
      <c r="J123" s="227"/>
      <c r="K123" s="227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139</v>
      </c>
      <c r="AU123" s="235" t="s">
        <v>82</v>
      </c>
      <c r="AV123" s="13" t="s">
        <v>80</v>
      </c>
      <c r="AW123" s="13" t="s">
        <v>33</v>
      </c>
      <c r="AX123" s="13" t="s">
        <v>72</v>
      </c>
      <c r="AY123" s="235" t="s">
        <v>126</v>
      </c>
    </row>
    <row r="124" s="14" customFormat="1">
      <c r="A124" s="14"/>
      <c r="B124" s="236"/>
      <c r="C124" s="237"/>
      <c r="D124" s="219" t="s">
        <v>139</v>
      </c>
      <c r="E124" s="238" t="s">
        <v>19</v>
      </c>
      <c r="F124" s="239" t="s">
        <v>762</v>
      </c>
      <c r="G124" s="237"/>
      <c r="H124" s="240">
        <v>116.60299999999999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139</v>
      </c>
      <c r="AU124" s="246" t="s">
        <v>82</v>
      </c>
      <c r="AV124" s="14" t="s">
        <v>82</v>
      </c>
      <c r="AW124" s="14" t="s">
        <v>33</v>
      </c>
      <c r="AX124" s="14" t="s">
        <v>72</v>
      </c>
      <c r="AY124" s="246" t="s">
        <v>126</v>
      </c>
    </row>
    <row r="125" s="13" customFormat="1">
      <c r="A125" s="13"/>
      <c r="B125" s="226"/>
      <c r="C125" s="227"/>
      <c r="D125" s="219" t="s">
        <v>139</v>
      </c>
      <c r="E125" s="228" t="s">
        <v>19</v>
      </c>
      <c r="F125" s="229" t="s">
        <v>788</v>
      </c>
      <c r="G125" s="227"/>
      <c r="H125" s="228" t="s">
        <v>19</v>
      </c>
      <c r="I125" s="230"/>
      <c r="J125" s="227"/>
      <c r="K125" s="227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139</v>
      </c>
      <c r="AU125" s="235" t="s">
        <v>82</v>
      </c>
      <c r="AV125" s="13" t="s">
        <v>80</v>
      </c>
      <c r="AW125" s="13" t="s">
        <v>33</v>
      </c>
      <c r="AX125" s="13" t="s">
        <v>72</v>
      </c>
      <c r="AY125" s="235" t="s">
        <v>126</v>
      </c>
    </row>
    <row r="126" s="14" customFormat="1">
      <c r="A126" s="14"/>
      <c r="B126" s="236"/>
      <c r="C126" s="237"/>
      <c r="D126" s="219" t="s">
        <v>139</v>
      </c>
      <c r="E126" s="238" t="s">
        <v>19</v>
      </c>
      <c r="F126" s="239" t="s">
        <v>789</v>
      </c>
      <c r="G126" s="237"/>
      <c r="H126" s="240">
        <v>-47.954999999999998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139</v>
      </c>
      <c r="AU126" s="246" t="s">
        <v>82</v>
      </c>
      <c r="AV126" s="14" t="s">
        <v>82</v>
      </c>
      <c r="AW126" s="14" t="s">
        <v>33</v>
      </c>
      <c r="AX126" s="14" t="s">
        <v>72</v>
      </c>
      <c r="AY126" s="246" t="s">
        <v>126</v>
      </c>
    </row>
    <row r="127" s="14" customFormat="1">
      <c r="A127" s="14"/>
      <c r="B127" s="236"/>
      <c r="C127" s="237"/>
      <c r="D127" s="219" t="s">
        <v>139</v>
      </c>
      <c r="E127" s="238" t="s">
        <v>19</v>
      </c>
      <c r="F127" s="239" t="s">
        <v>769</v>
      </c>
      <c r="G127" s="237"/>
      <c r="H127" s="240">
        <v>5.9429999999999996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139</v>
      </c>
      <c r="AU127" s="246" t="s">
        <v>82</v>
      </c>
      <c r="AV127" s="14" t="s">
        <v>82</v>
      </c>
      <c r="AW127" s="14" t="s">
        <v>33</v>
      </c>
      <c r="AX127" s="14" t="s">
        <v>72</v>
      </c>
      <c r="AY127" s="246" t="s">
        <v>126</v>
      </c>
    </row>
    <row r="128" s="15" customFormat="1">
      <c r="A128" s="15"/>
      <c r="B128" s="258"/>
      <c r="C128" s="259"/>
      <c r="D128" s="219" t="s">
        <v>139</v>
      </c>
      <c r="E128" s="260" t="s">
        <v>19</v>
      </c>
      <c r="F128" s="261" t="s">
        <v>343</v>
      </c>
      <c r="G128" s="259"/>
      <c r="H128" s="262">
        <v>74.590999999999994</v>
      </c>
      <c r="I128" s="263"/>
      <c r="J128" s="259"/>
      <c r="K128" s="259"/>
      <c r="L128" s="264"/>
      <c r="M128" s="265"/>
      <c r="N128" s="266"/>
      <c r="O128" s="266"/>
      <c r="P128" s="266"/>
      <c r="Q128" s="266"/>
      <c r="R128" s="266"/>
      <c r="S128" s="266"/>
      <c r="T128" s="267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8" t="s">
        <v>139</v>
      </c>
      <c r="AU128" s="268" t="s">
        <v>82</v>
      </c>
      <c r="AV128" s="15" t="s">
        <v>153</v>
      </c>
      <c r="AW128" s="15" t="s">
        <v>33</v>
      </c>
      <c r="AX128" s="15" t="s">
        <v>80</v>
      </c>
      <c r="AY128" s="268" t="s">
        <v>126</v>
      </c>
    </row>
    <row r="129" s="2" customFormat="1" ht="16.5" customHeight="1">
      <c r="A129" s="40"/>
      <c r="B129" s="41"/>
      <c r="C129" s="206" t="s">
        <v>189</v>
      </c>
      <c r="D129" s="206" t="s">
        <v>129</v>
      </c>
      <c r="E129" s="207" t="s">
        <v>356</v>
      </c>
      <c r="F129" s="208" t="s">
        <v>357</v>
      </c>
      <c r="G129" s="209" t="s">
        <v>358</v>
      </c>
      <c r="H129" s="210">
        <v>74.590999999999994</v>
      </c>
      <c r="I129" s="211"/>
      <c r="J129" s="212">
        <f>ROUND(I129*H129,2)</f>
        <v>0</v>
      </c>
      <c r="K129" s="208" t="s">
        <v>133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153</v>
      </c>
      <c r="AT129" s="217" t="s">
        <v>129</v>
      </c>
      <c r="AU129" s="217" t="s">
        <v>82</v>
      </c>
      <c r="AY129" s="19" t="s">
        <v>126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153</v>
      </c>
      <c r="BM129" s="217" t="s">
        <v>790</v>
      </c>
    </row>
    <row r="130" s="2" customFormat="1">
      <c r="A130" s="40"/>
      <c r="B130" s="41"/>
      <c r="C130" s="42"/>
      <c r="D130" s="219" t="s">
        <v>136</v>
      </c>
      <c r="E130" s="42"/>
      <c r="F130" s="220" t="s">
        <v>360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136</v>
      </c>
      <c r="AU130" s="19" t="s">
        <v>82</v>
      </c>
    </row>
    <row r="131" s="2" customFormat="1">
      <c r="A131" s="40"/>
      <c r="B131" s="41"/>
      <c r="C131" s="42"/>
      <c r="D131" s="224" t="s">
        <v>137</v>
      </c>
      <c r="E131" s="42"/>
      <c r="F131" s="225" t="s">
        <v>361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137</v>
      </c>
      <c r="AU131" s="19" t="s">
        <v>82</v>
      </c>
    </row>
    <row r="132" s="2" customFormat="1" ht="16.5" customHeight="1">
      <c r="A132" s="40"/>
      <c r="B132" s="41"/>
      <c r="C132" s="206" t="s">
        <v>195</v>
      </c>
      <c r="D132" s="206" t="s">
        <v>129</v>
      </c>
      <c r="E132" s="207" t="s">
        <v>363</v>
      </c>
      <c r="F132" s="208" t="s">
        <v>364</v>
      </c>
      <c r="G132" s="209" t="s">
        <v>295</v>
      </c>
      <c r="H132" s="210">
        <v>74.590999999999994</v>
      </c>
      <c r="I132" s="211"/>
      <c r="J132" s="212">
        <f>ROUND(I132*H132,2)</f>
        <v>0</v>
      </c>
      <c r="K132" s="208" t="s">
        <v>133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153</v>
      </c>
      <c r="AT132" s="217" t="s">
        <v>129</v>
      </c>
      <c r="AU132" s="217" t="s">
        <v>82</v>
      </c>
      <c r="AY132" s="19" t="s">
        <v>126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153</v>
      </c>
      <c r="BM132" s="217" t="s">
        <v>791</v>
      </c>
    </row>
    <row r="133" s="2" customFormat="1">
      <c r="A133" s="40"/>
      <c r="B133" s="41"/>
      <c r="C133" s="42"/>
      <c r="D133" s="219" t="s">
        <v>136</v>
      </c>
      <c r="E133" s="42"/>
      <c r="F133" s="220" t="s">
        <v>366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136</v>
      </c>
      <c r="AU133" s="19" t="s">
        <v>82</v>
      </c>
    </row>
    <row r="134" s="2" customFormat="1">
      <c r="A134" s="40"/>
      <c r="B134" s="41"/>
      <c r="C134" s="42"/>
      <c r="D134" s="224" t="s">
        <v>137</v>
      </c>
      <c r="E134" s="42"/>
      <c r="F134" s="225" t="s">
        <v>367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137</v>
      </c>
      <c r="AU134" s="19" t="s">
        <v>82</v>
      </c>
    </row>
    <row r="135" s="2" customFormat="1" ht="16.5" customHeight="1">
      <c r="A135" s="40"/>
      <c r="B135" s="41"/>
      <c r="C135" s="206" t="s">
        <v>200</v>
      </c>
      <c r="D135" s="206" t="s">
        <v>129</v>
      </c>
      <c r="E135" s="207" t="s">
        <v>368</v>
      </c>
      <c r="F135" s="208" t="s">
        <v>369</v>
      </c>
      <c r="G135" s="209" t="s">
        <v>295</v>
      </c>
      <c r="H135" s="210">
        <v>58.755000000000003</v>
      </c>
      <c r="I135" s="211"/>
      <c r="J135" s="212">
        <f>ROUND(I135*H135,2)</f>
        <v>0</v>
      </c>
      <c r="K135" s="208" t="s">
        <v>133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153</v>
      </c>
      <c r="AT135" s="217" t="s">
        <v>129</v>
      </c>
      <c r="AU135" s="217" t="s">
        <v>82</v>
      </c>
      <c r="AY135" s="19" t="s">
        <v>126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153</v>
      </c>
      <c r="BM135" s="217" t="s">
        <v>792</v>
      </c>
    </row>
    <row r="136" s="2" customFormat="1">
      <c r="A136" s="40"/>
      <c r="B136" s="41"/>
      <c r="C136" s="42"/>
      <c r="D136" s="219" t="s">
        <v>136</v>
      </c>
      <c r="E136" s="42"/>
      <c r="F136" s="220" t="s">
        <v>371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136</v>
      </c>
      <c r="AU136" s="19" t="s">
        <v>82</v>
      </c>
    </row>
    <row r="137" s="2" customFormat="1">
      <c r="A137" s="40"/>
      <c r="B137" s="41"/>
      <c r="C137" s="42"/>
      <c r="D137" s="224" t="s">
        <v>137</v>
      </c>
      <c r="E137" s="42"/>
      <c r="F137" s="225" t="s">
        <v>372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137</v>
      </c>
      <c r="AU137" s="19" t="s">
        <v>82</v>
      </c>
    </row>
    <row r="138" s="14" customFormat="1">
      <c r="A138" s="14"/>
      <c r="B138" s="236"/>
      <c r="C138" s="237"/>
      <c r="D138" s="219" t="s">
        <v>139</v>
      </c>
      <c r="E138" s="238" t="s">
        <v>19</v>
      </c>
      <c r="F138" s="239" t="s">
        <v>793</v>
      </c>
      <c r="G138" s="237"/>
      <c r="H138" s="240">
        <v>47.954999999999998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139</v>
      </c>
      <c r="AU138" s="246" t="s">
        <v>82</v>
      </c>
      <c r="AV138" s="14" t="s">
        <v>82</v>
      </c>
      <c r="AW138" s="14" t="s">
        <v>33</v>
      </c>
      <c r="AX138" s="14" t="s">
        <v>72</v>
      </c>
      <c r="AY138" s="246" t="s">
        <v>126</v>
      </c>
    </row>
    <row r="139" s="13" customFormat="1">
      <c r="A139" s="13"/>
      <c r="B139" s="226"/>
      <c r="C139" s="227"/>
      <c r="D139" s="219" t="s">
        <v>139</v>
      </c>
      <c r="E139" s="228" t="s">
        <v>19</v>
      </c>
      <c r="F139" s="229" t="s">
        <v>794</v>
      </c>
      <c r="G139" s="227"/>
      <c r="H139" s="228" t="s">
        <v>19</v>
      </c>
      <c r="I139" s="230"/>
      <c r="J139" s="227"/>
      <c r="K139" s="227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139</v>
      </c>
      <c r="AU139" s="235" t="s">
        <v>82</v>
      </c>
      <c r="AV139" s="13" t="s">
        <v>80</v>
      </c>
      <c r="AW139" s="13" t="s">
        <v>33</v>
      </c>
      <c r="AX139" s="13" t="s">
        <v>72</v>
      </c>
      <c r="AY139" s="235" t="s">
        <v>126</v>
      </c>
    </row>
    <row r="140" s="14" customFormat="1">
      <c r="A140" s="14"/>
      <c r="B140" s="236"/>
      <c r="C140" s="237"/>
      <c r="D140" s="219" t="s">
        <v>139</v>
      </c>
      <c r="E140" s="238" t="s">
        <v>19</v>
      </c>
      <c r="F140" s="239" t="s">
        <v>795</v>
      </c>
      <c r="G140" s="237"/>
      <c r="H140" s="240">
        <v>5.7999999999999998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139</v>
      </c>
      <c r="AU140" s="246" t="s">
        <v>82</v>
      </c>
      <c r="AV140" s="14" t="s">
        <v>82</v>
      </c>
      <c r="AW140" s="14" t="s">
        <v>33</v>
      </c>
      <c r="AX140" s="14" t="s">
        <v>72</v>
      </c>
      <c r="AY140" s="246" t="s">
        <v>126</v>
      </c>
    </row>
    <row r="141" s="13" customFormat="1">
      <c r="A141" s="13"/>
      <c r="B141" s="226"/>
      <c r="C141" s="227"/>
      <c r="D141" s="219" t="s">
        <v>139</v>
      </c>
      <c r="E141" s="228" t="s">
        <v>19</v>
      </c>
      <c r="F141" s="229" t="s">
        <v>796</v>
      </c>
      <c r="G141" s="227"/>
      <c r="H141" s="228" t="s">
        <v>19</v>
      </c>
      <c r="I141" s="230"/>
      <c r="J141" s="227"/>
      <c r="K141" s="227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139</v>
      </c>
      <c r="AU141" s="235" t="s">
        <v>82</v>
      </c>
      <c r="AV141" s="13" t="s">
        <v>80</v>
      </c>
      <c r="AW141" s="13" t="s">
        <v>33</v>
      </c>
      <c r="AX141" s="13" t="s">
        <v>72</v>
      </c>
      <c r="AY141" s="235" t="s">
        <v>126</v>
      </c>
    </row>
    <row r="142" s="14" customFormat="1">
      <c r="A142" s="14"/>
      <c r="B142" s="236"/>
      <c r="C142" s="237"/>
      <c r="D142" s="219" t="s">
        <v>139</v>
      </c>
      <c r="E142" s="238" t="s">
        <v>19</v>
      </c>
      <c r="F142" s="239" t="s">
        <v>125</v>
      </c>
      <c r="G142" s="237"/>
      <c r="H142" s="240">
        <v>5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139</v>
      </c>
      <c r="AU142" s="246" t="s">
        <v>82</v>
      </c>
      <c r="AV142" s="14" t="s">
        <v>82</v>
      </c>
      <c r="AW142" s="14" t="s">
        <v>33</v>
      </c>
      <c r="AX142" s="14" t="s">
        <v>72</v>
      </c>
      <c r="AY142" s="246" t="s">
        <v>126</v>
      </c>
    </row>
    <row r="143" s="15" customFormat="1">
      <c r="A143" s="15"/>
      <c r="B143" s="258"/>
      <c r="C143" s="259"/>
      <c r="D143" s="219" t="s">
        <v>139</v>
      </c>
      <c r="E143" s="260" t="s">
        <v>19</v>
      </c>
      <c r="F143" s="261" t="s">
        <v>343</v>
      </c>
      <c r="G143" s="259"/>
      <c r="H143" s="262">
        <v>58.755000000000003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8" t="s">
        <v>139</v>
      </c>
      <c r="AU143" s="268" t="s">
        <v>82</v>
      </c>
      <c r="AV143" s="15" t="s">
        <v>153</v>
      </c>
      <c r="AW143" s="15" t="s">
        <v>33</v>
      </c>
      <c r="AX143" s="15" t="s">
        <v>80</v>
      </c>
      <c r="AY143" s="268" t="s">
        <v>126</v>
      </c>
    </row>
    <row r="144" s="2" customFormat="1" ht="16.5" customHeight="1">
      <c r="A144" s="40"/>
      <c r="B144" s="41"/>
      <c r="C144" s="269" t="s">
        <v>8</v>
      </c>
      <c r="D144" s="269" t="s">
        <v>383</v>
      </c>
      <c r="E144" s="270" t="s">
        <v>384</v>
      </c>
      <c r="F144" s="271" t="s">
        <v>385</v>
      </c>
      <c r="G144" s="272" t="s">
        <v>358</v>
      </c>
      <c r="H144" s="273">
        <v>5.9429999999999996</v>
      </c>
      <c r="I144" s="274"/>
      <c r="J144" s="275">
        <f>ROUND(I144*H144,2)</f>
        <v>0</v>
      </c>
      <c r="K144" s="271" t="s">
        <v>133</v>
      </c>
      <c r="L144" s="276"/>
      <c r="M144" s="277" t="s">
        <v>19</v>
      </c>
      <c r="N144" s="278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183</v>
      </c>
      <c r="AT144" s="217" t="s">
        <v>383</v>
      </c>
      <c r="AU144" s="217" t="s">
        <v>82</v>
      </c>
      <c r="AY144" s="19" t="s">
        <v>126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153</v>
      </c>
      <c r="BM144" s="217" t="s">
        <v>797</v>
      </c>
    </row>
    <row r="145" s="2" customFormat="1">
      <c r="A145" s="40"/>
      <c r="B145" s="41"/>
      <c r="C145" s="42"/>
      <c r="D145" s="219" t="s">
        <v>136</v>
      </c>
      <c r="E145" s="42"/>
      <c r="F145" s="220" t="s">
        <v>385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136</v>
      </c>
      <c r="AU145" s="19" t="s">
        <v>82</v>
      </c>
    </row>
    <row r="146" s="13" customFormat="1">
      <c r="A146" s="13"/>
      <c r="B146" s="226"/>
      <c r="C146" s="227"/>
      <c r="D146" s="219" t="s">
        <v>139</v>
      </c>
      <c r="E146" s="228" t="s">
        <v>19</v>
      </c>
      <c r="F146" s="229" t="s">
        <v>305</v>
      </c>
      <c r="G146" s="227"/>
      <c r="H146" s="228" t="s">
        <v>19</v>
      </c>
      <c r="I146" s="230"/>
      <c r="J146" s="227"/>
      <c r="K146" s="227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139</v>
      </c>
      <c r="AU146" s="235" t="s">
        <v>82</v>
      </c>
      <c r="AV146" s="13" t="s">
        <v>80</v>
      </c>
      <c r="AW146" s="13" t="s">
        <v>33</v>
      </c>
      <c r="AX146" s="13" t="s">
        <v>72</v>
      </c>
      <c r="AY146" s="235" t="s">
        <v>126</v>
      </c>
    </row>
    <row r="147" s="13" customFormat="1">
      <c r="A147" s="13"/>
      <c r="B147" s="226"/>
      <c r="C147" s="227"/>
      <c r="D147" s="219" t="s">
        <v>139</v>
      </c>
      <c r="E147" s="228" t="s">
        <v>19</v>
      </c>
      <c r="F147" s="229" t="s">
        <v>798</v>
      </c>
      <c r="G147" s="227"/>
      <c r="H147" s="228" t="s">
        <v>19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139</v>
      </c>
      <c r="AU147" s="235" t="s">
        <v>82</v>
      </c>
      <c r="AV147" s="13" t="s">
        <v>80</v>
      </c>
      <c r="AW147" s="13" t="s">
        <v>33</v>
      </c>
      <c r="AX147" s="13" t="s">
        <v>72</v>
      </c>
      <c r="AY147" s="235" t="s">
        <v>126</v>
      </c>
    </row>
    <row r="148" s="14" customFormat="1">
      <c r="A148" s="14"/>
      <c r="B148" s="236"/>
      <c r="C148" s="237"/>
      <c r="D148" s="219" t="s">
        <v>139</v>
      </c>
      <c r="E148" s="239" t="s">
        <v>19</v>
      </c>
      <c r="F148" s="252" t="s">
        <v>239</v>
      </c>
      <c r="G148" s="237"/>
      <c r="H148" s="240">
        <v>5.9429999999999996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139</v>
      </c>
      <c r="AU148" s="246" t="s">
        <v>82</v>
      </c>
      <c r="AV148" s="14" t="s">
        <v>82</v>
      </c>
      <c r="AW148" s="14" t="s">
        <v>33</v>
      </c>
      <c r="AX148" s="14" t="s">
        <v>80</v>
      </c>
      <c r="AY148" s="246" t="s">
        <v>126</v>
      </c>
    </row>
    <row r="149" s="2" customFormat="1">
      <c r="A149" s="40"/>
      <c r="B149" s="41"/>
      <c r="C149" s="42"/>
      <c r="D149" s="219" t="s">
        <v>311</v>
      </c>
      <c r="E149" s="42"/>
      <c r="F149" s="253" t="s">
        <v>799</v>
      </c>
      <c r="G149" s="42"/>
      <c r="H149" s="42"/>
      <c r="I149" s="42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U149" s="19" t="s">
        <v>82</v>
      </c>
    </row>
    <row r="150" s="2" customFormat="1">
      <c r="A150" s="40"/>
      <c r="B150" s="41"/>
      <c r="C150" s="42"/>
      <c r="D150" s="219" t="s">
        <v>311</v>
      </c>
      <c r="E150" s="42"/>
      <c r="F150" s="254" t="s">
        <v>800</v>
      </c>
      <c r="G150" s="42"/>
      <c r="H150" s="255">
        <v>5.306</v>
      </c>
      <c r="I150" s="42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U150" s="19" t="s">
        <v>82</v>
      </c>
    </row>
    <row r="151" s="2" customFormat="1" ht="16.5" customHeight="1">
      <c r="A151" s="40"/>
      <c r="B151" s="41"/>
      <c r="C151" s="206" t="s">
        <v>208</v>
      </c>
      <c r="D151" s="206" t="s">
        <v>129</v>
      </c>
      <c r="E151" s="207" t="s">
        <v>395</v>
      </c>
      <c r="F151" s="208" t="s">
        <v>396</v>
      </c>
      <c r="G151" s="209" t="s">
        <v>397</v>
      </c>
      <c r="H151" s="210">
        <v>116.60299999999999</v>
      </c>
      <c r="I151" s="211"/>
      <c r="J151" s="212">
        <f>ROUND(I151*H151,2)</f>
        <v>0</v>
      </c>
      <c r="K151" s="208" t="s">
        <v>133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0.00069999999999999999</v>
      </c>
      <c r="R151" s="215">
        <f>Q151*H151</f>
        <v>0.081622099999999989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153</v>
      </c>
      <c r="AT151" s="217" t="s">
        <v>129</v>
      </c>
      <c r="AU151" s="217" t="s">
        <v>82</v>
      </c>
      <c r="AY151" s="19" t="s">
        <v>126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153</v>
      </c>
      <c r="BM151" s="217" t="s">
        <v>801</v>
      </c>
    </row>
    <row r="152" s="2" customFormat="1">
      <c r="A152" s="40"/>
      <c r="B152" s="41"/>
      <c r="C152" s="42"/>
      <c r="D152" s="219" t="s">
        <v>136</v>
      </c>
      <c r="E152" s="42"/>
      <c r="F152" s="220" t="s">
        <v>399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136</v>
      </c>
      <c r="AU152" s="19" t="s">
        <v>82</v>
      </c>
    </row>
    <row r="153" s="2" customFormat="1">
      <c r="A153" s="40"/>
      <c r="B153" s="41"/>
      <c r="C153" s="42"/>
      <c r="D153" s="224" t="s">
        <v>137</v>
      </c>
      <c r="E153" s="42"/>
      <c r="F153" s="225" t="s">
        <v>400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137</v>
      </c>
      <c r="AU153" s="19" t="s">
        <v>82</v>
      </c>
    </row>
    <row r="154" s="13" customFormat="1">
      <c r="A154" s="13"/>
      <c r="B154" s="226"/>
      <c r="C154" s="227"/>
      <c r="D154" s="219" t="s">
        <v>139</v>
      </c>
      <c r="E154" s="228" t="s">
        <v>19</v>
      </c>
      <c r="F154" s="229" t="s">
        <v>305</v>
      </c>
      <c r="G154" s="227"/>
      <c r="H154" s="228" t="s">
        <v>19</v>
      </c>
      <c r="I154" s="230"/>
      <c r="J154" s="227"/>
      <c r="K154" s="227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139</v>
      </c>
      <c r="AU154" s="235" t="s">
        <v>82</v>
      </c>
      <c r="AV154" s="13" t="s">
        <v>80</v>
      </c>
      <c r="AW154" s="13" t="s">
        <v>33</v>
      </c>
      <c r="AX154" s="13" t="s">
        <v>72</v>
      </c>
      <c r="AY154" s="235" t="s">
        <v>126</v>
      </c>
    </row>
    <row r="155" s="13" customFormat="1">
      <c r="A155" s="13"/>
      <c r="B155" s="226"/>
      <c r="C155" s="227"/>
      <c r="D155" s="219" t="s">
        <v>139</v>
      </c>
      <c r="E155" s="228" t="s">
        <v>19</v>
      </c>
      <c r="F155" s="229" t="s">
        <v>781</v>
      </c>
      <c r="G155" s="227"/>
      <c r="H155" s="228" t="s">
        <v>19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139</v>
      </c>
      <c r="AU155" s="235" t="s">
        <v>82</v>
      </c>
      <c r="AV155" s="13" t="s">
        <v>80</v>
      </c>
      <c r="AW155" s="13" t="s">
        <v>33</v>
      </c>
      <c r="AX155" s="13" t="s">
        <v>72</v>
      </c>
      <c r="AY155" s="235" t="s">
        <v>126</v>
      </c>
    </row>
    <row r="156" s="14" customFormat="1">
      <c r="A156" s="14"/>
      <c r="B156" s="236"/>
      <c r="C156" s="237"/>
      <c r="D156" s="219" t="s">
        <v>139</v>
      </c>
      <c r="E156" s="239" t="s">
        <v>19</v>
      </c>
      <c r="F156" s="252" t="s">
        <v>233</v>
      </c>
      <c r="G156" s="237"/>
      <c r="H156" s="240">
        <v>116.60299999999999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139</v>
      </c>
      <c r="AU156" s="246" t="s">
        <v>82</v>
      </c>
      <c r="AV156" s="14" t="s">
        <v>82</v>
      </c>
      <c r="AW156" s="14" t="s">
        <v>33</v>
      </c>
      <c r="AX156" s="14" t="s">
        <v>80</v>
      </c>
      <c r="AY156" s="246" t="s">
        <v>126</v>
      </c>
    </row>
    <row r="157" s="2" customFormat="1">
      <c r="A157" s="40"/>
      <c r="B157" s="41"/>
      <c r="C157" s="42"/>
      <c r="D157" s="219" t="s">
        <v>311</v>
      </c>
      <c r="E157" s="42"/>
      <c r="F157" s="253" t="s">
        <v>782</v>
      </c>
      <c r="G157" s="42"/>
      <c r="H157" s="42"/>
      <c r="I157" s="42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U157" s="19" t="s">
        <v>82</v>
      </c>
    </row>
    <row r="158" s="2" customFormat="1">
      <c r="A158" s="40"/>
      <c r="B158" s="41"/>
      <c r="C158" s="42"/>
      <c r="D158" s="219" t="s">
        <v>311</v>
      </c>
      <c r="E158" s="42"/>
      <c r="F158" s="254" t="s">
        <v>754</v>
      </c>
      <c r="G158" s="42"/>
      <c r="H158" s="255">
        <v>20.103999999999999</v>
      </c>
      <c r="I158" s="42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U158" s="19" t="s">
        <v>82</v>
      </c>
    </row>
    <row r="159" s="2" customFormat="1" ht="16.5" customHeight="1">
      <c r="A159" s="40"/>
      <c r="B159" s="41"/>
      <c r="C159" s="206" t="s">
        <v>215</v>
      </c>
      <c r="D159" s="206" t="s">
        <v>129</v>
      </c>
      <c r="E159" s="207" t="s">
        <v>403</v>
      </c>
      <c r="F159" s="208" t="s">
        <v>404</v>
      </c>
      <c r="G159" s="209" t="s">
        <v>295</v>
      </c>
      <c r="H159" s="210">
        <v>116.60299999999999</v>
      </c>
      <c r="I159" s="211"/>
      <c r="J159" s="212">
        <f>ROUND(I159*H159,2)</f>
        <v>0</v>
      </c>
      <c r="K159" s="208" t="s">
        <v>133</v>
      </c>
      <c r="L159" s="46"/>
      <c r="M159" s="213" t="s">
        <v>19</v>
      </c>
      <c r="N159" s="214" t="s">
        <v>43</v>
      </c>
      <c r="O159" s="86"/>
      <c r="P159" s="215">
        <f>O159*H159</f>
        <v>0</v>
      </c>
      <c r="Q159" s="215">
        <v>0.00046000000000000001</v>
      </c>
      <c r="R159" s="215">
        <f>Q159*H159</f>
        <v>0.053637379999999998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153</v>
      </c>
      <c r="AT159" s="217" t="s">
        <v>129</v>
      </c>
      <c r="AU159" s="217" t="s">
        <v>82</v>
      </c>
      <c r="AY159" s="19" t="s">
        <v>126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80</v>
      </c>
      <c r="BK159" s="218">
        <f>ROUND(I159*H159,2)</f>
        <v>0</v>
      </c>
      <c r="BL159" s="19" t="s">
        <v>153</v>
      </c>
      <c r="BM159" s="217" t="s">
        <v>802</v>
      </c>
    </row>
    <row r="160" s="2" customFormat="1">
      <c r="A160" s="40"/>
      <c r="B160" s="41"/>
      <c r="C160" s="42"/>
      <c r="D160" s="219" t="s">
        <v>136</v>
      </c>
      <c r="E160" s="42"/>
      <c r="F160" s="220" t="s">
        <v>406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136</v>
      </c>
      <c r="AU160" s="19" t="s">
        <v>82</v>
      </c>
    </row>
    <row r="161" s="2" customFormat="1">
      <c r="A161" s="40"/>
      <c r="B161" s="41"/>
      <c r="C161" s="42"/>
      <c r="D161" s="224" t="s">
        <v>137</v>
      </c>
      <c r="E161" s="42"/>
      <c r="F161" s="225" t="s">
        <v>407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137</v>
      </c>
      <c r="AU161" s="19" t="s">
        <v>82</v>
      </c>
    </row>
    <row r="162" s="13" customFormat="1">
      <c r="A162" s="13"/>
      <c r="B162" s="226"/>
      <c r="C162" s="227"/>
      <c r="D162" s="219" t="s">
        <v>139</v>
      </c>
      <c r="E162" s="228" t="s">
        <v>19</v>
      </c>
      <c r="F162" s="229" t="s">
        <v>305</v>
      </c>
      <c r="G162" s="227"/>
      <c r="H162" s="228" t="s">
        <v>19</v>
      </c>
      <c r="I162" s="230"/>
      <c r="J162" s="227"/>
      <c r="K162" s="227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139</v>
      </c>
      <c r="AU162" s="235" t="s">
        <v>82</v>
      </c>
      <c r="AV162" s="13" t="s">
        <v>80</v>
      </c>
      <c r="AW162" s="13" t="s">
        <v>33</v>
      </c>
      <c r="AX162" s="13" t="s">
        <v>72</v>
      </c>
      <c r="AY162" s="235" t="s">
        <v>126</v>
      </c>
    </row>
    <row r="163" s="13" customFormat="1">
      <c r="A163" s="13"/>
      <c r="B163" s="226"/>
      <c r="C163" s="227"/>
      <c r="D163" s="219" t="s">
        <v>139</v>
      </c>
      <c r="E163" s="228" t="s">
        <v>19</v>
      </c>
      <c r="F163" s="229" t="s">
        <v>781</v>
      </c>
      <c r="G163" s="227"/>
      <c r="H163" s="228" t="s">
        <v>19</v>
      </c>
      <c r="I163" s="230"/>
      <c r="J163" s="227"/>
      <c r="K163" s="227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139</v>
      </c>
      <c r="AU163" s="235" t="s">
        <v>82</v>
      </c>
      <c r="AV163" s="13" t="s">
        <v>80</v>
      </c>
      <c r="AW163" s="13" t="s">
        <v>33</v>
      </c>
      <c r="AX163" s="13" t="s">
        <v>72</v>
      </c>
      <c r="AY163" s="235" t="s">
        <v>126</v>
      </c>
    </row>
    <row r="164" s="14" customFormat="1">
      <c r="A164" s="14"/>
      <c r="B164" s="236"/>
      <c r="C164" s="237"/>
      <c r="D164" s="219" t="s">
        <v>139</v>
      </c>
      <c r="E164" s="239" t="s">
        <v>19</v>
      </c>
      <c r="F164" s="252" t="s">
        <v>236</v>
      </c>
      <c r="G164" s="237"/>
      <c r="H164" s="240">
        <v>116.60299999999999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139</v>
      </c>
      <c r="AU164" s="246" t="s">
        <v>82</v>
      </c>
      <c r="AV164" s="14" t="s">
        <v>82</v>
      </c>
      <c r="AW164" s="14" t="s">
        <v>33</v>
      </c>
      <c r="AX164" s="14" t="s">
        <v>80</v>
      </c>
      <c r="AY164" s="246" t="s">
        <v>126</v>
      </c>
    </row>
    <row r="165" s="2" customFormat="1">
      <c r="A165" s="40"/>
      <c r="B165" s="41"/>
      <c r="C165" s="42"/>
      <c r="D165" s="219" t="s">
        <v>311</v>
      </c>
      <c r="E165" s="42"/>
      <c r="F165" s="253" t="s">
        <v>782</v>
      </c>
      <c r="G165" s="42"/>
      <c r="H165" s="42"/>
      <c r="I165" s="42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U165" s="19" t="s">
        <v>82</v>
      </c>
    </row>
    <row r="166" s="2" customFormat="1">
      <c r="A166" s="40"/>
      <c r="B166" s="41"/>
      <c r="C166" s="42"/>
      <c r="D166" s="219" t="s">
        <v>311</v>
      </c>
      <c r="E166" s="42"/>
      <c r="F166" s="254" t="s">
        <v>754</v>
      </c>
      <c r="G166" s="42"/>
      <c r="H166" s="255">
        <v>20.103999999999999</v>
      </c>
      <c r="I166" s="42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U166" s="19" t="s">
        <v>82</v>
      </c>
    </row>
    <row r="167" s="2" customFormat="1" ht="16.5" customHeight="1">
      <c r="A167" s="40"/>
      <c r="B167" s="41"/>
      <c r="C167" s="206" t="s">
        <v>408</v>
      </c>
      <c r="D167" s="206" t="s">
        <v>129</v>
      </c>
      <c r="E167" s="207" t="s">
        <v>409</v>
      </c>
      <c r="F167" s="208" t="s">
        <v>410</v>
      </c>
      <c r="G167" s="209" t="s">
        <v>397</v>
      </c>
      <c r="H167" s="210">
        <v>116.60299999999999</v>
      </c>
      <c r="I167" s="211"/>
      <c r="J167" s="212">
        <f>ROUND(I167*H167,2)</f>
        <v>0</v>
      </c>
      <c r="K167" s="208" t="s">
        <v>133</v>
      </c>
      <c r="L167" s="46"/>
      <c r="M167" s="213" t="s">
        <v>19</v>
      </c>
      <c r="N167" s="214" t="s">
        <v>43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153</v>
      </c>
      <c r="AT167" s="217" t="s">
        <v>129</v>
      </c>
      <c r="AU167" s="217" t="s">
        <v>82</v>
      </c>
      <c r="AY167" s="19" t="s">
        <v>126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153</v>
      </c>
      <c r="BM167" s="217" t="s">
        <v>803</v>
      </c>
    </row>
    <row r="168" s="2" customFormat="1">
      <c r="A168" s="40"/>
      <c r="B168" s="41"/>
      <c r="C168" s="42"/>
      <c r="D168" s="219" t="s">
        <v>136</v>
      </c>
      <c r="E168" s="42"/>
      <c r="F168" s="220" t="s">
        <v>412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136</v>
      </c>
      <c r="AU168" s="19" t="s">
        <v>82</v>
      </c>
    </row>
    <row r="169" s="2" customFormat="1">
      <c r="A169" s="40"/>
      <c r="B169" s="41"/>
      <c r="C169" s="42"/>
      <c r="D169" s="224" t="s">
        <v>137</v>
      </c>
      <c r="E169" s="42"/>
      <c r="F169" s="225" t="s">
        <v>413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137</v>
      </c>
      <c r="AU169" s="19" t="s">
        <v>82</v>
      </c>
    </row>
    <row r="170" s="2" customFormat="1" ht="16.5" customHeight="1">
      <c r="A170" s="40"/>
      <c r="B170" s="41"/>
      <c r="C170" s="206" t="s">
        <v>414</v>
      </c>
      <c r="D170" s="206" t="s">
        <v>129</v>
      </c>
      <c r="E170" s="207" t="s">
        <v>415</v>
      </c>
      <c r="F170" s="208" t="s">
        <v>416</v>
      </c>
      <c r="G170" s="209" t="s">
        <v>295</v>
      </c>
      <c r="H170" s="210">
        <v>116.60299999999999</v>
      </c>
      <c r="I170" s="211"/>
      <c r="J170" s="212">
        <f>ROUND(I170*H170,2)</f>
        <v>0</v>
      </c>
      <c r="K170" s="208" t="s">
        <v>133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153</v>
      </c>
      <c r="AT170" s="217" t="s">
        <v>129</v>
      </c>
      <c r="AU170" s="217" t="s">
        <v>82</v>
      </c>
      <c r="AY170" s="19" t="s">
        <v>126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153</v>
      </c>
      <c r="BM170" s="217" t="s">
        <v>804</v>
      </c>
    </row>
    <row r="171" s="2" customFormat="1">
      <c r="A171" s="40"/>
      <c r="B171" s="41"/>
      <c r="C171" s="42"/>
      <c r="D171" s="219" t="s">
        <v>136</v>
      </c>
      <c r="E171" s="42"/>
      <c r="F171" s="220" t="s">
        <v>418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136</v>
      </c>
      <c r="AU171" s="19" t="s">
        <v>82</v>
      </c>
    </row>
    <row r="172" s="2" customFormat="1">
      <c r="A172" s="40"/>
      <c r="B172" s="41"/>
      <c r="C172" s="42"/>
      <c r="D172" s="224" t="s">
        <v>137</v>
      </c>
      <c r="E172" s="42"/>
      <c r="F172" s="225" t="s">
        <v>419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137</v>
      </c>
      <c r="AU172" s="19" t="s">
        <v>82</v>
      </c>
    </row>
    <row r="173" s="12" customFormat="1" ht="22.8" customHeight="1">
      <c r="A173" s="12"/>
      <c r="B173" s="190"/>
      <c r="C173" s="191"/>
      <c r="D173" s="192" t="s">
        <v>71</v>
      </c>
      <c r="E173" s="204" t="s">
        <v>82</v>
      </c>
      <c r="F173" s="204" t="s">
        <v>420</v>
      </c>
      <c r="G173" s="191"/>
      <c r="H173" s="191"/>
      <c r="I173" s="194"/>
      <c r="J173" s="205">
        <f>BK173</f>
        <v>0</v>
      </c>
      <c r="K173" s="191"/>
      <c r="L173" s="196"/>
      <c r="M173" s="197"/>
      <c r="N173" s="198"/>
      <c r="O173" s="198"/>
      <c r="P173" s="199">
        <f>SUM(P174:P208)</f>
        <v>0</v>
      </c>
      <c r="Q173" s="198"/>
      <c r="R173" s="199">
        <f>SUM(R174:R208)</f>
        <v>39.432565909999994</v>
      </c>
      <c r="S173" s="198"/>
      <c r="T173" s="200">
        <f>SUM(T174:T208)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1" t="s">
        <v>80</v>
      </c>
      <c r="AT173" s="202" t="s">
        <v>71</v>
      </c>
      <c r="AU173" s="202" t="s">
        <v>80</v>
      </c>
      <c r="AY173" s="201" t="s">
        <v>126</v>
      </c>
      <c r="BK173" s="203">
        <f>SUM(BK174:BK208)</f>
        <v>0</v>
      </c>
    </row>
    <row r="174" s="2" customFormat="1" ht="16.5" customHeight="1">
      <c r="A174" s="40"/>
      <c r="B174" s="41"/>
      <c r="C174" s="206" t="s">
        <v>421</v>
      </c>
      <c r="D174" s="206" t="s">
        <v>129</v>
      </c>
      <c r="E174" s="207" t="s">
        <v>422</v>
      </c>
      <c r="F174" s="208" t="s">
        <v>423</v>
      </c>
      <c r="G174" s="209" t="s">
        <v>295</v>
      </c>
      <c r="H174" s="210">
        <v>11.276999999999999</v>
      </c>
      <c r="I174" s="211"/>
      <c r="J174" s="212">
        <f>ROUND(I174*H174,2)</f>
        <v>0</v>
      </c>
      <c r="K174" s="208" t="s">
        <v>133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153</v>
      </c>
      <c r="AT174" s="217" t="s">
        <v>129</v>
      </c>
      <c r="AU174" s="217" t="s">
        <v>82</v>
      </c>
      <c r="AY174" s="19" t="s">
        <v>126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153</v>
      </c>
      <c r="BM174" s="217" t="s">
        <v>805</v>
      </c>
    </row>
    <row r="175" s="2" customFormat="1">
      <c r="A175" s="40"/>
      <c r="B175" s="41"/>
      <c r="C175" s="42"/>
      <c r="D175" s="219" t="s">
        <v>136</v>
      </c>
      <c r="E175" s="42"/>
      <c r="F175" s="220" t="s">
        <v>425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136</v>
      </c>
      <c r="AU175" s="19" t="s">
        <v>82</v>
      </c>
    </row>
    <row r="176" s="2" customFormat="1">
      <c r="A176" s="40"/>
      <c r="B176" s="41"/>
      <c r="C176" s="42"/>
      <c r="D176" s="224" t="s">
        <v>137</v>
      </c>
      <c r="E176" s="42"/>
      <c r="F176" s="225" t="s">
        <v>426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137</v>
      </c>
      <c r="AU176" s="19" t="s">
        <v>82</v>
      </c>
    </row>
    <row r="177" s="13" customFormat="1">
      <c r="A177" s="13"/>
      <c r="B177" s="226"/>
      <c r="C177" s="227"/>
      <c r="D177" s="219" t="s">
        <v>139</v>
      </c>
      <c r="E177" s="228" t="s">
        <v>19</v>
      </c>
      <c r="F177" s="229" t="s">
        <v>305</v>
      </c>
      <c r="G177" s="227"/>
      <c r="H177" s="228" t="s">
        <v>19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139</v>
      </c>
      <c r="AU177" s="235" t="s">
        <v>82</v>
      </c>
      <c r="AV177" s="13" t="s">
        <v>80</v>
      </c>
      <c r="AW177" s="13" t="s">
        <v>33</v>
      </c>
      <c r="AX177" s="13" t="s">
        <v>72</v>
      </c>
      <c r="AY177" s="235" t="s">
        <v>126</v>
      </c>
    </row>
    <row r="178" s="13" customFormat="1">
      <c r="A178" s="13"/>
      <c r="B178" s="226"/>
      <c r="C178" s="227"/>
      <c r="D178" s="219" t="s">
        <v>139</v>
      </c>
      <c r="E178" s="228" t="s">
        <v>19</v>
      </c>
      <c r="F178" s="229" t="s">
        <v>806</v>
      </c>
      <c r="G178" s="227"/>
      <c r="H178" s="228" t="s">
        <v>19</v>
      </c>
      <c r="I178" s="230"/>
      <c r="J178" s="227"/>
      <c r="K178" s="227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139</v>
      </c>
      <c r="AU178" s="235" t="s">
        <v>82</v>
      </c>
      <c r="AV178" s="13" t="s">
        <v>80</v>
      </c>
      <c r="AW178" s="13" t="s">
        <v>33</v>
      </c>
      <c r="AX178" s="13" t="s">
        <v>72</v>
      </c>
      <c r="AY178" s="235" t="s">
        <v>126</v>
      </c>
    </row>
    <row r="179" s="14" customFormat="1">
      <c r="A179" s="14"/>
      <c r="B179" s="236"/>
      <c r="C179" s="237"/>
      <c r="D179" s="219" t="s">
        <v>139</v>
      </c>
      <c r="E179" s="239" t="s">
        <v>19</v>
      </c>
      <c r="F179" s="252" t="s">
        <v>764</v>
      </c>
      <c r="G179" s="237"/>
      <c r="H179" s="240">
        <v>11.276999999999999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139</v>
      </c>
      <c r="AU179" s="246" t="s">
        <v>82</v>
      </c>
      <c r="AV179" s="14" t="s">
        <v>82</v>
      </c>
      <c r="AW179" s="14" t="s">
        <v>33</v>
      </c>
      <c r="AX179" s="14" t="s">
        <v>80</v>
      </c>
      <c r="AY179" s="246" t="s">
        <v>126</v>
      </c>
    </row>
    <row r="180" s="2" customFormat="1">
      <c r="A180" s="40"/>
      <c r="B180" s="41"/>
      <c r="C180" s="42"/>
      <c r="D180" s="219" t="s">
        <v>311</v>
      </c>
      <c r="E180" s="42"/>
      <c r="F180" s="253" t="s">
        <v>799</v>
      </c>
      <c r="G180" s="42"/>
      <c r="H180" s="42"/>
      <c r="I180" s="42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U180" s="19" t="s">
        <v>82</v>
      </c>
    </row>
    <row r="181" s="2" customFormat="1">
      <c r="A181" s="40"/>
      <c r="B181" s="41"/>
      <c r="C181" s="42"/>
      <c r="D181" s="219" t="s">
        <v>311</v>
      </c>
      <c r="E181" s="42"/>
      <c r="F181" s="254" t="s">
        <v>800</v>
      </c>
      <c r="G181" s="42"/>
      <c r="H181" s="255">
        <v>5.306</v>
      </c>
      <c r="I181" s="42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U181" s="19" t="s">
        <v>82</v>
      </c>
    </row>
    <row r="182" s="2" customFormat="1" ht="16.5" customHeight="1">
      <c r="A182" s="40"/>
      <c r="B182" s="41"/>
      <c r="C182" s="269" t="s">
        <v>429</v>
      </c>
      <c r="D182" s="269" t="s">
        <v>383</v>
      </c>
      <c r="E182" s="270" t="s">
        <v>430</v>
      </c>
      <c r="F182" s="271" t="s">
        <v>431</v>
      </c>
      <c r="G182" s="272" t="s">
        <v>358</v>
      </c>
      <c r="H182" s="273">
        <v>11.276999999999999</v>
      </c>
      <c r="I182" s="274"/>
      <c r="J182" s="275">
        <f>ROUND(I182*H182,2)</f>
        <v>0</v>
      </c>
      <c r="K182" s="271" t="s">
        <v>133</v>
      </c>
      <c r="L182" s="276"/>
      <c r="M182" s="277" t="s">
        <v>19</v>
      </c>
      <c r="N182" s="278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183</v>
      </c>
      <c r="AT182" s="217" t="s">
        <v>383</v>
      </c>
      <c r="AU182" s="217" t="s">
        <v>82</v>
      </c>
      <c r="AY182" s="19" t="s">
        <v>126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153</v>
      </c>
      <c r="BM182" s="217" t="s">
        <v>807</v>
      </c>
    </row>
    <row r="183" s="2" customFormat="1">
      <c r="A183" s="40"/>
      <c r="B183" s="41"/>
      <c r="C183" s="42"/>
      <c r="D183" s="219" t="s">
        <v>136</v>
      </c>
      <c r="E183" s="42"/>
      <c r="F183" s="220" t="s">
        <v>431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136</v>
      </c>
      <c r="AU183" s="19" t="s">
        <v>82</v>
      </c>
    </row>
    <row r="184" s="2" customFormat="1" ht="16.5" customHeight="1">
      <c r="A184" s="40"/>
      <c r="B184" s="41"/>
      <c r="C184" s="206" t="s">
        <v>434</v>
      </c>
      <c r="D184" s="206" t="s">
        <v>129</v>
      </c>
      <c r="E184" s="207" t="s">
        <v>808</v>
      </c>
      <c r="F184" s="208" t="s">
        <v>809</v>
      </c>
      <c r="G184" s="209" t="s">
        <v>295</v>
      </c>
      <c r="H184" s="210">
        <v>1.2569999999999999</v>
      </c>
      <c r="I184" s="211"/>
      <c r="J184" s="212">
        <f>ROUND(I184*H184,2)</f>
        <v>0</v>
      </c>
      <c r="K184" s="208" t="s">
        <v>133</v>
      </c>
      <c r="L184" s="46"/>
      <c r="M184" s="213" t="s">
        <v>19</v>
      </c>
      <c r="N184" s="214" t="s">
        <v>43</v>
      </c>
      <c r="O184" s="86"/>
      <c r="P184" s="215">
        <f>O184*H184</f>
        <v>0</v>
      </c>
      <c r="Q184" s="215">
        <v>1.9199999999999999</v>
      </c>
      <c r="R184" s="215">
        <f>Q184*H184</f>
        <v>2.4134399999999996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153</v>
      </c>
      <c r="AT184" s="217" t="s">
        <v>129</v>
      </c>
      <c r="AU184" s="217" t="s">
        <v>82</v>
      </c>
      <c r="AY184" s="19" t="s">
        <v>126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153</v>
      </c>
      <c r="BM184" s="217" t="s">
        <v>810</v>
      </c>
    </row>
    <row r="185" s="2" customFormat="1">
      <c r="A185" s="40"/>
      <c r="B185" s="41"/>
      <c r="C185" s="42"/>
      <c r="D185" s="219" t="s">
        <v>136</v>
      </c>
      <c r="E185" s="42"/>
      <c r="F185" s="220" t="s">
        <v>809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136</v>
      </c>
      <c r="AU185" s="19" t="s">
        <v>82</v>
      </c>
    </row>
    <row r="186" s="2" customFormat="1">
      <c r="A186" s="40"/>
      <c r="B186" s="41"/>
      <c r="C186" s="42"/>
      <c r="D186" s="224" t="s">
        <v>137</v>
      </c>
      <c r="E186" s="42"/>
      <c r="F186" s="225" t="s">
        <v>811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137</v>
      </c>
      <c r="AU186" s="19" t="s">
        <v>82</v>
      </c>
    </row>
    <row r="187" s="13" customFormat="1">
      <c r="A187" s="13"/>
      <c r="B187" s="226"/>
      <c r="C187" s="227"/>
      <c r="D187" s="219" t="s">
        <v>139</v>
      </c>
      <c r="E187" s="228" t="s">
        <v>19</v>
      </c>
      <c r="F187" s="229" t="s">
        <v>305</v>
      </c>
      <c r="G187" s="227"/>
      <c r="H187" s="228" t="s">
        <v>19</v>
      </c>
      <c r="I187" s="230"/>
      <c r="J187" s="227"/>
      <c r="K187" s="227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139</v>
      </c>
      <c r="AU187" s="235" t="s">
        <v>82</v>
      </c>
      <c r="AV187" s="13" t="s">
        <v>80</v>
      </c>
      <c r="AW187" s="13" t="s">
        <v>33</v>
      </c>
      <c r="AX187" s="13" t="s">
        <v>72</v>
      </c>
      <c r="AY187" s="235" t="s">
        <v>126</v>
      </c>
    </row>
    <row r="188" s="13" customFormat="1">
      <c r="A188" s="13"/>
      <c r="B188" s="226"/>
      <c r="C188" s="227"/>
      <c r="D188" s="219" t="s">
        <v>139</v>
      </c>
      <c r="E188" s="228" t="s">
        <v>19</v>
      </c>
      <c r="F188" s="229" t="s">
        <v>812</v>
      </c>
      <c r="G188" s="227"/>
      <c r="H188" s="228" t="s">
        <v>19</v>
      </c>
      <c r="I188" s="230"/>
      <c r="J188" s="227"/>
      <c r="K188" s="227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139</v>
      </c>
      <c r="AU188" s="235" t="s">
        <v>82</v>
      </c>
      <c r="AV188" s="13" t="s">
        <v>80</v>
      </c>
      <c r="AW188" s="13" t="s">
        <v>33</v>
      </c>
      <c r="AX188" s="13" t="s">
        <v>72</v>
      </c>
      <c r="AY188" s="235" t="s">
        <v>126</v>
      </c>
    </row>
    <row r="189" s="14" customFormat="1">
      <c r="A189" s="14"/>
      <c r="B189" s="236"/>
      <c r="C189" s="237"/>
      <c r="D189" s="219" t="s">
        <v>139</v>
      </c>
      <c r="E189" s="239" t="s">
        <v>19</v>
      </c>
      <c r="F189" s="252" t="s">
        <v>230</v>
      </c>
      <c r="G189" s="237"/>
      <c r="H189" s="240">
        <v>1.2569999999999999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139</v>
      </c>
      <c r="AU189" s="246" t="s">
        <v>82</v>
      </c>
      <c r="AV189" s="14" t="s">
        <v>82</v>
      </c>
      <c r="AW189" s="14" t="s">
        <v>33</v>
      </c>
      <c r="AX189" s="14" t="s">
        <v>80</v>
      </c>
      <c r="AY189" s="246" t="s">
        <v>126</v>
      </c>
    </row>
    <row r="190" s="2" customFormat="1">
      <c r="A190" s="40"/>
      <c r="B190" s="41"/>
      <c r="C190" s="42"/>
      <c r="D190" s="219" t="s">
        <v>311</v>
      </c>
      <c r="E190" s="42"/>
      <c r="F190" s="253" t="s">
        <v>782</v>
      </c>
      <c r="G190" s="42"/>
      <c r="H190" s="42"/>
      <c r="I190" s="42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U190" s="19" t="s">
        <v>82</v>
      </c>
    </row>
    <row r="191" s="2" customFormat="1">
      <c r="A191" s="40"/>
      <c r="B191" s="41"/>
      <c r="C191" s="42"/>
      <c r="D191" s="219" t="s">
        <v>311</v>
      </c>
      <c r="E191" s="42"/>
      <c r="F191" s="254" t="s">
        <v>754</v>
      </c>
      <c r="G191" s="42"/>
      <c r="H191" s="255">
        <v>20.103999999999999</v>
      </c>
      <c r="I191" s="42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U191" s="19" t="s">
        <v>82</v>
      </c>
    </row>
    <row r="192" s="2" customFormat="1" ht="16.5" customHeight="1">
      <c r="A192" s="40"/>
      <c r="B192" s="41"/>
      <c r="C192" s="206" t="s">
        <v>443</v>
      </c>
      <c r="D192" s="206" t="s">
        <v>129</v>
      </c>
      <c r="E192" s="207" t="s">
        <v>813</v>
      </c>
      <c r="F192" s="208" t="s">
        <v>814</v>
      </c>
      <c r="G192" s="209" t="s">
        <v>277</v>
      </c>
      <c r="H192" s="210">
        <v>24.125</v>
      </c>
      <c r="I192" s="211"/>
      <c r="J192" s="212">
        <f>ROUND(I192*H192,2)</f>
        <v>0</v>
      </c>
      <c r="K192" s="208" t="s">
        <v>133</v>
      </c>
      <c r="L192" s="46"/>
      <c r="M192" s="213" t="s">
        <v>19</v>
      </c>
      <c r="N192" s="214" t="s">
        <v>43</v>
      </c>
      <c r="O192" s="86"/>
      <c r="P192" s="215">
        <f>O192*H192</f>
        <v>0</v>
      </c>
      <c r="Q192" s="215">
        <v>0.00048999999999999998</v>
      </c>
      <c r="R192" s="215">
        <f>Q192*H192</f>
        <v>0.01182125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153</v>
      </c>
      <c r="AT192" s="217" t="s">
        <v>129</v>
      </c>
      <c r="AU192" s="217" t="s">
        <v>82</v>
      </c>
      <c r="AY192" s="19" t="s">
        <v>126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153</v>
      </c>
      <c r="BM192" s="217" t="s">
        <v>815</v>
      </c>
    </row>
    <row r="193" s="2" customFormat="1">
      <c r="A193" s="40"/>
      <c r="B193" s="41"/>
      <c r="C193" s="42"/>
      <c r="D193" s="219" t="s">
        <v>136</v>
      </c>
      <c r="E193" s="42"/>
      <c r="F193" s="220" t="s">
        <v>816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136</v>
      </c>
      <c r="AU193" s="19" t="s">
        <v>82</v>
      </c>
    </row>
    <row r="194" s="2" customFormat="1">
      <c r="A194" s="40"/>
      <c r="B194" s="41"/>
      <c r="C194" s="42"/>
      <c r="D194" s="224" t="s">
        <v>137</v>
      </c>
      <c r="E194" s="42"/>
      <c r="F194" s="225" t="s">
        <v>817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137</v>
      </c>
      <c r="AU194" s="19" t="s">
        <v>82</v>
      </c>
    </row>
    <row r="195" s="13" customFormat="1">
      <c r="A195" s="13"/>
      <c r="B195" s="226"/>
      <c r="C195" s="227"/>
      <c r="D195" s="219" t="s">
        <v>139</v>
      </c>
      <c r="E195" s="228" t="s">
        <v>19</v>
      </c>
      <c r="F195" s="229" t="s">
        <v>305</v>
      </c>
      <c r="G195" s="227"/>
      <c r="H195" s="228" t="s">
        <v>19</v>
      </c>
      <c r="I195" s="230"/>
      <c r="J195" s="227"/>
      <c r="K195" s="227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139</v>
      </c>
      <c r="AU195" s="235" t="s">
        <v>82</v>
      </c>
      <c r="AV195" s="13" t="s">
        <v>80</v>
      </c>
      <c r="AW195" s="13" t="s">
        <v>33</v>
      </c>
      <c r="AX195" s="13" t="s">
        <v>72</v>
      </c>
      <c r="AY195" s="235" t="s">
        <v>126</v>
      </c>
    </row>
    <row r="196" s="13" customFormat="1">
      <c r="A196" s="13"/>
      <c r="B196" s="226"/>
      <c r="C196" s="227"/>
      <c r="D196" s="219" t="s">
        <v>139</v>
      </c>
      <c r="E196" s="228" t="s">
        <v>19</v>
      </c>
      <c r="F196" s="229" t="s">
        <v>818</v>
      </c>
      <c r="G196" s="227"/>
      <c r="H196" s="228" t="s">
        <v>19</v>
      </c>
      <c r="I196" s="230"/>
      <c r="J196" s="227"/>
      <c r="K196" s="227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139</v>
      </c>
      <c r="AU196" s="235" t="s">
        <v>82</v>
      </c>
      <c r="AV196" s="13" t="s">
        <v>80</v>
      </c>
      <c r="AW196" s="13" t="s">
        <v>33</v>
      </c>
      <c r="AX196" s="13" t="s">
        <v>72</v>
      </c>
      <c r="AY196" s="235" t="s">
        <v>126</v>
      </c>
    </row>
    <row r="197" s="14" customFormat="1">
      <c r="A197" s="14"/>
      <c r="B197" s="236"/>
      <c r="C197" s="237"/>
      <c r="D197" s="219" t="s">
        <v>139</v>
      </c>
      <c r="E197" s="239" t="s">
        <v>19</v>
      </c>
      <c r="F197" s="252" t="s">
        <v>227</v>
      </c>
      <c r="G197" s="237"/>
      <c r="H197" s="240">
        <v>24.125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139</v>
      </c>
      <c r="AU197" s="246" t="s">
        <v>82</v>
      </c>
      <c r="AV197" s="14" t="s">
        <v>82</v>
      </c>
      <c r="AW197" s="14" t="s">
        <v>33</v>
      </c>
      <c r="AX197" s="14" t="s">
        <v>80</v>
      </c>
      <c r="AY197" s="246" t="s">
        <v>126</v>
      </c>
    </row>
    <row r="198" s="2" customFormat="1">
      <c r="A198" s="40"/>
      <c r="B198" s="41"/>
      <c r="C198" s="42"/>
      <c r="D198" s="219" t="s">
        <v>311</v>
      </c>
      <c r="E198" s="42"/>
      <c r="F198" s="253" t="s">
        <v>782</v>
      </c>
      <c r="G198" s="42"/>
      <c r="H198" s="42"/>
      <c r="I198" s="42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U198" s="19" t="s">
        <v>82</v>
      </c>
    </row>
    <row r="199" s="2" customFormat="1">
      <c r="A199" s="40"/>
      <c r="B199" s="41"/>
      <c r="C199" s="42"/>
      <c r="D199" s="219" t="s">
        <v>311</v>
      </c>
      <c r="E199" s="42"/>
      <c r="F199" s="254" t="s">
        <v>754</v>
      </c>
      <c r="G199" s="42"/>
      <c r="H199" s="255">
        <v>20.103999999999999</v>
      </c>
      <c r="I199" s="42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U199" s="19" t="s">
        <v>82</v>
      </c>
    </row>
    <row r="200" s="2" customFormat="1" ht="16.5" customHeight="1">
      <c r="A200" s="40"/>
      <c r="B200" s="41"/>
      <c r="C200" s="206" t="s">
        <v>7</v>
      </c>
      <c r="D200" s="206" t="s">
        <v>129</v>
      </c>
      <c r="E200" s="207" t="s">
        <v>435</v>
      </c>
      <c r="F200" s="208" t="s">
        <v>436</v>
      </c>
      <c r="G200" s="209" t="s">
        <v>295</v>
      </c>
      <c r="H200" s="210">
        <v>16.082999999999998</v>
      </c>
      <c r="I200" s="211"/>
      <c r="J200" s="212">
        <f>ROUND(I200*H200,2)</f>
        <v>0</v>
      </c>
      <c r="K200" s="208" t="s">
        <v>133</v>
      </c>
      <c r="L200" s="46"/>
      <c r="M200" s="213" t="s">
        <v>19</v>
      </c>
      <c r="N200" s="214" t="s">
        <v>43</v>
      </c>
      <c r="O200" s="86"/>
      <c r="P200" s="215">
        <f>O200*H200</f>
        <v>0</v>
      </c>
      <c r="Q200" s="215">
        <v>2.3010199999999998</v>
      </c>
      <c r="R200" s="215">
        <f>Q200*H200</f>
        <v>37.007304659999996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153</v>
      </c>
      <c r="AT200" s="217" t="s">
        <v>129</v>
      </c>
      <c r="AU200" s="217" t="s">
        <v>82</v>
      </c>
      <c r="AY200" s="19" t="s">
        <v>126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80</v>
      </c>
      <c r="BK200" s="218">
        <f>ROUND(I200*H200,2)</f>
        <v>0</v>
      </c>
      <c r="BL200" s="19" t="s">
        <v>153</v>
      </c>
      <c r="BM200" s="217" t="s">
        <v>819</v>
      </c>
    </row>
    <row r="201" s="2" customFormat="1">
      <c r="A201" s="40"/>
      <c r="B201" s="41"/>
      <c r="C201" s="42"/>
      <c r="D201" s="219" t="s">
        <v>136</v>
      </c>
      <c r="E201" s="42"/>
      <c r="F201" s="220" t="s">
        <v>438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136</v>
      </c>
      <c r="AU201" s="19" t="s">
        <v>82</v>
      </c>
    </row>
    <row r="202" s="2" customFormat="1">
      <c r="A202" s="40"/>
      <c r="B202" s="41"/>
      <c r="C202" s="42"/>
      <c r="D202" s="224" t="s">
        <v>137</v>
      </c>
      <c r="E202" s="42"/>
      <c r="F202" s="225" t="s">
        <v>439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137</v>
      </c>
      <c r="AU202" s="19" t="s">
        <v>82</v>
      </c>
    </row>
    <row r="203" s="13" customFormat="1">
      <c r="A203" s="13"/>
      <c r="B203" s="226"/>
      <c r="C203" s="227"/>
      <c r="D203" s="219" t="s">
        <v>139</v>
      </c>
      <c r="E203" s="228" t="s">
        <v>19</v>
      </c>
      <c r="F203" s="229" t="s">
        <v>305</v>
      </c>
      <c r="G203" s="227"/>
      <c r="H203" s="228" t="s">
        <v>19</v>
      </c>
      <c r="I203" s="230"/>
      <c r="J203" s="227"/>
      <c r="K203" s="227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139</v>
      </c>
      <c r="AU203" s="235" t="s">
        <v>82</v>
      </c>
      <c r="AV203" s="13" t="s">
        <v>80</v>
      </c>
      <c r="AW203" s="13" t="s">
        <v>33</v>
      </c>
      <c r="AX203" s="13" t="s">
        <v>72</v>
      </c>
      <c r="AY203" s="235" t="s">
        <v>126</v>
      </c>
    </row>
    <row r="204" s="13" customFormat="1">
      <c r="A204" s="13"/>
      <c r="B204" s="226"/>
      <c r="C204" s="227"/>
      <c r="D204" s="219" t="s">
        <v>139</v>
      </c>
      <c r="E204" s="228" t="s">
        <v>19</v>
      </c>
      <c r="F204" s="229" t="s">
        <v>820</v>
      </c>
      <c r="G204" s="227"/>
      <c r="H204" s="228" t="s">
        <v>19</v>
      </c>
      <c r="I204" s="230"/>
      <c r="J204" s="227"/>
      <c r="K204" s="227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139</v>
      </c>
      <c r="AU204" s="235" t="s">
        <v>82</v>
      </c>
      <c r="AV204" s="13" t="s">
        <v>80</v>
      </c>
      <c r="AW204" s="13" t="s">
        <v>33</v>
      </c>
      <c r="AX204" s="13" t="s">
        <v>72</v>
      </c>
      <c r="AY204" s="235" t="s">
        <v>126</v>
      </c>
    </row>
    <row r="205" s="13" customFormat="1">
      <c r="A205" s="13"/>
      <c r="B205" s="226"/>
      <c r="C205" s="227"/>
      <c r="D205" s="219" t="s">
        <v>139</v>
      </c>
      <c r="E205" s="228" t="s">
        <v>19</v>
      </c>
      <c r="F205" s="229" t="s">
        <v>821</v>
      </c>
      <c r="G205" s="227"/>
      <c r="H205" s="228" t="s">
        <v>19</v>
      </c>
      <c r="I205" s="230"/>
      <c r="J205" s="227"/>
      <c r="K205" s="227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139</v>
      </c>
      <c r="AU205" s="235" t="s">
        <v>82</v>
      </c>
      <c r="AV205" s="13" t="s">
        <v>80</v>
      </c>
      <c r="AW205" s="13" t="s">
        <v>33</v>
      </c>
      <c r="AX205" s="13" t="s">
        <v>72</v>
      </c>
      <c r="AY205" s="235" t="s">
        <v>126</v>
      </c>
    </row>
    <row r="206" s="14" customFormat="1">
      <c r="A206" s="14"/>
      <c r="B206" s="236"/>
      <c r="C206" s="237"/>
      <c r="D206" s="219" t="s">
        <v>139</v>
      </c>
      <c r="E206" s="239" t="s">
        <v>19</v>
      </c>
      <c r="F206" s="252" t="s">
        <v>224</v>
      </c>
      <c r="G206" s="237"/>
      <c r="H206" s="240">
        <v>16.082999999999998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139</v>
      </c>
      <c r="AU206" s="246" t="s">
        <v>82</v>
      </c>
      <c r="AV206" s="14" t="s">
        <v>82</v>
      </c>
      <c r="AW206" s="14" t="s">
        <v>33</v>
      </c>
      <c r="AX206" s="14" t="s">
        <v>80</v>
      </c>
      <c r="AY206" s="246" t="s">
        <v>126</v>
      </c>
    </row>
    <row r="207" s="2" customFormat="1">
      <c r="A207" s="40"/>
      <c r="B207" s="41"/>
      <c r="C207" s="42"/>
      <c r="D207" s="219" t="s">
        <v>311</v>
      </c>
      <c r="E207" s="42"/>
      <c r="F207" s="253" t="s">
        <v>782</v>
      </c>
      <c r="G207" s="42"/>
      <c r="H207" s="42"/>
      <c r="I207" s="42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U207" s="19" t="s">
        <v>82</v>
      </c>
    </row>
    <row r="208" s="2" customFormat="1">
      <c r="A208" s="40"/>
      <c r="B208" s="41"/>
      <c r="C208" s="42"/>
      <c r="D208" s="219" t="s">
        <v>311</v>
      </c>
      <c r="E208" s="42"/>
      <c r="F208" s="254" t="s">
        <v>754</v>
      </c>
      <c r="G208" s="42"/>
      <c r="H208" s="255">
        <v>20.103999999999999</v>
      </c>
      <c r="I208" s="42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U208" s="19" t="s">
        <v>82</v>
      </c>
    </row>
    <row r="209" s="12" customFormat="1" ht="22.8" customHeight="1">
      <c r="A209" s="12"/>
      <c r="B209" s="190"/>
      <c r="C209" s="191"/>
      <c r="D209" s="192" t="s">
        <v>71</v>
      </c>
      <c r="E209" s="204" t="s">
        <v>147</v>
      </c>
      <c r="F209" s="204" t="s">
        <v>822</v>
      </c>
      <c r="G209" s="191"/>
      <c r="H209" s="191"/>
      <c r="I209" s="194"/>
      <c r="J209" s="205">
        <f>BK209</f>
        <v>0</v>
      </c>
      <c r="K209" s="191"/>
      <c r="L209" s="196"/>
      <c r="M209" s="197"/>
      <c r="N209" s="198"/>
      <c r="O209" s="198"/>
      <c r="P209" s="199">
        <v>0</v>
      </c>
      <c r="Q209" s="198"/>
      <c r="R209" s="199">
        <v>0</v>
      </c>
      <c r="S209" s="198"/>
      <c r="T209" s="200"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1" t="s">
        <v>80</v>
      </c>
      <c r="AT209" s="202" t="s">
        <v>71</v>
      </c>
      <c r="AU209" s="202" t="s">
        <v>80</v>
      </c>
      <c r="AY209" s="201" t="s">
        <v>126</v>
      </c>
      <c r="BK209" s="203">
        <v>0</v>
      </c>
    </row>
    <row r="210" s="12" customFormat="1" ht="22.8" customHeight="1">
      <c r="A210" s="12"/>
      <c r="B210" s="190"/>
      <c r="C210" s="191"/>
      <c r="D210" s="192" t="s">
        <v>71</v>
      </c>
      <c r="E210" s="204" t="s">
        <v>153</v>
      </c>
      <c r="F210" s="204" t="s">
        <v>442</v>
      </c>
      <c r="G210" s="191"/>
      <c r="H210" s="191"/>
      <c r="I210" s="194"/>
      <c r="J210" s="205">
        <f>BK210</f>
        <v>0</v>
      </c>
      <c r="K210" s="191"/>
      <c r="L210" s="196"/>
      <c r="M210" s="197"/>
      <c r="N210" s="198"/>
      <c r="O210" s="198"/>
      <c r="P210" s="199">
        <f>SUM(P211:P216)</f>
        <v>0</v>
      </c>
      <c r="Q210" s="198"/>
      <c r="R210" s="199">
        <f>SUM(R211:R216)</f>
        <v>6.1130000000000004</v>
      </c>
      <c r="S210" s="198"/>
      <c r="T210" s="200">
        <f>SUM(T211:T216)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1" t="s">
        <v>80</v>
      </c>
      <c r="AT210" s="202" t="s">
        <v>71</v>
      </c>
      <c r="AU210" s="202" t="s">
        <v>80</v>
      </c>
      <c r="AY210" s="201" t="s">
        <v>126</v>
      </c>
      <c r="BK210" s="203">
        <f>SUM(BK211:BK216)</f>
        <v>0</v>
      </c>
    </row>
    <row r="211" s="2" customFormat="1" ht="16.5" customHeight="1">
      <c r="A211" s="40"/>
      <c r="B211" s="41"/>
      <c r="C211" s="206" t="s">
        <v>459</v>
      </c>
      <c r="D211" s="206" t="s">
        <v>129</v>
      </c>
      <c r="E211" s="207" t="s">
        <v>823</v>
      </c>
      <c r="F211" s="208" t="s">
        <v>824</v>
      </c>
      <c r="G211" s="209" t="s">
        <v>510</v>
      </c>
      <c r="H211" s="210">
        <v>20</v>
      </c>
      <c r="I211" s="211"/>
      <c r="J211" s="212">
        <f>ROUND(I211*H211,2)</f>
        <v>0</v>
      </c>
      <c r="K211" s="208" t="s">
        <v>133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0.00165</v>
      </c>
      <c r="R211" s="215">
        <f>Q211*H211</f>
        <v>0.033000000000000002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153</v>
      </c>
      <c r="AT211" s="217" t="s">
        <v>129</v>
      </c>
      <c r="AU211" s="217" t="s">
        <v>82</v>
      </c>
      <c r="AY211" s="19" t="s">
        <v>126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153</v>
      </c>
      <c r="BM211" s="217" t="s">
        <v>825</v>
      </c>
    </row>
    <row r="212" s="2" customFormat="1">
      <c r="A212" s="40"/>
      <c r="B212" s="41"/>
      <c r="C212" s="42"/>
      <c r="D212" s="219" t="s">
        <v>136</v>
      </c>
      <c r="E212" s="42"/>
      <c r="F212" s="220" t="s">
        <v>826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136</v>
      </c>
      <c r="AU212" s="19" t="s">
        <v>82</v>
      </c>
    </row>
    <row r="213" s="2" customFormat="1">
      <c r="A213" s="40"/>
      <c r="B213" s="41"/>
      <c r="C213" s="42"/>
      <c r="D213" s="224" t="s">
        <v>137</v>
      </c>
      <c r="E213" s="42"/>
      <c r="F213" s="225" t="s">
        <v>827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137</v>
      </c>
      <c r="AU213" s="19" t="s">
        <v>82</v>
      </c>
    </row>
    <row r="214" s="2" customFormat="1" ht="16.5" customHeight="1">
      <c r="A214" s="40"/>
      <c r="B214" s="41"/>
      <c r="C214" s="269" t="s">
        <v>465</v>
      </c>
      <c r="D214" s="269" t="s">
        <v>383</v>
      </c>
      <c r="E214" s="270" t="s">
        <v>828</v>
      </c>
      <c r="F214" s="271" t="s">
        <v>829</v>
      </c>
      <c r="G214" s="272" t="s">
        <v>510</v>
      </c>
      <c r="H214" s="273">
        <v>20</v>
      </c>
      <c r="I214" s="274"/>
      <c r="J214" s="275">
        <f>ROUND(I214*H214,2)</f>
        <v>0</v>
      </c>
      <c r="K214" s="271" t="s">
        <v>19</v>
      </c>
      <c r="L214" s="276"/>
      <c r="M214" s="277" t="s">
        <v>19</v>
      </c>
      <c r="N214" s="278" t="s">
        <v>43</v>
      </c>
      <c r="O214" s="86"/>
      <c r="P214" s="215">
        <f>O214*H214</f>
        <v>0</v>
      </c>
      <c r="Q214" s="215">
        <v>0.30399999999999999</v>
      </c>
      <c r="R214" s="215">
        <f>Q214*H214</f>
        <v>6.0800000000000001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183</v>
      </c>
      <c r="AT214" s="217" t="s">
        <v>383</v>
      </c>
      <c r="AU214" s="217" t="s">
        <v>82</v>
      </c>
      <c r="AY214" s="19" t="s">
        <v>126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153</v>
      </c>
      <c r="BM214" s="217" t="s">
        <v>830</v>
      </c>
    </row>
    <row r="215" s="2" customFormat="1">
      <c r="A215" s="40"/>
      <c r="B215" s="41"/>
      <c r="C215" s="42"/>
      <c r="D215" s="219" t="s">
        <v>136</v>
      </c>
      <c r="E215" s="42"/>
      <c r="F215" s="220" t="s">
        <v>829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136</v>
      </c>
      <c r="AU215" s="19" t="s">
        <v>82</v>
      </c>
    </row>
    <row r="216" s="14" customFormat="1">
      <c r="A216" s="14"/>
      <c r="B216" s="236"/>
      <c r="C216" s="237"/>
      <c r="D216" s="219" t="s">
        <v>139</v>
      </c>
      <c r="E216" s="238" t="s">
        <v>19</v>
      </c>
      <c r="F216" s="239" t="s">
        <v>443</v>
      </c>
      <c r="G216" s="237"/>
      <c r="H216" s="240">
        <v>20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6" t="s">
        <v>139</v>
      </c>
      <c r="AU216" s="246" t="s">
        <v>82</v>
      </c>
      <c r="AV216" s="14" t="s">
        <v>82</v>
      </c>
      <c r="AW216" s="14" t="s">
        <v>33</v>
      </c>
      <c r="AX216" s="14" t="s">
        <v>80</v>
      </c>
      <c r="AY216" s="246" t="s">
        <v>126</v>
      </c>
    </row>
    <row r="217" s="12" customFormat="1" ht="22.8" customHeight="1">
      <c r="A217" s="12"/>
      <c r="B217" s="190"/>
      <c r="C217" s="191"/>
      <c r="D217" s="192" t="s">
        <v>71</v>
      </c>
      <c r="E217" s="204" t="s">
        <v>183</v>
      </c>
      <c r="F217" s="204" t="s">
        <v>464</v>
      </c>
      <c r="G217" s="191"/>
      <c r="H217" s="191"/>
      <c r="I217" s="194"/>
      <c r="J217" s="205">
        <f>BK217</f>
        <v>0</v>
      </c>
      <c r="K217" s="191"/>
      <c r="L217" s="196"/>
      <c r="M217" s="197"/>
      <c r="N217" s="198"/>
      <c r="O217" s="198"/>
      <c r="P217" s="199">
        <f>P218+SUM(P219:P303)</f>
        <v>0</v>
      </c>
      <c r="Q217" s="198"/>
      <c r="R217" s="199">
        <f>R218+SUM(R219:R303)</f>
        <v>31.312781590000004</v>
      </c>
      <c r="S217" s="198"/>
      <c r="T217" s="200">
        <f>T218+SUM(T219:T303)</f>
        <v>0.59999999999999998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1" t="s">
        <v>80</v>
      </c>
      <c r="AT217" s="202" t="s">
        <v>71</v>
      </c>
      <c r="AU217" s="202" t="s">
        <v>80</v>
      </c>
      <c r="AY217" s="201" t="s">
        <v>126</v>
      </c>
      <c r="BK217" s="203">
        <f>BK218+SUM(BK219:BK303)</f>
        <v>0</v>
      </c>
    </row>
    <row r="218" s="2" customFormat="1" ht="24.15" customHeight="1">
      <c r="A218" s="40"/>
      <c r="B218" s="41"/>
      <c r="C218" s="206" t="s">
        <v>471</v>
      </c>
      <c r="D218" s="206" t="s">
        <v>129</v>
      </c>
      <c r="E218" s="207" t="s">
        <v>831</v>
      </c>
      <c r="F218" s="208" t="s">
        <v>832</v>
      </c>
      <c r="G218" s="209" t="s">
        <v>277</v>
      </c>
      <c r="H218" s="210">
        <v>20.103999999999999</v>
      </c>
      <c r="I218" s="211"/>
      <c r="J218" s="212">
        <f>ROUND(I218*H218,2)</f>
        <v>0</v>
      </c>
      <c r="K218" s="208" t="s">
        <v>133</v>
      </c>
      <c r="L218" s="46"/>
      <c r="M218" s="213" t="s">
        <v>19</v>
      </c>
      <c r="N218" s="214" t="s">
        <v>43</v>
      </c>
      <c r="O218" s="86"/>
      <c r="P218" s="215">
        <f>O218*H218</f>
        <v>0</v>
      </c>
      <c r="Q218" s="215">
        <v>0.0041399999999999996</v>
      </c>
      <c r="R218" s="215">
        <f>Q218*H218</f>
        <v>0.083230559999999995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153</v>
      </c>
      <c r="AT218" s="217" t="s">
        <v>129</v>
      </c>
      <c r="AU218" s="217" t="s">
        <v>82</v>
      </c>
      <c r="AY218" s="19" t="s">
        <v>126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80</v>
      </c>
      <c r="BK218" s="218">
        <f>ROUND(I218*H218,2)</f>
        <v>0</v>
      </c>
      <c r="BL218" s="19" t="s">
        <v>153</v>
      </c>
      <c r="BM218" s="217" t="s">
        <v>833</v>
      </c>
    </row>
    <row r="219" s="2" customFormat="1">
      <c r="A219" s="40"/>
      <c r="B219" s="41"/>
      <c r="C219" s="42"/>
      <c r="D219" s="219" t="s">
        <v>136</v>
      </c>
      <c r="E219" s="42"/>
      <c r="F219" s="220" t="s">
        <v>834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136</v>
      </c>
      <c r="AU219" s="19" t="s">
        <v>82</v>
      </c>
    </row>
    <row r="220" s="2" customFormat="1">
      <c r="A220" s="40"/>
      <c r="B220" s="41"/>
      <c r="C220" s="42"/>
      <c r="D220" s="224" t="s">
        <v>137</v>
      </c>
      <c r="E220" s="42"/>
      <c r="F220" s="225" t="s">
        <v>835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137</v>
      </c>
      <c r="AU220" s="19" t="s">
        <v>82</v>
      </c>
    </row>
    <row r="221" s="13" customFormat="1">
      <c r="A221" s="13"/>
      <c r="B221" s="226"/>
      <c r="C221" s="227"/>
      <c r="D221" s="219" t="s">
        <v>139</v>
      </c>
      <c r="E221" s="228" t="s">
        <v>19</v>
      </c>
      <c r="F221" s="229" t="s">
        <v>305</v>
      </c>
      <c r="G221" s="227"/>
      <c r="H221" s="228" t="s">
        <v>19</v>
      </c>
      <c r="I221" s="230"/>
      <c r="J221" s="227"/>
      <c r="K221" s="227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139</v>
      </c>
      <c r="AU221" s="235" t="s">
        <v>82</v>
      </c>
      <c r="AV221" s="13" t="s">
        <v>80</v>
      </c>
      <c r="AW221" s="13" t="s">
        <v>33</v>
      </c>
      <c r="AX221" s="13" t="s">
        <v>72</v>
      </c>
      <c r="AY221" s="235" t="s">
        <v>126</v>
      </c>
    </row>
    <row r="222" s="13" customFormat="1">
      <c r="A222" s="13"/>
      <c r="B222" s="226"/>
      <c r="C222" s="227"/>
      <c r="D222" s="219" t="s">
        <v>139</v>
      </c>
      <c r="E222" s="228" t="s">
        <v>19</v>
      </c>
      <c r="F222" s="229" t="s">
        <v>836</v>
      </c>
      <c r="G222" s="227"/>
      <c r="H222" s="228" t="s">
        <v>19</v>
      </c>
      <c r="I222" s="230"/>
      <c r="J222" s="227"/>
      <c r="K222" s="227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139</v>
      </c>
      <c r="AU222" s="235" t="s">
        <v>82</v>
      </c>
      <c r="AV222" s="13" t="s">
        <v>80</v>
      </c>
      <c r="AW222" s="13" t="s">
        <v>33</v>
      </c>
      <c r="AX222" s="13" t="s">
        <v>72</v>
      </c>
      <c r="AY222" s="235" t="s">
        <v>126</v>
      </c>
    </row>
    <row r="223" s="14" customFormat="1">
      <c r="A223" s="14"/>
      <c r="B223" s="236"/>
      <c r="C223" s="237"/>
      <c r="D223" s="219" t="s">
        <v>139</v>
      </c>
      <c r="E223" s="239" t="s">
        <v>19</v>
      </c>
      <c r="F223" s="252" t="s">
        <v>221</v>
      </c>
      <c r="G223" s="237"/>
      <c r="H223" s="240">
        <v>20.103999999999999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139</v>
      </c>
      <c r="AU223" s="246" t="s">
        <v>82</v>
      </c>
      <c r="AV223" s="14" t="s">
        <v>82</v>
      </c>
      <c r="AW223" s="14" t="s">
        <v>33</v>
      </c>
      <c r="AX223" s="14" t="s">
        <v>80</v>
      </c>
      <c r="AY223" s="246" t="s">
        <v>126</v>
      </c>
    </row>
    <row r="224" s="2" customFormat="1">
      <c r="A224" s="40"/>
      <c r="B224" s="41"/>
      <c r="C224" s="42"/>
      <c r="D224" s="219" t="s">
        <v>311</v>
      </c>
      <c r="E224" s="42"/>
      <c r="F224" s="253" t="s">
        <v>782</v>
      </c>
      <c r="G224" s="42"/>
      <c r="H224" s="42"/>
      <c r="I224" s="42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U224" s="19" t="s">
        <v>82</v>
      </c>
    </row>
    <row r="225" s="2" customFormat="1">
      <c r="A225" s="40"/>
      <c r="B225" s="41"/>
      <c r="C225" s="42"/>
      <c r="D225" s="219" t="s">
        <v>311</v>
      </c>
      <c r="E225" s="42"/>
      <c r="F225" s="254" t="s">
        <v>754</v>
      </c>
      <c r="G225" s="42"/>
      <c r="H225" s="255">
        <v>20.103999999999999</v>
      </c>
      <c r="I225" s="42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U225" s="19" t="s">
        <v>82</v>
      </c>
    </row>
    <row r="226" s="2" customFormat="1" ht="16.5" customHeight="1">
      <c r="A226" s="40"/>
      <c r="B226" s="41"/>
      <c r="C226" s="269" t="s">
        <v>477</v>
      </c>
      <c r="D226" s="269" t="s">
        <v>383</v>
      </c>
      <c r="E226" s="270" t="s">
        <v>837</v>
      </c>
      <c r="F226" s="271" t="s">
        <v>838</v>
      </c>
      <c r="G226" s="272" t="s">
        <v>277</v>
      </c>
      <c r="H226" s="273">
        <v>20.305</v>
      </c>
      <c r="I226" s="274"/>
      <c r="J226" s="275">
        <f>ROUND(I226*H226,2)</f>
        <v>0</v>
      </c>
      <c r="K226" s="271" t="s">
        <v>133</v>
      </c>
      <c r="L226" s="276"/>
      <c r="M226" s="277" t="s">
        <v>19</v>
      </c>
      <c r="N226" s="278" t="s">
        <v>43</v>
      </c>
      <c r="O226" s="86"/>
      <c r="P226" s="215">
        <f>O226*H226</f>
        <v>0</v>
      </c>
      <c r="Q226" s="215">
        <v>0.9425</v>
      </c>
      <c r="R226" s="215">
        <f>Q226*H226</f>
        <v>19.137462500000002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183</v>
      </c>
      <c r="AT226" s="217" t="s">
        <v>383</v>
      </c>
      <c r="AU226" s="217" t="s">
        <v>82</v>
      </c>
      <c r="AY226" s="19" t="s">
        <v>126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80</v>
      </c>
      <c r="BK226" s="218">
        <f>ROUND(I226*H226,2)</f>
        <v>0</v>
      </c>
      <c r="BL226" s="19" t="s">
        <v>153</v>
      </c>
      <c r="BM226" s="217" t="s">
        <v>839</v>
      </c>
    </row>
    <row r="227" s="2" customFormat="1">
      <c r="A227" s="40"/>
      <c r="B227" s="41"/>
      <c r="C227" s="42"/>
      <c r="D227" s="219" t="s">
        <v>136</v>
      </c>
      <c r="E227" s="42"/>
      <c r="F227" s="220" t="s">
        <v>838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136</v>
      </c>
      <c r="AU227" s="19" t="s">
        <v>82</v>
      </c>
    </row>
    <row r="228" s="14" customFormat="1">
      <c r="A228" s="14"/>
      <c r="B228" s="236"/>
      <c r="C228" s="237"/>
      <c r="D228" s="219" t="s">
        <v>139</v>
      </c>
      <c r="E228" s="237"/>
      <c r="F228" s="239" t="s">
        <v>840</v>
      </c>
      <c r="G228" s="237"/>
      <c r="H228" s="240">
        <v>20.305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139</v>
      </c>
      <c r="AU228" s="246" t="s">
        <v>82</v>
      </c>
      <c r="AV228" s="14" t="s">
        <v>82</v>
      </c>
      <c r="AW228" s="14" t="s">
        <v>4</v>
      </c>
      <c r="AX228" s="14" t="s">
        <v>80</v>
      </c>
      <c r="AY228" s="246" t="s">
        <v>126</v>
      </c>
    </row>
    <row r="229" s="2" customFormat="1" ht="16.5" customHeight="1">
      <c r="A229" s="40"/>
      <c r="B229" s="41"/>
      <c r="C229" s="206" t="s">
        <v>483</v>
      </c>
      <c r="D229" s="206" t="s">
        <v>129</v>
      </c>
      <c r="E229" s="207" t="s">
        <v>621</v>
      </c>
      <c r="F229" s="208" t="s">
        <v>622</v>
      </c>
      <c r="G229" s="209" t="s">
        <v>510</v>
      </c>
      <c r="H229" s="210">
        <v>4</v>
      </c>
      <c r="I229" s="211"/>
      <c r="J229" s="212">
        <f>ROUND(I229*H229,2)</f>
        <v>0</v>
      </c>
      <c r="K229" s="208" t="s">
        <v>133</v>
      </c>
      <c r="L229" s="46"/>
      <c r="M229" s="213" t="s">
        <v>19</v>
      </c>
      <c r="N229" s="214" t="s">
        <v>43</v>
      </c>
      <c r="O229" s="86"/>
      <c r="P229" s="215">
        <f>O229*H229</f>
        <v>0</v>
      </c>
      <c r="Q229" s="215">
        <v>0.087419999999999998</v>
      </c>
      <c r="R229" s="215">
        <f>Q229*H229</f>
        <v>0.34967999999999999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153</v>
      </c>
      <c r="AT229" s="217" t="s">
        <v>129</v>
      </c>
      <c r="AU229" s="217" t="s">
        <v>82</v>
      </c>
      <c r="AY229" s="19" t="s">
        <v>126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80</v>
      </c>
      <c r="BK229" s="218">
        <f>ROUND(I229*H229,2)</f>
        <v>0</v>
      </c>
      <c r="BL229" s="19" t="s">
        <v>153</v>
      </c>
      <c r="BM229" s="217" t="s">
        <v>841</v>
      </c>
    </row>
    <row r="230" s="2" customFormat="1">
      <c r="A230" s="40"/>
      <c r="B230" s="41"/>
      <c r="C230" s="42"/>
      <c r="D230" s="219" t="s">
        <v>136</v>
      </c>
      <c r="E230" s="42"/>
      <c r="F230" s="220" t="s">
        <v>624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136</v>
      </c>
      <c r="AU230" s="19" t="s">
        <v>82</v>
      </c>
    </row>
    <row r="231" s="2" customFormat="1">
      <c r="A231" s="40"/>
      <c r="B231" s="41"/>
      <c r="C231" s="42"/>
      <c r="D231" s="224" t="s">
        <v>137</v>
      </c>
      <c r="E231" s="42"/>
      <c r="F231" s="225" t="s">
        <v>625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137</v>
      </c>
      <c r="AU231" s="19" t="s">
        <v>82</v>
      </c>
    </row>
    <row r="232" s="2" customFormat="1" ht="16.5" customHeight="1">
      <c r="A232" s="40"/>
      <c r="B232" s="41"/>
      <c r="C232" s="269" t="s">
        <v>489</v>
      </c>
      <c r="D232" s="269" t="s">
        <v>383</v>
      </c>
      <c r="E232" s="270" t="s">
        <v>632</v>
      </c>
      <c r="F232" s="271" t="s">
        <v>633</v>
      </c>
      <c r="G232" s="272" t="s">
        <v>510</v>
      </c>
      <c r="H232" s="273">
        <v>3</v>
      </c>
      <c r="I232" s="274"/>
      <c r="J232" s="275">
        <f>ROUND(I232*H232,2)</f>
        <v>0</v>
      </c>
      <c r="K232" s="271" t="s">
        <v>19</v>
      </c>
      <c r="L232" s="276"/>
      <c r="M232" s="277" t="s">
        <v>19</v>
      </c>
      <c r="N232" s="278" t="s">
        <v>43</v>
      </c>
      <c r="O232" s="86"/>
      <c r="P232" s="215">
        <f>O232*H232</f>
        <v>0</v>
      </c>
      <c r="Q232" s="215">
        <v>0.068000000000000005</v>
      </c>
      <c r="R232" s="215">
        <f>Q232*H232</f>
        <v>0.20400000000000002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183</v>
      </c>
      <c r="AT232" s="217" t="s">
        <v>383</v>
      </c>
      <c r="AU232" s="217" t="s">
        <v>82</v>
      </c>
      <c r="AY232" s="19" t="s">
        <v>126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ROUND(I232*H232,2)</f>
        <v>0</v>
      </c>
      <c r="BL232" s="19" t="s">
        <v>153</v>
      </c>
      <c r="BM232" s="217" t="s">
        <v>842</v>
      </c>
    </row>
    <row r="233" s="2" customFormat="1">
      <c r="A233" s="40"/>
      <c r="B233" s="41"/>
      <c r="C233" s="42"/>
      <c r="D233" s="219" t="s">
        <v>136</v>
      </c>
      <c r="E233" s="42"/>
      <c r="F233" s="220" t="s">
        <v>633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136</v>
      </c>
      <c r="AU233" s="19" t="s">
        <v>82</v>
      </c>
    </row>
    <row r="234" s="13" customFormat="1">
      <c r="A234" s="13"/>
      <c r="B234" s="226"/>
      <c r="C234" s="227"/>
      <c r="D234" s="219" t="s">
        <v>139</v>
      </c>
      <c r="E234" s="228" t="s">
        <v>19</v>
      </c>
      <c r="F234" s="229" t="s">
        <v>843</v>
      </c>
      <c r="G234" s="227"/>
      <c r="H234" s="228" t="s">
        <v>19</v>
      </c>
      <c r="I234" s="230"/>
      <c r="J234" s="227"/>
      <c r="K234" s="227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139</v>
      </c>
      <c r="AU234" s="235" t="s">
        <v>82</v>
      </c>
      <c r="AV234" s="13" t="s">
        <v>80</v>
      </c>
      <c r="AW234" s="13" t="s">
        <v>33</v>
      </c>
      <c r="AX234" s="13" t="s">
        <v>72</v>
      </c>
      <c r="AY234" s="235" t="s">
        <v>126</v>
      </c>
    </row>
    <row r="235" s="14" customFormat="1">
      <c r="A235" s="14"/>
      <c r="B235" s="236"/>
      <c r="C235" s="237"/>
      <c r="D235" s="219" t="s">
        <v>139</v>
      </c>
      <c r="E235" s="238" t="s">
        <v>19</v>
      </c>
      <c r="F235" s="239" t="s">
        <v>147</v>
      </c>
      <c r="G235" s="237"/>
      <c r="H235" s="240">
        <v>3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139</v>
      </c>
      <c r="AU235" s="246" t="s">
        <v>82</v>
      </c>
      <c r="AV235" s="14" t="s">
        <v>82</v>
      </c>
      <c r="AW235" s="14" t="s">
        <v>33</v>
      </c>
      <c r="AX235" s="14" t="s">
        <v>80</v>
      </c>
      <c r="AY235" s="246" t="s">
        <v>126</v>
      </c>
    </row>
    <row r="236" s="2" customFormat="1" ht="16.5" customHeight="1">
      <c r="A236" s="40"/>
      <c r="B236" s="41"/>
      <c r="C236" s="269" t="s">
        <v>495</v>
      </c>
      <c r="D236" s="269" t="s">
        <v>383</v>
      </c>
      <c r="E236" s="270" t="s">
        <v>636</v>
      </c>
      <c r="F236" s="271" t="s">
        <v>637</v>
      </c>
      <c r="G236" s="272" t="s">
        <v>510</v>
      </c>
      <c r="H236" s="273">
        <v>1</v>
      </c>
      <c r="I236" s="274"/>
      <c r="J236" s="275">
        <f>ROUND(I236*H236,2)</f>
        <v>0</v>
      </c>
      <c r="K236" s="271" t="s">
        <v>19</v>
      </c>
      <c r="L236" s="276"/>
      <c r="M236" s="277" t="s">
        <v>19</v>
      </c>
      <c r="N236" s="278" t="s">
        <v>43</v>
      </c>
      <c r="O236" s="86"/>
      <c r="P236" s="215">
        <f>O236*H236</f>
        <v>0</v>
      </c>
      <c r="Q236" s="215">
        <v>0.050999999999999997</v>
      </c>
      <c r="R236" s="215">
        <f>Q236*H236</f>
        <v>0.050999999999999997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183</v>
      </c>
      <c r="AT236" s="217" t="s">
        <v>383</v>
      </c>
      <c r="AU236" s="217" t="s">
        <v>82</v>
      </c>
      <c r="AY236" s="19" t="s">
        <v>126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80</v>
      </c>
      <c r="BK236" s="218">
        <f>ROUND(I236*H236,2)</f>
        <v>0</v>
      </c>
      <c r="BL236" s="19" t="s">
        <v>153</v>
      </c>
      <c r="BM236" s="217" t="s">
        <v>844</v>
      </c>
    </row>
    <row r="237" s="2" customFormat="1">
      <c r="A237" s="40"/>
      <c r="B237" s="41"/>
      <c r="C237" s="42"/>
      <c r="D237" s="219" t="s">
        <v>136</v>
      </c>
      <c r="E237" s="42"/>
      <c r="F237" s="220" t="s">
        <v>637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136</v>
      </c>
      <c r="AU237" s="19" t="s">
        <v>82</v>
      </c>
    </row>
    <row r="238" s="13" customFormat="1">
      <c r="A238" s="13"/>
      <c r="B238" s="226"/>
      <c r="C238" s="227"/>
      <c r="D238" s="219" t="s">
        <v>139</v>
      </c>
      <c r="E238" s="228" t="s">
        <v>19</v>
      </c>
      <c r="F238" s="229" t="s">
        <v>843</v>
      </c>
      <c r="G238" s="227"/>
      <c r="H238" s="228" t="s">
        <v>19</v>
      </c>
      <c r="I238" s="230"/>
      <c r="J238" s="227"/>
      <c r="K238" s="227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139</v>
      </c>
      <c r="AU238" s="235" t="s">
        <v>82</v>
      </c>
      <c r="AV238" s="13" t="s">
        <v>80</v>
      </c>
      <c r="AW238" s="13" t="s">
        <v>33</v>
      </c>
      <c r="AX238" s="13" t="s">
        <v>72</v>
      </c>
      <c r="AY238" s="235" t="s">
        <v>126</v>
      </c>
    </row>
    <row r="239" s="14" customFormat="1">
      <c r="A239" s="14"/>
      <c r="B239" s="236"/>
      <c r="C239" s="237"/>
      <c r="D239" s="219" t="s">
        <v>139</v>
      </c>
      <c r="E239" s="238" t="s">
        <v>19</v>
      </c>
      <c r="F239" s="239" t="s">
        <v>80</v>
      </c>
      <c r="G239" s="237"/>
      <c r="H239" s="240">
        <v>1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139</v>
      </c>
      <c r="AU239" s="246" t="s">
        <v>82</v>
      </c>
      <c r="AV239" s="14" t="s">
        <v>82</v>
      </c>
      <c r="AW239" s="14" t="s">
        <v>33</v>
      </c>
      <c r="AX239" s="14" t="s">
        <v>80</v>
      </c>
      <c r="AY239" s="246" t="s">
        <v>126</v>
      </c>
    </row>
    <row r="240" s="2" customFormat="1" ht="16.5" customHeight="1">
      <c r="A240" s="40"/>
      <c r="B240" s="41"/>
      <c r="C240" s="206" t="s">
        <v>501</v>
      </c>
      <c r="D240" s="206" t="s">
        <v>129</v>
      </c>
      <c r="E240" s="207" t="s">
        <v>555</v>
      </c>
      <c r="F240" s="208" t="s">
        <v>556</v>
      </c>
      <c r="G240" s="209" t="s">
        <v>295</v>
      </c>
      <c r="H240" s="210">
        <v>2.5270000000000001</v>
      </c>
      <c r="I240" s="211"/>
      <c r="J240" s="212">
        <f>ROUND(I240*H240,2)</f>
        <v>0</v>
      </c>
      <c r="K240" s="208" t="s">
        <v>19</v>
      </c>
      <c r="L240" s="46"/>
      <c r="M240" s="213" t="s">
        <v>19</v>
      </c>
      <c r="N240" s="214" t="s">
        <v>43</v>
      </c>
      <c r="O240" s="86"/>
      <c r="P240" s="215">
        <f>O240*H240</f>
        <v>0</v>
      </c>
      <c r="Q240" s="215">
        <v>2.5018699999999998</v>
      </c>
      <c r="R240" s="215">
        <f>Q240*H240</f>
        <v>6.3222254900000001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153</v>
      </c>
      <c r="AT240" s="217" t="s">
        <v>129</v>
      </c>
      <c r="AU240" s="217" t="s">
        <v>82</v>
      </c>
      <c r="AY240" s="19" t="s">
        <v>126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80</v>
      </c>
      <c r="BK240" s="218">
        <f>ROUND(I240*H240,2)</f>
        <v>0</v>
      </c>
      <c r="BL240" s="19" t="s">
        <v>153</v>
      </c>
      <c r="BM240" s="217" t="s">
        <v>845</v>
      </c>
    </row>
    <row r="241" s="2" customFormat="1">
      <c r="A241" s="40"/>
      <c r="B241" s="41"/>
      <c r="C241" s="42"/>
      <c r="D241" s="219" t="s">
        <v>136</v>
      </c>
      <c r="E241" s="42"/>
      <c r="F241" s="220" t="s">
        <v>556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136</v>
      </c>
      <c r="AU241" s="19" t="s">
        <v>82</v>
      </c>
    </row>
    <row r="242" s="13" customFormat="1">
      <c r="A242" s="13"/>
      <c r="B242" s="226"/>
      <c r="C242" s="227"/>
      <c r="D242" s="219" t="s">
        <v>139</v>
      </c>
      <c r="E242" s="228" t="s">
        <v>19</v>
      </c>
      <c r="F242" s="229" t="s">
        <v>843</v>
      </c>
      <c r="G242" s="227"/>
      <c r="H242" s="228" t="s">
        <v>19</v>
      </c>
      <c r="I242" s="230"/>
      <c r="J242" s="227"/>
      <c r="K242" s="227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139</v>
      </c>
      <c r="AU242" s="235" t="s">
        <v>82</v>
      </c>
      <c r="AV242" s="13" t="s">
        <v>80</v>
      </c>
      <c r="AW242" s="13" t="s">
        <v>33</v>
      </c>
      <c r="AX242" s="13" t="s">
        <v>72</v>
      </c>
      <c r="AY242" s="235" t="s">
        <v>126</v>
      </c>
    </row>
    <row r="243" s="13" customFormat="1">
      <c r="A243" s="13"/>
      <c r="B243" s="226"/>
      <c r="C243" s="227"/>
      <c r="D243" s="219" t="s">
        <v>139</v>
      </c>
      <c r="E243" s="228" t="s">
        <v>19</v>
      </c>
      <c r="F243" s="229" t="s">
        <v>846</v>
      </c>
      <c r="G243" s="227"/>
      <c r="H243" s="228" t="s">
        <v>19</v>
      </c>
      <c r="I243" s="230"/>
      <c r="J243" s="227"/>
      <c r="K243" s="227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139</v>
      </c>
      <c r="AU243" s="235" t="s">
        <v>82</v>
      </c>
      <c r="AV243" s="13" t="s">
        <v>80</v>
      </c>
      <c r="AW243" s="13" t="s">
        <v>33</v>
      </c>
      <c r="AX243" s="13" t="s">
        <v>72</v>
      </c>
      <c r="AY243" s="235" t="s">
        <v>126</v>
      </c>
    </row>
    <row r="244" s="14" customFormat="1">
      <c r="A244" s="14"/>
      <c r="B244" s="236"/>
      <c r="C244" s="237"/>
      <c r="D244" s="219" t="s">
        <v>139</v>
      </c>
      <c r="E244" s="238" t="s">
        <v>19</v>
      </c>
      <c r="F244" s="239" t="s">
        <v>847</v>
      </c>
      <c r="G244" s="237"/>
      <c r="H244" s="240">
        <v>0.26500000000000001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139</v>
      </c>
      <c r="AU244" s="246" t="s">
        <v>82</v>
      </c>
      <c r="AV244" s="14" t="s">
        <v>82</v>
      </c>
      <c r="AW244" s="14" t="s">
        <v>33</v>
      </c>
      <c r="AX244" s="14" t="s">
        <v>72</v>
      </c>
      <c r="AY244" s="246" t="s">
        <v>126</v>
      </c>
    </row>
    <row r="245" s="13" customFormat="1">
      <c r="A245" s="13"/>
      <c r="B245" s="226"/>
      <c r="C245" s="227"/>
      <c r="D245" s="219" t="s">
        <v>139</v>
      </c>
      <c r="E245" s="228" t="s">
        <v>19</v>
      </c>
      <c r="F245" s="229" t="s">
        <v>561</v>
      </c>
      <c r="G245" s="227"/>
      <c r="H245" s="228" t="s">
        <v>19</v>
      </c>
      <c r="I245" s="230"/>
      <c r="J245" s="227"/>
      <c r="K245" s="227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139</v>
      </c>
      <c r="AU245" s="235" t="s">
        <v>82</v>
      </c>
      <c r="AV245" s="13" t="s">
        <v>80</v>
      </c>
      <c r="AW245" s="13" t="s">
        <v>33</v>
      </c>
      <c r="AX245" s="13" t="s">
        <v>72</v>
      </c>
      <c r="AY245" s="235" t="s">
        <v>126</v>
      </c>
    </row>
    <row r="246" s="14" customFormat="1">
      <c r="A246" s="14"/>
      <c r="B246" s="236"/>
      <c r="C246" s="237"/>
      <c r="D246" s="219" t="s">
        <v>139</v>
      </c>
      <c r="E246" s="238" t="s">
        <v>19</v>
      </c>
      <c r="F246" s="239" t="s">
        <v>848</v>
      </c>
      <c r="G246" s="237"/>
      <c r="H246" s="240">
        <v>0.98099999999999998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139</v>
      </c>
      <c r="AU246" s="246" t="s">
        <v>82</v>
      </c>
      <c r="AV246" s="14" t="s">
        <v>82</v>
      </c>
      <c r="AW246" s="14" t="s">
        <v>33</v>
      </c>
      <c r="AX246" s="14" t="s">
        <v>72</v>
      </c>
      <c r="AY246" s="246" t="s">
        <v>126</v>
      </c>
    </row>
    <row r="247" s="13" customFormat="1">
      <c r="A247" s="13"/>
      <c r="B247" s="226"/>
      <c r="C247" s="227"/>
      <c r="D247" s="219" t="s">
        <v>139</v>
      </c>
      <c r="E247" s="228" t="s">
        <v>19</v>
      </c>
      <c r="F247" s="229" t="s">
        <v>849</v>
      </c>
      <c r="G247" s="227"/>
      <c r="H247" s="228" t="s">
        <v>19</v>
      </c>
      <c r="I247" s="230"/>
      <c r="J247" s="227"/>
      <c r="K247" s="227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139</v>
      </c>
      <c r="AU247" s="235" t="s">
        <v>82</v>
      </c>
      <c r="AV247" s="13" t="s">
        <v>80</v>
      </c>
      <c r="AW247" s="13" t="s">
        <v>33</v>
      </c>
      <c r="AX247" s="13" t="s">
        <v>72</v>
      </c>
      <c r="AY247" s="235" t="s">
        <v>126</v>
      </c>
    </row>
    <row r="248" s="14" customFormat="1">
      <c r="A248" s="14"/>
      <c r="B248" s="236"/>
      <c r="C248" s="237"/>
      <c r="D248" s="219" t="s">
        <v>139</v>
      </c>
      <c r="E248" s="238" t="s">
        <v>19</v>
      </c>
      <c r="F248" s="239" t="s">
        <v>847</v>
      </c>
      <c r="G248" s="237"/>
      <c r="H248" s="240">
        <v>0.26500000000000001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139</v>
      </c>
      <c r="AU248" s="246" t="s">
        <v>82</v>
      </c>
      <c r="AV248" s="14" t="s">
        <v>82</v>
      </c>
      <c r="AW248" s="14" t="s">
        <v>33</v>
      </c>
      <c r="AX248" s="14" t="s">
        <v>72</v>
      </c>
      <c r="AY248" s="246" t="s">
        <v>126</v>
      </c>
    </row>
    <row r="249" s="13" customFormat="1">
      <c r="A249" s="13"/>
      <c r="B249" s="226"/>
      <c r="C249" s="227"/>
      <c r="D249" s="219" t="s">
        <v>139</v>
      </c>
      <c r="E249" s="228" t="s">
        <v>19</v>
      </c>
      <c r="F249" s="229" t="s">
        <v>561</v>
      </c>
      <c r="G249" s="227"/>
      <c r="H249" s="228" t="s">
        <v>19</v>
      </c>
      <c r="I249" s="230"/>
      <c r="J249" s="227"/>
      <c r="K249" s="227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139</v>
      </c>
      <c r="AU249" s="235" t="s">
        <v>82</v>
      </c>
      <c r="AV249" s="13" t="s">
        <v>80</v>
      </c>
      <c r="AW249" s="13" t="s">
        <v>33</v>
      </c>
      <c r="AX249" s="13" t="s">
        <v>72</v>
      </c>
      <c r="AY249" s="235" t="s">
        <v>126</v>
      </c>
    </row>
    <row r="250" s="14" customFormat="1">
      <c r="A250" s="14"/>
      <c r="B250" s="236"/>
      <c r="C250" s="237"/>
      <c r="D250" s="219" t="s">
        <v>139</v>
      </c>
      <c r="E250" s="238" t="s">
        <v>19</v>
      </c>
      <c r="F250" s="239" t="s">
        <v>850</v>
      </c>
      <c r="G250" s="237"/>
      <c r="H250" s="240">
        <v>1.016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139</v>
      </c>
      <c r="AU250" s="246" t="s">
        <v>82</v>
      </c>
      <c r="AV250" s="14" t="s">
        <v>82</v>
      </c>
      <c r="AW250" s="14" t="s">
        <v>33</v>
      </c>
      <c r="AX250" s="14" t="s">
        <v>72</v>
      </c>
      <c r="AY250" s="246" t="s">
        <v>126</v>
      </c>
    </row>
    <row r="251" s="15" customFormat="1">
      <c r="A251" s="15"/>
      <c r="B251" s="258"/>
      <c r="C251" s="259"/>
      <c r="D251" s="219" t="s">
        <v>139</v>
      </c>
      <c r="E251" s="260" t="s">
        <v>19</v>
      </c>
      <c r="F251" s="261" t="s">
        <v>343</v>
      </c>
      <c r="G251" s="259"/>
      <c r="H251" s="262">
        <v>2.5270000000000001</v>
      </c>
      <c r="I251" s="263"/>
      <c r="J251" s="259"/>
      <c r="K251" s="259"/>
      <c r="L251" s="264"/>
      <c r="M251" s="265"/>
      <c r="N251" s="266"/>
      <c r="O251" s="266"/>
      <c r="P251" s="266"/>
      <c r="Q251" s="266"/>
      <c r="R251" s="266"/>
      <c r="S251" s="266"/>
      <c r="T251" s="267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8" t="s">
        <v>139</v>
      </c>
      <c r="AU251" s="268" t="s">
        <v>82</v>
      </c>
      <c r="AV251" s="15" t="s">
        <v>153</v>
      </c>
      <c r="AW251" s="15" t="s">
        <v>33</v>
      </c>
      <c r="AX251" s="15" t="s">
        <v>80</v>
      </c>
      <c r="AY251" s="268" t="s">
        <v>126</v>
      </c>
    </row>
    <row r="252" s="2" customFormat="1" ht="16.5" customHeight="1">
      <c r="A252" s="40"/>
      <c r="B252" s="41"/>
      <c r="C252" s="206" t="s">
        <v>507</v>
      </c>
      <c r="D252" s="206" t="s">
        <v>129</v>
      </c>
      <c r="E252" s="207" t="s">
        <v>564</v>
      </c>
      <c r="F252" s="208" t="s">
        <v>565</v>
      </c>
      <c r="G252" s="209" t="s">
        <v>397</v>
      </c>
      <c r="H252" s="210">
        <v>26.620999999999999</v>
      </c>
      <c r="I252" s="211"/>
      <c r="J252" s="212">
        <f>ROUND(I252*H252,2)</f>
        <v>0</v>
      </c>
      <c r="K252" s="208" t="s">
        <v>133</v>
      </c>
      <c r="L252" s="46"/>
      <c r="M252" s="213" t="s">
        <v>19</v>
      </c>
      <c r="N252" s="214" t="s">
        <v>43</v>
      </c>
      <c r="O252" s="86"/>
      <c r="P252" s="215">
        <f>O252*H252</f>
        <v>0</v>
      </c>
      <c r="Q252" s="215">
        <v>0.0040800000000000003</v>
      </c>
      <c r="R252" s="215">
        <f>Q252*H252</f>
        <v>0.10861368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153</v>
      </c>
      <c r="AT252" s="217" t="s">
        <v>129</v>
      </c>
      <c r="AU252" s="217" t="s">
        <v>82</v>
      </c>
      <c r="AY252" s="19" t="s">
        <v>126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80</v>
      </c>
      <c r="BK252" s="218">
        <f>ROUND(I252*H252,2)</f>
        <v>0</v>
      </c>
      <c r="BL252" s="19" t="s">
        <v>153</v>
      </c>
      <c r="BM252" s="217" t="s">
        <v>851</v>
      </c>
    </row>
    <row r="253" s="2" customFormat="1">
      <c r="A253" s="40"/>
      <c r="B253" s="41"/>
      <c r="C253" s="42"/>
      <c r="D253" s="219" t="s">
        <v>136</v>
      </c>
      <c r="E253" s="42"/>
      <c r="F253" s="220" t="s">
        <v>567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136</v>
      </c>
      <c r="AU253" s="19" t="s">
        <v>82</v>
      </c>
    </row>
    <row r="254" s="2" customFormat="1">
      <c r="A254" s="40"/>
      <c r="B254" s="41"/>
      <c r="C254" s="42"/>
      <c r="D254" s="224" t="s">
        <v>137</v>
      </c>
      <c r="E254" s="42"/>
      <c r="F254" s="225" t="s">
        <v>568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137</v>
      </c>
      <c r="AU254" s="19" t="s">
        <v>82</v>
      </c>
    </row>
    <row r="255" s="13" customFormat="1">
      <c r="A255" s="13"/>
      <c r="B255" s="226"/>
      <c r="C255" s="227"/>
      <c r="D255" s="219" t="s">
        <v>139</v>
      </c>
      <c r="E255" s="228" t="s">
        <v>19</v>
      </c>
      <c r="F255" s="229" t="s">
        <v>843</v>
      </c>
      <c r="G255" s="227"/>
      <c r="H255" s="228" t="s">
        <v>19</v>
      </c>
      <c r="I255" s="230"/>
      <c r="J255" s="227"/>
      <c r="K255" s="227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139</v>
      </c>
      <c r="AU255" s="235" t="s">
        <v>82</v>
      </c>
      <c r="AV255" s="13" t="s">
        <v>80</v>
      </c>
      <c r="AW255" s="13" t="s">
        <v>33</v>
      </c>
      <c r="AX255" s="13" t="s">
        <v>72</v>
      </c>
      <c r="AY255" s="235" t="s">
        <v>126</v>
      </c>
    </row>
    <row r="256" s="13" customFormat="1">
      <c r="A256" s="13"/>
      <c r="B256" s="226"/>
      <c r="C256" s="227"/>
      <c r="D256" s="219" t="s">
        <v>139</v>
      </c>
      <c r="E256" s="228" t="s">
        <v>19</v>
      </c>
      <c r="F256" s="229" t="s">
        <v>561</v>
      </c>
      <c r="G256" s="227"/>
      <c r="H256" s="228" t="s">
        <v>19</v>
      </c>
      <c r="I256" s="230"/>
      <c r="J256" s="227"/>
      <c r="K256" s="227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139</v>
      </c>
      <c r="AU256" s="235" t="s">
        <v>82</v>
      </c>
      <c r="AV256" s="13" t="s">
        <v>80</v>
      </c>
      <c r="AW256" s="13" t="s">
        <v>33</v>
      </c>
      <c r="AX256" s="13" t="s">
        <v>72</v>
      </c>
      <c r="AY256" s="235" t="s">
        <v>126</v>
      </c>
    </row>
    <row r="257" s="14" customFormat="1">
      <c r="A257" s="14"/>
      <c r="B257" s="236"/>
      <c r="C257" s="237"/>
      <c r="D257" s="219" t="s">
        <v>139</v>
      </c>
      <c r="E257" s="238" t="s">
        <v>19</v>
      </c>
      <c r="F257" s="239" t="s">
        <v>852</v>
      </c>
      <c r="G257" s="237"/>
      <c r="H257" s="240">
        <v>13.074999999999999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139</v>
      </c>
      <c r="AU257" s="246" t="s">
        <v>82</v>
      </c>
      <c r="AV257" s="14" t="s">
        <v>82</v>
      </c>
      <c r="AW257" s="14" t="s">
        <v>33</v>
      </c>
      <c r="AX257" s="14" t="s">
        <v>72</v>
      </c>
      <c r="AY257" s="246" t="s">
        <v>126</v>
      </c>
    </row>
    <row r="258" s="13" customFormat="1">
      <c r="A258" s="13"/>
      <c r="B258" s="226"/>
      <c r="C258" s="227"/>
      <c r="D258" s="219" t="s">
        <v>139</v>
      </c>
      <c r="E258" s="228" t="s">
        <v>19</v>
      </c>
      <c r="F258" s="229" t="s">
        <v>561</v>
      </c>
      <c r="G258" s="227"/>
      <c r="H258" s="228" t="s">
        <v>19</v>
      </c>
      <c r="I258" s="230"/>
      <c r="J258" s="227"/>
      <c r="K258" s="227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139</v>
      </c>
      <c r="AU258" s="235" t="s">
        <v>82</v>
      </c>
      <c r="AV258" s="13" t="s">
        <v>80</v>
      </c>
      <c r="AW258" s="13" t="s">
        <v>33</v>
      </c>
      <c r="AX258" s="13" t="s">
        <v>72</v>
      </c>
      <c r="AY258" s="235" t="s">
        <v>126</v>
      </c>
    </row>
    <row r="259" s="14" customFormat="1">
      <c r="A259" s="14"/>
      <c r="B259" s="236"/>
      <c r="C259" s="237"/>
      <c r="D259" s="219" t="s">
        <v>139</v>
      </c>
      <c r="E259" s="238" t="s">
        <v>19</v>
      </c>
      <c r="F259" s="239" t="s">
        <v>853</v>
      </c>
      <c r="G259" s="237"/>
      <c r="H259" s="240">
        <v>13.545999999999999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139</v>
      </c>
      <c r="AU259" s="246" t="s">
        <v>82</v>
      </c>
      <c r="AV259" s="14" t="s">
        <v>82</v>
      </c>
      <c r="AW259" s="14" t="s">
        <v>33</v>
      </c>
      <c r="AX259" s="14" t="s">
        <v>72</v>
      </c>
      <c r="AY259" s="246" t="s">
        <v>126</v>
      </c>
    </row>
    <row r="260" s="15" customFormat="1">
      <c r="A260" s="15"/>
      <c r="B260" s="258"/>
      <c r="C260" s="259"/>
      <c r="D260" s="219" t="s">
        <v>139</v>
      </c>
      <c r="E260" s="260" t="s">
        <v>19</v>
      </c>
      <c r="F260" s="261" t="s">
        <v>343</v>
      </c>
      <c r="G260" s="259"/>
      <c r="H260" s="262">
        <v>26.620999999999999</v>
      </c>
      <c r="I260" s="263"/>
      <c r="J260" s="259"/>
      <c r="K260" s="259"/>
      <c r="L260" s="264"/>
      <c r="M260" s="265"/>
      <c r="N260" s="266"/>
      <c r="O260" s="266"/>
      <c r="P260" s="266"/>
      <c r="Q260" s="266"/>
      <c r="R260" s="266"/>
      <c r="S260" s="266"/>
      <c r="T260" s="267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8" t="s">
        <v>139</v>
      </c>
      <c r="AU260" s="268" t="s">
        <v>82</v>
      </c>
      <c r="AV260" s="15" t="s">
        <v>153</v>
      </c>
      <c r="AW260" s="15" t="s">
        <v>33</v>
      </c>
      <c r="AX260" s="15" t="s">
        <v>80</v>
      </c>
      <c r="AY260" s="268" t="s">
        <v>126</v>
      </c>
    </row>
    <row r="261" s="2" customFormat="1" ht="16.5" customHeight="1">
      <c r="A261" s="40"/>
      <c r="B261" s="41"/>
      <c r="C261" s="206" t="s">
        <v>514</v>
      </c>
      <c r="D261" s="206" t="s">
        <v>129</v>
      </c>
      <c r="E261" s="207" t="s">
        <v>572</v>
      </c>
      <c r="F261" s="208" t="s">
        <v>573</v>
      </c>
      <c r="G261" s="209" t="s">
        <v>397</v>
      </c>
      <c r="H261" s="210">
        <v>26.620999999999999</v>
      </c>
      <c r="I261" s="211"/>
      <c r="J261" s="212">
        <f>ROUND(I261*H261,2)</f>
        <v>0</v>
      </c>
      <c r="K261" s="208" t="s">
        <v>133</v>
      </c>
      <c r="L261" s="46"/>
      <c r="M261" s="213" t="s">
        <v>19</v>
      </c>
      <c r="N261" s="214" t="s">
        <v>43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153</v>
      </c>
      <c r="AT261" s="217" t="s">
        <v>129</v>
      </c>
      <c r="AU261" s="217" t="s">
        <v>82</v>
      </c>
      <c r="AY261" s="19" t="s">
        <v>126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80</v>
      </c>
      <c r="BK261" s="218">
        <f>ROUND(I261*H261,2)</f>
        <v>0</v>
      </c>
      <c r="BL261" s="19" t="s">
        <v>153</v>
      </c>
      <c r="BM261" s="217" t="s">
        <v>854</v>
      </c>
    </row>
    <row r="262" s="2" customFormat="1">
      <c r="A262" s="40"/>
      <c r="B262" s="41"/>
      <c r="C262" s="42"/>
      <c r="D262" s="219" t="s">
        <v>136</v>
      </c>
      <c r="E262" s="42"/>
      <c r="F262" s="220" t="s">
        <v>575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136</v>
      </c>
      <c r="AU262" s="19" t="s">
        <v>82</v>
      </c>
    </row>
    <row r="263" s="2" customFormat="1">
      <c r="A263" s="40"/>
      <c r="B263" s="41"/>
      <c r="C263" s="42"/>
      <c r="D263" s="224" t="s">
        <v>137</v>
      </c>
      <c r="E263" s="42"/>
      <c r="F263" s="225" t="s">
        <v>576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137</v>
      </c>
      <c r="AU263" s="19" t="s">
        <v>82</v>
      </c>
    </row>
    <row r="264" s="2" customFormat="1" ht="16.5" customHeight="1">
      <c r="A264" s="40"/>
      <c r="B264" s="41"/>
      <c r="C264" s="269" t="s">
        <v>518</v>
      </c>
      <c r="D264" s="269" t="s">
        <v>383</v>
      </c>
      <c r="E264" s="270" t="s">
        <v>551</v>
      </c>
      <c r="F264" s="271" t="s">
        <v>855</v>
      </c>
      <c r="G264" s="272" t="s">
        <v>510</v>
      </c>
      <c r="H264" s="273">
        <v>2</v>
      </c>
      <c r="I264" s="274"/>
      <c r="J264" s="275">
        <f>ROUND(I264*H264,2)</f>
        <v>0</v>
      </c>
      <c r="K264" s="271" t="s">
        <v>19</v>
      </c>
      <c r="L264" s="276"/>
      <c r="M264" s="277" t="s">
        <v>19</v>
      </c>
      <c r="N264" s="278" t="s">
        <v>43</v>
      </c>
      <c r="O264" s="86"/>
      <c r="P264" s="215">
        <f>O264*H264</f>
        <v>0</v>
      </c>
      <c r="Q264" s="215">
        <v>0.0032000000000000002</v>
      </c>
      <c r="R264" s="215">
        <f>Q264*H264</f>
        <v>0.0064000000000000003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183</v>
      </c>
      <c r="AT264" s="217" t="s">
        <v>383</v>
      </c>
      <c r="AU264" s="217" t="s">
        <v>82</v>
      </c>
      <c r="AY264" s="19" t="s">
        <v>126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80</v>
      </c>
      <c r="BK264" s="218">
        <f>ROUND(I264*H264,2)</f>
        <v>0</v>
      </c>
      <c r="BL264" s="19" t="s">
        <v>153</v>
      </c>
      <c r="BM264" s="217" t="s">
        <v>856</v>
      </c>
    </row>
    <row r="265" s="2" customFormat="1">
      <c r="A265" s="40"/>
      <c r="B265" s="41"/>
      <c r="C265" s="42"/>
      <c r="D265" s="219" t="s">
        <v>136</v>
      </c>
      <c r="E265" s="42"/>
      <c r="F265" s="220" t="s">
        <v>855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136</v>
      </c>
      <c r="AU265" s="19" t="s">
        <v>82</v>
      </c>
    </row>
    <row r="266" s="13" customFormat="1">
      <c r="A266" s="13"/>
      <c r="B266" s="226"/>
      <c r="C266" s="227"/>
      <c r="D266" s="219" t="s">
        <v>139</v>
      </c>
      <c r="E266" s="228" t="s">
        <v>19</v>
      </c>
      <c r="F266" s="229" t="s">
        <v>843</v>
      </c>
      <c r="G266" s="227"/>
      <c r="H266" s="228" t="s">
        <v>19</v>
      </c>
      <c r="I266" s="230"/>
      <c r="J266" s="227"/>
      <c r="K266" s="227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139</v>
      </c>
      <c r="AU266" s="235" t="s">
        <v>82</v>
      </c>
      <c r="AV266" s="13" t="s">
        <v>80</v>
      </c>
      <c r="AW266" s="13" t="s">
        <v>33</v>
      </c>
      <c r="AX266" s="13" t="s">
        <v>72</v>
      </c>
      <c r="AY266" s="235" t="s">
        <v>126</v>
      </c>
    </row>
    <row r="267" s="14" customFormat="1">
      <c r="A267" s="14"/>
      <c r="B267" s="236"/>
      <c r="C267" s="237"/>
      <c r="D267" s="219" t="s">
        <v>139</v>
      </c>
      <c r="E267" s="238" t="s">
        <v>19</v>
      </c>
      <c r="F267" s="239" t="s">
        <v>82</v>
      </c>
      <c r="G267" s="237"/>
      <c r="H267" s="240">
        <v>2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139</v>
      </c>
      <c r="AU267" s="246" t="s">
        <v>82</v>
      </c>
      <c r="AV267" s="14" t="s">
        <v>82</v>
      </c>
      <c r="AW267" s="14" t="s">
        <v>33</v>
      </c>
      <c r="AX267" s="14" t="s">
        <v>80</v>
      </c>
      <c r="AY267" s="246" t="s">
        <v>126</v>
      </c>
    </row>
    <row r="268" s="2" customFormat="1" ht="16.5" customHeight="1">
      <c r="A268" s="40"/>
      <c r="B268" s="41"/>
      <c r="C268" s="206" t="s">
        <v>524</v>
      </c>
      <c r="D268" s="206" t="s">
        <v>129</v>
      </c>
      <c r="E268" s="207" t="s">
        <v>857</v>
      </c>
      <c r="F268" s="208" t="s">
        <v>858</v>
      </c>
      <c r="G268" s="209" t="s">
        <v>510</v>
      </c>
      <c r="H268" s="210">
        <v>1</v>
      </c>
      <c r="I268" s="211"/>
      <c r="J268" s="212">
        <f>ROUND(I268*H268,2)</f>
        <v>0</v>
      </c>
      <c r="K268" s="208" t="s">
        <v>133</v>
      </c>
      <c r="L268" s="46"/>
      <c r="M268" s="213" t="s">
        <v>19</v>
      </c>
      <c r="N268" s="214" t="s">
        <v>43</v>
      </c>
      <c r="O268" s="86"/>
      <c r="P268" s="215">
        <f>O268*H268</f>
        <v>0</v>
      </c>
      <c r="Q268" s="215">
        <v>0.023939999999999999</v>
      </c>
      <c r="R268" s="215">
        <f>Q268*H268</f>
        <v>0.023939999999999999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153</v>
      </c>
      <c r="AT268" s="217" t="s">
        <v>129</v>
      </c>
      <c r="AU268" s="217" t="s">
        <v>82</v>
      </c>
      <c r="AY268" s="19" t="s">
        <v>126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80</v>
      </c>
      <c r="BK268" s="218">
        <f>ROUND(I268*H268,2)</f>
        <v>0</v>
      </c>
      <c r="BL268" s="19" t="s">
        <v>153</v>
      </c>
      <c r="BM268" s="217" t="s">
        <v>859</v>
      </c>
    </row>
    <row r="269" s="2" customFormat="1">
      <c r="A269" s="40"/>
      <c r="B269" s="41"/>
      <c r="C269" s="42"/>
      <c r="D269" s="219" t="s">
        <v>136</v>
      </c>
      <c r="E269" s="42"/>
      <c r="F269" s="220" t="s">
        <v>860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136</v>
      </c>
      <c r="AU269" s="19" t="s">
        <v>82</v>
      </c>
    </row>
    <row r="270" s="2" customFormat="1">
      <c r="A270" s="40"/>
      <c r="B270" s="41"/>
      <c r="C270" s="42"/>
      <c r="D270" s="224" t="s">
        <v>137</v>
      </c>
      <c r="E270" s="42"/>
      <c r="F270" s="225" t="s">
        <v>861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137</v>
      </c>
      <c r="AU270" s="19" t="s">
        <v>82</v>
      </c>
    </row>
    <row r="271" s="2" customFormat="1" ht="16.5" customHeight="1">
      <c r="A271" s="40"/>
      <c r="B271" s="41"/>
      <c r="C271" s="269" t="s">
        <v>528</v>
      </c>
      <c r="D271" s="269" t="s">
        <v>383</v>
      </c>
      <c r="E271" s="270" t="s">
        <v>862</v>
      </c>
      <c r="F271" s="271" t="s">
        <v>863</v>
      </c>
      <c r="G271" s="272" t="s">
        <v>510</v>
      </c>
      <c r="H271" s="273">
        <v>1</v>
      </c>
      <c r="I271" s="274"/>
      <c r="J271" s="275">
        <f>ROUND(I271*H271,2)</f>
        <v>0</v>
      </c>
      <c r="K271" s="271" t="s">
        <v>19</v>
      </c>
      <c r="L271" s="276"/>
      <c r="M271" s="277" t="s">
        <v>19</v>
      </c>
      <c r="N271" s="278" t="s">
        <v>43</v>
      </c>
      <c r="O271" s="86"/>
      <c r="P271" s="215">
        <f>O271*H271</f>
        <v>0</v>
      </c>
      <c r="Q271" s="215">
        <v>0.87</v>
      </c>
      <c r="R271" s="215">
        <f>Q271*H271</f>
        <v>0.87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183</v>
      </c>
      <c r="AT271" s="217" t="s">
        <v>383</v>
      </c>
      <c r="AU271" s="217" t="s">
        <v>82</v>
      </c>
      <c r="AY271" s="19" t="s">
        <v>126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80</v>
      </c>
      <c r="BK271" s="218">
        <f>ROUND(I271*H271,2)</f>
        <v>0</v>
      </c>
      <c r="BL271" s="19" t="s">
        <v>153</v>
      </c>
      <c r="BM271" s="217" t="s">
        <v>864</v>
      </c>
    </row>
    <row r="272" s="2" customFormat="1">
      <c r="A272" s="40"/>
      <c r="B272" s="41"/>
      <c r="C272" s="42"/>
      <c r="D272" s="219" t="s">
        <v>136</v>
      </c>
      <c r="E272" s="42"/>
      <c r="F272" s="220" t="s">
        <v>863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136</v>
      </c>
      <c r="AU272" s="19" t="s">
        <v>82</v>
      </c>
    </row>
    <row r="273" s="13" customFormat="1">
      <c r="A273" s="13"/>
      <c r="B273" s="226"/>
      <c r="C273" s="227"/>
      <c r="D273" s="219" t="s">
        <v>139</v>
      </c>
      <c r="E273" s="228" t="s">
        <v>19</v>
      </c>
      <c r="F273" s="229" t="s">
        <v>843</v>
      </c>
      <c r="G273" s="227"/>
      <c r="H273" s="228" t="s">
        <v>19</v>
      </c>
      <c r="I273" s="230"/>
      <c r="J273" s="227"/>
      <c r="K273" s="227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139</v>
      </c>
      <c r="AU273" s="235" t="s">
        <v>82</v>
      </c>
      <c r="AV273" s="13" t="s">
        <v>80</v>
      </c>
      <c r="AW273" s="13" t="s">
        <v>33</v>
      </c>
      <c r="AX273" s="13" t="s">
        <v>72</v>
      </c>
      <c r="AY273" s="235" t="s">
        <v>126</v>
      </c>
    </row>
    <row r="274" s="14" customFormat="1">
      <c r="A274" s="14"/>
      <c r="B274" s="236"/>
      <c r="C274" s="237"/>
      <c r="D274" s="219" t="s">
        <v>139</v>
      </c>
      <c r="E274" s="238" t="s">
        <v>19</v>
      </c>
      <c r="F274" s="239" t="s">
        <v>80</v>
      </c>
      <c r="G274" s="237"/>
      <c r="H274" s="240">
        <v>1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6" t="s">
        <v>139</v>
      </c>
      <c r="AU274" s="246" t="s">
        <v>82</v>
      </c>
      <c r="AV274" s="14" t="s">
        <v>82</v>
      </c>
      <c r="AW274" s="14" t="s">
        <v>33</v>
      </c>
      <c r="AX274" s="14" t="s">
        <v>80</v>
      </c>
      <c r="AY274" s="246" t="s">
        <v>126</v>
      </c>
    </row>
    <row r="275" s="2" customFormat="1" ht="16.5" customHeight="1">
      <c r="A275" s="40"/>
      <c r="B275" s="41"/>
      <c r="C275" s="206" t="s">
        <v>534</v>
      </c>
      <c r="D275" s="206" t="s">
        <v>129</v>
      </c>
      <c r="E275" s="207" t="s">
        <v>865</v>
      </c>
      <c r="F275" s="208" t="s">
        <v>866</v>
      </c>
      <c r="G275" s="209" t="s">
        <v>510</v>
      </c>
      <c r="H275" s="210">
        <v>1</v>
      </c>
      <c r="I275" s="211"/>
      <c r="J275" s="212">
        <f>ROUND(I275*H275,2)</f>
        <v>0</v>
      </c>
      <c r="K275" s="208" t="s">
        <v>133</v>
      </c>
      <c r="L275" s="46"/>
      <c r="M275" s="213" t="s">
        <v>19</v>
      </c>
      <c r="N275" s="214" t="s">
        <v>43</v>
      </c>
      <c r="O275" s="86"/>
      <c r="P275" s="215">
        <f>O275*H275</f>
        <v>0</v>
      </c>
      <c r="Q275" s="215">
        <v>0.023939999999999999</v>
      </c>
      <c r="R275" s="215">
        <f>Q275*H275</f>
        <v>0.023939999999999999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153</v>
      </c>
      <c r="AT275" s="217" t="s">
        <v>129</v>
      </c>
      <c r="AU275" s="217" t="s">
        <v>82</v>
      </c>
      <c r="AY275" s="19" t="s">
        <v>126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80</v>
      </c>
      <c r="BK275" s="218">
        <f>ROUND(I275*H275,2)</f>
        <v>0</v>
      </c>
      <c r="BL275" s="19" t="s">
        <v>153</v>
      </c>
      <c r="BM275" s="217" t="s">
        <v>867</v>
      </c>
    </row>
    <row r="276" s="2" customFormat="1">
      <c r="A276" s="40"/>
      <c r="B276" s="41"/>
      <c r="C276" s="42"/>
      <c r="D276" s="219" t="s">
        <v>136</v>
      </c>
      <c r="E276" s="42"/>
      <c r="F276" s="220" t="s">
        <v>868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136</v>
      </c>
      <c r="AU276" s="19" t="s">
        <v>82</v>
      </c>
    </row>
    <row r="277" s="2" customFormat="1">
      <c r="A277" s="40"/>
      <c r="B277" s="41"/>
      <c r="C277" s="42"/>
      <c r="D277" s="224" t="s">
        <v>137</v>
      </c>
      <c r="E277" s="42"/>
      <c r="F277" s="225" t="s">
        <v>869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137</v>
      </c>
      <c r="AU277" s="19" t="s">
        <v>82</v>
      </c>
    </row>
    <row r="278" s="2" customFormat="1" ht="16.5" customHeight="1">
      <c r="A278" s="40"/>
      <c r="B278" s="41"/>
      <c r="C278" s="269" t="s">
        <v>538</v>
      </c>
      <c r="D278" s="269" t="s">
        <v>383</v>
      </c>
      <c r="E278" s="270" t="s">
        <v>870</v>
      </c>
      <c r="F278" s="271" t="s">
        <v>871</v>
      </c>
      <c r="G278" s="272" t="s">
        <v>510</v>
      </c>
      <c r="H278" s="273">
        <v>1</v>
      </c>
      <c r="I278" s="274"/>
      <c r="J278" s="275">
        <f>ROUND(I278*H278,2)</f>
        <v>0</v>
      </c>
      <c r="K278" s="271" t="s">
        <v>19</v>
      </c>
      <c r="L278" s="276"/>
      <c r="M278" s="277" t="s">
        <v>19</v>
      </c>
      <c r="N278" s="278" t="s">
        <v>43</v>
      </c>
      <c r="O278" s="86"/>
      <c r="P278" s="215">
        <f>O278*H278</f>
        <v>0</v>
      </c>
      <c r="Q278" s="215">
        <v>1.74</v>
      </c>
      <c r="R278" s="215">
        <f>Q278*H278</f>
        <v>1.74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183</v>
      </c>
      <c r="AT278" s="217" t="s">
        <v>383</v>
      </c>
      <c r="AU278" s="217" t="s">
        <v>82</v>
      </c>
      <c r="AY278" s="19" t="s">
        <v>126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153</v>
      </c>
      <c r="BM278" s="217" t="s">
        <v>872</v>
      </c>
    </row>
    <row r="279" s="2" customFormat="1">
      <c r="A279" s="40"/>
      <c r="B279" s="41"/>
      <c r="C279" s="42"/>
      <c r="D279" s="219" t="s">
        <v>136</v>
      </c>
      <c r="E279" s="42"/>
      <c r="F279" s="220" t="s">
        <v>871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136</v>
      </c>
      <c r="AU279" s="19" t="s">
        <v>82</v>
      </c>
    </row>
    <row r="280" s="13" customFormat="1">
      <c r="A280" s="13"/>
      <c r="B280" s="226"/>
      <c r="C280" s="227"/>
      <c r="D280" s="219" t="s">
        <v>139</v>
      </c>
      <c r="E280" s="228" t="s">
        <v>19</v>
      </c>
      <c r="F280" s="229" t="s">
        <v>843</v>
      </c>
      <c r="G280" s="227"/>
      <c r="H280" s="228" t="s">
        <v>19</v>
      </c>
      <c r="I280" s="230"/>
      <c r="J280" s="227"/>
      <c r="K280" s="227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139</v>
      </c>
      <c r="AU280" s="235" t="s">
        <v>82</v>
      </c>
      <c r="AV280" s="13" t="s">
        <v>80</v>
      </c>
      <c r="AW280" s="13" t="s">
        <v>33</v>
      </c>
      <c r="AX280" s="13" t="s">
        <v>72</v>
      </c>
      <c r="AY280" s="235" t="s">
        <v>126</v>
      </c>
    </row>
    <row r="281" s="14" customFormat="1">
      <c r="A281" s="14"/>
      <c r="B281" s="236"/>
      <c r="C281" s="237"/>
      <c r="D281" s="219" t="s">
        <v>139</v>
      </c>
      <c r="E281" s="238" t="s">
        <v>19</v>
      </c>
      <c r="F281" s="239" t="s">
        <v>80</v>
      </c>
      <c r="G281" s="237"/>
      <c r="H281" s="240">
        <v>1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139</v>
      </c>
      <c r="AU281" s="246" t="s">
        <v>82</v>
      </c>
      <c r="AV281" s="14" t="s">
        <v>82</v>
      </c>
      <c r="AW281" s="14" t="s">
        <v>33</v>
      </c>
      <c r="AX281" s="14" t="s">
        <v>80</v>
      </c>
      <c r="AY281" s="246" t="s">
        <v>126</v>
      </c>
    </row>
    <row r="282" s="2" customFormat="1" ht="16.5" customHeight="1">
      <c r="A282" s="40"/>
      <c r="B282" s="41"/>
      <c r="C282" s="206" t="s">
        <v>544</v>
      </c>
      <c r="D282" s="206" t="s">
        <v>129</v>
      </c>
      <c r="E282" s="207" t="s">
        <v>611</v>
      </c>
      <c r="F282" s="208" t="s">
        <v>612</v>
      </c>
      <c r="G282" s="209" t="s">
        <v>510</v>
      </c>
      <c r="H282" s="210">
        <v>2</v>
      </c>
      <c r="I282" s="211"/>
      <c r="J282" s="212">
        <f>ROUND(I282*H282,2)</f>
        <v>0</v>
      </c>
      <c r="K282" s="208" t="s">
        <v>133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0.0098899999999999995</v>
      </c>
      <c r="R282" s="215">
        <f>Q282*H282</f>
        <v>0.019779999999999999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153</v>
      </c>
      <c r="AT282" s="217" t="s">
        <v>129</v>
      </c>
      <c r="AU282" s="217" t="s">
        <v>82</v>
      </c>
      <c r="AY282" s="19" t="s">
        <v>126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153</v>
      </c>
      <c r="BM282" s="217" t="s">
        <v>873</v>
      </c>
    </row>
    <row r="283" s="2" customFormat="1">
      <c r="A283" s="40"/>
      <c r="B283" s="41"/>
      <c r="C283" s="42"/>
      <c r="D283" s="219" t="s">
        <v>136</v>
      </c>
      <c r="E283" s="42"/>
      <c r="F283" s="220" t="s">
        <v>614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136</v>
      </c>
      <c r="AU283" s="19" t="s">
        <v>82</v>
      </c>
    </row>
    <row r="284" s="2" customFormat="1">
      <c r="A284" s="40"/>
      <c r="B284" s="41"/>
      <c r="C284" s="42"/>
      <c r="D284" s="224" t="s">
        <v>137</v>
      </c>
      <c r="E284" s="42"/>
      <c r="F284" s="225" t="s">
        <v>615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137</v>
      </c>
      <c r="AU284" s="19" t="s">
        <v>82</v>
      </c>
    </row>
    <row r="285" s="2" customFormat="1" ht="16.5" customHeight="1">
      <c r="A285" s="40"/>
      <c r="B285" s="41"/>
      <c r="C285" s="269" t="s">
        <v>550</v>
      </c>
      <c r="D285" s="269" t="s">
        <v>383</v>
      </c>
      <c r="E285" s="270" t="s">
        <v>617</v>
      </c>
      <c r="F285" s="271" t="s">
        <v>618</v>
      </c>
      <c r="G285" s="272" t="s">
        <v>510</v>
      </c>
      <c r="H285" s="273">
        <v>2</v>
      </c>
      <c r="I285" s="274"/>
      <c r="J285" s="275">
        <f>ROUND(I285*H285,2)</f>
        <v>0</v>
      </c>
      <c r="K285" s="271" t="s">
        <v>19</v>
      </c>
      <c r="L285" s="276"/>
      <c r="M285" s="277" t="s">
        <v>19</v>
      </c>
      <c r="N285" s="278" t="s">
        <v>43</v>
      </c>
      <c r="O285" s="86"/>
      <c r="P285" s="215">
        <f>O285*H285</f>
        <v>0</v>
      </c>
      <c r="Q285" s="215">
        <v>1.0900000000000001</v>
      </c>
      <c r="R285" s="215">
        <f>Q285*H285</f>
        <v>2.1800000000000002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183</v>
      </c>
      <c r="AT285" s="217" t="s">
        <v>383</v>
      </c>
      <c r="AU285" s="217" t="s">
        <v>82</v>
      </c>
      <c r="AY285" s="19" t="s">
        <v>126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153</v>
      </c>
      <c r="BM285" s="217" t="s">
        <v>874</v>
      </c>
    </row>
    <row r="286" s="2" customFormat="1">
      <c r="A286" s="40"/>
      <c r="B286" s="41"/>
      <c r="C286" s="42"/>
      <c r="D286" s="219" t="s">
        <v>136</v>
      </c>
      <c r="E286" s="42"/>
      <c r="F286" s="220" t="s">
        <v>618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136</v>
      </c>
      <c r="AU286" s="19" t="s">
        <v>82</v>
      </c>
    </row>
    <row r="287" s="13" customFormat="1">
      <c r="A287" s="13"/>
      <c r="B287" s="226"/>
      <c r="C287" s="227"/>
      <c r="D287" s="219" t="s">
        <v>139</v>
      </c>
      <c r="E287" s="228" t="s">
        <v>19</v>
      </c>
      <c r="F287" s="229" t="s">
        <v>843</v>
      </c>
      <c r="G287" s="227"/>
      <c r="H287" s="228" t="s">
        <v>19</v>
      </c>
      <c r="I287" s="230"/>
      <c r="J287" s="227"/>
      <c r="K287" s="227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139</v>
      </c>
      <c r="AU287" s="235" t="s">
        <v>82</v>
      </c>
      <c r="AV287" s="13" t="s">
        <v>80</v>
      </c>
      <c r="AW287" s="13" t="s">
        <v>33</v>
      </c>
      <c r="AX287" s="13" t="s">
        <v>72</v>
      </c>
      <c r="AY287" s="235" t="s">
        <v>126</v>
      </c>
    </row>
    <row r="288" s="14" customFormat="1">
      <c r="A288" s="14"/>
      <c r="B288" s="236"/>
      <c r="C288" s="237"/>
      <c r="D288" s="219" t="s">
        <v>139</v>
      </c>
      <c r="E288" s="238" t="s">
        <v>19</v>
      </c>
      <c r="F288" s="239" t="s">
        <v>82</v>
      </c>
      <c r="G288" s="237"/>
      <c r="H288" s="240">
        <v>2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6" t="s">
        <v>139</v>
      </c>
      <c r="AU288" s="246" t="s">
        <v>82</v>
      </c>
      <c r="AV288" s="14" t="s">
        <v>82</v>
      </c>
      <c r="AW288" s="14" t="s">
        <v>33</v>
      </c>
      <c r="AX288" s="14" t="s">
        <v>80</v>
      </c>
      <c r="AY288" s="246" t="s">
        <v>126</v>
      </c>
    </row>
    <row r="289" s="2" customFormat="1" ht="16.5" customHeight="1">
      <c r="A289" s="40"/>
      <c r="B289" s="41"/>
      <c r="C289" s="206" t="s">
        <v>554</v>
      </c>
      <c r="D289" s="206" t="s">
        <v>129</v>
      </c>
      <c r="E289" s="207" t="s">
        <v>201</v>
      </c>
      <c r="F289" s="208" t="s">
        <v>644</v>
      </c>
      <c r="G289" s="209" t="s">
        <v>510</v>
      </c>
      <c r="H289" s="210">
        <v>2</v>
      </c>
      <c r="I289" s="211"/>
      <c r="J289" s="212">
        <f>ROUND(I289*H289,2)</f>
        <v>0</v>
      </c>
      <c r="K289" s="208" t="s">
        <v>19</v>
      </c>
      <c r="L289" s="46"/>
      <c r="M289" s="213" t="s">
        <v>19</v>
      </c>
      <c r="N289" s="214" t="s">
        <v>43</v>
      </c>
      <c r="O289" s="86"/>
      <c r="P289" s="215">
        <f>O289*H289</f>
        <v>0</v>
      </c>
      <c r="Q289" s="215">
        <v>0.035349999999999999</v>
      </c>
      <c r="R289" s="215">
        <f>Q289*H289</f>
        <v>0.070699999999999999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153</v>
      </c>
      <c r="AT289" s="217" t="s">
        <v>129</v>
      </c>
      <c r="AU289" s="217" t="s">
        <v>82</v>
      </c>
      <c r="AY289" s="19" t="s">
        <v>126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80</v>
      </c>
      <c r="BK289" s="218">
        <f>ROUND(I289*H289,2)</f>
        <v>0</v>
      </c>
      <c r="BL289" s="19" t="s">
        <v>153</v>
      </c>
      <c r="BM289" s="217" t="s">
        <v>875</v>
      </c>
    </row>
    <row r="290" s="2" customFormat="1">
      <c r="A290" s="40"/>
      <c r="B290" s="41"/>
      <c r="C290" s="42"/>
      <c r="D290" s="219" t="s">
        <v>136</v>
      </c>
      <c r="E290" s="42"/>
      <c r="F290" s="220" t="s">
        <v>644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136</v>
      </c>
      <c r="AU290" s="19" t="s">
        <v>82</v>
      </c>
    </row>
    <row r="291" s="2" customFormat="1" ht="24.15" customHeight="1">
      <c r="A291" s="40"/>
      <c r="B291" s="41"/>
      <c r="C291" s="269" t="s">
        <v>563</v>
      </c>
      <c r="D291" s="269" t="s">
        <v>383</v>
      </c>
      <c r="E291" s="270" t="s">
        <v>647</v>
      </c>
      <c r="F291" s="271" t="s">
        <v>648</v>
      </c>
      <c r="G291" s="272" t="s">
        <v>510</v>
      </c>
      <c r="H291" s="273">
        <v>2</v>
      </c>
      <c r="I291" s="274"/>
      <c r="J291" s="275">
        <f>ROUND(I291*H291,2)</f>
        <v>0</v>
      </c>
      <c r="K291" s="271" t="s">
        <v>19</v>
      </c>
      <c r="L291" s="276"/>
      <c r="M291" s="277" t="s">
        <v>19</v>
      </c>
      <c r="N291" s="278" t="s">
        <v>43</v>
      </c>
      <c r="O291" s="86"/>
      <c r="P291" s="215">
        <f>O291*H291</f>
        <v>0</v>
      </c>
      <c r="Q291" s="215">
        <v>0.059999999999999998</v>
      </c>
      <c r="R291" s="215">
        <f>Q291*H291</f>
        <v>0.12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183</v>
      </c>
      <c r="AT291" s="217" t="s">
        <v>383</v>
      </c>
      <c r="AU291" s="217" t="s">
        <v>82</v>
      </c>
      <c r="AY291" s="19" t="s">
        <v>126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80</v>
      </c>
      <c r="BK291" s="218">
        <f>ROUND(I291*H291,2)</f>
        <v>0</v>
      </c>
      <c r="BL291" s="19" t="s">
        <v>153</v>
      </c>
      <c r="BM291" s="217" t="s">
        <v>876</v>
      </c>
    </row>
    <row r="292" s="2" customFormat="1">
      <c r="A292" s="40"/>
      <c r="B292" s="41"/>
      <c r="C292" s="42"/>
      <c r="D292" s="219" t="s">
        <v>136</v>
      </c>
      <c r="E292" s="42"/>
      <c r="F292" s="220" t="s">
        <v>648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136</v>
      </c>
      <c r="AU292" s="19" t="s">
        <v>82</v>
      </c>
    </row>
    <row r="293" s="13" customFormat="1">
      <c r="A293" s="13"/>
      <c r="B293" s="226"/>
      <c r="C293" s="227"/>
      <c r="D293" s="219" t="s">
        <v>139</v>
      </c>
      <c r="E293" s="228" t="s">
        <v>19</v>
      </c>
      <c r="F293" s="229" t="s">
        <v>843</v>
      </c>
      <c r="G293" s="227"/>
      <c r="H293" s="228" t="s">
        <v>19</v>
      </c>
      <c r="I293" s="230"/>
      <c r="J293" s="227"/>
      <c r="K293" s="227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139</v>
      </c>
      <c r="AU293" s="235" t="s">
        <v>82</v>
      </c>
      <c r="AV293" s="13" t="s">
        <v>80</v>
      </c>
      <c r="AW293" s="13" t="s">
        <v>33</v>
      </c>
      <c r="AX293" s="13" t="s">
        <v>72</v>
      </c>
      <c r="AY293" s="235" t="s">
        <v>126</v>
      </c>
    </row>
    <row r="294" s="14" customFormat="1">
      <c r="A294" s="14"/>
      <c r="B294" s="236"/>
      <c r="C294" s="237"/>
      <c r="D294" s="219" t="s">
        <v>139</v>
      </c>
      <c r="E294" s="238" t="s">
        <v>19</v>
      </c>
      <c r="F294" s="239" t="s">
        <v>82</v>
      </c>
      <c r="G294" s="237"/>
      <c r="H294" s="240">
        <v>2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139</v>
      </c>
      <c r="AU294" s="246" t="s">
        <v>82</v>
      </c>
      <c r="AV294" s="14" t="s">
        <v>82</v>
      </c>
      <c r="AW294" s="14" t="s">
        <v>33</v>
      </c>
      <c r="AX294" s="14" t="s">
        <v>80</v>
      </c>
      <c r="AY294" s="246" t="s">
        <v>126</v>
      </c>
    </row>
    <row r="295" s="2" customFormat="1" ht="16.5" customHeight="1">
      <c r="A295" s="40"/>
      <c r="B295" s="41"/>
      <c r="C295" s="206" t="s">
        <v>571</v>
      </c>
      <c r="D295" s="206" t="s">
        <v>129</v>
      </c>
      <c r="E295" s="207" t="s">
        <v>732</v>
      </c>
      <c r="F295" s="208" t="s">
        <v>733</v>
      </c>
      <c r="G295" s="209" t="s">
        <v>277</v>
      </c>
      <c r="H295" s="210">
        <v>20.103999999999999</v>
      </c>
      <c r="I295" s="211"/>
      <c r="J295" s="212">
        <f>ROUND(I295*H295,2)</f>
        <v>0</v>
      </c>
      <c r="K295" s="208" t="s">
        <v>133</v>
      </c>
      <c r="L295" s="46"/>
      <c r="M295" s="213" t="s">
        <v>19</v>
      </c>
      <c r="N295" s="214" t="s">
        <v>43</v>
      </c>
      <c r="O295" s="86"/>
      <c r="P295" s="215">
        <f>O295*H295</f>
        <v>0</v>
      </c>
      <c r="Q295" s="215">
        <v>9.0000000000000006E-05</v>
      </c>
      <c r="R295" s="215">
        <f>Q295*H295</f>
        <v>0.0018093600000000001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153</v>
      </c>
      <c r="AT295" s="217" t="s">
        <v>129</v>
      </c>
      <c r="AU295" s="217" t="s">
        <v>82</v>
      </c>
      <c r="AY295" s="19" t="s">
        <v>126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80</v>
      </c>
      <c r="BK295" s="218">
        <f>ROUND(I295*H295,2)</f>
        <v>0</v>
      </c>
      <c r="BL295" s="19" t="s">
        <v>153</v>
      </c>
      <c r="BM295" s="217" t="s">
        <v>877</v>
      </c>
    </row>
    <row r="296" s="2" customFormat="1">
      <c r="A296" s="40"/>
      <c r="B296" s="41"/>
      <c r="C296" s="42"/>
      <c r="D296" s="219" t="s">
        <v>136</v>
      </c>
      <c r="E296" s="42"/>
      <c r="F296" s="220" t="s">
        <v>735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136</v>
      </c>
      <c r="AU296" s="19" t="s">
        <v>82</v>
      </c>
    </row>
    <row r="297" s="2" customFormat="1">
      <c r="A297" s="40"/>
      <c r="B297" s="41"/>
      <c r="C297" s="42"/>
      <c r="D297" s="224" t="s">
        <v>137</v>
      </c>
      <c r="E297" s="42"/>
      <c r="F297" s="225" t="s">
        <v>736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137</v>
      </c>
      <c r="AU297" s="19" t="s">
        <v>82</v>
      </c>
    </row>
    <row r="298" s="13" customFormat="1">
      <c r="A298" s="13"/>
      <c r="B298" s="226"/>
      <c r="C298" s="227"/>
      <c r="D298" s="219" t="s">
        <v>139</v>
      </c>
      <c r="E298" s="228" t="s">
        <v>19</v>
      </c>
      <c r="F298" s="229" t="s">
        <v>305</v>
      </c>
      <c r="G298" s="227"/>
      <c r="H298" s="228" t="s">
        <v>19</v>
      </c>
      <c r="I298" s="230"/>
      <c r="J298" s="227"/>
      <c r="K298" s="227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139</v>
      </c>
      <c r="AU298" s="235" t="s">
        <v>82</v>
      </c>
      <c r="AV298" s="13" t="s">
        <v>80</v>
      </c>
      <c r="AW298" s="13" t="s">
        <v>33</v>
      </c>
      <c r="AX298" s="13" t="s">
        <v>72</v>
      </c>
      <c r="AY298" s="235" t="s">
        <v>126</v>
      </c>
    </row>
    <row r="299" s="13" customFormat="1">
      <c r="A299" s="13"/>
      <c r="B299" s="226"/>
      <c r="C299" s="227"/>
      <c r="D299" s="219" t="s">
        <v>139</v>
      </c>
      <c r="E299" s="228" t="s">
        <v>19</v>
      </c>
      <c r="F299" s="229" t="s">
        <v>836</v>
      </c>
      <c r="G299" s="227"/>
      <c r="H299" s="228" t="s">
        <v>19</v>
      </c>
      <c r="I299" s="230"/>
      <c r="J299" s="227"/>
      <c r="K299" s="227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139</v>
      </c>
      <c r="AU299" s="235" t="s">
        <v>82</v>
      </c>
      <c r="AV299" s="13" t="s">
        <v>80</v>
      </c>
      <c r="AW299" s="13" t="s">
        <v>33</v>
      </c>
      <c r="AX299" s="13" t="s">
        <v>72</v>
      </c>
      <c r="AY299" s="235" t="s">
        <v>126</v>
      </c>
    </row>
    <row r="300" s="14" customFormat="1">
      <c r="A300" s="14"/>
      <c r="B300" s="236"/>
      <c r="C300" s="237"/>
      <c r="D300" s="219" t="s">
        <v>139</v>
      </c>
      <c r="E300" s="239" t="s">
        <v>19</v>
      </c>
      <c r="F300" s="252" t="s">
        <v>249</v>
      </c>
      <c r="G300" s="237"/>
      <c r="H300" s="240">
        <v>20.103999999999999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6" t="s">
        <v>139</v>
      </c>
      <c r="AU300" s="246" t="s">
        <v>82</v>
      </c>
      <c r="AV300" s="14" t="s">
        <v>82</v>
      </c>
      <c r="AW300" s="14" t="s">
        <v>33</v>
      </c>
      <c r="AX300" s="14" t="s">
        <v>80</v>
      </c>
      <c r="AY300" s="246" t="s">
        <v>126</v>
      </c>
    </row>
    <row r="301" s="2" customFormat="1">
      <c r="A301" s="40"/>
      <c r="B301" s="41"/>
      <c r="C301" s="42"/>
      <c r="D301" s="219" t="s">
        <v>311</v>
      </c>
      <c r="E301" s="42"/>
      <c r="F301" s="253" t="s">
        <v>782</v>
      </c>
      <c r="G301" s="42"/>
      <c r="H301" s="42"/>
      <c r="I301" s="42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U301" s="19" t="s">
        <v>82</v>
      </c>
    </row>
    <row r="302" s="2" customFormat="1">
      <c r="A302" s="40"/>
      <c r="B302" s="41"/>
      <c r="C302" s="42"/>
      <c r="D302" s="219" t="s">
        <v>311</v>
      </c>
      <c r="E302" s="42"/>
      <c r="F302" s="254" t="s">
        <v>754</v>
      </c>
      <c r="G302" s="42"/>
      <c r="H302" s="255">
        <v>20.103999999999999</v>
      </c>
      <c r="I302" s="42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U302" s="19" t="s">
        <v>82</v>
      </c>
    </row>
    <row r="303" s="12" customFormat="1" ht="20.88" customHeight="1">
      <c r="A303" s="12"/>
      <c r="B303" s="190"/>
      <c r="C303" s="191"/>
      <c r="D303" s="192" t="s">
        <v>71</v>
      </c>
      <c r="E303" s="204" t="s">
        <v>878</v>
      </c>
      <c r="F303" s="204" t="s">
        <v>879</v>
      </c>
      <c r="G303" s="191"/>
      <c r="H303" s="191"/>
      <c r="I303" s="194"/>
      <c r="J303" s="205">
        <f>BK303</f>
        <v>0</v>
      </c>
      <c r="K303" s="191"/>
      <c r="L303" s="196"/>
      <c r="M303" s="197"/>
      <c r="N303" s="198"/>
      <c r="O303" s="198"/>
      <c r="P303" s="199">
        <f>SUM(P304:P305)</f>
        <v>0</v>
      </c>
      <c r="Q303" s="198"/>
      <c r="R303" s="199">
        <f>SUM(R304:R305)</f>
        <v>0</v>
      </c>
      <c r="S303" s="198"/>
      <c r="T303" s="200">
        <f>SUM(T304:T305)</f>
        <v>0.59999999999999998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80</v>
      </c>
      <c r="AT303" s="202" t="s">
        <v>71</v>
      </c>
      <c r="AU303" s="202" t="s">
        <v>82</v>
      </c>
      <c r="AY303" s="201" t="s">
        <v>126</v>
      </c>
      <c r="BK303" s="203">
        <f>SUM(BK304:BK305)</f>
        <v>0</v>
      </c>
    </row>
    <row r="304" s="2" customFormat="1" ht="16.5" customHeight="1">
      <c r="A304" s="40"/>
      <c r="B304" s="41"/>
      <c r="C304" s="206" t="s">
        <v>577</v>
      </c>
      <c r="D304" s="206" t="s">
        <v>129</v>
      </c>
      <c r="E304" s="207" t="s">
        <v>880</v>
      </c>
      <c r="F304" s="208" t="s">
        <v>881</v>
      </c>
      <c r="G304" s="209" t="s">
        <v>510</v>
      </c>
      <c r="H304" s="210">
        <v>1</v>
      </c>
      <c r="I304" s="211"/>
      <c r="J304" s="212">
        <f>ROUND(I304*H304,2)</f>
        <v>0</v>
      </c>
      <c r="K304" s="208" t="s">
        <v>19</v>
      </c>
      <c r="L304" s="46"/>
      <c r="M304" s="213" t="s">
        <v>19</v>
      </c>
      <c r="N304" s="214" t="s">
        <v>43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0.59999999999999998</v>
      </c>
      <c r="T304" s="216">
        <f>S304*H304</f>
        <v>0.59999999999999998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153</v>
      </c>
      <c r="AT304" s="217" t="s">
        <v>129</v>
      </c>
      <c r="AU304" s="217" t="s">
        <v>147</v>
      </c>
      <c r="AY304" s="19" t="s">
        <v>126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80</v>
      </c>
      <c r="BK304" s="218">
        <f>ROUND(I304*H304,2)</f>
        <v>0</v>
      </c>
      <c r="BL304" s="19" t="s">
        <v>153</v>
      </c>
      <c r="BM304" s="217" t="s">
        <v>882</v>
      </c>
    </row>
    <row r="305" s="2" customFormat="1">
      <c r="A305" s="40"/>
      <c r="B305" s="41"/>
      <c r="C305" s="42"/>
      <c r="D305" s="219" t="s">
        <v>136</v>
      </c>
      <c r="E305" s="42"/>
      <c r="F305" s="220" t="s">
        <v>881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136</v>
      </c>
      <c r="AU305" s="19" t="s">
        <v>147</v>
      </c>
    </row>
    <row r="306" s="12" customFormat="1" ht="22.8" customHeight="1">
      <c r="A306" s="12"/>
      <c r="B306" s="190"/>
      <c r="C306" s="191"/>
      <c r="D306" s="192" t="s">
        <v>71</v>
      </c>
      <c r="E306" s="204" t="s">
        <v>739</v>
      </c>
      <c r="F306" s="204" t="s">
        <v>740</v>
      </c>
      <c r="G306" s="191"/>
      <c r="H306" s="191"/>
      <c r="I306" s="194"/>
      <c r="J306" s="205">
        <f>BK306</f>
        <v>0</v>
      </c>
      <c r="K306" s="191"/>
      <c r="L306" s="196"/>
      <c r="M306" s="197"/>
      <c r="N306" s="198"/>
      <c r="O306" s="198"/>
      <c r="P306" s="199">
        <f>SUM(P307:P312)</f>
        <v>0</v>
      </c>
      <c r="Q306" s="198"/>
      <c r="R306" s="199">
        <f>SUM(R307:R312)</f>
        <v>0</v>
      </c>
      <c r="S306" s="198"/>
      <c r="T306" s="200">
        <f>SUM(T307:T312)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1" t="s">
        <v>80</v>
      </c>
      <c r="AT306" s="202" t="s">
        <v>71</v>
      </c>
      <c r="AU306" s="202" t="s">
        <v>80</v>
      </c>
      <c r="AY306" s="201" t="s">
        <v>126</v>
      </c>
      <c r="BK306" s="203">
        <f>SUM(BK307:BK312)</f>
        <v>0</v>
      </c>
    </row>
    <row r="307" s="2" customFormat="1" ht="16.5" customHeight="1">
      <c r="A307" s="40"/>
      <c r="B307" s="41"/>
      <c r="C307" s="206" t="s">
        <v>583</v>
      </c>
      <c r="D307" s="206" t="s">
        <v>129</v>
      </c>
      <c r="E307" s="207" t="s">
        <v>883</v>
      </c>
      <c r="F307" s="208" t="s">
        <v>884</v>
      </c>
      <c r="G307" s="209" t="s">
        <v>358</v>
      </c>
      <c r="H307" s="210">
        <v>77.356999999999999</v>
      </c>
      <c r="I307" s="211"/>
      <c r="J307" s="212">
        <f>ROUND(I307*H307,2)</f>
        <v>0</v>
      </c>
      <c r="K307" s="208" t="s">
        <v>133</v>
      </c>
      <c r="L307" s="46"/>
      <c r="M307" s="213" t="s">
        <v>19</v>
      </c>
      <c r="N307" s="214" t="s">
        <v>43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153</v>
      </c>
      <c r="AT307" s="217" t="s">
        <v>129</v>
      </c>
      <c r="AU307" s="217" t="s">
        <v>82</v>
      </c>
      <c r="AY307" s="19" t="s">
        <v>126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80</v>
      </c>
      <c r="BK307" s="218">
        <f>ROUND(I307*H307,2)</f>
        <v>0</v>
      </c>
      <c r="BL307" s="19" t="s">
        <v>153</v>
      </c>
      <c r="BM307" s="217" t="s">
        <v>885</v>
      </c>
    </row>
    <row r="308" s="2" customFormat="1">
      <c r="A308" s="40"/>
      <c r="B308" s="41"/>
      <c r="C308" s="42"/>
      <c r="D308" s="219" t="s">
        <v>136</v>
      </c>
      <c r="E308" s="42"/>
      <c r="F308" s="220" t="s">
        <v>886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136</v>
      </c>
      <c r="AU308" s="19" t="s">
        <v>82</v>
      </c>
    </row>
    <row r="309" s="2" customFormat="1">
      <c r="A309" s="40"/>
      <c r="B309" s="41"/>
      <c r="C309" s="42"/>
      <c r="D309" s="224" t="s">
        <v>137</v>
      </c>
      <c r="E309" s="42"/>
      <c r="F309" s="225" t="s">
        <v>887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137</v>
      </c>
      <c r="AU309" s="19" t="s">
        <v>82</v>
      </c>
    </row>
    <row r="310" s="2" customFormat="1" ht="21.75" customHeight="1">
      <c r="A310" s="40"/>
      <c r="B310" s="41"/>
      <c r="C310" s="206" t="s">
        <v>589</v>
      </c>
      <c r="D310" s="206" t="s">
        <v>129</v>
      </c>
      <c r="E310" s="207" t="s">
        <v>888</v>
      </c>
      <c r="F310" s="208" t="s">
        <v>889</v>
      </c>
      <c r="G310" s="209" t="s">
        <v>358</v>
      </c>
      <c r="H310" s="210">
        <v>77.356999999999999</v>
      </c>
      <c r="I310" s="211"/>
      <c r="J310" s="212">
        <f>ROUND(I310*H310,2)</f>
        <v>0</v>
      </c>
      <c r="K310" s="208" t="s">
        <v>133</v>
      </c>
      <c r="L310" s="46"/>
      <c r="M310" s="213" t="s">
        <v>19</v>
      </c>
      <c r="N310" s="214" t="s">
        <v>43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153</v>
      </c>
      <c r="AT310" s="217" t="s">
        <v>129</v>
      </c>
      <c r="AU310" s="217" t="s">
        <v>82</v>
      </c>
      <c r="AY310" s="19" t="s">
        <v>126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80</v>
      </c>
      <c r="BK310" s="218">
        <f>ROUND(I310*H310,2)</f>
        <v>0</v>
      </c>
      <c r="BL310" s="19" t="s">
        <v>153</v>
      </c>
      <c r="BM310" s="217" t="s">
        <v>890</v>
      </c>
    </row>
    <row r="311" s="2" customFormat="1">
      <c r="A311" s="40"/>
      <c r="B311" s="41"/>
      <c r="C311" s="42"/>
      <c r="D311" s="219" t="s">
        <v>136</v>
      </c>
      <c r="E311" s="42"/>
      <c r="F311" s="220" t="s">
        <v>891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136</v>
      </c>
      <c r="AU311" s="19" t="s">
        <v>82</v>
      </c>
    </row>
    <row r="312" s="2" customFormat="1">
      <c r="A312" s="40"/>
      <c r="B312" s="41"/>
      <c r="C312" s="42"/>
      <c r="D312" s="224" t="s">
        <v>137</v>
      </c>
      <c r="E312" s="42"/>
      <c r="F312" s="225" t="s">
        <v>892</v>
      </c>
      <c r="G312" s="42"/>
      <c r="H312" s="42"/>
      <c r="I312" s="221"/>
      <c r="J312" s="42"/>
      <c r="K312" s="42"/>
      <c r="L312" s="46"/>
      <c r="M312" s="279"/>
      <c r="N312" s="280"/>
      <c r="O312" s="281"/>
      <c r="P312" s="281"/>
      <c r="Q312" s="281"/>
      <c r="R312" s="281"/>
      <c r="S312" s="281"/>
      <c r="T312" s="282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137</v>
      </c>
      <c r="AU312" s="19" t="s">
        <v>82</v>
      </c>
    </row>
    <row r="313" s="2" customFormat="1" ht="6.96" customHeight="1">
      <c r="A313" s="40"/>
      <c r="B313" s="61"/>
      <c r="C313" s="62"/>
      <c r="D313" s="62"/>
      <c r="E313" s="62"/>
      <c r="F313" s="62"/>
      <c r="G313" s="62"/>
      <c r="H313" s="62"/>
      <c r="I313" s="62"/>
      <c r="J313" s="62"/>
      <c r="K313" s="62"/>
      <c r="L313" s="46"/>
      <c r="M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</row>
  </sheetData>
  <sheetProtection sheet="1" autoFilter="0" formatColumns="0" formatRows="0" objects="1" scenarios="1" spinCount="100000" saltValue="9ay05hECLoOvvdc3mGHuHBmcN27v8cSfLttW/yTVMJFduIuQIX6RnhxLq8RpxdV/dlGZBq1AdTA7hNg1xd+Osg==" hashValue="hSi5ENdc87UfUDS/FJIgWcCh7ZPVRvDJ226rdSUUD1uJDS6E0fAEFIOCuHAnes4zFu8sOGoUPuVeyJeLy+V85g==" algorithmName="SHA-512" password="9A93"/>
  <autoFilter ref="C86:K31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5" r:id="rId1" display="https://podminky.urs.cz/item/CS_URS_2024_02/115001101"/>
    <hyperlink ref="F98" r:id="rId2" display="https://podminky.urs.cz/item/CS_URS_2024_02/115101201"/>
    <hyperlink ref="F101" r:id="rId3" display="https://podminky.urs.cz/item/CS_URS_2024_02/115101301"/>
    <hyperlink ref="F104" r:id="rId4" display="https://podminky.urs.cz/item/CS_URS_2024_02/132312221"/>
    <hyperlink ref="F109" r:id="rId5" display="https://podminky.urs.cz/item/CS_URS_2024_02/132351254"/>
    <hyperlink ref="F112" r:id="rId6" display="VV0010"/>
    <hyperlink ref="F117" r:id="rId7" display="https://podminky.urs.cz/item/CS_URS_2024_02/133351101"/>
    <hyperlink ref="F122" r:id="rId8" display="https://podminky.urs.cz/item/CS_URS_2024_02/162751137"/>
    <hyperlink ref="F131" r:id="rId9" display="https://podminky.urs.cz/item/CS_URS_2024_02/171201231"/>
    <hyperlink ref="F134" r:id="rId10" display="https://podminky.urs.cz/item/CS_URS_2024_02/171251201"/>
    <hyperlink ref="F137" r:id="rId11" display="https://podminky.urs.cz/item/CS_URS_2024_02/174151101"/>
    <hyperlink ref="F148" r:id="rId12" display="VV0008"/>
    <hyperlink ref="F153" r:id="rId13" display="https://podminky.urs.cz/item/CS_URS_2024_02/460281113"/>
    <hyperlink ref="F156" r:id="rId14" display="VV0005"/>
    <hyperlink ref="F161" r:id="rId15" display="https://podminky.urs.cz/item/CS_URS_2024_02/460281114"/>
    <hyperlink ref="F164" r:id="rId16" display="VV0006"/>
    <hyperlink ref="F169" r:id="rId17" display="https://podminky.urs.cz/item/CS_URS_2024_02/460281123"/>
    <hyperlink ref="F172" r:id="rId18" display="https://podminky.urs.cz/item/CS_URS_2024_02/460281124"/>
    <hyperlink ref="F176" r:id="rId19" display="https://podminky.urs.cz/item/CS_URS_2024_02/175151101"/>
    <hyperlink ref="F179" r:id="rId20" display="VV0007"/>
    <hyperlink ref="F186" r:id="rId21" display="https://podminky.urs.cz/item/CS_URS_2024_02/212572111"/>
    <hyperlink ref="F189" r:id="rId22" display="VV0004"/>
    <hyperlink ref="F194" r:id="rId23" display="https://podminky.urs.cz/item/CS_URS_2024_02/212755214"/>
    <hyperlink ref="F197" r:id="rId24" display="VV0003"/>
    <hyperlink ref="F202" r:id="rId25" display="https://podminky.urs.cz/item/CS_URS_2024_02/273313511"/>
    <hyperlink ref="F206" r:id="rId26" display="VV0002"/>
    <hyperlink ref="F213" r:id="rId27" display="https://podminky.urs.cz/item/CS_URS_2024_02/452111111"/>
    <hyperlink ref="F220" r:id="rId28" display="https://podminky.urs.cz/item/CS_URS_2024_02/821471111"/>
    <hyperlink ref="F223" r:id="rId29" display="VV0001"/>
    <hyperlink ref="F231" r:id="rId30" display="https://podminky.urs.cz/item/CS_URS_2024_02/452112122"/>
    <hyperlink ref="F254" r:id="rId31" display="https://podminky.urs.cz/item/CS_URS_2024_02/341351411"/>
    <hyperlink ref="F263" r:id="rId32" display="https://podminky.urs.cz/item/CS_URS_2024_02/341351412"/>
    <hyperlink ref="F270" r:id="rId33" display="https://podminky.urs.cz/item/CS_URS_2024_02/894410242"/>
    <hyperlink ref="F277" r:id="rId34" display="https://podminky.urs.cz/item/CS_URS_2024_02/894410243"/>
    <hyperlink ref="F284" r:id="rId35" display="https://podminky.urs.cz/item/CS_URS_2024_02/894410302"/>
    <hyperlink ref="F297" r:id="rId36" display="https://podminky.urs.cz/item/CS_URS_2024_02/899722113"/>
    <hyperlink ref="F300" r:id="rId37" display="VV0011"/>
    <hyperlink ref="F309" r:id="rId38" display="https://podminky.urs.cz/item/CS_URS_2024_02/998274101"/>
    <hyperlink ref="F312" r:id="rId39" display="https://podminky.urs.cz/item/CS_URS_2024_02/99827412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  <c r="AZ2" s="251" t="s">
        <v>224</v>
      </c>
      <c r="BA2" s="251" t="s">
        <v>893</v>
      </c>
      <c r="BB2" s="251" t="s">
        <v>19</v>
      </c>
      <c r="BC2" s="251" t="s">
        <v>894</v>
      </c>
      <c r="BD2" s="251" t="s">
        <v>147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  <c r="AZ3" s="251" t="s">
        <v>233</v>
      </c>
      <c r="BA3" s="251" t="s">
        <v>895</v>
      </c>
      <c r="BB3" s="251" t="s">
        <v>19</v>
      </c>
      <c r="BC3" s="251" t="s">
        <v>896</v>
      </c>
      <c r="BD3" s="251" t="s">
        <v>147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  <c r="AZ4" s="251" t="s">
        <v>236</v>
      </c>
      <c r="BA4" s="251" t="s">
        <v>897</v>
      </c>
      <c r="BB4" s="251" t="s">
        <v>19</v>
      </c>
      <c r="BC4" s="251" t="s">
        <v>898</v>
      </c>
      <c r="BD4" s="251" t="s">
        <v>147</v>
      </c>
    </row>
    <row r="5" s="1" customFormat="1" ht="6.96" customHeight="1">
      <c r="B5" s="22"/>
      <c r="L5" s="22"/>
      <c r="AZ5" s="251" t="s">
        <v>764</v>
      </c>
      <c r="BA5" s="251" t="s">
        <v>899</v>
      </c>
      <c r="BB5" s="251" t="s">
        <v>19</v>
      </c>
      <c r="BC5" s="251" t="s">
        <v>900</v>
      </c>
      <c r="BD5" s="251" t="s">
        <v>147</v>
      </c>
    </row>
    <row r="6" s="1" customFormat="1" ht="12" customHeight="1">
      <c r="B6" s="22"/>
      <c r="D6" s="134" t="s">
        <v>16</v>
      </c>
      <c r="L6" s="22"/>
      <c r="AZ6" s="251" t="s">
        <v>249</v>
      </c>
      <c r="BA6" s="251" t="s">
        <v>901</v>
      </c>
      <c r="BB6" s="251" t="s">
        <v>19</v>
      </c>
      <c r="BC6" s="251" t="s">
        <v>902</v>
      </c>
      <c r="BD6" s="251" t="s">
        <v>147</v>
      </c>
    </row>
    <row r="7" s="1" customFormat="1" ht="16.5" customHeight="1">
      <c r="B7" s="22"/>
      <c r="E7" s="135" t="str">
        <f>'Rekapitulace stavby'!K6</f>
        <v>„Šitbořice- ul. Na Kopečku, dobudování IS</v>
      </c>
      <c r="F7" s="134"/>
      <c r="G7" s="134"/>
      <c r="H7" s="134"/>
      <c r="L7" s="22"/>
      <c r="AZ7" s="251" t="s">
        <v>252</v>
      </c>
      <c r="BA7" s="251" t="s">
        <v>903</v>
      </c>
      <c r="BB7" s="251" t="s">
        <v>19</v>
      </c>
      <c r="BC7" s="251" t="s">
        <v>898</v>
      </c>
      <c r="BD7" s="251" t="s">
        <v>147</v>
      </c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251" t="s">
        <v>255</v>
      </c>
      <c r="BA8" s="251" t="s">
        <v>904</v>
      </c>
      <c r="BB8" s="251" t="s">
        <v>19</v>
      </c>
      <c r="BC8" s="251" t="s">
        <v>905</v>
      </c>
      <c r="BD8" s="251" t="s">
        <v>147</v>
      </c>
    </row>
    <row r="9" s="2" customFormat="1" ht="16.5" customHeight="1">
      <c r="A9" s="40"/>
      <c r="B9" s="46"/>
      <c r="C9" s="40"/>
      <c r="D9" s="40"/>
      <c r="E9" s="137" t="s">
        <v>906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251" t="s">
        <v>258</v>
      </c>
      <c r="BA9" s="251" t="s">
        <v>907</v>
      </c>
      <c r="BB9" s="251" t="s">
        <v>19</v>
      </c>
      <c r="BC9" s="251" t="s">
        <v>908</v>
      </c>
      <c r="BD9" s="251" t="s">
        <v>147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251" t="s">
        <v>909</v>
      </c>
      <c r="BA10" s="251" t="s">
        <v>910</v>
      </c>
      <c r="BB10" s="251" t="s">
        <v>19</v>
      </c>
      <c r="BC10" s="251" t="s">
        <v>911</v>
      </c>
      <c r="BD10" s="251" t="s">
        <v>147</v>
      </c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251" t="s">
        <v>912</v>
      </c>
      <c r="BA11" s="251" t="s">
        <v>913</v>
      </c>
      <c r="BB11" s="251" t="s">
        <v>19</v>
      </c>
      <c r="BC11" s="251" t="s">
        <v>914</v>
      </c>
      <c r="BD11" s="251" t="s">
        <v>147</v>
      </c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8. 11. 2024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251" t="s">
        <v>915</v>
      </c>
      <c r="BA12" s="251" t="s">
        <v>916</v>
      </c>
      <c r="BB12" s="251" t="s">
        <v>19</v>
      </c>
      <c r="BC12" s="251" t="s">
        <v>917</v>
      </c>
      <c r="BD12" s="251" t="s">
        <v>147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251" t="s">
        <v>918</v>
      </c>
      <c r="BA13" s="251" t="s">
        <v>919</v>
      </c>
      <c r="BB13" s="251" t="s">
        <v>19</v>
      </c>
      <c r="BC13" s="251" t="s">
        <v>920</v>
      </c>
      <c r="BD13" s="251" t="s">
        <v>147</v>
      </c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251" t="s">
        <v>921</v>
      </c>
      <c r="BA14" s="251" t="s">
        <v>922</v>
      </c>
      <c r="BB14" s="251" t="s">
        <v>19</v>
      </c>
      <c r="BC14" s="251" t="s">
        <v>923</v>
      </c>
      <c r="BD14" s="251" t="s">
        <v>147</v>
      </c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251" t="s">
        <v>924</v>
      </c>
      <c r="BA15" s="251" t="s">
        <v>925</v>
      </c>
      <c r="BB15" s="251" t="s">
        <v>19</v>
      </c>
      <c r="BC15" s="251" t="s">
        <v>926</v>
      </c>
      <c r="BD15" s="251" t="s">
        <v>147</v>
      </c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251" t="s">
        <v>927</v>
      </c>
      <c r="BA16" s="251" t="s">
        <v>928</v>
      </c>
      <c r="BB16" s="251" t="s">
        <v>19</v>
      </c>
      <c r="BC16" s="251" t="s">
        <v>929</v>
      </c>
      <c r="BD16" s="251" t="s">
        <v>147</v>
      </c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Z17" s="251" t="s">
        <v>930</v>
      </c>
      <c r="BA17" s="251" t="s">
        <v>931</v>
      </c>
      <c r="BB17" s="251" t="s">
        <v>19</v>
      </c>
      <c r="BC17" s="251" t="s">
        <v>932</v>
      </c>
      <c r="BD17" s="251" t="s">
        <v>147</v>
      </c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Z18" s="251" t="s">
        <v>933</v>
      </c>
      <c r="BA18" s="251" t="s">
        <v>934</v>
      </c>
      <c r="BB18" s="251" t="s">
        <v>19</v>
      </c>
      <c r="BC18" s="251" t="s">
        <v>935</v>
      </c>
      <c r="BD18" s="251" t="s">
        <v>147</v>
      </c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Z19" s="251" t="s">
        <v>936</v>
      </c>
      <c r="BA19" s="251" t="s">
        <v>937</v>
      </c>
      <c r="BB19" s="251" t="s">
        <v>19</v>
      </c>
      <c r="BC19" s="251" t="s">
        <v>938</v>
      </c>
      <c r="BD19" s="251" t="s">
        <v>147</v>
      </c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Z20" s="251" t="s">
        <v>939</v>
      </c>
      <c r="BA20" s="251" t="s">
        <v>940</v>
      </c>
      <c r="BB20" s="251" t="s">
        <v>19</v>
      </c>
      <c r="BC20" s="251" t="s">
        <v>941</v>
      </c>
      <c r="BD20" s="251" t="s">
        <v>147</v>
      </c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Z21" s="251" t="s">
        <v>942</v>
      </c>
      <c r="BA21" s="251" t="s">
        <v>943</v>
      </c>
      <c r="BB21" s="251" t="s">
        <v>19</v>
      </c>
      <c r="BC21" s="251" t="s">
        <v>944</v>
      </c>
      <c r="BD21" s="251" t="s">
        <v>147</v>
      </c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Z22" s="251" t="s">
        <v>945</v>
      </c>
      <c r="BA22" s="251" t="s">
        <v>946</v>
      </c>
      <c r="BB22" s="251" t="s">
        <v>19</v>
      </c>
      <c r="BC22" s="251" t="s">
        <v>947</v>
      </c>
      <c r="BD22" s="251" t="s">
        <v>147</v>
      </c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Z23" s="251" t="s">
        <v>948</v>
      </c>
      <c r="BA23" s="251" t="s">
        <v>949</v>
      </c>
      <c r="BB23" s="251" t="s">
        <v>19</v>
      </c>
      <c r="BC23" s="251" t="s">
        <v>950</v>
      </c>
      <c r="BD23" s="251" t="s">
        <v>147</v>
      </c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Z24" s="251" t="s">
        <v>951</v>
      </c>
      <c r="BA24" s="251" t="s">
        <v>952</v>
      </c>
      <c r="BB24" s="251" t="s">
        <v>19</v>
      </c>
      <c r="BC24" s="251" t="s">
        <v>953</v>
      </c>
      <c r="BD24" s="251" t="s">
        <v>147</v>
      </c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Z25" s="251" t="s">
        <v>954</v>
      </c>
      <c r="BA25" s="251" t="s">
        <v>955</v>
      </c>
      <c r="BB25" s="251" t="s">
        <v>19</v>
      </c>
      <c r="BC25" s="251" t="s">
        <v>956</v>
      </c>
      <c r="BD25" s="251" t="s">
        <v>147</v>
      </c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Z26" s="251" t="s">
        <v>957</v>
      </c>
      <c r="BA26" s="251" t="s">
        <v>958</v>
      </c>
      <c r="BB26" s="251" t="s">
        <v>19</v>
      </c>
      <c r="BC26" s="251" t="s">
        <v>959</v>
      </c>
      <c r="BD26" s="251" t="s">
        <v>147</v>
      </c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Z27" s="283" t="s">
        <v>960</v>
      </c>
      <c r="BA27" s="283" t="s">
        <v>961</v>
      </c>
      <c r="BB27" s="283" t="s">
        <v>19</v>
      </c>
      <c r="BC27" s="283" t="s">
        <v>962</v>
      </c>
      <c r="BD27" s="283" t="s">
        <v>147</v>
      </c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Z28" s="251" t="s">
        <v>963</v>
      </c>
      <c r="BA28" s="251" t="s">
        <v>964</v>
      </c>
      <c r="BB28" s="251" t="s">
        <v>19</v>
      </c>
      <c r="BC28" s="251" t="s">
        <v>965</v>
      </c>
      <c r="BD28" s="251" t="s">
        <v>147</v>
      </c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Z29" s="251" t="s">
        <v>966</v>
      </c>
      <c r="BA29" s="251" t="s">
        <v>967</v>
      </c>
      <c r="BB29" s="251" t="s">
        <v>19</v>
      </c>
      <c r="BC29" s="251" t="s">
        <v>968</v>
      </c>
      <c r="BD29" s="251" t="s">
        <v>147</v>
      </c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Z30" s="251" t="s">
        <v>969</v>
      </c>
      <c r="BA30" s="251" t="s">
        <v>970</v>
      </c>
      <c r="BB30" s="251" t="s">
        <v>19</v>
      </c>
      <c r="BC30" s="251" t="s">
        <v>938</v>
      </c>
      <c r="BD30" s="251" t="s">
        <v>147</v>
      </c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Z31" s="251" t="s">
        <v>971</v>
      </c>
      <c r="BA31" s="251" t="s">
        <v>972</v>
      </c>
      <c r="BB31" s="251" t="s">
        <v>19</v>
      </c>
      <c r="BC31" s="251" t="s">
        <v>973</v>
      </c>
      <c r="BD31" s="251" t="s">
        <v>147</v>
      </c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ROUND((SUM(BE90:BE603)),  2)</f>
        <v>0</v>
      </c>
      <c r="G33" s="40"/>
      <c r="H33" s="40"/>
      <c r="I33" s="150">
        <v>0.20999999999999999</v>
      </c>
      <c r="J33" s="149">
        <f>ROUND(((SUM(BE90:BE603))*I33),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ROUND((SUM(BF90:BF603)),  2)</f>
        <v>0</v>
      </c>
      <c r="G34" s="40"/>
      <c r="H34" s="40"/>
      <c r="I34" s="150">
        <v>0.12</v>
      </c>
      <c r="J34" s="149">
        <f>ROUND(((SUM(BF90:BF603))*I34),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ROUND((SUM(BG90:BG603)),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ROUND((SUM(BH90:BH603)),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ROUND((SUM(BI90:BI603)),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„Šitbořice- ul. Na Kopečku, dobudování IS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100 - Objekty pozemních komunikací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ŠITBOŘICE</v>
      </c>
      <c r="G52" s="42"/>
      <c r="H52" s="42"/>
      <c r="I52" s="34" t="s">
        <v>23</v>
      </c>
      <c r="J52" s="74" t="str">
        <f>IF(J12="","",J12)</f>
        <v>8. 11. 2024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ŠITBOŘICE</v>
      </c>
      <c r="G54" s="42"/>
      <c r="H54" s="42"/>
      <c r="I54" s="34" t="s">
        <v>31</v>
      </c>
      <c r="J54" s="38" t="str">
        <f>E21</f>
        <v>Modrý 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Jakub Vágner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261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262</v>
      </c>
      <c r="E61" s="176"/>
      <c r="F61" s="176"/>
      <c r="G61" s="176"/>
      <c r="H61" s="176"/>
      <c r="I61" s="176"/>
      <c r="J61" s="177">
        <f>J95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3"/>
      <c r="C62" s="174"/>
      <c r="D62" s="175" t="s">
        <v>974</v>
      </c>
      <c r="E62" s="176"/>
      <c r="F62" s="176"/>
      <c r="G62" s="176"/>
      <c r="H62" s="176"/>
      <c r="I62" s="176"/>
      <c r="J62" s="177">
        <f>J247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263</v>
      </c>
      <c r="E63" s="176"/>
      <c r="F63" s="176"/>
      <c r="G63" s="176"/>
      <c r="H63" s="176"/>
      <c r="I63" s="176"/>
      <c r="J63" s="177">
        <f>J271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772</v>
      </c>
      <c r="E64" s="176"/>
      <c r="F64" s="176"/>
      <c r="G64" s="176"/>
      <c r="H64" s="176"/>
      <c r="I64" s="176"/>
      <c r="J64" s="177">
        <f>J326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265</v>
      </c>
      <c r="E65" s="176"/>
      <c r="F65" s="176"/>
      <c r="G65" s="176"/>
      <c r="H65" s="176"/>
      <c r="I65" s="176"/>
      <c r="J65" s="177">
        <f>J340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975</v>
      </c>
      <c r="E66" s="176"/>
      <c r="F66" s="176"/>
      <c r="G66" s="176"/>
      <c r="H66" s="176"/>
      <c r="I66" s="176"/>
      <c r="J66" s="177">
        <f>J459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266</v>
      </c>
      <c r="E67" s="176"/>
      <c r="F67" s="176"/>
      <c r="G67" s="176"/>
      <c r="H67" s="176"/>
      <c r="I67" s="176"/>
      <c r="J67" s="177">
        <f>J470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976</v>
      </c>
      <c r="E68" s="176"/>
      <c r="F68" s="176"/>
      <c r="G68" s="176"/>
      <c r="H68" s="176"/>
      <c r="I68" s="176"/>
      <c r="J68" s="177">
        <f>J473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977</v>
      </c>
      <c r="E69" s="176"/>
      <c r="F69" s="176"/>
      <c r="G69" s="176"/>
      <c r="H69" s="176"/>
      <c r="I69" s="176"/>
      <c r="J69" s="177">
        <f>J577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267</v>
      </c>
      <c r="E70" s="176"/>
      <c r="F70" s="176"/>
      <c r="G70" s="176"/>
      <c r="H70" s="176"/>
      <c r="I70" s="176"/>
      <c r="J70" s="177">
        <f>J597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110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„Šitbořice- ul. Na Kopečku, dobudování IS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99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100 - Objekty pozemních komunikací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ŠITBOŘICE</v>
      </c>
      <c r="G84" s="42"/>
      <c r="H84" s="42"/>
      <c r="I84" s="34" t="s">
        <v>23</v>
      </c>
      <c r="J84" s="74" t="str">
        <f>IF(J12="","",J12)</f>
        <v>8. 11. 2024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OBEC ŠITBOŘICE</v>
      </c>
      <c r="G86" s="42"/>
      <c r="H86" s="42"/>
      <c r="I86" s="34" t="s">
        <v>31</v>
      </c>
      <c r="J86" s="38" t="str">
        <f>E21</f>
        <v>Modrý projekt s.r.o.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Jakub Vágner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111</v>
      </c>
      <c r="D89" s="182" t="s">
        <v>57</v>
      </c>
      <c r="E89" s="182" t="s">
        <v>53</v>
      </c>
      <c r="F89" s="182" t="s">
        <v>54</v>
      </c>
      <c r="G89" s="182" t="s">
        <v>112</v>
      </c>
      <c r="H89" s="182" t="s">
        <v>113</v>
      </c>
      <c r="I89" s="182" t="s">
        <v>114</v>
      </c>
      <c r="J89" s="182" t="s">
        <v>103</v>
      </c>
      <c r="K89" s="183" t="s">
        <v>115</v>
      </c>
      <c r="L89" s="184"/>
      <c r="M89" s="94" t="s">
        <v>19</v>
      </c>
      <c r="N89" s="95" t="s">
        <v>42</v>
      </c>
      <c r="O89" s="95" t="s">
        <v>116</v>
      </c>
      <c r="P89" s="95" t="s">
        <v>117</v>
      </c>
      <c r="Q89" s="95" t="s">
        <v>118</v>
      </c>
      <c r="R89" s="95" t="s">
        <v>119</v>
      </c>
      <c r="S89" s="95" t="s">
        <v>120</v>
      </c>
      <c r="T89" s="96" t="s">
        <v>121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122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</f>
        <v>0</v>
      </c>
      <c r="Q90" s="98"/>
      <c r="R90" s="187">
        <f>R91</f>
        <v>2230.9788036899995</v>
      </c>
      <c r="S90" s="98"/>
      <c r="T90" s="188">
        <f>T91</f>
        <v>819.39648999999997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104</v>
      </c>
      <c r="BK90" s="189">
        <f>BK91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268</v>
      </c>
      <c r="F91" s="193" t="s">
        <v>269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P92+SUM(P93:P95)+P271+P326+P340+P459+P470+P473+P577+P597</f>
        <v>0</v>
      </c>
      <c r="Q91" s="198"/>
      <c r="R91" s="199">
        <f>R92+SUM(R93:R95)+R271+R326+R340+R459+R470+R473+R577+R597</f>
        <v>2230.9788036899995</v>
      </c>
      <c r="S91" s="198"/>
      <c r="T91" s="200">
        <f>T92+SUM(T93:T95)+T271+T326+T340+T459+T470+T473+T577+T597</f>
        <v>819.39648999999997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126</v>
      </c>
      <c r="BK91" s="203">
        <f>BK92+SUM(BK93:BK95)+BK271+BK326+BK340+BK459+BK470+BK473+BK577+BK597</f>
        <v>0</v>
      </c>
    </row>
    <row r="92" s="2" customFormat="1" ht="16.5" customHeight="1">
      <c r="A92" s="40"/>
      <c r="B92" s="41"/>
      <c r="C92" s="206" t="s">
        <v>80</v>
      </c>
      <c r="D92" s="206" t="s">
        <v>129</v>
      </c>
      <c r="E92" s="207" t="s">
        <v>270</v>
      </c>
      <c r="F92" s="208" t="s">
        <v>271</v>
      </c>
      <c r="G92" s="209" t="s">
        <v>19</v>
      </c>
      <c r="H92" s="210">
        <v>0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153</v>
      </c>
      <c r="AT92" s="217" t="s">
        <v>129</v>
      </c>
      <c r="AU92" s="217" t="s">
        <v>80</v>
      </c>
      <c r="AY92" s="19" t="s">
        <v>126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153</v>
      </c>
      <c r="BM92" s="217" t="s">
        <v>978</v>
      </c>
    </row>
    <row r="93" s="2" customFormat="1">
      <c r="A93" s="40"/>
      <c r="B93" s="41"/>
      <c r="C93" s="42"/>
      <c r="D93" s="219" t="s">
        <v>136</v>
      </c>
      <c r="E93" s="42"/>
      <c r="F93" s="220" t="s">
        <v>271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136</v>
      </c>
      <c r="AU93" s="19" t="s">
        <v>80</v>
      </c>
    </row>
    <row r="94" s="2" customFormat="1">
      <c r="A94" s="40"/>
      <c r="B94" s="41"/>
      <c r="C94" s="42"/>
      <c r="D94" s="219" t="s">
        <v>158</v>
      </c>
      <c r="E94" s="42"/>
      <c r="F94" s="247" t="s">
        <v>273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158</v>
      </c>
      <c r="AU94" s="19" t="s">
        <v>80</v>
      </c>
    </row>
    <row r="95" s="12" customFormat="1" ht="22.8" customHeight="1">
      <c r="A95" s="12"/>
      <c r="B95" s="190"/>
      <c r="C95" s="191"/>
      <c r="D95" s="192" t="s">
        <v>71</v>
      </c>
      <c r="E95" s="204" t="s">
        <v>80</v>
      </c>
      <c r="F95" s="204" t="s">
        <v>274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P96+SUM(P97:P247)</f>
        <v>0</v>
      </c>
      <c r="Q95" s="198"/>
      <c r="R95" s="199">
        <f>R96+SUM(R97:R247)</f>
        <v>0.0047599999999999995</v>
      </c>
      <c r="S95" s="198"/>
      <c r="T95" s="200">
        <f>T96+SUM(T97:T247)</f>
        <v>819.39648999999997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80</v>
      </c>
      <c r="AT95" s="202" t="s">
        <v>71</v>
      </c>
      <c r="AU95" s="202" t="s">
        <v>80</v>
      </c>
      <c r="AY95" s="201" t="s">
        <v>126</v>
      </c>
      <c r="BK95" s="203">
        <f>BK96+SUM(BK97:BK247)</f>
        <v>0</v>
      </c>
    </row>
    <row r="96" s="2" customFormat="1" ht="16.5" customHeight="1">
      <c r="A96" s="40"/>
      <c r="B96" s="41"/>
      <c r="C96" s="206" t="s">
        <v>82</v>
      </c>
      <c r="D96" s="206" t="s">
        <v>129</v>
      </c>
      <c r="E96" s="207" t="s">
        <v>979</v>
      </c>
      <c r="F96" s="208" t="s">
        <v>980</v>
      </c>
      <c r="G96" s="209" t="s">
        <v>397</v>
      </c>
      <c r="H96" s="210">
        <v>227.40000000000001</v>
      </c>
      <c r="I96" s="211"/>
      <c r="J96" s="212">
        <f>ROUND(I96*H96,2)</f>
        <v>0</v>
      </c>
      <c r="K96" s="208" t="s">
        <v>133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0.29499999999999998</v>
      </c>
      <c r="T96" s="216">
        <f>S96*H96</f>
        <v>67.082999999999998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153</v>
      </c>
      <c r="AT96" s="217" t="s">
        <v>129</v>
      </c>
      <c r="AU96" s="217" t="s">
        <v>82</v>
      </c>
      <c r="AY96" s="19" t="s">
        <v>126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153</v>
      </c>
      <c r="BM96" s="217" t="s">
        <v>981</v>
      </c>
    </row>
    <row r="97" s="2" customFormat="1">
      <c r="A97" s="40"/>
      <c r="B97" s="41"/>
      <c r="C97" s="42"/>
      <c r="D97" s="219" t="s">
        <v>136</v>
      </c>
      <c r="E97" s="42"/>
      <c r="F97" s="220" t="s">
        <v>982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136</v>
      </c>
      <c r="AU97" s="19" t="s">
        <v>82</v>
      </c>
    </row>
    <row r="98" s="2" customFormat="1">
      <c r="A98" s="40"/>
      <c r="B98" s="41"/>
      <c r="C98" s="42"/>
      <c r="D98" s="224" t="s">
        <v>137</v>
      </c>
      <c r="E98" s="42"/>
      <c r="F98" s="225" t="s">
        <v>983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137</v>
      </c>
      <c r="AU98" s="19" t="s">
        <v>82</v>
      </c>
    </row>
    <row r="99" s="13" customFormat="1">
      <c r="A99" s="13"/>
      <c r="B99" s="226"/>
      <c r="C99" s="227"/>
      <c r="D99" s="219" t="s">
        <v>139</v>
      </c>
      <c r="E99" s="228" t="s">
        <v>19</v>
      </c>
      <c r="F99" s="229" t="s">
        <v>305</v>
      </c>
      <c r="G99" s="227"/>
      <c r="H99" s="228" t="s">
        <v>19</v>
      </c>
      <c r="I99" s="230"/>
      <c r="J99" s="227"/>
      <c r="K99" s="227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139</v>
      </c>
      <c r="AU99" s="235" t="s">
        <v>82</v>
      </c>
      <c r="AV99" s="13" t="s">
        <v>80</v>
      </c>
      <c r="AW99" s="13" t="s">
        <v>33</v>
      </c>
      <c r="AX99" s="13" t="s">
        <v>72</v>
      </c>
      <c r="AY99" s="235" t="s">
        <v>126</v>
      </c>
    </row>
    <row r="100" s="13" customFormat="1">
      <c r="A100" s="13"/>
      <c r="B100" s="226"/>
      <c r="C100" s="227"/>
      <c r="D100" s="219" t="s">
        <v>139</v>
      </c>
      <c r="E100" s="228" t="s">
        <v>19</v>
      </c>
      <c r="F100" s="229" t="s">
        <v>984</v>
      </c>
      <c r="G100" s="227"/>
      <c r="H100" s="228" t="s">
        <v>19</v>
      </c>
      <c r="I100" s="230"/>
      <c r="J100" s="227"/>
      <c r="K100" s="227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139</v>
      </c>
      <c r="AU100" s="235" t="s">
        <v>82</v>
      </c>
      <c r="AV100" s="13" t="s">
        <v>80</v>
      </c>
      <c r="AW100" s="13" t="s">
        <v>33</v>
      </c>
      <c r="AX100" s="13" t="s">
        <v>72</v>
      </c>
      <c r="AY100" s="235" t="s">
        <v>126</v>
      </c>
    </row>
    <row r="101" s="14" customFormat="1">
      <c r="A101" s="14"/>
      <c r="B101" s="236"/>
      <c r="C101" s="237"/>
      <c r="D101" s="219" t="s">
        <v>139</v>
      </c>
      <c r="E101" s="239" t="s">
        <v>19</v>
      </c>
      <c r="F101" s="252" t="s">
        <v>954</v>
      </c>
      <c r="G101" s="237"/>
      <c r="H101" s="240">
        <v>227.40000000000001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139</v>
      </c>
      <c r="AU101" s="246" t="s">
        <v>82</v>
      </c>
      <c r="AV101" s="14" t="s">
        <v>82</v>
      </c>
      <c r="AW101" s="14" t="s">
        <v>33</v>
      </c>
      <c r="AX101" s="14" t="s">
        <v>80</v>
      </c>
      <c r="AY101" s="246" t="s">
        <v>126</v>
      </c>
    </row>
    <row r="102" s="2" customFormat="1">
      <c r="A102" s="40"/>
      <c r="B102" s="41"/>
      <c r="C102" s="42"/>
      <c r="D102" s="219" t="s">
        <v>311</v>
      </c>
      <c r="E102" s="42"/>
      <c r="F102" s="253" t="s">
        <v>985</v>
      </c>
      <c r="G102" s="42"/>
      <c r="H102" s="42"/>
      <c r="I102" s="42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U102" s="19" t="s">
        <v>82</v>
      </c>
    </row>
    <row r="103" s="2" customFormat="1">
      <c r="A103" s="40"/>
      <c r="B103" s="41"/>
      <c r="C103" s="42"/>
      <c r="D103" s="219" t="s">
        <v>311</v>
      </c>
      <c r="E103" s="42"/>
      <c r="F103" s="254" t="s">
        <v>986</v>
      </c>
      <c r="G103" s="42"/>
      <c r="H103" s="255">
        <v>227.40000000000001</v>
      </c>
      <c r="I103" s="42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U103" s="19" t="s">
        <v>82</v>
      </c>
    </row>
    <row r="104" s="2" customFormat="1">
      <c r="A104" s="40"/>
      <c r="B104" s="41"/>
      <c r="C104" s="42"/>
      <c r="D104" s="219" t="s">
        <v>311</v>
      </c>
      <c r="E104" s="42"/>
      <c r="F104" s="256" t="s">
        <v>987</v>
      </c>
      <c r="G104" s="42"/>
      <c r="H104" s="42"/>
      <c r="I104" s="42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U104" s="19" t="s">
        <v>82</v>
      </c>
    </row>
    <row r="105" s="2" customFormat="1">
      <c r="A105" s="40"/>
      <c r="B105" s="41"/>
      <c r="C105" s="42"/>
      <c r="D105" s="219" t="s">
        <v>311</v>
      </c>
      <c r="E105" s="42"/>
      <c r="F105" s="257" t="s">
        <v>988</v>
      </c>
      <c r="G105" s="42"/>
      <c r="H105" s="255">
        <v>227.40000000000001</v>
      </c>
      <c r="I105" s="42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U105" s="19" t="s">
        <v>82</v>
      </c>
    </row>
    <row r="106" s="2" customFormat="1" ht="16.5" customHeight="1">
      <c r="A106" s="40"/>
      <c r="B106" s="41"/>
      <c r="C106" s="206" t="s">
        <v>147</v>
      </c>
      <c r="D106" s="206" t="s">
        <v>129</v>
      </c>
      <c r="E106" s="207" t="s">
        <v>989</v>
      </c>
      <c r="F106" s="208" t="s">
        <v>990</v>
      </c>
      <c r="G106" s="209" t="s">
        <v>397</v>
      </c>
      <c r="H106" s="210">
        <v>746.72000000000003</v>
      </c>
      <c r="I106" s="211"/>
      <c r="J106" s="212">
        <f>ROUND(I106*H106,2)</f>
        <v>0</v>
      </c>
      <c r="K106" s="208" t="s">
        <v>133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0.316</v>
      </c>
      <c r="T106" s="216">
        <f>S106*H106</f>
        <v>235.96352000000002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153</v>
      </c>
      <c r="AT106" s="217" t="s">
        <v>129</v>
      </c>
      <c r="AU106" s="217" t="s">
        <v>82</v>
      </c>
      <c r="AY106" s="19" t="s">
        <v>126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153</v>
      </c>
      <c r="BM106" s="217" t="s">
        <v>991</v>
      </c>
    </row>
    <row r="107" s="2" customFormat="1">
      <c r="A107" s="40"/>
      <c r="B107" s="41"/>
      <c r="C107" s="42"/>
      <c r="D107" s="219" t="s">
        <v>136</v>
      </c>
      <c r="E107" s="42"/>
      <c r="F107" s="220" t="s">
        <v>992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136</v>
      </c>
      <c r="AU107" s="19" t="s">
        <v>82</v>
      </c>
    </row>
    <row r="108" s="2" customFormat="1">
      <c r="A108" s="40"/>
      <c r="B108" s="41"/>
      <c r="C108" s="42"/>
      <c r="D108" s="224" t="s">
        <v>137</v>
      </c>
      <c r="E108" s="42"/>
      <c r="F108" s="225" t="s">
        <v>993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137</v>
      </c>
      <c r="AU108" s="19" t="s">
        <v>82</v>
      </c>
    </row>
    <row r="109" s="13" customFormat="1">
      <c r="A109" s="13"/>
      <c r="B109" s="226"/>
      <c r="C109" s="227"/>
      <c r="D109" s="219" t="s">
        <v>139</v>
      </c>
      <c r="E109" s="228" t="s">
        <v>19</v>
      </c>
      <c r="F109" s="229" t="s">
        <v>305</v>
      </c>
      <c r="G109" s="227"/>
      <c r="H109" s="228" t="s">
        <v>19</v>
      </c>
      <c r="I109" s="230"/>
      <c r="J109" s="227"/>
      <c r="K109" s="227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139</v>
      </c>
      <c r="AU109" s="235" t="s">
        <v>82</v>
      </c>
      <c r="AV109" s="13" t="s">
        <v>80</v>
      </c>
      <c r="AW109" s="13" t="s">
        <v>33</v>
      </c>
      <c r="AX109" s="13" t="s">
        <v>72</v>
      </c>
      <c r="AY109" s="235" t="s">
        <v>126</v>
      </c>
    </row>
    <row r="110" s="13" customFormat="1">
      <c r="A110" s="13"/>
      <c r="B110" s="226"/>
      <c r="C110" s="227"/>
      <c r="D110" s="219" t="s">
        <v>139</v>
      </c>
      <c r="E110" s="228" t="s">
        <v>19</v>
      </c>
      <c r="F110" s="229" t="s">
        <v>994</v>
      </c>
      <c r="G110" s="227"/>
      <c r="H110" s="228" t="s">
        <v>19</v>
      </c>
      <c r="I110" s="230"/>
      <c r="J110" s="227"/>
      <c r="K110" s="227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139</v>
      </c>
      <c r="AU110" s="235" t="s">
        <v>82</v>
      </c>
      <c r="AV110" s="13" t="s">
        <v>80</v>
      </c>
      <c r="AW110" s="13" t="s">
        <v>33</v>
      </c>
      <c r="AX110" s="13" t="s">
        <v>72</v>
      </c>
      <c r="AY110" s="235" t="s">
        <v>126</v>
      </c>
    </row>
    <row r="111" s="14" customFormat="1">
      <c r="A111" s="14"/>
      <c r="B111" s="236"/>
      <c r="C111" s="237"/>
      <c r="D111" s="219" t="s">
        <v>139</v>
      </c>
      <c r="E111" s="239" t="s">
        <v>19</v>
      </c>
      <c r="F111" s="252" t="s">
        <v>945</v>
      </c>
      <c r="G111" s="237"/>
      <c r="H111" s="240">
        <v>746.72000000000003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139</v>
      </c>
      <c r="AU111" s="246" t="s">
        <v>82</v>
      </c>
      <c r="AV111" s="14" t="s">
        <v>82</v>
      </c>
      <c r="AW111" s="14" t="s">
        <v>33</v>
      </c>
      <c r="AX111" s="14" t="s">
        <v>80</v>
      </c>
      <c r="AY111" s="246" t="s">
        <v>126</v>
      </c>
    </row>
    <row r="112" s="2" customFormat="1">
      <c r="A112" s="40"/>
      <c r="B112" s="41"/>
      <c r="C112" s="42"/>
      <c r="D112" s="219" t="s">
        <v>311</v>
      </c>
      <c r="E112" s="42"/>
      <c r="F112" s="253" t="s">
        <v>995</v>
      </c>
      <c r="G112" s="42"/>
      <c r="H112" s="42"/>
      <c r="I112" s="42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U112" s="19" t="s">
        <v>82</v>
      </c>
    </row>
    <row r="113" s="2" customFormat="1">
      <c r="A113" s="40"/>
      <c r="B113" s="41"/>
      <c r="C113" s="42"/>
      <c r="D113" s="219" t="s">
        <v>311</v>
      </c>
      <c r="E113" s="42"/>
      <c r="F113" s="254" t="s">
        <v>996</v>
      </c>
      <c r="G113" s="42"/>
      <c r="H113" s="255">
        <v>746.72000000000003</v>
      </c>
      <c r="I113" s="42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U113" s="19" t="s">
        <v>82</v>
      </c>
    </row>
    <row r="114" s="2" customFormat="1">
      <c r="A114" s="40"/>
      <c r="B114" s="41"/>
      <c r="C114" s="42"/>
      <c r="D114" s="219" t="s">
        <v>311</v>
      </c>
      <c r="E114" s="42"/>
      <c r="F114" s="256" t="s">
        <v>997</v>
      </c>
      <c r="G114" s="42"/>
      <c r="H114" s="42"/>
      <c r="I114" s="42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U114" s="19" t="s">
        <v>82</v>
      </c>
    </row>
    <row r="115" s="2" customFormat="1">
      <c r="A115" s="40"/>
      <c r="B115" s="41"/>
      <c r="C115" s="42"/>
      <c r="D115" s="219" t="s">
        <v>311</v>
      </c>
      <c r="E115" s="42"/>
      <c r="F115" s="257" t="s">
        <v>998</v>
      </c>
      <c r="G115" s="42"/>
      <c r="H115" s="255">
        <v>746.72000000000003</v>
      </c>
      <c r="I115" s="42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U115" s="19" t="s">
        <v>82</v>
      </c>
    </row>
    <row r="116" s="2" customFormat="1" ht="16.5" customHeight="1">
      <c r="A116" s="40"/>
      <c r="B116" s="41"/>
      <c r="C116" s="206" t="s">
        <v>153</v>
      </c>
      <c r="D116" s="206" t="s">
        <v>129</v>
      </c>
      <c r="E116" s="207" t="s">
        <v>999</v>
      </c>
      <c r="F116" s="208" t="s">
        <v>1000</v>
      </c>
      <c r="G116" s="209" t="s">
        <v>397</v>
      </c>
      <c r="H116" s="210">
        <v>821.39200000000005</v>
      </c>
      <c r="I116" s="211"/>
      <c r="J116" s="212">
        <f>ROUND(I116*H116,2)</f>
        <v>0</v>
      </c>
      <c r="K116" s="208" t="s">
        <v>133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0.57999999999999996</v>
      </c>
      <c r="T116" s="216">
        <f>S116*H116</f>
        <v>476.40735999999998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153</v>
      </c>
      <c r="AT116" s="217" t="s">
        <v>129</v>
      </c>
      <c r="AU116" s="217" t="s">
        <v>82</v>
      </c>
      <c r="AY116" s="19" t="s">
        <v>126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153</v>
      </c>
      <c r="BM116" s="217" t="s">
        <v>1001</v>
      </c>
    </row>
    <row r="117" s="2" customFormat="1">
      <c r="A117" s="40"/>
      <c r="B117" s="41"/>
      <c r="C117" s="42"/>
      <c r="D117" s="219" t="s">
        <v>136</v>
      </c>
      <c r="E117" s="42"/>
      <c r="F117" s="220" t="s">
        <v>1002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136</v>
      </c>
      <c r="AU117" s="19" t="s">
        <v>82</v>
      </c>
    </row>
    <row r="118" s="2" customFormat="1">
      <c r="A118" s="40"/>
      <c r="B118" s="41"/>
      <c r="C118" s="42"/>
      <c r="D118" s="224" t="s">
        <v>137</v>
      </c>
      <c r="E118" s="42"/>
      <c r="F118" s="225" t="s">
        <v>1003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137</v>
      </c>
      <c r="AU118" s="19" t="s">
        <v>82</v>
      </c>
    </row>
    <row r="119" s="13" customFormat="1">
      <c r="A119" s="13"/>
      <c r="B119" s="226"/>
      <c r="C119" s="227"/>
      <c r="D119" s="219" t="s">
        <v>139</v>
      </c>
      <c r="E119" s="228" t="s">
        <v>19</v>
      </c>
      <c r="F119" s="229" t="s">
        <v>305</v>
      </c>
      <c r="G119" s="227"/>
      <c r="H119" s="228" t="s">
        <v>19</v>
      </c>
      <c r="I119" s="230"/>
      <c r="J119" s="227"/>
      <c r="K119" s="227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139</v>
      </c>
      <c r="AU119" s="235" t="s">
        <v>82</v>
      </c>
      <c r="AV119" s="13" t="s">
        <v>80</v>
      </c>
      <c r="AW119" s="13" t="s">
        <v>33</v>
      </c>
      <c r="AX119" s="13" t="s">
        <v>72</v>
      </c>
      <c r="AY119" s="235" t="s">
        <v>126</v>
      </c>
    </row>
    <row r="120" s="13" customFormat="1">
      <c r="A120" s="13"/>
      <c r="B120" s="226"/>
      <c r="C120" s="227"/>
      <c r="D120" s="219" t="s">
        <v>139</v>
      </c>
      <c r="E120" s="228" t="s">
        <v>19</v>
      </c>
      <c r="F120" s="229" t="s">
        <v>1004</v>
      </c>
      <c r="G120" s="227"/>
      <c r="H120" s="228" t="s">
        <v>19</v>
      </c>
      <c r="I120" s="230"/>
      <c r="J120" s="227"/>
      <c r="K120" s="227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139</v>
      </c>
      <c r="AU120" s="235" t="s">
        <v>82</v>
      </c>
      <c r="AV120" s="13" t="s">
        <v>80</v>
      </c>
      <c r="AW120" s="13" t="s">
        <v>33</v>
      </c>
      <c r="AX120" s="13" t="s">
        <v>72</v>
      </c>
      <c r="AY120" s="235" t="s">
        <v>126</v>
      </c>
    </row>
    <row r="121" s="14" customFormat="1">
      <c r="A121" s="14"/>
      <c r="B121" s="236"/>
      <c r="C121" s="237"/>
      <c r="D121" s="219" t="s">
        <v>139</v>
      </c>
      <c r="E121" s="239" t="s">
        <v>19</v>
      </c>
      <c r="F121" s="252" t="s">
        <v>948</v>
      </c>
      <c r="G121" s="237"/>
      <c r="H121" s="240">
        <v>821.39200000000005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139</v>
      </c>
      <c r="AU121" s="246" t="s">
        <v>82</v>
      </c>
      <c r="AV121" s="14" t="s">
        <v>82</v>
      </c>
      <c r="AW121" s="14" t="s">
        <v>33</v>
      </c>
      <c r="AX121" s="14" t="s">
        <v>80</v>
      </c>
      <c r="AY121" s="246" t="s">
        <v>126</v>
      </c>
    </row>
    <row r="122" s="2" customFormat="1">
      <c r="A122" s="40"/>
      <c r="B122" s="41"/>
      <c r="C122" s="42"/>
      <c r="D122" s="219" t="s">
        <v>311</v>
      </c>
      <c r="E122" s="42"/>
      <c r="F122" s="253" t="s">
        <v>995</v>
      </c>
      <c r="G122" s="42"/>
      <c r="H122" s="42"/>
      <c r="I122" s="42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U122" s="19" t="s">
        <v>82</v>
      </c>
    </row>
    <row r="123" s="2" customFormat="1">
      <c r="A123" s="40"/>
      <c r="B123" s="41"/>
      <c r="C123" s="42"/>
      <c r="D123" s="219" t="s">
        <v>311</v>
      </c>
      <c r="E123" s="42"/>
      <c r="F123" s="254" t="s">
        <v>996</v>
      </c>
      <c r="G123" s="42"/>
      <c r="H123" s="255">
        <v>746.72000000000003</v>
      </c>
      <c r="I123" s="42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U123" s="19" t="s">
        <v>82</v>
      </c>
    </row>
    <row r="124" s="2" customFormat="1">
      <c r="A124" s="40"/>
      <c r="B124" s="41"/>
      <c r="C124" s="42"/>
      <c r="D124" s="219" t="s">
        <v>311</v>
      </c>
      <c r="E124" s="42"/>
      <c r="F124" s="256" t="s">
        <v>997</v>
      </c>
      <c r="G124" s="42"/>
      <c r="H124" s="42"/>
      <c r="I124" s="42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U124" s="19" t="s">
        <v>82</v>
      </c>
    </row>
    <row r="125" s="2" customFormat="1">
      <c r="A125" s="40"/>
      <c r="B125" s="41"/>
      <c r="C125" s="42"/>
      <c r="D125" s="219" t="s">
        <v>311</v>
      </c>
      <c r="E125" s="42"/>
      <c r="F125" s="257" t="s">
        <v>998</v>
      </c>
      <c r="G125" s="42"/>
      <c r="H125" s="255">
        <v>746.72000000000003</v>
      </c>
      <c r="I125" s="42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U125" s="19" t="s">
        <v>82</v>
      </c>
    </row>
    <row r="126" s="2" customFormat="1" ht="16.5" customHeight="1">
      <c r="A126" s="40"/>
      <c r="B126" s="41"/>
      <c r="C126" s="206" t="s">
        <v>125</v>
      </c>
      <c r="D126" s="206" t="s">
        <v>129</v>
      </c>
      <c r="E126" s="207" t="s">
        <v>1005</v>
      </c>
      <c r="F126" s="208" t="s">
        <v>1006</v>
      </c>
      <c r="G126" s="209" t="s">
        <v>277</v>
      </c>
      <c r="H126" s="210">
        <v>194.84200000000001</v>
      </c>
      <c r="I126" s="211"/>
      <c r="J126" s="212">
        <f>ROUND(I126*H126,2)</f>
        <v>0</v>
      </c>
      <c r="K126" s="208" t="s">
        <v>133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0.20499999999999999</v>
      </c>
      <c r="T126" s="216">
        <f>S126*H126</f>
        <v>39.942610000000002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153</v>
      </c>
      <c r="AT126" s="217" t="s">
        <v>129</v>
      </c>
      <c r="AU126" s="217" t="s">
        <v>82</v>
      </c>
      <c r="AY126" s="19" t="s">
        <v>126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153</v>
      </c>
      <c r="BM126" s="217" t="s">
        <v>1007</v>
      </c>
    </row>
    <row r="127" s="2" customFormat="1">
      <c r="A127" s="40"/>
      <c r="B127" s="41"/>
      <c r="C127" s="42"/>
      <c r="D127" s="219" t="s">
        <v>136</v>
      </c>
      <c r="E127" s="42"/>
      <c r="F127" s="220" t="s">
        <v>1008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136</v>
      </c>
      <c r="AU127" s="19" t="s">
        <v>82</v>
      </c>
    </row>
    <row r="128" s="2" customFormat="1">
      <c r="A128" s="40"/>
      <c r="B128" s="41"/>
      <c r="C128" s="42"/>
      <c r="D128" s="224" t="s">
        <v>137</v>
      </c>
      <c r="E128" s="42"/>
      <c r="F128" s="225" t="s">
        <v>1009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137</v>
      </c>
      <c r="AU128" s="19" t="s">
        <v>82</v>
      </c>
    </row>
    <row r="129" s="13" customFormat="1">
      <c r="A129" s="13"/>
      <c r="B129" s="226"/>
      <c r="C129" s="227"/>
      <c r="D129" s="219" t="s">
        <v>139</v>
      </c>
      <c r="E129" s="228" t="s">
        <v>19</v>
      </c>
      <c r="F129" s="229" t="s">
        <v>305</v>
      </c>
      <c r="G129" s="227"/>
      <c r="H129" s="228" t="s">
        <v>19</v>
      </c>
      <c r="I129" s="230"/>
      <c r="J129" s="227"/>
      <c r="K129" s="227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139</v>
      </c>
      <c r="AU129" s="235" t="s">
        <v>82</v>
      </c>
      <c r="AV129" s="13" t="s">
        <v>80</v>
      </c>
      <c r="AW129" s="13" t="s">
        <v>33</v>
      </c>
      <c r="AX129" s="13" t="s">
        <v>72</v>
      </c>
      <c r="AY129" s="235" t="s">
        <v>126</v>
      </c>
    </row>
    <row r="130" s="13" customFormat="1">
      <c r="A130" s="13"/>
      <c r="B130" s="226"/>
      <c r="C130" s="227"/>
      <c r="D130" s="219" t="s">
        <v>139</v>
      </c>
      <c r="E130" s="228" t="s">
        <v>19</v>
      </c>
      <c r="F130" s="229" t="s">
        <v>1010</v>
      </c>
      <c r="G130" s="227"/>
      <c r="H130" s="228" t="s">
        <v>19</v>
      </c>
      <c r="I130" s="230"/>
      <c r="J130" s="227"/>
      <c r="K130" s="227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139</v>
      </c>
      <c r="AU130" s="235" t="s">
        <v>82</v>
      </c>
      <c r="AV130" s="13" t="s">
        <v>80</v>
      </c>
      <c r="AW130" s="13" t="s">
        <v>33</v>
      </c>
      <c r="AX130" s="13" t="s">
        <v>72</v>
      </c>
      <c r="AY130" s="235" t="s">
        <v>126</v>
      </c>
    </row>
    <row r="131" s="14" customFormat="1">
      <c r="A131" s="14"/>
      <c r="B131" s="236"/>
      <c r="C131" s="237"/>
      <c r="D131" s="219" t="s">
        <v>139</v>
      </c>
      <c r="E131" s="239" t="s">
        <v>19</v>
      </c>
      <c r="F131" s="252" t="s">
        <v>951</v>
      </c>
      <c r="G131" s="237"/>
      <c r="H131" s="240">
        <v>194.84200000000001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139</v>
      </c>
      <c r="AU131" s="246" t="s">
        <v>82</v>
      </c>
      <c r="AV131" s="14" t="s">
        <v>82</v>
      </c>
      <c r="AW131" s="14" t="s">
        <v>33</v>
      </c>
      <c r="AX131" s="14" t="s">
        <v>80</v>
      </c>
      <c r="AY131" s="246" t="s">
        <v>126</v>
      </c>
    </row>
    <row r="132" s="2" customFormat="1">
      <c r="A132" s="40"/>
      <c r="B132" s="41"/>
      <c r="C132" s="42"/>
      <c r="D132" s="219" t="s">
        <v>311</v>
      </c>
      <c r="E132" s="42"/>
      <c r="F132" s="253" t="s">
        <v>1011</v>
      </c>
      <c r="G132" s="42"/>
      <c r="H132" s="42"/>
      <c r="I132" s="42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U132" s="19" t="s">
        <v>82</v>
      </c>
    </row>
    <row r="133" s="2" customFormat="1">
      <c r="A133" s="40"/>
      <c r="B133" s="41"/>
      <c r="C133" s="42"/>
      <c r="D133" s="219" t="s">
        <v>311</v>
      </c>
      <c r="E133" s="42"/>
      <c r="F133" s="254" t="s">
        <v>1012</v>
      </c>
      <c r="G133" s="42"/>
      <c r="H133" s="255">
        <v>194.84200000000001</v>
      </c>
      <c r="I133" s="42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U133" s="19" t="s">
        <v>82</v>
      </c>
    </row>
    <row r="134" s="2" customFormat="1">
      <c r="A134" s="40"/>
      <c r="B134" s="41"/>
      <c r="C134" s="42"/>
      <c r="D134" s="219" t="s">
        <v>311</v>
      </c>
      <c r="E134" s="42"/>
      <c r="F134" s="256" t="s">
        <v>1013</v>
      </c>
      <c r="G134" s="42"/>
      <c r="H134" s="42"/>
      <c r="I134" s="42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U134" s="19" t="s">
        <v>82</v>
      </c>
    </row>
    <row r="135" s="2" customFormat="1">
      <c r="A135" s="40"/>
      <c r="B135" s="41"/>
      <c r="C135" s="42"/>
      <c r="D135" s="219" t="s">
        <v>311</v>
      </c>
      <c r="E135" s="42"/>
      <c r="F135" s="257" t="s">
        <v>1014</v>
      </c>
      <c r="G135" s="42"/>
      <c r="H135" s="255">
        <v>194.84200000000001</v>
      </c>
      <c r="I135" s="42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U135" s="19" t="s">
        <v>82</v>
      </c>
    </row>
    <row r="136" s="2" customFormat="1" ht="16.5" customHeight="1">
      <c r="A136" s="40"/>
      <c r="B136" s="41"/>
      <c r="C136" s="206" t="s">
        <v>167</v>
      </c>
      <c r="D136" s="206" t="s">
        <v>129</v>
      </c>
      <c r="E136" s="207" t="s">
        <v>1015</v>
      </c>
      <c r="F136" s="208" t="s">
        <v>1016</v>
      </c>
      <c r="G136" s="209" t="s">
        <v>397</v>
      </c>
      <c r="H136" s="210">
        <v>190.39500000000001</v>
      </c>
      <c r="I136" s="211"/>
      <c r="J136" s="212">
        <f>ROUND(I136*H136,2)</f>
        <v>0</v>
      </c>
      <c r="K136" s="208" t="s">
        <v>133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153</v>
      </c>
      <c r="AT136" s="217" t="s">
        <v>129</v>
      </c>
      <c r="AU136" s="217" t="s">
        <v>82</v>
      </c>
      <c r="AY136" s="19" t="s">
        <v>126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153</v>
      </c>
      <c r="BM136" s="217" t="s">
        <v>1017</v>
      </c>
    </row>
    <row r="137" s="2" customFormat="1">
      <c r="A137" s="40"/>
      <c r="B137" s="41"/>
      <c r="C137" s="42"/>
      <c r="D137" s="219" t="s">
        <v>136</v>
      </c>
      <c r="E137" s="42"/>
      <c r="F137" s="220" t="s">
        <v>1018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136</v>
      </c>
      <c r="AU137" s="19" t="s">
        <v>82</v>
      </c>
    </row>
    <row r="138" s="2" customFormat="1">
      <c r="A138" s="40"/>
      <c r="B138" s="41"/>
      <c r="C138" s="42"/>
      <c r="D138" s="224" t="s">
        <v>137</v>
      </c>
      <c r="E138" s="42"/>
      <c r="F138" s="225" t="s">
        <v>1019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137</v>
      </c>
      <c r="AU138" s="19" t="s">
        <v>82</v>
      </c>
    </row>
    <row r="139" s="13" customFormat="1">
      <c r="A139" s="13"/>
      <c r="B139" s="226"/>
      <c r="C139" s="227"/>
      <c r="D139" s="219" t="s">
        <v>139</v>
      </c>
      <c r="E139" s="228" t="s">
        <v>19</v>
      </c>
      <c r="F139" s="229" t="s">
        <v>305</v>
      </c>
      <c r="G139" s="227"/>
      <c r="H139" s="228" t="s">
        <v>19</v>
      </c>
      <c r="I139" s="230"/>
      <c r="J139" s="227"/>
      <c r="K139" s="227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139</v>
      </c>
      <c r="AU139" s="235" t="s">
        <v>82</v>
      </c>
      <c r="AV139" s="13" t="s">
        <v>80</v>
      </c>
      <c r="AW139" s="13" t="s">
        <v>33</v>
      </c>
      <c r="AX139" s="13" t="s">
        <v>72</v>
      </c>
      <c r="AY139" s="235" t="s">
        <v>126</v>
      </c>
    </row>
    <row r="140" s="13" customFormat="1">
      <c r="A140" s="13"/>
      <c r="B140" s="226"/>
      <c r="C140" s="227"/>
      <c r="D140" s="219" t="s">
        <v>139</v>
      </c>
      <c r="E140" s="228" t="s">
        <v>19</v>
      </c>
      <c r="F140" s="229" t="s">
        <v>1020</v>
      </c>
      <c r="G140" s="227"/>
      <c r="H140" s="228" t="s">
        <v>19</v>
      </c>
      <c r="I140" s="230"/>
      <c r="J140" s="227"/>
      <c r="K140" s="227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139</v>
      </c>
      <c r="AU140" s="235" t="s">
        <v>82</v>
      </c>
      <c r="AV140" s="13" t="s">
        <v>80</v>
      </c>
      <c r="AW140" s="13" t="s">
        <v>33</v>
      </c>
      <c r="AX140" s="13" t="s">
        <v>72</v>
      </c>
      <c r="AY140" s="235" t="s">
        <v>126</v>
      </c>
    </row>
    <row r="141" s="14" customFormat="1">
      <c r="A141" s="14"/>
      <c r="B141" s="236"/>
      <c r="C141" s="237"/>
      <c r="D141" s="219" t="s">
        <v>139</v>
      </c>
      <c r="E141" s="239" t="s">
        <v>19</v>
      </c>
      <c r="F141" s="252" t="s">
        <v>971</v>
      </c>
      <c r="G141" s="237"/>
      <c r="H141" s="240">
        <v>190.39500000000001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139</v>
      </c>
      <c r="AU141" s="246" t="s">
        <v>82</v>
      </c>
      <c r="AV141" s="14" t="s">
        <v>82</v>
      </c>
      <c r="AW141" s="14" t="s">
        <v>33</v>
      </c>
      <c r="AX141" s="14" t="s">
        <v>80</v>
      </c>
      <c r="AY141" s="246" t="s">
        <v>126</v>
      </c>
    </row>
    <row r="142" s="2" customFormat="1">
      <c r="A142" s="40"/>
      <c r="B142" s="41"/>
      <c r="C142" s="42"/>
      <c r="D142" s="219" t="s">
        <v>311</v>
      </c>
      <c r="E142" s="42"/>
      <c r="F142" s="253" t="s">
        <v>1021</v>
      </c>
      <c r="G142" s="42"/>
      <c r="H142" s="42"/>
      <c r="I142" s="42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U142" s="19" t="s">
        <v>82</v>
      </c>
    </row>
    <row r="143" s="2" customFormat="1">
      <c r="A143" s="40"/>
      <c r="B143" s="41"/>
      <c r="C143" s="42"/>
      <c r="D143" s="219" t="s">
        <v>311</v>
      </c>
      <c r="E143" s="42"/>
      <c r="F143" s="254" t="s">
        <v>1022</v>
      </c>
      <c r="G143" s="42"/>
      <c r="H143" s="255">
        <v>253.86000000000001</v>
      </c>
      <c r="I143" s="42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U143" s="19" t="s">
        <v>82</v>
      </c>
    </row>
    <row r="144" s="2" customFormat="1">
      <c r="A144" s="40"/>
      <c r="B144" s="41"/>
      <c r="C144" s="42"/>
      <c r="D144" s="219" t="s">
        <v>311</v>
      </c>
      <c r="E144" s="42"/>
      <c r="F144" s="256" t="s">
        <v>1023</v>
      </c>
      <c r="G144" s="42"/>
      <c r="H144" s="42"/>
      <c r="I144" s="42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U144" s="19" t="s">
        <v>82</v>
      </c>
    </row>
    <row r="145" s="2" customFormat="1">
      <c r="A145" s="40"/>
      <c r="B145" s="41"/>
      <c r="C145" s="42"/>
      <c r="D145" s="219" t="s">
        <v>311</v>
      </c>
      <c r="E145" s="42"/>
      <c r="F145" s="257" t="s">
        <v>1024</v>
      </c>
      <c r="G145" s="42"/>
      <c r="H145" s="255">
        <v>253.86000000000001</v>
      </c>
      <c r="I145" s="42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U145" s="19" t="s">
        <v>82</v>
      </c>
    </row>
    <row r="146" s="2" customFormat="1" ht="21.75" customHeight="1">
      <c r="A146" s="40"/>
      <c r="B146" s="41"/>
      <c r="C146" s="206" t="s">
        <v>176</v>
      </c>
      <c r="D146" s="206" t="s">
        <v>129</v>
      </c>
      <c r="E146" s="207" t="s">
        <v>1025</v>
      </c>
      <c r="F146" s="208" t="s">
        <v>1026</v>
      </c>
      <c r="G146" s="209" t="s">
        <v>295</v>
      </c>
      <c r="H146" s="210">
        <v>587.41700000000003</v>
      </c>
      <c r="I146" s="211"/>
      <c r="J146" s="212">
        <f>ROUND(I146*H146,2)</f>
        <v>0</v>
      </c>
      <c r="K146" s="208" t="s">
        <v>133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153</v>
      </c>
      <c r="AT146" s="217" t="s">
        <v>129</v>
      </c>
      <c r="AU146" s="217" t="s">
        <v>82</v>
      </c>
      <c r="AY146" s="19" t="s">
        <v>126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153</v>
      </c>
      <c r="BM146" s="217" t="s">
        <v>1027</v>
      </c>
    </row>
    <row r="147" s="2" customFormat="1">
      <c r="A147" s="40"/>
      <c r="B147" s="41"/>
      <c r="C147" s="42"/>
      <c r="D147" s="219" t="s">
        <v>136</v>
      </c>
      <c r="E147" s="42"/>
      <c r="F147" s="220" t="s">
        <v>1028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136</v>
      </c>
      <c r="AU147" s="19" t="s">
        <v>82</v>
      </c>
    </row>
    <row r="148" s="2" customFormat="1">
      <c r="A148" s="40"/>
      <c r="B148" s="41"/>
      <c r="C148" s="42"/>
      <c r="D148" s="224" t="s">
        <v>137</v>
      </c>
      <c r="E148" s="42"/>
      <c r="F148" s="225" t="s">
        <v>1029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137</v>
      </c>
      <c r="AU148" s="19" t="s">
        <v>82</v>
      </c>
    </row>
    <row r="149" s="13" customFormat="1">
      <c r="A149" s="13"/>
      <c r="B149" s="226"/>
      <c r="C149" s="227"/>
      <c r="D149" s="219" t="s">
        <v>139</v>
      </c>
      <c r="E149" s="228" t="s">
        <v>19</v>
      </c>
      <c r="F149" s="229" t="s">
        <v>305</v>
      </c>
      <c r="G149" s="227"/>
      <c r="H149" s="228" t="s">
        <v>19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139</v>
      </c>
      <c r="AU149" s="235" t="s">
        <v>82</v>
      </c>
      <c r="AV149" s="13" t="s">
        <v>80</v>
      </c>
      <c r="AW149" s="13" t="s">
        <v>33</v>
      </c>
      <c r="AX149" s="13" t="s">
        <v>72</v>
      </c>
      <c r="AY149" s="235" t="s">
        <v>126</v>
      </c>
    </row>
    <row r="150" s="13" customFormat="1">
      <c r="A150" s="13"/>
      <c r="B150" s="226"/>
      <c r="C150" s="227"/>
      <c r="D150" s="219" t="s">
        <v>139</v>
      </c>
      <c r="E150" s="228" t="s">
        <v>19</v>
      </c>
      <c r="F150" s="229" t="s">
        <v>1030</v>
      </c>
      <c r="G150" s="227"/>
      <c r="H150" s="228" t="s">
        <v>19</v>
      </c>
      <c r="I150" s="230"/>
      <c r="J150" s="227"/>
      <c r="K150" s="227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139</v>
      </c>
      <c r="AU150" s="235" t="s">
        <v>82</v>
      </c>
      <c r="AV150" s="13" t="s">
        <v>80</v>
      </c>
      <c r="AW150" s="13" t="s">
        <v>33</v>
      </c>
      <c r="AX150" s="13" t="s">
        <v>72</v>
      </c>
      <c r="AY150" s="235" t="s">
        <v>126</v>
      </c>
    </row>
    <row r="151" s="13" customFormat="1">
      <c r="A151" s="13"/>
      <c r="B151" s="226"/>
      <c r="C151" s="227"/>
      <c r="D151" s="219" t="s">
        <v>139</v>
      </c>
      <c r="E151" s="228" t="s">
        <v>19</v>
      </c>
      <c r="F151" s="229" t="s">
        <v>1031</v>
      </c>
      <c r="G151" s="227"/>
      <c r="H151" s="228" t="s">
        <v>19</v>
      </c>
      <c r="I151" s="230"/>
      <c r="J151" s="227"/>
      <c r="K151" s="227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139</v>
      </c>
      <c r="AU151" s="235" t="s">
        <v>82</v>
      </c>
      <c r="AV151" s="13" t="s">
        <v>80</v>
      </c>
      <c r="AW151" s="13" t="s">
        <v>33</v>
      </c>
      <c r="AX151" s="13" t="s">
        <v>72</v>
      </c>
      <c r="AY151" s="235" t="s">
        <v>126</v>
      </c>
    </row>
    <row r="152" s="13" customFormat="1">
      <c r="A152" s="13"/>
      <c r="B152" s="226"/>
      <c r="C152" s="227"/>
      <c r="D152" s="219" t="s">
        <v>139</v>
      </c>
      <c r="E152" s="228" t="s">
        <v>19</v>
      </c>
      <c r="F152" s="229" t="s">
        <v>1032</v>
      </c>
      <c r="G152" s="227"/>
      <c r="H152" s="228" t="s">
        <v>19</v>
      </c>
      <c r="I152" s="230"/>
      <c r="J152" s="227"/>
      <c r="K152" s="227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139</v>
      </c>
      <c r="AU152" s="235" t="s">
        <v>82</v>
      </c>
      <c r="AV152" s="13" t="s">
        <v>80</v>
      </c>
      <c r="AW152" s="13" t="s">
        <v>33</v>
      </c>
      <c r="AX152" s="13" t="s">
        <v>72</v>
      </c>
      <c r="AY152" s="235" t="s">
        <v>126</v>
      </c>
    </row>
    <row r="153" s="13" customFormat="1">
      <c r="A153" s="13"/>
      <c r="B153" s="226"/>
      <c r="C153" s="227"/>
      <c r="D153" s="219" t="s">
        <v>139</v>
      </c>
      <c r="E153" s="228" t="s">
        <v>19</v>
      </c>
      <c r="F153" s="229" t="s">
        <v>1033</v>
      </c>
      <c r="G153" s="227"/>
      <c r="H153" s="228" t="s">
        <v>19</v>
      </c>
      <c r="I153" s="230"/>
      <c r="J153" s="227"/>
      <c r="K153" s="227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139</v>
      </c>
      <c r="AU153" s="235" t="s">
        <v>82</v>
      </c>
      <c r="AV153" s="13" t="s">
        <v>80</v>
      </c>
      <c r="AW153" s="13" t="s">
        <v>33</v>
      </c>
      <c r="AX153" s="13" t="s">
        <v>72</v>
      </c>
      <c r="AY153" s="235" t="s">
        <v>126</v>
      </c>
    </row>
    <row r="154" s="13" customFormat="1">
      <c r="A154" s="13"/>
      <c r="B154" s="226"/>
      <c r="C154" s="227"/>
      <c r="D154" s="219" t="s">
        <v>139</v>
      </c>
      <c r="E154" s="228" t="s">
        <v>19</v>
      </c>
      <c r="F154" s="229" t="s">
        <v>1034</v>
      </c>
      <c r="G154" s="227"/>
      <c r="H154" s="228" t="s">
        <v>19</v>
      </c>
      <c r="I154" s="230"/>
      <c r="J154" s="227"/>
      <c r="K154" s="227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139</v>
      </c>
      <c r="AU154" s="235" t="s">
        <v>82</v>
      </c>
      <c r="AV154" s="13" t="s">
        <v>80</v>
      </c>
      <c r="AW154" s="13" t="s">
        <v>33</v>
      </c>
      <c r="AX154" s="13" t="s">
        <v>72</v>
      </c>
      <c r="AY154" s="235" t="s">
        <v>126</v>
      </c>
    </row>
    <row r="155" s="13" customFormat="1">
      <c r="A155" s="13"/>
      <c r="B155" s="226"/>
      <c r="C155" s="227"/>
      <c r="D155" s="219" t="s">
        <v>139</v>
      </c>
      <c r="E155" s="228" t="s">
        <v>19</v>
      </c>
      <c r="F155" s="229" t="s">
        <v>1035</v>
      </c>
      <c r="G155" s="227"/>
      <c r="H155" s="228" t="s">
        <v>19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139</v>
      </c>
      <c r="AU155" s="235" t="s">
        <v>82</v>
      </c>
      <c r="AV155" s="13" t="s">
        <v>80</v>
      </c>
      <c r="AW155" s="13" t="s">
        <v>33</v>
      </c>
      <c r="AX155" s="13" t="s">
        <v>72</v>
      </c>
      <c r="AY155" s="235" t="s">
        <v>126</v>
      </c>
    </row>
    <row r="156" s="13" customFormat="1">
      <c r="A156" s="13"/>
      <c r="B156" s="226"/>
      <c r="C156" s="227"/>
      <c r="D156" s="219" t="s">
        <v>139</v>
      </c>
      <c r="E156" s="228" t="s">
        <v>19</v>
      </c>
      <c r="F156" s="229" t="s">
        <v>1036</v>
      </c>
      <c r="G156" s="227"/>
      <c r="H156" s="228" t="s">
        <v>19</v>
      </c>
      <c r="I156" s="230"/>
      <c r="J156" s="227"/>
      <c r="K156" s="227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139</v>
      </c>
      <c r="AU156" s="235" t="s">
        <v>82</v>
      </c>
      <c r="AV156" s="13" t="s">
        <v>80</v>
      </c>
      <c r="AW156" s="13" t="s">
        <v>33</v>
      </c>
      <c r="AX156" s="13" t="s">
        <v>72</v>
      </c>
      <c r="AY156" s="235" t="s">
        <v>126</v>
      </c>
    </row>
    <row r="157" s="14" customFormat="1">
      <c r="A157" s="14"/>
      <c r="B157" s="236"/>
      <c r="C157" s="237"/>
      <c r="D157" s="219" t="s">
        <v>139</v>
      </c>
      <c r="E157" s="239" t="s">
        <v>19</v>
      </c>
      <c r="F157" s="252" t="s">
        <v>963</v>
      </c>
      <c r="G157" s="237"/>
      <c r="H157" s="240">
        <v>587.41700000000003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139</v>
      </c>
      <c r="AU157" s="246" t="s">
        <v>82</v>
      </c>
      <c r="AV157" s="14" t="s">
        <v>82</v>
      </c>
      <c r="AW157" s="14" t="s">
        <v>33</v>
      </c>
      <c r="AX157" s="14" t="s">
        <v>80</v>
      </c>
      <c r="AY157" s="246" t="s">
        <v>126</v>
      </c>
    </row>
    <row r="158" s="2" customFormat="1">
      <c r="A158" s="40"/>
      <c r="B158" s="41"/>
      <c r="C158" s="42"/>
      <c r="D158" s="219" t="s">
        <v>311</v>
      </c>
      <c r="E158" s="42"/>
      <c r="F158" s="253" t="s">
        <v>1037</v>
      </c>
      <c r="G158" s="42"/>
      <c r="H158" s="42"/>
      <c r="I158" s="42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U158" s="19" t="s">
        <v>82</v>
      </c>
    </row>
    <row r="159" s="2" customFormat="1">
      <c r="A159" s="40"/>
      <c r="B159" s="41"/>
      <c r="C159" s="42"/>
      <c r="D159" s="219" t="s">
        <v>311</v>
      </c>
      <c r="E159" s="42"/>
      <c r="F159" s="254" t="s">
        <v>1038</v>
      </c>
      <c r="G159" s="42"/>
      <c r="H159" s="255">
        <v>975.50599999999997</v>
      </c>
      <c r="I159" s="42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U159" s="19" t="s">
        <v>82</v>
      </c>
    </row>
    <row r="160" s="2" customFormat="1">
      <c r="A160" s="40"/>
      <c r="B160" s="41"/>
      <c r="C160" s="42"/>
      <c r="D160" s="219" t="s">
        <v>311</v>
      </c>
      <c r="E160" s="42"/>
      <c r="F160" s="254" t="s">
        <v>1039</v>
      </c>
      <c r="G160" s="42"/>
      <c r="H160" s="255">
        <v>101.362</v>
      </c>
      <c r="I160" s="42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U160" s="19" t="s">
        <v>82</v>
      </c>
    </row>
    <row r="161" s="2" customFormat="1">
      <c r="A161" s="40"/>
      <c r="B161" s="41"/>
      <c r="C161" s="42"/>
      <c r="D161" s="219" t="s">
        <v>311</v>
      </c>
      <c r="E161" s="42"/>
      <c r="F161" s="254" t="s">
        <v>1040</v>
      </c>
      <c r="G161" s="42"/>
      <c r="H161" s="255">
        <v>13.67</v>
      </c>
      <c r="I161" s="42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U161" s="19" t="s">
        <v>82</v>
      </c>
    </row>
    <row r="162" s="2" customFormat="1">
      <c r="A162" s="40"/>
      <c r="B162" s="41"/>
      <c r="C162" s="42"/>
      <c r="D162" s="219" t="s">
        <v>311</v>
      </c>
      <c r="E162" s="42"/>
      <c r="F162" s="256" t="s">
        <v>1041</v>
      </c>
      <c r="G162" s="42"/>
      <c r="H162" s="42"/>
      <c r="I162" s="42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U162" s="19" t="s">
        <v>82</v>
      </c>
    </row>
    <row r="163" s="2" customFormat="1">
      <c r="A163" s="40"/>
      <c r="B163" s="41"/>
      <c r="C163" s="42"/>
      <c r="D163" s="219" t="s">
        <v>311</v>
      </c>
      <c r="E163" s="42"/>
      <c r="F163" s="257" t="s">
        <v>1042</v>
      </c>
      <c r="G163" s="42"/>
      <c r="H163" s="255">
        <v>746.37</v>
      </c>
      <c r="I163" s="42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U163" s="19" t="s">
        <v>82</v>
      </c>
    </row>
    <row r="164" s="2" customFormat="1">
      <c r="A164" s="40"/>
      <c r="B164" s="41"/>
      <c r="C164" s="42"/>
      <c r="D164" s="219" t="s">
        <v>311</v>
      </c>
      <c r="E164" s="42"/>
      <c r="F164" s="256" t="s">
        <v>1043</v>
      </c>
      <c r="G164" s="42"/>
      <c r="H164" s="42"/>
      <c r="I164" s="42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U164" s="19" t="s">
        <v>82</v>
      </c>
    </row>
    <row r="165" s="2" customFormat="1">
      <c r="A165" s="40"/>
      <c r="B165" s="41"/>
      <c r="C165" s="42"/>
      <c r="D165" s="219" t="s">
        <v>311</v>
      </c>
      <c r="E165" s="42"/>
      <c r="F165" s="257" t="s">
        <v>1044</v>
      </c>
      <c r="G165" s="42"/>
      <c r="H165" s="255">
        <v>13.67</v>
      </c>
      <c r="I165" s="42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U165" s="19" t="s">
        <v>82</v>
      </c>
    </row>
    <row r="166" s="2" customFormat="1">
      <c r="A166" s="40"/>
      <c r="B166" s="41"/>
      <c r="C166" s="42"/>
      <c r="D166" s="219" t="s">
        <v>311</v>
      </c>
      <c r="E166" s="42"/>
      <c r="F166" s="253" t="s">
        <v>995</v>
      </c>
      <c r="G166" s="42"/>
      <c r="H166" s="42"/>
      <c r="I166" s="42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U166" s="19" t="s">
        <v>82</v>
      </c>
    </row>
    <row r="167" s="2" customFormat="1">
      <c r="A167" s="40"/>
      <c r="B167" s="41"/>
      <c r="C167" s="42"/>
      <c r="D167" s="219" t="s">
        <v>311</v>
      </c>
      <c r="E167" s="42"/>
      <c r="F167" s="254" t="s">
        <v>996</v>
      </c>
      <c r="G167" s="42"/>
      <c r="H167" s="255">
        <v>746.72000000000003</v>
      </c>
      <c r="I167" s="42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U167" s="19" t="s">
        <v>82</v>
      </c>
    </row>
    <row r="168" s="2" customFormat="1">
      <c r="A168" s="40"/>
      <c r="B168" s="41"/>
      <c r="C168" s="42"/>
      <c r="D168" s="219" t="s">
        <v>311</v>
      </c>
      <c r="E168" s="42"/>
      <c r="F168" s="256" t="s">
        <v>997</v>
      </c>
      <c r="G168" s="42"/>
      <c r="H168" s="42"/>
      <c r="I168" s="42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U168" s="19" t="s">
        <v>82</v>
      </c>
    </row>
    <row r="169" s="2" customFormat="1">
      <c r="A169" s="40"/>
      <c r="B169" s="41"/>
      <c r="C169" s="42"/>
      <c r="D169" s="219" t="s">
        <v>311</v>
      </c>
      <c r="E169" s="42"/>
      <c r="F169" s="257" t="s">
        <v>998</v>
      </c>
      <c r="G169" s="42"/>
      <c r="H169" s="255">
        <v>746.72000000000003</v>
      </c>
      <c r="I169" s="42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U169" s="19" t="s">
        <v>82</v>
      </c>
    </row>
    <row r="170" s="2" customFormat="1">
      <c r="A170" s="40"/>
      <c r="B170" s="41"/>
      <c r="C170" s="42"/>
      <c r="D170" s="219" t="s">
        <v>311</v>
      </c>
      <c r="E170" s="42"/>
      <c r="F170" s="253" t="s">
        <v>985</v>
      </c>
      <c r="G170" s="42"/>
      <c r="H170" s="42"/>
      <c r="I170" s="42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U170" s="19" t="s">
        <v>82</v>
      </c>
    </row>
    <row r="171" s="2" customFormat="1">
      <c r="A171" s="40"/>
      <c r="B171" s="41"/>
      <c r="C171" s="42"/>
      <c r="D171" s="219" t="s">
        <v>311</v>
      </c>
      <c r="E171" s="42"/>
      <c r="F171" s="254" t="s">
        <v>986</v>
      </c>
      <c r="G171" s="42"/>
      <c r="H171" s="255">
        <v>227.40000000000001</v>
      </c>
      <c r="I171" s="42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U171" s="19" t="s">
        <v>82</v>
      </c>
    </row>
    <row r="172" s="2" customFormat="1">
      <c r="A172" s="40"/>
      <c r="B172" s="41"/>
      <c r="C172" s="42"/>
      <c r="D172" s="219" t="s">
        <v>311</v>
      </c>
      <c r="E172" s="42"/>
      <c r="F172" s="256" t="s">
        <v>987</v>
      </c>
      <c r="G172" s="42"/>
      <c r="H172" s="42"/>
      <c r="I172" s="42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U172" s="19" t="s">
        <v>82</v>
      </c>
    </row>
    <row r="173" s="2" customFormat="1">
      <c r="A173" s="40"/>
      <c r="B173" s="41"/>
      <c r="C173" s="42"/>
      <c r="D173" s="219" t="s">
        <v>311</v>
      </c>
      <c r="E173" s="42"/>
      <c r="F173" s="257" t="s">
        <v>988</v>
      </c>
      <c r="G173" s="42"/>
      <c r="H173" s="255">
        <v>227.40000000000001</v>
      </c>
      <c r="I173" s="42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U173" s="19" t="s">
        <v>82</v>
      </c>
    </row>
    <row r="174" s="2" customFormat="1" ht="21.75" customHeight="1">
      <c r="A174" s="40"/>
      <c r="B174" s="41"/>
      <c r="C174" s="206" t="s">
        <v>183</v>
      </c>
      <c r="D174" s="206" t="s">
        <v>129</v>
      </c>
      <c r="E174" s="207" t="s">
        <v>1045</v>
      </c>
      <c r="F174" s="208" t="s">
        <v>1046</v>
      </c>
      <c r="G174" s="209" t="s">
        <v>295</v>
      </c>
      <c r="H174" s="210">
        <v>23.276</v>
      </c>
      <c r="I174" s="211"/>
      <c r="J174" s="212">
        <f>ROUND(I174*H174,2)</f>
        <v>0</v>
      </c>
      <c r="K174" s="208" t="s">
        <v>133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153</v>
      </c>
      <c r="AT174" s="217" t="s">
        <v>129</v>
      </c>
      <c r="AU174" s="217" t="s">
        <v>82</v>
      </c>
      <c r="AY174" s="19" t="s">
        <v>126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153</v>
      </c>
      <c r="BM174" s="217" t="s">
        <v>1047</v>
      </c>
    </row>
    <row r="175" s="2" customFormat="1">
      <c r="A175" s="40"/>
      <c r="B175" s="41"/>
      <c r="C175" s="42"/>
      <c r="D175" s="219" t="s">
        <v>136</v>
      </c>
      <c r="E175" s="42"/>
      <c r="F175" s="220" t="s">
        <v>1048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136</v>
      </c>
      <c r="AU175" s="19" t="s">
        <v>82</v>
      </c>
    </row>
    <row r="176" s="2" customFormat="1">
      <c r="A176" s="40"/>
      <c r="B176" s="41"/>
      <c r="C176" s="42"/>
      <c r="D176" s="224" t="s">
        <v>137</v>
      </c>
      <c r="E176" s="42"/>
      <c r="F176" s="225" t="s">
        <v>1049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137</v>
      </c>
      <c r="AU176" s="19" t="s">
        <v>82</v>
      </c>
    </row>
    <row r="177" s="2" customFormat="1" ht="21.75" customHeight="1">
      <c r="A177" s="40"/>
      <c r="B177" s="41"/>
      <c r="C177" s="206" t="s">
        <v>189</v>
      </c>
      <c r="D177" s="206" t="s">
        <v>129</v>
      </c>
      <c r="E177" s="207" t="s">
        <v>1050</v>
      </c>
      <c r="F177" s="208" t="s">
        <v>1051</v>
      </c>
      <c r="G177" s="209" t="s">
        <v>295</v>
      </c>
      <c r="H177" s="210">
        <v>63.465000000000003</v>
      </c>
      <c r="I177" s="211"/>
      <c r="J177" s="212">
        <f>ROUND(I177*H177,2)</f>
        <v>0</v>
      </c>
      <c r="K177" s="208" t="s">
        <v>133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153</v>
      </c>
      <c r="AT177" s="217" t="s">
        <v>129</v>
      </c>
      <c r="AU177" s="217" t="s">
        <v>82</v>
      </c>
      <c r="AY177" s="19" t="s">
        <v>126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153</v>
      </c>
      <c r="BM177" s="217" t="s">
        <v>1052</v>
      </c>
    </row>
    <row r="178" s="2" customFormat="1">
      <c r="A178" s="40"/>
      <c r="B178" s="41"/>
      <c r="C178" s="42"/>
      <c r="D178" s="219" t="s">
        <v>136</v>
      </c>
      <c r="E178" s="42"/>
      <c r="F178" s="220" t="s">
        <v>1053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136</v>
      </c>
      <c r="AU178" s="19" t="s">
        <v>82</v>
      </c>
    </row>
    <row r="179" s="2" customFormat="1">
      <c r="A179" s="40"/>
      <c r="B179" s="41"/>
      <c r="C179" s="42"/>
      <c r="D179" s="224" t="s">
        <v>137</v>
      </c>
      <c r="E179" s="42"/>
      <c r="F179" s="225" t="s">
        <v>1054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137</v>
      </c>
      <c r="AU179" s="19" t="s">
        <v>82</v>
      </c>
    </row>
    <row r="180" s="13" customFormat="1">
      <c r="A180" s="13"/>
      <c r="B180" s="226"/>
      <c r="C180" s="227"/>
      <c r="D180" s="219" t="s">
        <v>139</v>
      </c>
      <c r="E180" s="228" t="s">
        <v>19</v>
      </c>
      <c r="F180" s="229" t="s">
        <v>305</v>
      </c>
      <c r="G180" s="227"/>
      <c r="H180" s="228" t="s">
        <v>19</v>
      </c>
      <c r="I180" s="230"/>
      <c r="J180" s="227"/>
      <c r="K180" s="227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139</v>
      </c>
      <c r="AU180" s="235" t="s">
        <v>82</v>
      </c>
      <c r="AV180" s="13" t="s">
        <v>80</v>
      </c>
      <c r="AW180" s="13" t="s">
        <v>33</v>
      </c>
      <c r="AX180" s="13" t="s">
        <v>72</v>
      </c>
      <c r="AY180" s="235" t="s">
        <v>126</v>
      </c>
    </row>
    <row r="181" s="13" customFormat="1">
      <c r="A181" s="13"/>
      <c r="B181" s="226"/>
      <c r="C181" s="227"/>
      <c r="D181" s="219" t="s">
        <v>139</v>
      </c>
      <c r="E181" s="228" t="s">
        <v>19</v>
      </c>
      <c r="F181" s="229" t="s">
        <v>1055</v>
      </c>
      <c r="G181" s="227"/>
      <c r="H181" s="228" t="s">
        <v>19</v>
      </c>
      <c r="I181" s="230"/>
      <c r="J181" s="227"/>
      <c r="K181" s="227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139</v>
      </c>
      <c r="AU181" s="235" t="s">
        <v>82</v>
      </c>
      <c r="AV181" s="13" t="s">
        <v>80</v>
      </c>
      <c r="AW181" s="13" t="s">
        <v>33</v>
      </c>
      <c r="AX181" s="13" t="s">
        <v>72</v>
      </c>
      <c r="AY181" s="235" t="s">
        <v>126</v>
      </c>
    </row>
    <row r="182" s="14" customFormat="1">
      <c r="A182" s="14"/>
      <c r="B182" s="236"/>
      <c r="C182" s="237"/>
      <c r="D182" s="219" t="s">
        <v>139</v>
      </c>
      <c r="E182" s="239" t="s">
        <v>19</v>
      </c>
      <c r="F182" s="252" t="s">
        <v>966</v>
      </c>
      <c r="G182" s="237"/>
      <c r="H182" s="240">
        <v>63.465000000000003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139</v>
      </c>
      <c r="AU182" s="246" t="s">
        <v>82</v>
      </c>
      <c r="AV182" s="14" t="s">
        <v>82</v>
      </c>
      <c r="AW182" s="14" t="s">
        <v>33</v>
      </c>
      <c r="AX182" s="14" t="s">
        <v>80</v>
      </c>
      <c r="AY182" s="246" t="s">
        <v>126</v>
      </c>
    </row>
    <row r="183" s="2" customFormat="1">
      <c r="A183" s="40"/>
      <c r="B183" s="41"/>
      <c r="C183" s="42"/>
      <c r="D183" s="219" t="s">
        <v>311</v>
      </c>
      <c r="E183" s="42"/>
      <c r="F183" s="253" t="s">
        <v>1021</v>
      </c>
      <c r="G183" s="42"/>
      <c r="H183" s="42"/>
      <c r="I183" s="42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U183" s="19" t="s">
        <v>82</v>
      </c>
    </row>
    <row r="184" s="2" customFormat="1">
      <c r="A184" s="40"/>
      <c r="B184" s="41"/>
      <c r="C184" s="42"/>
      <c r="D184" s="219" t="s">
        <v>311</v>
      </c>
      <c r="E184" s="42"/>
      <c r="F184" s="254" t="s">
        <v>1022</v>
      </c>
      <c r="G184" s="42"/>
      <c r="H184" s="255">
        <v>253.86000000000001</v>
      </c>
      <c r="I184" s="42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U184" s="19" t="s">
        <v>82</v>
      </c>
    </row>
    <row r="185" s="2" customFormat="1">
      <c r="A185" s="40"/>
      <c r="B185" s="41"/>
      <c r="C185" s="42"/>
      <c r="D185" s="219" t="s">
        <v>311</v>
      </c>
      <c r="E185" s="42"/>
      <c r="F185" s="256" t="s">
        <v>1023</v>
      </c>
      <c r="G185" s="42"/>
      <c r="H185" s="42"/>
      <c r="I185" s="42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U185" s="19" t="s">
        <v>82</v>
      </c>
    </row>
    <row r="186" s="2" customFormat="1">
      <c r="A186" s="40"/>
      <c r="B186" s="41"/>
      <c r="C186" s="42"/>
      <c r="D186" s="219" t="s">
        <v>311</v>
      </c>
      <c r="E186" s="42"/>
      <c r="F186" s="257" t="s">
        <v>1024</v>
      </c>
      <c r="G186" s="42"/>
      <c r="H186" s="255">
        <v>253.86000000000001</v>
      </c>
      <c r="I186" s="42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U186" s="19" t="s">
        <v>82</v>
      </c>
    </row>
    <row r="187" s="2" customFormat="1" ht="21.75" customHeight="1">
      <c r="A187" s="40"/>
      <c r="B187" s="41"/>
      <c r="C187" s="206" t="s">
        <v>195</v>
      </c>
      <c r="D187" s="206" t="s">
        <v>129</v>
      </c>
      <c r="E187" s="207" t="s">
        <v>1056</v>
      </c>
      <c r="F187" s="208" t="s">
        <v>1057</v>
      </c>
      <c r="G187" s="209" t="s">
        <v>295</v>
      </c>
      <c r="H187" s="210">
        <v>547.22799999999995</v>
      </c>
      <c r="I187" s="211"/>
      <c r="J187" s="212">
        <f>ROUND(I187*H187,2)</f>
        <v>0</v>
      </c>
      <c r="K187" s="208" t="s">
        <v>133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153</v>
      </c>
      <c r="AT187" s="217" t="s">
        <v>129</v>
      </c>
      <c r="AU187" s="217" t="s">
        <v>82</v>
      </c>
      <c r="AY187" s="19" t="s">
        <v>126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153</v>
      </c>
      <c r="BM187" s="217" t="s">
        <v>1058</v>
      </c>
    </row>
    <row r="188" s="2" customFormat="1">
      <c r="A188" s="40"/>
      <c r="B188" s="41"/>
      <c r="C188" s="42"/>
      <c r="D188" s="219" t="s">
        <v>136</v>
      </c>
      <c r="E188" s="42"/>
      <c r="F188" s="220" t="s">
        <v>1059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136</v>
      </c>
      <c r="AU188" s="19" t="s">
        <v>82</v>
      </c>
    </row>
    <row r="189" s="2" customFormat="1">
      <c r="A189" s="40"/>
      <c r="B189" s="41"/>
      <c r="C189" s="42"/>
      <c r="D189" s="224" t="s">
        <v>137</v>
      </c>
      <c r="E189" s="42"/>
      <c r="F189" s="225" t="s">
        <v>1060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137</v>
      </c>
      <c r="AU189" s="19" t="s">
        <v>82</v>
      </c>
    </row>
    <row r="190" s="13" customFormat="1">
      <c r="A190" s="13"/>
      <c r="B190" s="226"/>
      <c r="C190" s="227"/>
      <c r="D190" s="219" t="s">
        <v>139</v>
      </c>
      <c r="E190" s="228" t="s">
        <v>19</v>
      </c>
      <c r="F190" s="229" t="s">
        <v>1061</v>
      </c>
      <c r="G190" s="227"/>
      <c r="H190" s="228" t="s">
        <v>19</v>
      </c>
      <c r="I190" s="230"/>
      <c r="J190" s="227"/>
      <c r="K190" s="227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139</v>
      </c>
      <c r="AU190" s="235" t="s">
        <v>82</v>
      </c>
      <c r="AV190" s="13" t="s">
        <v>80</v>
      </c>
      <c r="AW190" s="13" t="s">
        <v>33</v>
      </c>
      <c r="AX190" s="13" t="s">
        <v>72</v>
      </c>
      <c r="AY190" s="235" t="s">
        <v>126</v>
      </c>
    </row>
    <row r="191" s="14" customFormat="1">
      <c r="A191" s="14"/>
      <c r="B191" s="236"/>
      <c r="C191" s="237"/>
      <c r="D191" s="219" t="s">
        <v>139</v>
      </c>
      <c r="E191" s="238" t="s">
        <v>19</v>
      </c>
      <c r="F191" s="239" t="s">
        <v>965</v>
      </c>
      <c r="G191" s="237"/>
      <c r="H191" s="240">
        <v>587.41700000000003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139</v>
      </c>
      <c r="AU191" s="246" t="s">
        <v>82</v>
      </c>
      <c r="AV191" s="14" t="s">
        <v>82</v>
      </c>
      <c r="AW191" s="14" t="s">
        <v>33</v>
      </c>
      <c r="AX191" s="14" t="s">
        <v>72</v>
      </c>
      <c r="AY191" s="246" t="s">
        <v>126</v>
      </c>
    </row>
    <row r="192" s="13" customFormat="1">
      <c r="A192" s="13"/>
      <c r="B192" s="226"/>
      <c r="C192" s="227"/>
      <c r="D192" s="219" t="s">
        <v>139</v>
      </c>
      <c r="E192" s="228" t="s">
        <v>19</v>
      </c>
      <c r="F192" s="229" t="s">
        <v>1062</v>
      </c>
      <c r="G192" s="227"/>
      <c r="H192" s="228" t="s">
        <v>19</v>
      </c>
      <c r="I192" s="230"/>
      <c r="J192" s="227"/>
      <c r="K192" s="227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139</v>
      </c>
      <c r="AU192" s="235" t="s">
        <v>82</v>
      </c>
      <c r="AV192" s="13" t="s">
        <v>80</v>
      </c>
      <c r="AW192" s="13" t="s">
        <v>33</v>
      </c>
      <c r="AX192" s="13" t="s">
        <v>72</v>
      </c>
      <c r="AY192" s="235" t="s">
        <v>126</v>
      </c>
    </row>
    <row r="193" s="14" customFormat="1">
      <c r="A193" s="14"/>
      <c r="B193" s="236"/>
      <c r="C193" s="237"/>
      <c r="D193" s="219" t="s">
        <v>139</v>
      </c>
      <c r="E193" s="238" t="s">
        <v>19</v>
      </c>
      <c r="F193" s="239" t="s">
        <v>1063</v>
      </c>
      <c r="G193" s="237"/>
      <c r="H193" s="240">
        <v>23.276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139</v>
      </c>
      <c r="AU193" s="246" t="s">
        <v>82</v>
      </c>
      <c r="AV193" s="14" t="s">
        <v>82</v>
      </c>
      <c r="AW193" s="14" t="s">
        <v>33</v>
      </c>
      <c r="AX193" s="14" t="s">
        <v>72</v>
      </c>
      <c r="AY193" s="246" t="s">
        <v>126</v>
      </c>
    </row>
    <row r="194" s="13" customFormat="1">
      <c r="A194" s="13"/>
      <c r="B194" s="226"/>
      <c r="C194" s="227"/>
      <c r="D194" s="219" t="s">
        <v>139</v>
      </c>
      <c r="E194" s="228" t="s">
        <v>19</v>
      </c>
      <c r="F194" s="229" t="s">
        <v>1064</v>
      </c>
      <c r="G194" s="227"/>
      <c r="H194" s="228" t="s">
        <v>19</v>
      </c>
      <c r="I194" s="230"/>
      <c r="J194" s="227"/>
      <c r="K194" s="227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139</v>
      </c>
      <c r="AU194" s="235" t="s">
        <v>82</v>
      </c>
      <c r="AV194" s="13" t="s">
        <v>80</v>
      </c>
      <c r="AW194" s="13" t="s">
        <v>33</v>
      </c>
      <c r="AX194" s="13" t="s">
        <v>72</v>
      </c>
      <c r="AY194" s="235" t="s">
        <v>126</v>
      </c>
    </row>
    <row r="195" s="14" customFormat="1">
      <c r="A195" s="14"/>
      <c r="B195" s="236"/>
      <c r="C195" s="237"/>
      <c r="D195" s="219" t="s">
        <v>139</v>
      </c>
      <c r="E195" s="238" t="s">
        <v>19</v>
      </c>
      <c r="F195" s="239" t="s">
        <v>1065</v>
      </c>
      <c r="G195" s="237"/>
      <c r="H195" s="240">
        <v>-63.465000000000003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139</v>
      </c>
      <c r="AU195" s="246" t="s">
        <v>82</v>
      </c>
      <c r="AV195" s="14" t="s">
        <v>82</v>
      </c>
      <c r="AW195" s="14" t="s">
        <v>33</v>
      </c>
      <c r="AX195" s="14" t="s">
        <v>72</v>
      </c>
      <c r="AY195" s="246" t="s">
        <v>126</v>
      </c>
    </row>
    <row r="196" s="15" customFormat="1">
      <c r="A196" s="15"/>
      <c r="B196" s="258"/>
      <c r="C196" s="259"/>
      <c r="D196" s="219" t="s">
        <v>139</v>
      </c>
      <c r="E196" s="260" t="s">
        <v>19</v>
      </c>
      <c r="F196" s="261" t="s">
        <v>343</v>
      </c>
      <c r="G196" s="259"/>
      <c r="H196" s="262">
        <v>547.22799999999995</v>
      </c>
      <c r="I196" s="263"/>
      <c r="J196" s="259"/>
      <c r="K196" s="259"/>
      <c r="L196" s="264"/>
      <c r="M196" s="265"/>
      <c r="N196" s="266"/>
      <c r="O196" s="266"/>
      <c r="P196" s="266"/>
      <c r="Q196" s="266"/>
      <c r="R196" s="266"/>
      <c r="S196" s="266"/>
      <c r="T196" s="267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8" t="s">
        <v>139</v>
      </c>
      <c r="AU196" s="268" t="s">
        <v>82</v>
      </c>
      <c r="AV196" s="15" t="s">
        <v>153</v>
      </c>
      <c r="AW196" s="15" t="s">
        <v>33</v>
      </c>
      <c r="AX196" s="15" t="s">
        <v>80</v>
      </c>
      <c r="AY196" s="268" t="s">
        <v>126</v>
      </c>
    </row>
    <row r="197" s="2" customFormat="1" ht="16.5" customHeight="1">
      <c r="A197" s="40"/>
      <c r="B197" s="41"/>
      <c r="C197" s="206" t="s">
        <v>200</v>
      </c>
      <c r="D197" s="206" t="s">
        <v>129</v>
      </c>
      <c r="E197" s="207" t="s">
        <v>1066</v>
      </c>
      <c r="F197" s="208" t="s">
        <v>1067</v>
      </c>
      <c r="G197" s="209" t="s">
        <v>295</v>
      </c>
      <c r="H197" s="210">
        <v>63.465000000000003</v>
      </c>
      <c r="I197" s="211"/>
      <c r="J197" s="212">
        <f>ROUND(I197*H197,2)</f>
        <v>0</v>
      </c>
      <c r="K197" s="208" t="s">
        <v>133</v>
      </c>
      <c r="L197" s="46"/>
      <c r="M197" s="213" t="s">
        <v>19</v>
      </c>
      <c r="N197" s="214" t="s">
        <v>43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153</v>
      </c>
      <c r="AT197" s="217" t="s">
        <v>129</v>
      </c>
      <c r="AU197" s="217" t="s">
        <v>82</v>
      </c>
      <c r="AY197" s="19" t="s">
        <v>126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80</v>
      </c>
      <c r="BK197" s="218">
        <f>ROUND(I197*H197,2)</f>
        <v>0</v>
      </c>
      <c r="BL197" s="19" t="s">
        <v>153</v>
      </c>
      <c r="BM197" s="217" t="s">
        <v>1068</v>
      </c>
    </row>
    <row r="198" s="2" customFormat="1">
      <c r="A198" s="40"/>
      <c r="B198" s="41"/>
      <c r="C198" s="42"/>
      <c r="D198" s="219" t="s">
        <v>136</v>
      </c>
      <c r="E198" s="42"/>
      <c r="F198" s="220" t="s">
        <v>1069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136</v>
      </c>
      <c r="AU198" s="19" t="s">
        <v>82</v>
      </c>
    </row>
    <row r="199" s="2" customFormat="1">
      <c r="A199" s="40"/>
      <c r="B199" s="41"/>
      <c r="C199" s="42"/>
      <c r="D199" s="224" t="s">
        <v>137</v>
      </c>
      <c r="E199" s="42"/>
      <c r="F199" s="225" t="s">
        <v>1070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137</v>
      </c>
      <c r="AU199" s="19" t="s">
        <v>82</v>
      </c>
    </row>
    <row r="200" s="13" customFormat="1">
      <c r="A200" s="13"/>
      <c r="B200" s="226"/>
      <c r="C200" s="227"/>
      <c r="D200" s="219" t="s">
        <v>139</v>
      </c>
      <c r="E200" s="228" t="s">
        <v>19</v>
      </c>
      <c r="F200" s="229" t="s">
        <v>305</v>
      </c>
      <c r="G200" s="227"/>
      <c r="H200" s="228" t="s">
        <v>19</v>
      </c>
      <c r="I200" s="230"/>
      <c r="J200" s="227"/>
      <c r="K200" s="227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139</v>
      </c>
      <c r="AU200" s="235" t="s">
        <v>82</v>
      </c>
      <c r="AV200" s="13" t="s">
        <v>80</v>
      </c>
      <c r="AW200" s="13" t="s">
        <v>33</v>
      </c>
      <c r="AX200" s="13" t="s">
        <v>72</v>
      </c>
      <c r="AY200" s="235" t="s">
        <v>126</v>
      </c>
    </row>
    <row r="201" s="13" customFormat="1">
      <c r="A201" s="13"/>
      <c r="B201" s="226"/>
      <c r="C201" s="227"/>
      <c r="D201" s="219" t="s">
        <v>139</v>
      </c>
      <c r="E201" s="228" t="s">
        <v>19</v>
      </c>
      <c r="F201" s="229" t="s">
        <v>1055</v>
      </c>
      <c r="G201" s="227"/>
      <c r="H201" s="228" t="s">
        <v>19</v>
      </c>
      <c r="I201" s="230"/>
      <c r="J201" s="227"/>
      <c r="K201" s="227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139</v>
      </c>
      <c r="AU201" s="235" t="s">
        <v>82</v>
      </c>
      <c r="AV201" s="13" t="s">
        <v>80</v>
      </c>
      <c r="AW201" s="13" t="s">
        <v>33</v>
      </c>
      <c r="AX201" s="13" t="s">
        <v>72</v>
      </c>
      <c r="AY201" s="235" t="s">
        <v>126</v>
      </c>
    </row>
    <row r="202" s="14" customFormat="1">
      <c r="A202" s="14"/>
      <c r="B202" s="236"/>
      <c r="C202" s="237"/>
      <c r="D202" s="219" t="s">
        <v>139</v>
      </c>
      <c r="E202" s="239" t="s">
        <v>19</v>
      </c>
      <c r="F202" s="252" t="s">
        <v>966</v>
      </c>
      <c r="G202" s="237"/>
      <c r="H202" s="240">
        <v>63.465000000000003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139</v>
      </c>
      <c r="AU202" s="246" t="s">
        <v>82</v>
      </c>
      <c r="AV202" s="14" t="s">
        <v>82</v>
      </c>
      <c r="AW202" s="14" t="s">
        <v>33</v>
      </c>
      <c r="AX202" s="14" t="s">
        <v>80</v>
      </c>
      <c r="AY202" s="246" t="s">
        <v>126</v>
      </c>
    </row>
    <row r="203" s="2" customFormat="1">
      <c r="A203" s="40"/>
      <c r="B203" s="41"/>
      <c r="C203" s="42"/>
      <c r="D203" s="219" t="s">
        <v>311</v>
      </c>
      <c r="E203" s="42"/>
      <c r="F203" s="253" t="s">
        <v>1021</v>
      </c>
      <c r="G203" s="42"/>
      <c r="H203" s="42"/>
      <c r="I203" s="42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U203" s="19" t="s">
        <v>82</v>
      </c>
    </row>
    <row r="204" s="2" customFormat="1">
      <c r="A204" s="40"/>
      <c r="B204" s="41"/>
      <c r="C204" s="42"/>
      <c r="D204" s="219" t="s">
        <v>311</v>
      </c>
      <c r="E204" s="42"/>
      <c r="F204" s="254" t="s">
        <v>1022</v>
      </c>
      <c r="G204" s="42"/>
      <c r="H204" s="255">
        <v>253.86000000000001</v>
      </c>
      <c r="I204" s="42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U204" s="19" t="s">
        <v>82</v>
      </c>
    </row>
    <row r="205" s="2" customFormat="1">
      <c r="A205" s="40"/>
      <c r="B205" s="41"/>
      <c r="C205" s="42"/>
      <c r="D205" s="219" t="s">
        <v>311</v>
      </c>
      <c r="E205" s="42"/>
      <c r="F205" s="256" t="s">
        <v>1023</v>
      </c>
      <c r="G205" s="42"/>
      <c r="H205" s="42"/>
      <c r="I205" s="42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U205" s="19" t="s">
        <v>82</v>
      </c>
    </row>
    <row r="206" s="2" customFormat="1">
      <c r="A206" s="40"/>
      <c r="B206" s="41"/>
      <c r="C206" s="42"/>
      <c r="D206" s="219" t="s">
        <v>311</v>
      </c>
      <c r="E206" s="42"/>
      <c r="F206" s="257" t="s">
        <v>1024</v>
      </c>
      <c r="G206" s="42"/>
      <c r="H206" s="255">
        <v>253.86000000000001</v>
      </c>
      <c r="I206" s="42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U206" s="19" t="s">
        <v>82</v>
      </c>
    </row>
    <row r="207" s="2" customFormat="1" ht="16.5" customHeight="1">
      <c r="A207" s="40"/>
      <c r="B207" s="41"/>
      <c r="C207" s="206" t="s">
        <v>8</v>
      </c>
      <c r="D207" s="206" t="s">
        <v>129</v>
      </c>
      <c r="E207" s="207" t="s">
        <v>356</v>
      </c>
      <c r="F207" s="208" t="s">
        <v>357</v>
      </c>
      <c r="G207" s="209" t="s">
        <v>358</v>
      </c>
      <c r="H207" s="210">
        <v>985.00999999999999</v>
      </c>
      <c r="I207" s="211"/>
      <c r="J207" s="212">
        <f>ROUND(I207*H207,2)</f>
        <v>0</v>
      </c>
      <c r="K207" s="208" t="s">
        <v>133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153</v>
      </c>
      <c r="AT207" s="217" t="s">
        <v>129</v>
      </c>
      <c r="AU207" s="217" t="s">
        <v>82</v>
      </c>
      <c r="AY207" s="19" t="s">
        <v>126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153</v>
      </c>
      <c r="BM207" s="217" t="s">
        <v>1071</v>
      </c>
    </row>
    <row r="208" s="2" customFormat="1">
      <c r="A208" s="40"/>
      <c r="B208" s="41"/>
      <c r="C208" s="42"/>
      <c r="D208" s="219" t="s">
        <v>136</v>
      </c>
      <c r="E208" s="42"/>
      <c r="F208" s="220" t="s">
        <v>360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136</v>
      </c>
      <c r="AU208" s="19" t="s">
        <v>82</v>
      </c>
    </row>
    <row r="209" s="2" customFormat="1">
      <c r="A209" s="40"/>
      <c r="B209" s="41"/>
      <c r="C209" s="42"/>
      <c r="D209" s="224" t="s">
        <v>137</v>
      </c>
      <c r="E209" s="42"/>
      <c r="F209" s="225" t="s">
        <v>361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137</v>
      </c>
      <c r="AU209" s="19" t="s">
        <v>82</v>
      </c>
    </row>
    <row r="210" s="14" customFormat="1">
      <c r="A210" s="14"/>
      <c r="B210" s="236"/>
      <c r="C210" s="237"/>
      <c r="D210" s="219" t="s">
        <v>139</v>
      </c>
      <c r="E210" s="237"/>
      <c r="F210" s="239" t="s">
        <v>1072</v>
      </c>
      <c r="G210" s="237"/>
      <c r="H210" s="240">
        <v>985.00999999999999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139</v>
      </c>
      <c r="AU210" s="246" t="s">
        <v>82</v>
      </c>
      <c r="AV210" s="14" t="s">
        <v>82</v>
      </c>
      <c r="AW210" s="14" t="s">
        <v>4</v>
      </c>
      <c r="AX210" s="14" t="s">
        <v>80</v>
      </c>
      <c r="AY210" s="246" t="s">
        <v>126</v>
      </c>
    </row>
    <row r="211" s="2" customFormat="1" ht="16.5" customHeight="1">
      <c r="A211" s="40"/>
      <c r="B211" s="41"/>
      <c r="C211" s="206" t="s">
        <v>208</v>
      </c>
      <c r="D211" s="206" t="s">
        <v>129</v>
      </c>
      <c r="E211" s="207" t="s">
        <v>363</v>
      </c>
      <c r="F211" s="208" t="s">
        <v>364</v>
      </c>
      <c r="G211" s="209" t="s">
        <v>295</v>
      </c>
      <c r="H211" s="210">
        <v>674.15800000000002</v>
      </c>
      <c r="I211" s="211"/>
      <c r="J211" s="212">
        <f>ROUND(I211*H211,2)</f>
        <v>0</v>
      </c>
      <c r="K211" s="208" t="s">
        <v>133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153</v>
      </c>
      <c r="AT211" s="217" t="s">
        <v>129</v>
      </c>
      <c r="AU211" s="217" t="s">
        <v>82</v>
      </c>
      <c r="AY211" s="19" t="s">
        <v>126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153</v>
      </c>
      <c r="BM211" s="217" t="s">
        <v>1073</v>
      </c>
    </row>
    <row r="212" s="2" customFormat="1">
      <c r="A212" s="40"/>
      <c r="B212" s="41"/>
      <c r="C212" s="42"/>
      <c r="D212" s="219" t="s">
        <v>136</v>
      </c>
      <c r="E212" s="42"/>
      <c r="F212" s="220" t="s">
        <v>366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136</v>
      </c>
      <c r="AU212" s="19" t="s">
        <v>82</v>
      </c>
    </row>
    <row r="213" s="2" customFormat="1">
      <c r="A213" s="40"/>
      <c r="B213" s="41"/>
      <c r="C213" s="42"/>
      <c r="D213" s="224" t="s">
        <v>137</v>
      </c>
      <c r="E213" s="42"/>
      <c r="F213" s="225" t="s">
        <v>367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137</v>
      </c>
      <c r="AU213" s="19" t="s">
        <v>82</v>
      </c>
    </row>
    <row r="214" s="13" customFormat="1">
      <c r="A214" s="13"/>
      <c r="B214" s="226"/>
      <c r="C214" s="227"/>
      <c r="D214" s="219" t="s">
        <v>139</v>
      </c>
      <c r="E214" s="228" t="s">
        <v>19</v>
      </c>
      <c r="F214" s="229" t="s">
        <v>1074</v>
      </c>
      <c r="G214" s="227"/>
      <c r="H214" s="228" t="s">
        <v>19</v>
      </c>
      <c r="I214" s="230"/>
      <c r="J214" s="227"/>
      <c r="K214" s="227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139</v>
      </c>
      <c r="AU214" s="235" t="s">
        <v>82</v>
      </c>
      <c r="AV214" s="13" t="s">
        <v>80</v>
      </c>
      <c r="AW214" s="13" t="s">
        <v>33</v>
      </c>
      <c r="AX214" s="13" t="s">
        <v>72</v>
      </c>
      <c r="AY214" s="235" t="s">
        <v>126</v>
      </c>
    </row>
    <row r="215" s="13" customFormat="1">
      <c r="A215" s="13"/>
      <c r="B215" s="226"/>
      <c r="C215" s="227"/>
      <c r="D215" s="219" t="s">
        <v>139</v>
      </c>
      <c r="E215" s="228" t="s">
        <v>19</v>
      </c>
      <c r="F215" s="229" t="s">
        <v>1061</v>
      </c>
      <c r="G215" s="227"/>
      <c r="H215" s="228" t="s">
        <v>19</v>
      </c>
      <c r="I215" s="230"/>
      <c r="J215" s="227"/>
      <c r="K215" s="227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139</v>
      </c>
      <c r="AU215" s="235" t="s">
        <v>82</v>
      </c>
      <c r="AV215" s="13" t="s">
        <v>80</v>
      </c>
      <c r="AW215" s="13" t="s">
        <v>33</v>
      </c>
      <c r="AX215" s="13" t="s">
        <v>72</v>
      </c>
      <c r="AY215" s="235" t="s">
        <v>126</v>
      </c>
    </row>
    <row r="216" s="14" customFormat="1">
      <c r="A216" s="14"/>
      <c r="B216" s="236"/>
      <c r="C216" s="237"/>
      <c r="D216" s="219" t="s">
        <v>139</v>
      </c>
      <c r="E216" s="238" t="s">
        <v>19</v>
      </c>
      <c r="F216" s="239" t="s">
        <v>965</v>
      </c>
      <c r="G216" s="237"/>
      <c r="H216" s="240">
        <v>587.41700000000003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6" t="s">
        <v>139</v>
      </c>
      <c r="AU216" s="246" t="s">
        <v>82</v>
      </c>
      <c r="AV216" s="14" t="s">
        <v>82</v>
      </c>
      <c r="AW216" s="14" t="s">
        <v>33</v>
      </c>
      <c r="AX216" s="14" t="s">
        <v>72</v>
      </c>
      <c r="AY216" s="246" t="s">
        <v>126</v>
      </c>
    </row>
    <row r="217" s="13" customFormat="1">
      <c r="A217" s="13"/>
      <c r="B217" s="226"/>
      <c r="C217" s="227"/>
      <c r="D217" s="219" t="s">
        <v>139</v>
      </c>
      <c r="E217" s="228" t="s">
        <v>19</v>
      </c>
      <c r="F217" s="229" t="s">
        <v>1062</v>
      </c>
      <c r="G217" s="227"/>
      <c r="H217" s="228" t="s">
        <v>19</v>
      </c>
      <c r="I217" s="230"/>
      <c r="J217" s="227"/>
      <c r="K217" s="227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139</v>
      </c>
      <c r="AU217" s="235" t="s">
        <v>82</v>
      </c>
      <c r="AV217" s="13" t="s">
        <v>80</v>
      </c>
      <c r="AW217" s="13" t="s">
        <v>33</v>
      </c>
      <c r="AX217" s="13" t="s">
        <v>72</v>
      </c>
      <c r="AY217" s="235" t="s">
        <v>126</v>
      </c>
    </row>
    <row r="218" s="14" customFormat="1">
      <c r="A218" s="14"/>
      <c r="B218" s="236"/>
      <c r="C218" s="237"/>
      <c r="D218" s="219" t="s">
        <v>139</v>
      </c>
      <c r="E218" s="238" t="s">
        <v>19</v>
      </c>
      <c r="F218" s="239" t="s">
        <v>1063</v>
      </c>
      <c r="G218" s="237"/>
      <c r="H218" s="240">
        <v>23.276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139</v>
      </c>
      <c r="AU218" s="246" t="s">
        <v>82</v>
      </c>
      <c r="AV218" s="14" t="s">
        <v>82</v>
      </c>
      <c r="AW218" s="14" t="s">
        <v>33</v>
      </c>
      <c r="AX218" s="14" t="s">
        <v>72</v>
      </c>
      <c r="AY218" s="246" t="s">
        <v>126</v>
      </c>
    </row>
    <row r="219" s="13" customFormat="1">
      <c r="A219" s="13"/>
      <c r="B219" s="226"/>
      <c r="C219" s="227"/>
      <c r="D219" s="219" t="s">
        <v>139</v>
      </c>
      <c r="E219" s="228" t="s">
        <v>19</v>
      </c>
      <c r="F219" s="229" t="s">
        <v>1075</v>
      </c>
      <c r="G219" s="227"/>
      <c r="H219" s="228" t="s">
        <v>19</v>
      </c>
      <c r="I219" s="230"/>
      <c r="J219" s="227"/>
      <c r="K219" s="227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139</v>
      </c>
      <c r="AU219" s="235" t="s">
        <v>82</v>
      </c>
      <c r="AV219" s="13" t="s">
        <v>80</v>
      </c>
      <c r="AW219" s="13" t="s">
        <v>33</v>
      </c>
      <c r="AX219" s="13" t="s">
        <v>72</v>
      </c>
      <c r="AY219" s="235" t="s">
        <v>126</v>
      </c>
    </row>
    <row r="220" s="13" customFormat="1">
      <c r="A220" s="13"/>
      <c r="B220" s="226"/>
      <c r="C220" s="227"/>
      <c r="D220" s="219" t="s">
        <v>139</v>
      </c>
      <c r="E220" s="228" t="s">
        <v>19</v>
      </c>
      <c r="F220" s="229" t="s">
        <v>1064</v>
      </c>
      <c r="G220" s="227"/>
      <c r="H220" s="228" t="s">
        <v>19</v>
      </c>
      <c r="I220" s="230"/>
      <c r="J220" s="227"/>
      <c r="K220" s="227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139</v>
      </c>
      <c r="AU220" s="235" t="s">
        <v>82</v>
      </c>
      <c r="AV220" s="13" t="s">
        <v>80</v>
      </c>
      <c r="AW220" s="13" t="s">
        <v>33</v>
      </c>
      <c r="AX220" s="13" t="s">
        <v>72</v>
      </c>
      <c r="AY220" s="235" t="s">
        <v>126</v>
      </c>
    </row>
    <row r="221" s="14" customFormat="1">
      <c r="A221" s="14"/>
      <c r="B221" s="236"/>
      <c r="C221" s="237"/>
      <c r="D221" s="219" t="s">
        <v>139</v>
      </c>
      <c r="E221" s="238" t="s">
        <v>19</v>
      </c>
      <c r="F221" s="239" t="s">
        <v>968</v>
      </c>
      <c r="G221" s="237"/>
      <c r="H221" s="240">
        <v>63.465000000000003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139</v>
      </c>
      <c r="AU221" s="246" t="s">
        <v>82</v>
      </c>
      <c r="AV221" s="14" t="s">
        <v>82</v>
      </c>
      <c r="AW221" s="14" t="s">
        <v>33</v>
      </c>
      <c r="AX221" s="14" t="s">
        <v>72</v>
      </c>
      <c r="AY221" s="246" t="s">
        <v>126</v>
      </c>
    </row>
    <row r="222" s="15" customFormat="1">
      <c r="A222" s="15"/>
      <c r="B222" s="258"/>
      <c r="C222" s="259"/>
      <c r="D222" s="219" t="s">
        <v>139</v>
      </c>
      <c r="E222" s="260" t="s">
        <v>19</v>
      </c>
      <c r="F222" s="261" t="s">
        <v>343</v>
      </c>
      <c r="G222" s="259"/>
      <c r="H222" s="262">
        <v>674.15800000000002</v>
      </c>
      <c r="I222" s="263"/>
      <c r="J222" s="259"/>
      <c r="K222" s="259"/>
      <c r="L222" s="264"/>
      <c r="M222" s="265"/>
      <c r="N222" s="266"/>
      <c r="O222" s="266"/>
      <c r="P222" s="266"/>
      <c r="Q222" s="266"/>
      <c r="R222" s="266"/>
      <c r="S222" s="266"/>
      <c r="T222" s="267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8" t="s">
        <v>139</v>
      </c>
      <c r="AU222" s="268" t="s">
        <v>82</v>
      </c>
      <c r="AV222" s="15" t="s">
        <v>153</v>
      </c>
      <c r="AW222" s="15" t="s">
        <v>33</v>
      </c>
      <c r="AX222" s="15" t="s">
        <v>80</v>
      </c>
      <c r="AY222" s="268" t="s">
        <v>126</v>
      </c>
    </row>
    <row r="223" s="2" customFormat="1" ht="16.5" customHeight="1">
      <c r="A223" s="40"/>
      <c r="B223" s="41"/>
      <c r="C223" s="206" t="s">
        <v>215</v>
      </c>
      <c r="D223" s="206" t="s">
        <v>129</v>
      </c>
      <c r="E223" s="207" t="s">
        <v>368</v>
      </c>
      <c r="F223" s="208" t="s">
        <v>369</v>
      </c>
      <c r="G223" s="209" t="s">
        <v>295</v>
      </c>
      <c r="H223" s="210">
        <v>63.465000000000003</v>
      </c>
      <c r="I223" s="211"/>
      <c r="J223" s="212">
        <f>ROUND(I223*H223,2)</f>
        <v>0</v>
      </c>
      <c r="K223" s="208" t="s">
        <v>133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153</v>
      </c>
      <c r="AT223" s="217" t="s">
        <v>129</v>
      </c>
      <c r="AU223" s="217" t="s">
        <v>82</v>
      </c>
      <c r="AY223" s="19" t="s">
        <v>126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153</v>
      </c>
      <c r="BM223" s="217" t="s">
        <v>1076</v>
      </c>
    </row>
    <row r="224" s="2" customFormat="1">
      <c r="A224" s="40"/>
      <c r="B224" s="41"/>
      <c r="C224" s="42"/>
      <c r="D224" s="219" t="s">
        <v>136</v>
      </c>
      <c r="E224" s="42"/>
      <c r="F224" s="220" t="s">
        <v>371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136</v>
      </c>
      <c r="AU224" s="19" t="s">
        <v>82</v>
      </c>
    </row>
    <row r="225" s="2" customFormat="1">
      <c r="A225" s="40"/>
      <c r="B225" s="41"/>
      <c r="C225" s="42"/>
      <c r="D225" s="224" t="s">
        <v>137</v>
      </c>
      <c r="E225" s="42"/>
      <c r="F225" s="225" t="s">
        <v>372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137</v>
      </c>
      <c r="AU225" s="19" t="s">
        <v>82</v>
      </c>
    </row>
    <row r="226" s="13" customFormat="1">
      <c r="A226" s="13"/>
      <c r="B226" s="226"/>
      <c r="C226" s="227"/>
      <c r="D226" s="219" t="s">
        <v>139</v>
      </c>
      <c r="E226" s="228" t="s">
        <v>19</v>
      </c>
      <c r="F226" s="229" t="s">
        <v>305</v>
      </c>
      <c r="G226" s="227"/>
      <c r="H226" s="228" t="s">
        <v>19</v>
      </c>
      <c r="I226" s="230"/>
      <c r="J226" s="227"/>
      <c r="K226" s="227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139</v>
      </c>
      <c r="AU226" s="235" t="s">
        <v>82</v>
      </c>
      <c r="AV226" s="13" t="s">
        <v>80</v>
      </c>
      <c r="AW226" s="13" t="s">
        <v>33</v>
      </c>
      <c r="AX226" s="13" t="s">
        <v>72</v>
      </c>
      <c r="AY226" s="235" t="s">
        <v>126</v>
      </c>
    </row>
    <row r="227" s="13" customFormat="1">
      <c r="A227" s="13"/>
      <c r="B227" s="226"/>
      <c r="C227" s="227"/>
      <c r="D227" s="219" t="s">
        <v>139</v>
      </c>
      <c r="E227" s="228" t="s">
        <v>19</v>
      </c>
      <c r="F227" s="229" t="s">
        <v>1055</v>
      </c>
      <c r="G227" s="227"/>
      <c r="H227" s="228" t="s">
        <v>19</v>
      </c>
      <c r="I227" s="230"/>
      <c r="J227" s="227"/>
      <c r="K227" s="227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139</v>
      </c>
      <c r="AU227" s="235" t="s">
        <v>82</v>
      </c>
      <c r="AV227" s="13" t="s">
        <v>80</v>
      </c>
      <c r="AW227" s="13" t="s">
        <v>33</v>
      </c>
      <c r="AX227" s="13" t="s">
        <v>72</v>
      </c>
      <c r="AY227" s="235" t="s">
        <v>126</v>
      </c>
    </row>
    <row r="228" s="14" customFormat="1">
      <c r="A228" s="14"/>
      <c r="B228" s="236"/>
      <c r="C228" s="237"/>
      <c r="D228" s="219" t="s">
        <v>139</v>
      </c>
      <c r="E228" s="239" t="s">
        <v>19</v>
      </c>
      <c r="F228" s="252" t="s">
        <v>966</v>
      </c>
      <c r="G228" s="237"/>
      <c r="H228" s="240">
        <v>63.465000000000003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139</v>
      </c>
      <c r="AU228" s="246" t="s">
        <v>82</v>
      </c>
      <c r="AV228" s="14" t="s">
        <v>82</v>
      </c>
      <c r="AW228" s="14" t="s">
        <v>33</v>
      </c>
      <c r="AX228" s="14" t="s">
        <v>80</v>
      </c>
      <c r="AY228" s="246" t="s">
        <v>126</v>
      </c>
    </row>
    <row r="229" s="2" customFormat="1">
      <c r="A229" s="40"/>
      <c r="B229" s="41"/>
      <c r="C229" s="42"/>
      <c r="D229" s="219" t="s">
        <v>311</v>
      </c>
      <c r="E229" s="42"/>
      <c r="F229" s="253" t="s">
        <v>1021</v>
      </c>
      <c r="G229" s="42"/>
      <c r="H229" s="42"/>
      <c r="I229" s="42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U229" s="19" t="s">
        <v>82</v>
      </c>
    </row>
    <row r="230" s="2" customFormat="1">
      <c r="A230" s="40"/>
      <c r="B230" s="41"/>
      <c r="C230" s="42"/>
      <c r="D230" s="219" t="s">
        <v>311</v>
      </c>
      <c r="E230" s="42"/>
      <c r="F230" s="254" t="s">
        <v>1022</v>
      </c>
      <c r="G230" s="42"/>
      <c r="H230" s="255">
        <v>253.86000000000001</v>
      </c>
      <c r="I230" s="42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U230" s="19" t="s">
        <v>82</v>
      </c>
    </row>
    <row r="231" s="2" customFormat="1">
      <c r="A231" s="40"/>
      <c r="B231" s="41"/>
      <c r="C231" s="42"/>
      <c r="D231" s="219" t="s">
        <v>311</v>
      </c>
      <c r="E231" s="42"/>
      <c r="F231" s="256" t="s">
        <v>1023</v>
      </c>
      <c r="G231" s="42"/>
      <c r="H231" s="42"/>
      <c r="I231" s="42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U231" s="19" t="s">
        <v>82</v>
      </c>
    </row>
    <row r="232" s="2" customFormat="1">
      <c r="A232" s="40"/>
      <c r="B232" s="41"/>
      <c r="C232" s="42"/>
      <c r="D232" s="219" t="s">
        <v>311</v>
      </c>
      <c r="E232" s="42"/>
      <c r="F232" s="257" t="s">
        <v>1024</v>
      </c>
      <c r="G232" s="42"/>
      <c r="H232" s="255">
        <v>253.86000000000001</v>
      </c>
      <c r="I232" s="42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U232" s="19" t="s">
        <v>82</v>
      </c>
    </row>
    <row r="233" s="2" customFormat="1" ht="16.5" customHeight="1">
      <c r="A233" s="40"/>
      <c r="B233" s="41"/>
      <c r="C233" s="206" t="s">
        <v>408</v>
      </c>
      <c r="D233" s="206" t="s">
        <v>129</v>
      </c>
      <c r="E233" s="207" t="s">
        <v>1077</v>
      </c>
      <c r="F233" s="208" t="s">
        <v>1078</v>
      </c>
      <c r="G233" s="209" t="s">
        <v>397</v>
      </c>
      <c r="H233" s="210">
        <v>1090.538</v>
      </c>
      <c r="I233" s="211"/>
      <c r="J233" s="212">
        <f>ROUND(I233*H233,2)</f>
        <v>0</v>
      </c>
      <c r="K233" s="208" t="s">
        <v>133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153</v>
      </c>
      <c r="AT233" s="217" t="s">
        <v>129</v>
      </c>
      <c r="AU233" s="217" t="s">
        <v>82</v>
      </c>
      <c r="AY233" s="19" t="s">
        <v>126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153</v>
      </c>
      <c r="BM233" s="217" t="s">
        <v>1079</v>
      </c>
    </row>
    <row r="234" s="2" customFormat="1">
      <c r="A234" s="40"/>
      <c r="B234" s="41"/>
      <c r="C234" s="42"/>
      <c r="D234" s="219" t="s">
        <v>136</v>
      </c>
      <c r="E234" s="42"/>
      <c r="F234" s="220" t="s">
        <v>1080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136</v>
      </c>
      <c r="AU234" s="19" t="s">
        <v>82</v>
      </c>
    </row>
    <row r="235" s="2" customFormat="1">
      <c r="A235" s="40"/>
      <c r="B235" s="41"/>
      <c r="C235" s="42"/>
      <c r="D235" s="224" t="s">
        <v>137</v>
      </c>
      <c r="E235" s="42"/>
      <c r="F235" s="225" t="s">
        <v>1081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137</v>
      </c>
      <c r="AU235" s="19" t="s">
        <v>82</v>
      </c>
    </row>
    <row r="236" s="13" customFormat="1">
      <c r="A236" s="13"/>
      <c r="B236" s="226"/>
      <c r="C236" s="227"/>
      <c r="D236" s="219" t="s">
        <v>139</v>
      </c>
      <c r="E236" s="228" t="s">
        <v>19</v>
      </c>
      <c r="F236" s="229" t="s">
        <v>305</v>
      </c>
      <c r="G236" s="227"/>
      <c r="H236" s="228" t="s">
        <v>19</v>
      </c>
      <c r="I236" s="230"/>
      <c r="J236" s="227"/>
      <c r="K236" s="227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139</v>
      </c>
      <c r="AU236" s="235" t="s">
        <v>82</v>
      </c>
      <c r="AV236" s="13" t="s">
        <v>80</v>
      </c>
      <c r="AW236" s="13" t="s">
        <v>33</v>
      </c>
      <c r="AX236" s="13" t="s">
        <v>72</v>
      </c>
      <c r="AY236" s="235" t="s">
        <v>126</v>
      </c>
    </row>
    <row r="237" s="13" customFormat="1">
      <c r="A237" s="13"/>
      <c r="B237" s="226"/>
      <c r="C237" s="227"/>
      <c r="D237" s="219" t="s">
        <v>139</v>
      </c>
      <c r="E237" s="228" t="s">
        <v>19</v>
      </c>
      <c r="F237" s="229" t="s">
        <v>1082</v>
      </c>
      <c r="G237" s="227"/>
      <c r="H237" s="228" t="s">
        <v>19</v>
      </c>
      <c r="I237" s="230"/>
      <c r="J237" s="227"/>
      <c r="K237" s="227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139</v>
      </c>
      <c r="AU237" s="235" t="s">
        <v>82</v>
      </c>
      <c r="AV237" s="13" t="s">
        <v>80</v>
      </c>
      <c r="AW237" s="13" t="s">
        <v>33</v>
      </c>
      <c r="AX237" s="13" t="s">
        <v>72</v>
      </c>
      <c r="AY237" s="235" t="s">
        <v>126</v>
      </c>
    </row>
    <row r="238" s="14" customFormat="1">
      <c r="A238" s="14"/>
      <c r="B238" s="236"/>
      <c r="C238" s="237"/>
      <c r="D238" s="219" t="s">
        <v>139</v>
      </c>
      <c r="E238" s="239" t="s">
        <v>19</v>
      </c>
      <c r="F238" s="252" t="s">
        <v>969</v>
      </c>
      <c r="G238" s="237"/>
      <c r="H238" s="240">
        <v>1090.538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139</v>
      </c>
      <c r="AU238" s="246" t="s">
        <v>82</v>
      </c>
      <c r="AV238" s="14" t="s">
        <v>82</v>
      </c>
      <c r="AW238" s="14" t="s">
        <v>33</v>
      </c>
      <c r="AX238" s="14" t="s">
        <v>80</v>
      </c>
      <c r="AY238" s="246" t="s">
        <v>126</v>
      </c>
    </row>
    <row r="239" s="2" customFormat="1">
      <c r="A239" s="40"/>
      <c r="B239" s="41"/>
      <c r="C239" s="42"/>
      <c r="D239" s="219" t="s">
        <v>311</v>
      </c>
      <c r="E239" s="42"/>
      <c r="F239" s="253" t="s">
        <v>1037</v>
      </c>
      <c r="G239" s="42"/>
      <c r="H239" s="42"/>
      <c r="I239" s="42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U239" s="19" t="s">
        <v>82</v>
      </c>
    </row>
    <row r="240" s="2" customFormat="1">
      <c r="A240" s="40"/>
      <c r="B240" s="41"/>
      <c r="C240" s="42"/>
      <c r="D240" s="219" t="s">
        <v>311</v>
      </c>
      <c r="E240" s="42"/>
      <c r="F240" s="254" t="s">
        <v>1038</v>
      </c>
      <c r="G240" s="42"/>
      <c r="H240" s="255">
        <v>975.50599999999997</v>
      </c>
      <c r="I240" s="42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U240" s="19" t="s">
        <v>82</v>
      </c>
    </row>
    <row r="241" s="2" customFormat="1">
      <c r="A241" s="40"/>
      <c r="B241" s="41"/>
      <c r="C241" s="42"/>
      <c r="D241" s="219" t="s">
        <v>311</v>
      </c>
      <c r="E241" s="42"/>
      <c r="F241" s="254" t="s">
        <v>1039</v>
      </c>
      <c r="G241" s="42"/>
      <c r="H241" s="255">
        <v>101.362</v>
      </c>
      <c r="I241" s="42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U241" s="19" t="s">
        <v>82</v>
      </c>
    </row>
    <row r="242" s="2" customFormat="1">
      <c r="A242" s="40"/>
      <c r="B242" s="41"/>
      <c r="C242" s="42"/>
      <c r="D242" s="219" t="s">
        <v>311</v>
      </c>
      <c r="E242" s="42"/>
      <c r="F242" s="254" t="s">
        <v>1040</v>
      </c>
      <c r="G242" s="42"/>
      <c r="H242" s="255">
        <v>13.67</v>
      </c>
      <c r="I242" s="42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U242" s="19" t="s">
        <v>82</v>
      </c>
    </row>
    <row r="243" s="2" customFormat="1">
      <c r="A243" s="40"/>
      <c r="B243" s="41"/>
      <c r="C243" s="42"/>
      <c r="D243" s="219" t="s">
        <v>311</v>
      </c>
      <c r="E243" s="42"/>
      <c r="F243" s="256" t="s">
        <v>1041</v>
      </c>
      <c r="G243" s="42"/>
      <c r="H243" s="42"/>
      <c r="I243" s="42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U243" s="19" t="s">
        <v>82</v>
      </c>
    </row>
    <row r="244" s="2" customFormat="1">
      <c r="A244" s="40"/>
      <c r="B244" s="41"/>
      <c r="C244" s="42"/>
      <c r="D244" s="219" t="s">
        <v>311</v>
      </c>
      <c r="E244" s="42"/>
      <c r="F244" s="257" t="s">
        <v>1042</v>
      </c>
      <c r="G244" s="42"/>
      <c r="H244" s="255">
        <v>746.37</v>
      </c>
      <c r="I244" s="42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U244" s="19" t="s">
        <v>82</v>
      </c>
    </row>
    <row r="245" s="2" customFormat="1">
      <c r="A245" s="40"/>
      <c r="B245" s="41"/>
      <c r="C245" s="42"/>
      <c r="D245" s="219" t="s">
        <v>311</v>
      </c>
      <c r="E245" s="42"/>
      <c r="F245" s="256" t="s">
        <v>1043</v>
      </c>
      <c r="G245" s="42"/>
      <c r="H245" s="42"/>
      <c r="I245" s="42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U245" s="19" t="s">
        <v>82</v>
      </c>
    </row>
    <row r="246" s="2" customFormat="1">
      <c r="A246" s="40"/>
      <c r="B246" s="41"/>
      <c r="C246" s="42"/>
      <c r="D246" s="219" t="s">
        <v>311</v>
      </c>
      <c r="E246" s="42"/>
      <c r="F246" s="257" t="s">
        <v>1044</v>
      </c>
      <c r="G246" s="42"/>
      <c r="H246" s="255">
        <v>13.67</v>
      </c>
      <c r="I246" s="42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U246" s="19" t="s">
        <v>82</v>
      </c>
    </row>
    <row r="247" s="12" customFormat="1" ht="20.88" customHeight="1">
      <c r="A247" s="12"/>
      <c r="B247" s="190"/>
      <c r="C247" s="191"/>
      <c r="D247" s="192" t="s">
        <v>71</v>
      </c>
      <c r="E247" s="204" t="s">
        <v>429</v>
      </c>
      <c r="F247" s="204" t="s">
        <v>1083</v>
      </c>
      <c r="G247" s="191"/>
      <c r="H247" s="191"/>
      <c r="I247" s="194"/>
      <c r="J247" s="205">
        <f>BK247</f>
        <v>0</v>
      </c>
      <c r="K247" s="191"/>
      <c r="L247" s="196"/>
      <c r="M247" s="197"/>
      <c r="N247" s="198"/>
      <c r="O247" s="198"/>
      <c r="P247" s="199">
        <f>SUM(P248:P270)</f>
        <v>0</v>
      </c>
      <c r="Q247" s="198"/>
      <c r="R247" s="199">
        <f>SUM(R248:R270)</f>
        <v>0.0047599999999999995</v>
      </c>
      <c r="S247" s="198"/>
      <c r="T247" s="200">
        <f>SUM(T248:T270)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1" t="s">
        <v>80</v>
      </c>
      <c r="AT247" s="202" t="s">
        <v>71</v>
      </c>
      <c r="AU247" s="202" t="s">
        <v>82</v>
      </c>
      <c r="AY247" s="201" t="s">
        <v>126</v>
      </c>
      <c r="BK247" s="203">
        <f>SUM(BK248:BK270)</f>
        <v>0</v>
      </c>
    </row>
    <row r="248" s="2" customFormat="1" ht="21.75" customHeight="1">
      <c r="A248" s="40"/>
      <c r="B248" s="41"/>
      <c r="C248" s="206" t="s">
        <v>414</v>
      </c>
      <c r="D248" s="206" t="s">
        <v>129</v>
      </c>
      <c r="E248" s="207" t="s">
        <v>1084</v>
      </c>
      <c r="F248" s="208" t="s">
        <v>1085</v>
      </c>
      <c r="G248" s="209" t="s">
        <v>397</v>
      </c>
      <c r="H248" s="210">
        <v>190.39500000000001</v>
      </c>
      <c r="I248" s="211"/>
      <c r="J248" s="212">
        <f>ROUND(I248*H248,2)</f>
        <v>0</v>
      </c>
      <c r="K248" s="208" t="s">
        <v>133</v>
      </c>
      <c r="L248" s="46"/>
      <c r="M248" s="213" t="s">
        <v>19</v>
      </c>
      <c r="N248" s="214" t="s">
        <v>43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153</v>
      </c>
      <c r="AT248" s="217" t="s">
        <v>129</v>
      </c>
      <c r="AU248" s="217" t="s">
        <v>147</v>
      </c>
      <c r="AY248" s="19" t="s">
        <v>126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80</v>
      </c>
      <c r="BK248" s="218">
        <f>ROUND(I248*H248,2)</f>
        <v>0</v>
      </c>
      <c r="BL248" s="19" t="s">
        <v>153</v>
      </c>
      <c r="BM248" s="217" t="s">
        <v>1086</v>
      </c>
    </row>
    <row r="249" s="2" customFormat="1">
      <c r="A249" s="40"/>
      <c r="B249" s="41"/>
      <c r="C249" s="42"/>
      <c r="D249" s="219" t="s">
        <v>136</v>
      </c>
      <c r="E249" s="42"/>
      <c r="F249" s="220" t="s">
        <v>1087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136</v>
      </c>
      <c r="AU249" s="19" t="s">
        <v>147</v>
      </c>
    </row>
    <row r="250" s="2" customFormat="1">
      <c r="A250" s="40"/>
      <c r="B250" s="41"/>
      <c r="C250" s="42"/>
      <c r="D250" s="224" t="s">
        <v>137</v>
      </c>
      <c r="E250" s="42"/>
      <c r="F250" s="225" t="s">
        <v>1088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137</v>
      </c>
      <c r="AU250" s="19" t="s">
        <v>147</v>
      </c>
    </row>
    <row r="251" s="13" customFormat="1">
      <c r="A251" s="13"/>
      <c r="B251" s="226"/>
      <c r="C251" s="227"/>
      <c r="D251" s="219" t="s">
        <v>139</v>
      </c>
      <c r="E251" s="228" t="s">
        <v>19</v>
      </c>
      <c r="F251" s="229" t="s">
        <v>305</v>
      </c>
      <c r="G251" s="227"/>
      <c r="H251" s="228" t="s">
        <v>19</v>
      </c>
      <c r="I251" s="230"/>
      <c r="J251" s="227"/>
      <c r="K251" s="227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139</v>
      </c>
      <c r="AU251" s="235" t="s">
        <v>147</v>
      </c>
      <c r="AV251" s="13" t="s">
        <v>80</v>
      </c>
      <c r="AW251" s="13" t="s">
        <v>33</v>
      </c>
      <c r="AX251" s="13" t="s">
        <v>72</v>
      </c>
      <c r="AY251" s="235" t="s">
        <v>126</v>
      </c>
    </row>
    <row r="252" s="13" customFormat="1">
      <c r="A252" s="13"/>
      <c r="B252" s="226"/>
      <c r="C252" s="227"/>
      <c r="D252" s="219" t="s">
        <v>139</v>
      </c>
      <c r="E252" s="228" t="s">
        <v>19</v>
      </c>
      <c r="F252" s="229" t="s">
        <v>1020</v>
      </c>
      <c r="G252" s="227"/>
      <c r="H252" s="228" t="s">
        <v>19</v>
      </c>
      <c r="I252" s="230"/>
      <c r="J252" s="227"/>
      <c r="K252" s="227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139</v>
      </c>
      <c r="AU252" s="235" t="s">
        <v>147</v>
      </c>
      <c r="AV252" s="13" t="s">
        <v>80</v>
      </c>
      <c r="AW252" s="13" t="s">
        <v>33</v>
      </c>
      <c r="AX252" s="13" t="s">
        <v>72</v>
      </c>
      <c r="AY252" s="235" t="s">
        <v>126</v>
      </c>
    </row>
    <row r="253" s="14" customFormat="1">
      <c r="A253" s="14"/>
      <c r="B253" s="236"/>
      <c r="C253" s="237"/>
      <c r="D253" s="219" t="s">
        <v>139</v>
      </c>
      <c r="E253" s="239" t="s">
        <v>19</v>
      </c>
      <c r="F253" s="252" t="s">
        <v>971</v>
      </c>
      <c r="G253" s="237"/>
      <c r="H253" s="240">
        <v>190.39500000000001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139</v>
      </c>
      <c r="AU253" s="246" t="s">
        <v>147</v>
      </c>
      <c r="AV253" s="14" t="s">
        <v>82</v>
      </c>
      <c r="AW253" s="14" t="s">
        <v>33</v>
      </c>
      <c r="AX253" s="14" t="s">
        <v>80</v>
      </c>
      <c r="AY253" s="246" t="s">
        <v>126</v>
      </c>
    </row>
    <row r="254" s="2" customFormat="1">
      <c r="A254" s="40"/>
      <c r="B254" s="41"/>
      <c r="C254" s="42"/>
      <c r="D254" s="219" t="s">
        <v>311</v>
      </c>
      <c r="E254" s="42"/>
      <c r="F254" s="253" t="s">
        <v>1021</v>
      </c>
      <c r="G254" s="42"/>
      <c r="H254" s="42"/>
      <c r="I254" s="42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U254" s="19" t="s">
        <v>147</v>
      </c>
    </row>
    <row r="255" s="2" customFormat="1">
      <c r="A255" s="40"/>
      <c r="B255" s="41"/>
      <c r="C255" s="42"/>
      <c r="D255" s="219" t="s">
        <v>311</v>
      </c>
      <c r="E255" s="42"/>
      <c r="F255" s="254" t="s">
        <v>1022</v>
      </c>
      <c r="G255" s="42"/>
      <c r="H255" s="255">
        <v>253.86000000000001</v>
      </c>
      <c r="I255" s="42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U255" s="19" t="s">
        <v>147</v>
      </c>
    </row>
    <row r="256" s="2" customFormat="1">
      <c r="A256" s="40"/>
      <c r="B256" s="41"/>
      <c r="C256" s="42"/>
      <c r="D256" s="219" t="s">
        <v>311</v>
      </c>
      <c r="E256" s="42"/>
      <c r="F256" s="256" t="s">
        <v>1023</v>
      </c>
      <c r="G256" s="42"/>
      <c r="H256" s="42"/>
      <c r="I256" s="42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U256" s="19" t="s">
        <v>147</v>
      </c>
    </row>
    <row r="257" s="2" customFormat="1">
      <c r="A257" s="40"/>
      <c r="B257" s="41"/>
      <c r="C257" s="42"/>
      <c r="D257" s="219" t="s">
        <v>311</v>
      </c>
      <c r="E257" s="42"/>
      <c r="F257" s="257" t="s">
        <v>1024</v>
      </c>
      <c r="G257" s="42"/>
      <c r="H257" s="255">
        <v>253.86000000000001</v>
      </c>
      <c r="I257" s="42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U257" s="19" t="s">
        <v>147</v>
      </c>
    </row>
    <row r="258" s="2" customFormat="1" ht="16.5" customHeight="1">
      <c r="A258" s="40"/>
      <c r="B258" s="41"/>
      <c r="C258" s="206" t="s">
        <v>421</v>
      </c>
      <c r="D258" s="206" t="s">
        <v>129</v>
      </c>
      <c r="E258" s="207" t="s">
        <v>1089</v>
      </c>
      <c r="F258" s="208" t="s">
        <v>1090</v>
      </c>
      <c r="G258" s="209" t="s">
        <v>397</v>
      </c>
      <c r="H258" s="210">
        <v>190.39500000000001</v>
      </c>
      <c r="I258" s="211"/>
      <c r="J258" s="212">
        <f>ROUND(I258*H258,2)</f>
        <v>0</v>
      </c>
      <c r="K258" s="208" t="s">
        <v>133</v>
      </c>
      <c r="L258" s="46"/>
      <c r="M258" s="213" t="s">
        <v>19</v>
      </c>
      <c r="N258" s="214" t="s">
        <v>43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153</v>
      </c>
      <c r="AT258" s="217" t="s">
        <v>129</v>
      </c>
      <c r="AU258" s="217" t="s">
        <v>147</v>
      </c>
      <c r="AY258" s="19" t="s">
        <v>126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153</v>
      </c>
      <c r="BM258" s="217" t="s">
        <v>1091</v>
      </c>
    </row>
    <row r="259" s="2" customFormat="1">
      <c r="A259" s="40"/>
      <c r="B259" s="41"/>
      <c r="C259" s="42"/>
      <c r="D259" s="219" t="s">
        <v>136</v>
      </c>
      <c r="E259" s="42"/>
      <c r="F259" s="220" t="s">
        <v>1092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136</v>
      </c>
      <c r="AU259" s="19" t="s">
        <v>147</v>
      </c>
    </row>
    <row r="260" s="2" customFormat="1">
      <c r="A260" s="40"/>
      <c r="B260" s="41"/>
      <c r="C260" s="42"/>
      <c r="D260" s="224" t="s">
        <v>137</v>
      </c>
      <c r="E260" s="42"/>
      <c r="F260" s="225" t="s">
        <v>1093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137</v>
      </c>
      <c r="AU260" s="19" t="s">
        <v>147</v>
      </c>
    </row>
    <row r="261" s="13" customFormat="1">
      <c r="A261" s="13"/>
      <c r="B261" s="226"/>
      <c r="C261" s="227"/>
      <c r="D261" s="219" t="s">
        <v>139</v>
      </c>
      <c r="E261" s="228" t="s">
        <v>19</v>
      </c>
      <c r="F261" s="229" t="s">
        <v>305</v>
      </c>
      <c r="G261" s="227"/>
      <c r="H261" s="228" t="s">
        <v>19</v>
      </c>
      <c r="I261" s="230"/>
      <c r="J261" s="227"/>
      <c r="K261" s="227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139</v>
      </c>
      <c r="AU261" s="235" t="s">
        <v>147</v>
      </c>
      <c r="AV261" s="13" t="s">
        <v>80</v>
      </c>
      <c r="AW261" s="13" t="s">
        <v>33</v>
      </c>
      <c r="AX261" s="13" t="s">
        <v>72</v>
      </c>
      <c r="AY261" s="235" t="s">
        <v>126</v>
      </c>
    </row>
    <row r="262" s="13" customFormat="1">
      <c r="A262" s="13"/>
      <c r="B262" s="226"/>
      <c r="C262" s="227"/>
      <c r="D262" s="219" t="s">
        <v>139</v>
      </c>
      <c r="E262" s="228" t="s">
        <v>19</v>
      </c>
      <c r="F262" s="229" t="s">
        <v>1020</v>
      </c>
      <c r="G262" s="227"/>
      <c r="H262" s="228" t="s">
        <v>19</v>
      </c>
      <c r="I262" s="230"/>
      <c r="J262" s="227"/>
      <c r="K262" s="227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139</v>
      </c>
      <c r="AU262" s="235" t="s">
        <v>147</v>
      </c>
      <c r="AV262" s="13" t="s">
        <v>80</v>
      </c>
      <c r="AW262" s="13" t="s">
        <v>33</v>
      </c>
      <c r="AX262" s="13" t="s">
        <v>72</v>
      </c>
      <c r="AY262" s="235" t="s">
        <v>126</v>
      </c>
    </row>
    <row r="263" s="14" customFormat="1">
      <c r="A263" s="14"/>
      <c r="B263" s="236"/>
      <c r="C263" s="237"/>
      <c r="D263" s="219" t="s">
        <v>139</v>
      </c>
      <c r="E263" s="239" t="s">
        <v>19</v>
      </c>
      <c r="F263" s="252" t="s">
        <v>971</v>
      </c>
      <c r="G263" s="237"/>
      <c r="H263" s="240">
        <v>190.39500000000001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139</v>
      </c>
      <c r="AU263" s="246" t="s">
        <v>147</v>
      </c>
      <c r="AV263" s="14" t="s">
        <v>82</v>
      </c>
      <c r="AW263" s="14" t="s">
        <v>33</v>
      </c>
      <c r="AX263" s="14" t="s">
        <v>80</v>
      </c>
      <c r="AY263" s="246" t="s">
        <v>126</v>
      </c>
    </row>
    <row r="264" s="2" customFormat="1">
      <c r="A264" s="40"/>
      <c r="B264" s="41"/>
      <c r="C264" s="42"/>
      <c r="D264" s="219" t="s">
        <v>311</v>
      </c>
      <c r="E264" s="42"/>
      <c r="F264" s="253" t="s">
        <v>1021</v>
      </c>
      <c r="G264" s="42"/>
      <c r="H264" s="42"/>
      <c r="I264" s="42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U264" s="19" t="s">
        <v>147</v>
      </c>
    </row>
    <row r="265" s="2" customFormat="1">
      <c r="A265" s="40"/>
      <c r="B265" s="41"/>
      <c r="C265" s="42"/>
      <c r="D265" s="219" t="s">
        <v>311</v>
      </c>
      <c r="E265" s="42"/>
      <c r="F265" s="254" t="s">
        <v>1022</v>
      </c>
      <c r="G265" s="42"/>
      <c r="H265" s="255">
        <v>253.86000000000001</v>
      </c>
      <c r="I265" s="42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U265" s="19" t="s">
        <v>147</v>
      </c>
    </row>
    <row r="266" s="2" customFormat="1">
      <c r="A266" s="40"/>
      <c r="B266" s="41"/>
      <c r="C266" s="42"/>
      <c r="D266" s="219" t="s">
        <v>311</v>
      </c>
      <c r="E266" s="42"/>
      <c r="F266" s="256" t="s">
        <v>1023</v>
      </c>
      <c r="G266" s="42"/>
      <c r="H266" s="42"/>
      <c r="I266" s="42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U266" s="19" t="s">
        <v>147</v>
      </c>
    </row>
    <row r="267" s="2" customFormat="1">
      <c r="A267" s="40"/>
      <c r="B267" s="41"/>
      <c r="C267" s="42"/>
      <c r="D267" s="219" t="s">
        <v>311</v>
      </c>
      <c r="E267" s="42"/>
      <c r="F267" s="257" t="s">
        <v>1024</v>
      </c>
      <c r="G267" s="42"/>
      <c r="H267" s="255">
        <v>253.86000000000001</v>
      </c>
      <c r="I267" s="42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U267" s="19" t="s">
        <v>147</v>
      </c>
    </row>
    <row r="268" s="2" customFormat="1" ht="16.5" customHeight="1">
      <c r="A268" s="40"/>
      <c r="B268" s="41"/>
      <c r="C268" s="269" t="s">
        <v>429</v>
      </c>
      <c r="D268" s="269" t="s">
        <v>383</v>
      </c>
      <c r="E268" s="270" t="s">
        <v>1094</v>
      </c>
      <c r="F268" s="271" t="s">
        <v>1095</v>
      </c>
      <c r="G268" s="272" t="s">
        <v>1096</v>
      </c>
      <c r="H268" s="273">
        <v>4.7599999999999998</v>
      </c>
      <c r="I268" s="274"/>
      <c r="J268" s="275">
        <f>ROUND(I268*H268,2)</f>
        <v>0</v>
      </c>
      <c r="K268" s="271" t="s">
        <v>133</v>
      </c>
      <c r="L268" s="276"/>
      <c r="M268" s="277" t="s">
        <v>19</v>
      </c>
      <c r="N268" s="278" t="s">
        <v>43</v>
      </c>
      <c r="O268" s="86"/>
      <c r="P268" s="215">
        <f>O268*H268</f>
        <v>0</v>
      </c>
      <c r="Q268" s="215">
        <v>0.001</v>
      </c>
      <c r="R268" s="215">
        <f>Q268*H268</f>
        <v>0.0047599999999999995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183</v>
      </c>
      <c r="AT268" s="217" t="s">
        <v>383</v>
      </c>
      <c r="AU268" s="217" t="s">
        <v>147</v>
      </c>
      <c r="AY268" s="19" t="s">
        <v>126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80</v>
      </c>
      <c r="BK268" s="218">
        <f>ROUND(I268*H268,2)</f>
        <v>0</v>
      </c>
      <c r="BL268" s="19" t="s">
        <v>153</v>
      </c>
      <c r="BM268" s="217" t="s">
        <v>1097</v>
      </c>
    </row>
    <row r="269" s="2" customFormat="1">
      <c r="A269" s="40"/>
      <c r="B269" s="41"/>
      <c r="C269" s="42"/>
      <c r="D269" s="219" t="s">
        <v>136</v>
      </c>
      <c r="E269" s="42"/>
      <c r="F269" s="220" t="s">
        <v>1095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136</v>
      </c>
      <c r="AU269" s="19" t="s">
        <v>147</v>
      </c>
    </row>
    <row r="270" s="14" customFormat="1">
      <c r="A270" s="14"/>
      <c r="B270" s="236"/>
      <c r="C270" s="237"/>
      <c r="D270" s="219" t="s">
        <v>139</v>
      </c>
      <c r="E270" s="237"/>
      <c r="F270" s="239" t="s">
        <v>1098</v>
      </c>
      <c r="G270" s="237"/>
      <c r="H270" s="240">
        <v>4.7599999999999998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6" t="s">
        <v>139</v>
      </c>
      <c r="AU270" s="246" t="s">
        <v>147</v>
      </c>
      <c r="AV270" s="14" t="s">
        <v>82</v>
      </c>
      <c r="AW270" s="14" t="s">
        <v>4</v>
      </c>
      <c r="AX270" s="14" t="s">
        <v>80</v>
      </c>
      <c r="AY270" s="246" t="s">
        <v>126</v>
      </c>
    </row>
    <row r="271" s="12" customFormat="1" ht="22.8" customHeight="1">
      <c r="A271" s="12"/>
      <c r="B271" s="190"/>
      <c r="C271" s="191"/>
      <c r="D271" s="192" t="s">
        <v>71</v>
      </c>
      <c r="E271" s="204" t="s">
        <v>82</v>
      </c>
      <c r="F271" s="204" t="s">
        <v>420</v>
      </c>
      <c r="G271" s="191"/>
      <c r="H271" s="191"/>
      <c r="I271" s="194"/>
      <c r="J271" s="205">
        <f>BK271</f>
        <v>0</v>
      </c>
      <c r="K271" s="191"/>
      <c r="L271" s="196"/>
      <c r="M271" s="197"/>
      <c r="N271" s="198"/>
      <c r="O271" s="198"/>
      <c r="P271" s="199">
        <f>SUM(P272:P325)</f>
        <v>0</v>
      </c>
      <c r="Q271" s="198"/>
      <c r="R271" s="199">
        <f>SUM(R272:R325)</f>
        <v>43.840053740000002</v>
      </c>
      <c r="S271" s="198"/>
      <c r="T271" s="200">
        <f>SUM(T272:T325)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1" t="s">
        <v>80</v>
      </c>
      <c r="AT271" s="202" t="s">
        <v>71</v>
      </c>
      <c r="AU271" s="202" t="s">
        <v>80</v>
      </c>
      <c r="AY271" s="201" t="s">
        <v>126</v>
      </c>
      <c r="BK271" s="203">
        <f>SUM(BK272:BK325)</f>
        <v>0</v>
      </c>
    </row>
    <row r="272" s="2" customFormat="1" ht="16.5" customHeight="1">
      <c r="A272" s="40"/>
      <c r="B272" s="41"/>
      <c r="C272" s="206" t="s">
        <v>434</v>
      </c>
      <c r="D272" s="206" t="s">
        <v>129</v>
      </c>
      <c r="E272" s="207" t="s">
        <v>1099</v>
      </c>
      <c r="F272" s="208" t="s">
        <v>1100</v>
      </c>
      <c r="G272" s="209" t="s">
        <v>295</v>
      </c>
      <c r="H272" s="210">
        <v>17.457000000000001</v>
      </c>
      <c r="I272" s="211"/>
      <c r="J272" s="212">
        <f>ROUND(I272*H272,2)</f>
        <v>0</v>
      </c>
      <c r="K272" s="208" t="s">
        <v>133</v>
      </c>
      <c r="L272" s="46"/>
      <c r="M272" s="213" t="s">
        <v>19</v>
      </c>
      <c r="N272" s="214" t="s">
        <v>43</v>
      </c>
      <c r="O272" s="86"/>
      <c r="P272" s="215">
        <f>O272*H272</f>
        <v>0</v>
      </c>
      <c r="Q272" s="215">
        <v>1.665</v>
      </c>
      <c r="R272" s="215">
        <f>Q272*H272</f>
        <v>29.065905000000001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153</v>
      </c>
      <c r="AT272" s="217" t="s">
        <v>129</v>
      </c>
      <c r="AU272" s="217" t="s">
        <v>82</v>
      </c>
      <c r="AY272" s="19" t="s">
        <v>126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80</v>
      </c>
      <c r="BK272" s="218">
        <f>ROUND(I272*H272,2)</f>
        <v>0</v>
      </c>
      <c r="BL272" s="19" t="s">
        <v>153</v>
      </c>
      <c r="BM272" s="217" t="s">
        <v>1101</v>
      </c>
    </row>
    <row r="273" s="2" customFormat="1">
      <c r="A273" s="40"/>
      <c r="B273" s="41"/>
      <c r="C273" s="42"/>
      <c r="D273" s="219" t="s">
        <v>136</v>
      </c>
      <c r="E273" s="42"/>
      <c r="F273" s="220" t="s">
        <v>1102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136</v>
      </c>
      <c r="AU273" s="19" t="s">
        <v>82</v>
      </c>
    </row>
    <row r="274" s="2" customFormat="1">
      <c r="A274" s="40"/>
      <c r="B274" s="41"/>
      <c r="C274" s="42"/>
      <c r="D274" s="224" t="s">
        <v>137</v>
      </c>
      <c r="E274" s="42"/>
      <c r="F274" s="225" t="s">
        <v>1103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137</v>
      </c>
      <c r="AU274" s="19" t="s">
        <v>82</v>
      </c>
    </row>
    <row r="275" s="13" customFormat="1">
      <c r="A275" s="13"/>
      <c r="B275" s="226"/>
      <c r="C275" s="227"/>
      <c r="D275" s="219" t="s">
        <v>139</v>
      </c>
      <c r="E275" s="228" t="s">
        <v>19</v>
      </c>
      <c r="F275" s="229" t="s">
        <v>305</v>
      </c>
      <c r="G275" s="227"/>
      <c r="H275" s="228" t="s">
        <v>19</v>
      </c>
      <c r="I275" s="230"/>
      <c r="J275" s="227"/>
      <c r="K275" s="227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139</v>
      </c>
      <c r="AU275" s="235" t="s">
        <v>82</v>
      </c>
      <c r="AV275" s="13" t="s">
        <v>80</v>
      </c>
      <c r="AW275" s="13" t="s">
        <v>33</v>
      </c>
      <c r="AX275" s="13" t="s">
        <v>72</v>
      </c>
      <c r="AY275" s="235" t="s">
        <v>126</v>
      </c>
    </row>
    <row r="276" s="13" customFormat="1">
      <c r="A276" s="13"/>
      <c r="B276" s="226"/>
      <c r="C276" s="227"/>
      <c r="D276" s="219" t="s">
        <v>139</v>
      </c>
      <c r="E276" s="228" t="s">
        <v>19</v>
      </c>
      <c r="F276" s="229" t="s">
        <v>1104</v>
      </c>
      <c r="G276" s="227"/>
      <c r="H276" s="228" t="s">
        <v>19</v>
      </c>
      <c r="I276" s="230"/>
      <c r="J276" s="227"/>
      <c r="K276" s="227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139</v>
      </c>
      <c r="AU276" s="235" t="s">
        <v>82</v>
      </c>
      <c r="AV276" s="13" t="s">
        <v>80</v>
      </c>
      <c r="AW276" s="13" t="s">
        <v>33</v>
      </c>
      <c r="AX276" s="13" t="s">
        <v>72</v>
      </c>
      <c r="AY276" s="235" t="s">
        <v>126</v>
      </c>
    </row>
    <row r="277" s="14" customFormat="1">
      <c r="A277" s="14"/>
      <c r="B277" s="236"/>
      <c r="C277" s="237"/>
      <c r="D277" s="219" t="s">
        <v>139</v>
      </c>
      <c r="E277" s="239" t="s">
        <v>19</v>
      </c>
      <c r="F277" s="252" t="s">
        <v>942</v>
      </c>
      <c r="G277" s="237"/>
      <c r="H277" s="240">
        <v>17.457000000000001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139</v>
      </c>
      <c r="AU277" s="246" t="s">
        <v>82</v>
      </c>
      <c r="AV277" s="14" t="s">
        <v>82</v>
      </c>
      <c r="AW277" s="14" t="s">
        <v>33</v>
      </c>
      <c r="AX277" s="14" t="s">
        <v>80</v>
      </c>
      <c r="AY277" s="246" t="s">
        <v>126</v>
      </c>
    </row>
    <row r="278" s="2" customFormat="1">
      <c r="A278" s="40"/>
      <c r="B278" s="41"/>
      <c r="C278" s="42"/>
      <c r="D278" s="219" t="s">
        <v>311</v>
      </c>
      <c r="E278" s="42"/>
      <c r="F278" s="253" t="s">
        <v>1105</v>
      </c>
      <c r="G278" s="42"/>
      <c r="H278" s="42"/>
      <c r="I278" s="42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U278" s="19" t="s">
        <v>82</v>
      </c>
    </row>
    <row r="279" s="2" customFormat="1">
      <c r="A279" s="40"/>
      <c r="B279" s="41"/>
      <c r="C279" s="42"/>
      <c r="D279" s="219" t="s">
        <v>311</v>
      </c>
      <c r="E279" s="42"/>
      <c r="F279" s="254" t="s">
        <v>1106</v>
      </c>
      <c r="G279" s="42"/>
      <c r="H279" s="255">
        <v>193.96700000000001</v>
      </c>
      <c r="I279" s="42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U279" s="19" t="s">
        <v>82</v>
      </c>
    </row>
    <row r="280" s="2" customFormat="1">
      <c r="A280" s="40"/>
      <c r="B280" s="41"/>
      <c r="C280" s="42"/>
      <c r="D280" s="219" t="s">
        <v>311</v>
      </c>
      <c r="E280" s="42"/>
      <c r="F280" s="256" t="s">
        <v>1107</v>
      </c>
      <c r="G280" s="42"/>
      <c r="H280" s="42"/>
      <c r="I280" s="42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U280" s="19" t="s">
        <v>82</v>
      </c>
    </row>
    <row r="281" s="2" customFormat="1">
      <c r="A281" s="40"/>
      <c r="B281" s="41"/>
      <c r="C281" s="42"/>
      <c r="D281" s="219" t="s">
        <v>311</v>
      </c>
      <c r="E281" s="42"/>
      <c r="F281" s="257" t="s">
        <v>1108</v>
      </c>
      <c r="G281" s="42"/>
      <c r="H281" s="255">
        <v>193.96700000000001</v>
      </c>
      <c r="I281" s="42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U281" s="19" t="s">
        <v>82</v>
      </c>
    </row>
    <row r="282" s="2" customFormat="1" ht="16.5" customHeight="1">
      <c r="A282" s="40"/>
      <c r="B282" s="41"/>
      <c r="C282" s="206" t="s">
        <v>443</v>
      </c>
      <c r="D282" s="206" t="s">
        <v>129</v>
      </c>
      <c r="E282" s="207" t="s">
        <v>1109</v>
      </c>
      <c r="F282" s="208" t="s">
        <v>1110</v>
      </c>
      <c r="G282" s="209" t="s">
        <v>397</v>
      </c>
      <c r="H282" s="210">
        <v>289.20499999999998</v>
      </c>
      <c r="I282" s="211"/>
      <c r="J282" s="212">
        <f>ROUND(I282*H282,2)</f>
        <v>0</v>
      </c>
      <c r="K282" s="208" t="s">
        <v>133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0.00017000000000000001</v>
      </c>
      <c r="R282" s="215">
        <f>Q282*H282</f>
        <v>0.049164850000000003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153</v>
      </c>
      <c r="AT282" s="217" t="s">
        <v>129</v>
      </c>
      <c r="AU282" s="217" t="s">
        <v>82</v>
      </c>
      <c r="AY282" s="19" t="s">
        <v>126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153</v>
      </c>
      <c r="BM282" s="217" t="s">
        <v>1111</v>
      </c>
    </row>
    <row r="283" s="2" customFormat="1">
      <c r="A283" s="40"/>
      <c r="B283" s="41"/>
      <c r="C283" s="42"/>
      <c r="D283" s="219" t="s">
        <v>136</v>
      </c>
      <c r="E283" s="42"/>
      <c r="F283" s="220" t="s">
        <v>1112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136</v>
      </c>
      <c r="AU283" s="19" t="s">
        <v>82</v>
      </c>
    </row>
    <row r="284" s="2" customFormat="1">
      <c r="A284" s="40"/>
      <c r="B284" s="41"/>
      <c r="C284" s="42"/>
      <c r="D284" s="224" t="s">
        <v>137</v>
      </c>
      <c r="E284" s="42"/>
      <c r="F284" s="225" t="s">
        <v>1113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137</v>
      </c>
      <c r="AU284" s="19" t="s">
        <v>82</v>
      </c>
    </row>
    <row r="285" s="2" customFormat="1" ht="16.5" customHeight="1">
      <c r="A285" s="40"/>
      <c r="B285" s="41"/>
      <c r="C285" s="269" t="s">
        <v>7</v>
      </c>
      <c r="D285" s="269" t="s">
        <v>383</v>
      </c>
      <c r="E285" s="270" t="s">
        <v>1114</v>
      </c>
      <c r="F285" s="271" t="s">
        <v>1115</v>
      </c>
      <c r="G285" s="272" t="s">
        <v>397</v>
      </c>
      <c r="H285" s="273">
        <v>342.56299999999999</v>
      </c>
      <c r="I285" s="274"/>
      <c r="J285" s="275">
        <f>ROUND(I285*H285,2)</f>
        <v>0</v>
      </c>
      <c r="K285" s="271" t="s">
        <v>133</v>
      </c>
      <c r="L285" s="276"/>
      <c r="M285" s="277" t="s">
        <v>19</v>
      </c>
      <c r="N285" s="278" t="s">
        <v>43</v>
      </c>
      <c r="O285" s="86"/>
      <c r="P285" s="215">
        <f>O285*H285</f>
        <v>0</v>
      </c>
      <c r="Q285" s="215">
        <v>0.00014999999999999999</v>
      </c>
      <c r="R285" s="215">
        <f>Q285*H285</f>
        <v>0.051384449999999991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183</v>
      </c>
      <c r="AT285" s="217" t="s">
        <v>383</v>
      </c>
      <c r="AU285" s="217" t="s">
        <v>82</v>
      </c>
      <c r="AY285" s="19" t="s">
        <v>126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153</v>
      </c>
      <c r="BM285" s="217" t="s">
        <v>1116</v>
      </c>
    </row>
    <row r="286" s="2" customFormat="1">
      <c r="A286" s="40"/>
      <c r="B286" s="41"/>
      <c r="C286" s="42"/>
      <c r="D286" s="219" t="s">
        <v>136</v>
      </c>
      <c r="E286" s="42"/>
      <c r="F286" s="220" t="s">
        <v>1115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136</v>
      </c>
      <c r="AU286" s="19" t="s">
        <v>82</v>
      </c>
    </row>
    <row r="287" s="14" customFormat="1">
      <c r="A287" s="14"/>
      <c r="B287" s="236"/>
      <c r="C287" s="237"/>
      <c r="D287" s="219" t="s">
        <v>139</v>
      </c>
      <c r="E287" s="237"/>
      <c r="F287" s="239" t="s">
        <v>1117</v>
      </c>
      <c r="G287" s="237"/>
      <c r="H287" s="240">
        <v>342.56299999999999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139</v>
      </c>
      <c r="AU287" s="246" t="s">
        <v>82</v>
      </c>
      <c r="AV287" s="14" t="s">
        <v>82</v>
      </c>
      <c r="AW287" s="14" t="s">
        <v>4</v>
      </c>
      <c r="AX287" s="14" t="s">
        <v>80</v>
      </c>
      <c r="AY287" s="246" t="s">
        <v>126</v>
      </c>
    </row>
    <row r="288" s="2" customFormat="1" ht="16.5" customHeight="1">
      <c r="A288" s="40"/>
      <c r="B288" s="41"/>
      <c r="C288" s="206" t="s">
        <v>459</v>
      </c>
      <c r="D288" s="206" t="s">
        <v>129</v>
      </c>
      <c r="E288" s="207" t="s">
        <v>1118</v>
      </c>
      <c r="F288" s="208" t="s">
        <v>1119</v>
      </c>
      <c r="G288" s="209" t="s">
        <v>295</v>
      </c>
      <c r="H288" s="210">
        <v>5.819</v>
      </c>
      <c r="I288" s="211"/>
      <c r="J288" s="212">
        <f>ROUND(I288*H288,2)</f>
        <v>0</v>
      </c>
      <c r="K288" s="208" t="s">
        <v>133</v>
      </c>
      <c r="L288" s="46"/>
      <c r="M288" s="213" t="s">
        <v>19</v>
      </c>
      <c r="N288" s="214" t="s">
        <v>43</v>
      </c>
      <c r="O288" s="86"/>
      <c r="P288" s="215">
        <f>O288*H288</f>
        <v>0</v>
      </c>
      <c r="Q288" s="215">
        <v>2.3010199999999998</v>
      </c>
      <c r="R288" s="215">
        <f>Q288*H288</f>
        <v>13.38963538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153</v>
      </c>
      <c r="AT288" s="217" t="s">
        <v>129</v>
      </c>
      <c r="AU288" s="217" t="s">
        <v>82</v>
      </c>
      <c r="AY288" s="19" t="s">
        <v>126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80</v>
      </c>
      <c r="BK288" s="218">
        <f>ROUND(I288*H288,2)</f>
        <v>0</v>
      </c>
      <c r="BL288" s="19" t="s">
        <v>153</v>
      </c>
      <c r="BM288" s="217" t="s">
        <v>1120</v>
      </c>
    </row>
    <row r="289" s="2" customFormat="1">
      <c r="A289" s="40"/>
      <c r="B289" s="41"/>
      <c r="C289" s="42"/>
      <c r="D289" s="219" t="s">
        <v>136</v>
      </c>
      <c r="E289" s="42"/>
      <c r="F289" s="220" t="s">
        <v>1119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136</v>
      </c>
      <c r="AU289" s="19" t="s">
        <v>82</v>
      </c>
    </row>
    <row r="290" s="2" customFormat="1">
      <c r="A290" s="40"/>
      <c r="B290" s="41"/>
      <c r="C290" s="42"/>
      <c r="D290" s="224" t="s">
        <v>137</v>
      </c>
      <c r="E290" s="42"/>
      <c r="F290" s="225" t="s">
        <v>1121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137</v>
      </c>
      <c r="AU290" s="19" t="s">
        <v>82</v>
      </c>
    </row>
    <row r="291" s="13" customFormat="1">
      <c r="A291" s="13"/>
      <c r="B291" s="226"/>
      <c r="C291" s="227"/>
      <c r="D291" s="219" t="s">
        <v>139</v>
      </c>
      <c r="E291" s="228" t="s">
        <v>19</v>
      </c>
      <c r="F291" s="229" t="s">
        <v>305</v>
      </c>
      <c r="G291" s="227"/>
      <c r="H291" s="228" t="s">
        <v>19</v>
      </c>
      <c r="I291" s="230"/>
      <c r="J291" s="227"/>
      <c r="K291" s="227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139</v>
      </c>
      <c r="AU291" s="235" t="s">
        <v>82</v>
      </c>
      <c r="AV291" s="13" t="s">
        <v>80</v>
      </c>
      <c r="AW291" s="13" t="s">
        <v>33</v>
      </c>
      <c r="AX291" s="13" t="s">
        <v>72</v>
      </c>
      <c r="AY291" s="235" t="s">
        <v>126</v>
      </c>
    </row>
    <row r="292" s="13" customFormat="1">
      <c r="A292" s="13"/>
      <c r="B292" s="226"/>
      <c r="C292" s="227"/>
      <c r="D292" s="219" t="s">
        <v>139</v>
      </c>
      <c r="E292" s="228" t="s">
        <v>19</v>
      </c>
      <c r="F292" s="229" t="s">
        <v>1122</v>
      </c>
      <c r="G292" s="227"/>
      <c r="H292" s="228" t="s">
        <v>19</v>
      </c>
      <c r="I292" s="230"/>
      <c r="J292" s="227"/>
      <c r="K292" s="227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139</v>
      </c>
      <c r="AU292" s="235" t="s">
        <v>82</v>
      </c>
      <c r="AV292" s="13" t="s">
        <v>80</v>
      </c>
      <c r="AW292" s="13" t="s">
        <v>33</v>
      </c>
      <c r="AX292" s="13" t="s">
        <v>72</v>
      </c>
      <c r="AY292" s="235" t="s">
        <v>126</v>
      </c>
    </row>
    <row r="293" s="14" customFormat="1">
      <c r="A293" s="14"/>
      <c r="B293" s="236"/>
      <c r="C293" s="237"/>
      <c r="D293" s="219" t="s">
        <v>139</v>
      </c>
      <c r="E293" s="239" t="s">
        <v>19</v>
      </c>
      <c r="F293" s="252" t="s">
        <v>939</v>
      </c>
      <c r="G293" s="237"/>
      <c r="H293" s="240">
        <v>5.819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6" t="s">
        <v>139</v>
      </c>
      <c r="AU293" s="246" t="s">
        <v>82</v>
      </c>
      <c r="AV293" s="14" t="s">
        <v>82</v>
      </c>
      <c r="AW293" s="14" t="s">
        <v>33</v>
      </c>
      <c r="AX293" s="14" t="s">
        <v>80</v>
      </c>
      <c r="AY293" s="246" t="s">
        <v>126</v>
      </c>
    </row>
    <row r="294" s="2" customFormat="1">
      <c r="A294" s="40"/>
      <c r="B294" s="41"/>
      <c r="C294" s="42"/>
      <c r="D294" s="219" t="s">
        <v>311</v>
      </c>
      <c r="E294" s="42"/>
      <c r="F294" s="253" t="s">
        <v>1105</v>
      </c>
      <c r="G294" s="42"/>
      <c r="H294" s="42"/>
      <c r="I294" s="42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U294" s="19" t="s">
        <v>82</v>
      </c>
    </row>
    <row r="295" s="2" customFormat="1">
      <c r="A295" s="40"/>
      <c r="B295" s="41"/>
      <c r="C295" s="42"/>
      <c r="D295" s="219" t="s">
        <v>311</v>
      </c>
      <c r="E295" s="42"/>
      <c r="F295" s="254" t="s">
        <v>1106</v>
      </c>
      <c r="G295" s="42"/>
      <c r="H295" s="255">
        <v>193.96700000000001</v>
      </c>
      <c r="I295" s="42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U295" s="19" t="s">
        <v>82</v>
      </c>
    </row>
    <row r="296" s="2" customFormat="1">
      <c r="A296" s="40"/>
      <c r="B296" s="41"/>
      <c r="C296" s="42"/>
      <c r="D296" s="219" t="s">
        <v>311</v>
      </c>
      <c r="E296" s="42"/>
      <c r="F296" s="256" t="s">
        <v>1107</v>
      </c>
      <c r="G296" s="42"/>
      <c r="H296" s="42"/>
      <c r="I296" s="42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U296" s="19" t="s">
        <v>82</v>
      </c>
    </row>
    <row r="297" s="2" customFormat="1">
      <c r="A297" s="40"/>
      <c r="B297" s="41"/>
      <c r="C297" s="42"/>
      <c r="D297" s="219" t="s">
        <v>311</v>
      </c>
      <c r="E297" s="42"/>
      <c r="F297" s="257" t="s">
        <v>1108</v>
      </c>
      <c r="G297" s="42"/>
      <c r="H297" s="255">
        <v>193.96700000000001</v>
      </c>
      <c r="I297" s="42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U297" s="19" t="s">
        <v>82</v>
      </c>
    </row>
    <row r="298" s="2" customFormat="1" ht="16.5" customHeight="1">
      <c r="A298" s="40"/>
      <c r="B298" s="41"/>
      <c r="C298" s="206" t="s">
        <v>465</v>
      </c>
      <c r="D298" s="206" t="s">
        <v>129</v>
      </c>
      <c r="E298" s="207" t="s">
        <v>813</v>
      </c>
      <c r="F298" s="208" t="s">
        <v>814</v>
      </c>
      <c r="G298" s="209" t="s">
        <v>277</v>
      </c>
      <c r="H298" s="210">
        <v>199.786</v>
      </c>
      <c r="I298" s="211"/>
      <c r="J298" s="212">
        <f>ROUND(I298*H298,2)</f>
        <v>0</v>
      </c>
      <c r="K298" s="208" t="s">
        <v>133</v>
      </c>
      <c r="L298" s="46"/>
      <c r="M298" s="213" t="s">
        <v>19</v>
      </c>
      <c r="N298" s="214" t="s">
        <v>43</v>
      </c>
      <c r="O298" s="86"/>
      <c r="P298" s="215">
        <f>O298*H298</f>
        <v>0</v>
      </c>
      <c r="Q298" s="215">
        <v>0.00048999999999999998</v>
      </c>
      <c r="R298" s="215">
        <f>Q298*H298</f>
        <v>0.097895139999999992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153</v>
      </c>
      <c r="AT298" s="217" t="s">
        <v>129</v>
      </c>
      <c r="AU298" s="217" t="s">
        <v>82</v>
      </c>
      <c r="AY298" s="19" t="s">
        <v>126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80</v>
      </c>
      <c r="BK298" s="218">
        <f>ROUND(I298*H298,2)</f>
        <v>0</v>
      </c>
      <c r="BL298" s="19" t="s">
        <v>153</v>
      </c>
      <c r="BM298" s="217" t="s">
        <v>1123</v>
      </c>
    </row>
    <row r="299" s="2" customFormat="1">
      <c r="A299" s="40"/>
      <c r="B299" s="41"/>
      <c r="C299" s="42"/>
      <c r="D299" s="219" t="s">
        <v>136</v>
      </c>
      <c r="E299" s="42"/>
      <c r="F299" s="220" t="s">
        <v>816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136</v>
      </c>
      <c r="AU299" s="19" t="s">
        <v>82</v>
      </c>
    </row>
    <row r="300" s="2" customFormat="1">
      <c r="A300" s="40"/>
      <c r="B300" s="41"/>
      <c r="C300" s="42"/>
      <c r="D300" s="224" t="s">
        <v>137</v>
      </c>
      <c r="E300" s="42"/>
      <c r="F300" s="225" t="s">
        <v>817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137</v>
      </c>
      <c r="AU300" s="19" t="s">
        <v>82</v>
      </c>
    </row>
    <row r="301" s="13" customFormat="1">
      <c r="A301" s="13"/>
      <c r="B301" s="226"/>
      <c r="C301" s="227"/>
      <c r="D301" s="219" t="s">
        <v>139</v>
      </c>
      <c r="E301" s="228" t="s">
        <v>19</v>
      </c>
      <c r="F301" s="229" t="s">
        <v>305</v>
      </c>
      <c r="G301" s="227"/>
      <c r="H301" s="228" t="s">
        <v>19</v>
      </c>
      <c r="I301" s="230"/>
      <c r="J301" s="227"/>
      <c r="K301" s="227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139</v>
      </c>
      <c r="AU301" s="235" t="s">
        <v>82</v>
      </c>
      <c r="AV301" s="13" t="s">
        <v>80</v>
      </c>
      <c r="AW301" s="13" t="s">
        <v>33</v>
      </c>
      <c r="AX301" s="13" t="s">
        <v>72</v>
      </c>
      <c r="AY301" s="235" t="s">
        <v>126</v>
      </c>
    </row>
    <row r="302" s="13" customFormat="1">
      <c r="A302" s="13"/>
      <c r="B302" s="226"/>
      <c r="C302" s="227"/>
      <c r="D302" s="219" t="s">
        <v>139</v>
      </c>
      <c r="E302" s="228" t="s">
        <v>19</v>
      </c>
      <c r="F302" s="229" t="s">
        <v>1124</v>
      </c>
      <c r="G302" s="227"/>
      <c r="H302" s="228" t="s">
        <v>19</v>
      </c>
      <c r="I302" s="230"/>
      <c r="J302" s="227"/>
      <c r="K302" s="227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139</v>
      </c>
      <c r="AU302" s="235" t="s">
        <v>82</v>
      </c>
      <c r="AV302" s="13" t="s">
        <v>80</v>
      </c>
      <c r="AW302" s="13" t="s">
        <v>33</v>
      </c>
      <c r="AX302" s="13" t="s">
        <v>72</v>
      </c>
      <c r="AY302" s="235" t="s">
        <v>126</v>
      </c>
    </row>
    <row r="303" s="14" customFormat="1">
      <c r="A303" s="14"/>
      <c r="B303" s="236"/>
      <c r="C303" s="237"/>
      <c r="D303" s="219" t="s">
        <v>139</v>
      </c>
      <c r="E303" s="239" t="s">
        <v>19</v>
      </c>
      <c r="F303" s="252" t="s">
        <v>933</v>
      </c>
      <c r="G303" s="237"/>
      <c r="H303" s="240">
        <v>193.96700000000001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139</v>
      </c>
      <c r="AU303" s="246" t="s">
        <v>82</v>
      </c>
      <c r="AV303" s="14" t="s">
        <v>82</v>
      </c>
      <c r="AW303" s="14" t="s">
        <v>33</v>
      </c>
      <c r="AX303" s="14" t="s">
        <v>80</v>
      </c>
      <c r="AY303" s="246" t="s">
        <v>126</v>
      </c>
    </row>
    <row r="304" s="2" customFormat="1">
      <c r="A304" s="40"/>
      <c r="B304" s="41"/>
      <c r="C304" s="42"/>
      <c r="D304" s="219" t="s">
        <v>311</v>
      </c>
      <c r="E304" s="42"/>
      <c r="F304" s="253" t="s">
        <v>1105</v>
      </c>
      <c r="G304" s="42"/>
      <c r="H304" s="42"/>
      <c r="I304" s="42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U304" s="19" t="s">
        <v>82</v>
      </c>
    </row>
    <row r="305" s="2" customFormat="1">
      <c r="A305" s="40"/>
      <c r="B305" s="41"/>
      <c r="C305" s="42"/>
      <c r="D305" s="219" t="s">
        <v>311</v>
      </c>
      <c r="E305" s="42"/>
      <c r="F305" s="254" t="s">
        <v>1106</v>
      </c>
      <c r="G305" s="42"/>
      <c r="H305" s="255">
        <v>193.96700000000001</v>
      </c>
      <c r="I305" s="42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U305" s="19" t="s">
        <v>82</v>
      </c>
    </row>
    <row r="306" s="2" customFormat="1">
      <c r="A306" s="40"/>
      <c r="B306" s="41"/>
      <c r="C306" s="42"/>
      <c r="D306" s="219" t="s">
        <v>311</v>
      </c>
      <c r="E306" s="42"/>
      <c r="F306" s="256" t="s">
        <v>1107</v>
      </c>
      <c r="G306" s="42"/>
      <c r="H306" s="42"/>
      <c r="I306" s="42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U306" s="19" t="s">
        <v>82</v>
      </c>
    </row>
    <row r="307" s="2" customFormat="1">
      <c r="A307" s="40"/>
      <c r="B307" s="41"/>
      <c r="C307" s="42"/>
      <c r="D307" s="219" t="s">
        <v>311</v>
      </c>
      <c r="E307" s="42"/>
      <c r="F307" s="257" t="s">
        <v>1108</v>
      </c>
      <c r="G307" s="42"/>
      <c r="H307" s="255">
        <v>193.96700000000001</v>
      </c>
      <c r="I307" s="42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U307" s="19" t="s">
        <v>82</v>
      </c>
    </row>
    <row r="308" s="14" customFormat="1">
      <c r="A308" s="14"/>
      <c r="B308" s="236"/>
      <c r="C308" s="237"/>
      <c r="D308" s="219" t="s">
        <v>139</v>
      </c>
      <c r="E308" s="237"/>
      <c r="F308" s="239" t="s">
        <v>1125</v>
      </c>
      <c r="G308" s="237"/>
      <c r="H308" s="240">
        <v>199.786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139</v>
      </c>
      <c r="AU308" s="246" t="s">
        <v>82</v>
      </c>
      <c r="AV308" s="14" t="s">
        <v>82</v>
      </c>
      <c r="AW308" s="14" t="s">
        <v>4</v>
      </c>
      <c r="AX308" s="14" t="s">
        <v>80</v>
      </c>
      <c r="AY308" s="246" t="s">
        <v>126</v>
      </c>
    </row>
    <row r="309" s="2" customFormat="1" ht="16.5" customHeight="1">
      <c r="A309" s="40"/>
      <c r="B309" s="41"/>
      <c r="C309" s="206" t="s">
        <v>471</v>
      </c>
      <c r="D309" s="206" t="s">
        <v>129</v>
      </c>
      <c r="E309" s="207" t="s">
        <v>1126</v>
      </c>
      <c r="F309" s="208" t="s">
        <v>1127</v>
      </c>
      <c r="G309" s="209" t="s">
        <v>397</v>
      </c>
      <c r="H309" s="210">
        <v>1090.538</v>
      </c>
      <c r="I309" s="211"/>
      <c r="J309" s="212">
        <f>ROUND(I309*H309,2)</f>
        <v>0</v>
      </c>
      <c r="K309" s="208" t="s">
        <v>133</v>
      </c>
      <c r="L309" s="46"/>
      <c r="M309" s="213" t="s">
        <v>19</v>
      </c>
      <c r="N309" s="214" t="s">
        <v>43</v>
      </c>
      <c r="O309" s="86"/>
      <c r="P309" s="215">
        <f>O309*H309</f>
        <v>0</v>
      </c>
      <c r="Q309" s="215">
        <v>0.00013999999999999999</v>
      </c>
      <c r="R309" s="215">
        <f>Q309*H309</f>
        <v>0.15267531999999998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153</v>
      </c>
      <c r="AT309" s="217" t="s">
        <v>129</v>
      </c>
      <c r="AU309" s="217" t="s">
        <v>82</v>
      </c>
      <c r="AY309" s="19" t="s">
        <v>126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80</v>
      </c>
      <c r="BK309" s="218">
        <f>ROUND(I309*H309,2)</f>
        <v>0</v>
      </c>
      <c r="BL309" s="19" t="s">
        <v>153</v>
      </c>
      <c r="BM309" s="217" t="s">
        <v>1128</v>
      </c>
    </row>
    <row r="310" s="2" customFormat="1">
      <c r="A310" s="40"/>
      <c r="B310" s="41"/>
      <c r="C310" s="42"/>
      <c r="D310" s="219" t="s">
        <v>136</v>
      </c>
      <c r="E310" s="42"/>
      <c r="F310" s="220" t="s">
        <v>1129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136</v>
      </c>
      <c r="AU310" s="19" t="s">
        <v>82</v>
      </c>
    </row>
    <row r="311" s="2" customFormat="1">
      <c r="A311" s="40"/>
      <c r="B311" s="41"/>
      <c r="C311" s="42"/>
      <c r="D311" s="224" t="s">
        <v>137</v>
      </c>
      <c r="E311" s="42"/>
      <c r="F311" s="225" t="s">
        <v>1130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137</v>
      </c>
      <c r="AU311" s="19" t="s">
        <v>82</v>
      </c>
    </row>
    <row r="312" s="13" customFormat="1">
      <c r="A312" s="13"/>
      <c r="B312" s="226"/>
      <c r="C312" s="227"/>
      <c r="D312" s="219" t="s">
        <v>139</v>
      </c>
      <c r="E312" s="228" t="s">
        <v>19</v>
      </c>
      <c r="F312" s="229" t="s">
        <v>305</v>
      </c>
      <c r="G312" s="227"/>
      <c r="H312" s="228" t="s">
        <v>19</v>
      </c>
      <c r="I312" s="230"/>
      <c r="J312" s="227"/>
      <c r="K312" s="227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139</v>
      </c>
      <c r="AU312" s="235" t="s">
        <v>82</v>
      </c>
      <c r="AV312" s="13" t="s">
        <v>80</v>
      </c>
      <c r="AW312" s="13" t="s">
        <v>33</v>
      </c>
      <c r="AX312" s="13" t="s">
        <v>72</v>
      </c>
      <c r="AY312" s="235" t="s">
        <v>126</v>
      </c>
    </row>
    <row r="313" s="13" customFormat="1">
      <c r="A313" s="13"/>
      <c r="B313" s="226"/>
      <c r="C313" s="227"/>
      <c r="D313" s="219" t="s">
        <v>139</v>
      </c>
      <c r="E313" s="228" t="s">
        <v>19</v>
      </c>
      <c r="F313" s="229" t="s">
        <v>1082</v>
      </c>
      <c r="G313" s="227"/>
      <c r="H313" s="228" t="s">
        <v>19</v>
      </c>
      <c r="I313" s="230"/>
      <c r="J313" s="227"/>
      <c r="K313" s="227"/>
      <c r="L313" s="231"/>
      <c r="M313" s="232"/>
      <c r="N313" s="233"/>
      <c r="O313" s="233"/>
      <c r="P313" s="233"/>
      <c r="Q313" s="233"/>
      <c r="R313" s="233"/>
      <c r="S313" s="233"/>
      <c r="T313" s="23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5" t="s">
        <v>139</v>
      </c>
      <c r="AU313" s="235" t="s">
        <v>82</v>
      </c>
      <c r="AV313" s="13" t="s">
        <v>80</v>
      </c>
      <c r="AW313" s="13" t="s">
        <v>33</v>
      </c>
      <c r="AX313" s="13" t="s">
        <v>72</v>
      </c>
      <c r="AY313" s="235" t="s">
        <v>126</v>
      </c>
    </row>
    <row r="314" s="14" customFormat="1">
      <c r="A314" s="14"/>
      <c r="B314" s="236"/>
      <c r="C314" s="237"/>
      <c r="D314" s="219" t="s">
        <v>139</v>
      </c>
      <c r="E314" s="239" t="s">
        <v>19</v>
      </c>
      <c r="F314" s="252" t="s">
        <v>936</v>
      </c>
      <c r="G314" s="237"/>
      <c r="H314" s="240">
        <v>1090.538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139</v>
      </c>
      <c r="AU314" s="246" t="s">
        <v>82</v>
      </c>
      <c r="AV314" s="14" t="s">
        <v>82</v>
      </c>
      <c r="AW314" s="14" t="s">
        <v>33</v>
      </c>
      <c r="AX314" s="14" t="s">
        <v>80</v>
      </c>
      <c r="AY314" s="246" t="s">
        <v>126</v>
      </c>
    </row>
    <row r="315" s="2" customFormat="1">
      <c r="A315" s="40"/>
      <c r="B315" s="41"/>
      <c r="C315" s="42"/>
      <c r="D315" s="219" t="s">
        <v>311</v>
      </c>
      <c r="E315" s="42"/>
      <c r="F315" s="253" t="s">
        <v>1037</v>
      </c>
      <c r="G315" s="42"/>
      <c r="H315" s="42"/>
      <c r="I315" s="42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U315" s="19" t="s">
        <v>82</v>
      </c>
    </row>
    <row r="316" s="2" customFormat="1">
      <c r="A316" s="40"/>
      <c r="B316" s="41"/>
      <c r="C316" s="42"/>
      <c r="D316" s="219" t="s">
        <v>311</v>
      </c>
      <c r="E316" s="42"/>
      <c r="F316" s="254" t="s">
        <v>1038</v>
      </c>
      <c r="G316" s="42"/>
      <c r="H316" s="255">
        <v>975.50599999999997</v>
      </c>
      <c r="I316" s="42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U316" s="19" t="s">
        <v>82</v>
      </c>
    </row>
    <row r="317" s="2" customFormat="1">
      <c r="A317" s="40"/>
      <c r="B317" s="41"/>
      <c r="C317" s="42"/>
      <c r="D317" s="219" t="s">
        <v>311</v>
      </c>
      <c r="E317" s="42"/>
      <c r="F317" s="254" t="s">
        <v>1039</v>
      </c>
      <c r="G317" s="42"/>
      <c r="H317" s="255">
        <v>101.362</v>
      </c>
      <c r="I317" s="42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U317" s="19" t="s">
        <v>82</v>
      </c>
    </row>
    <row r="318" s="2" customFormat="1">
      <c r="A318" s="40"/>
      <c r="B318" s="41"/>
      <c r="C318" s="42"/>
      <c r="D318" s="219" t="s">
        <v>311</v>
      </c>
      <c r="E318" s="42"/>
      <c r="F318" s="254" t="s">
        <v>1040</v>
      </c>
      <c r="G318" s="42"/>
      <c r="H318" s="255">
        <v>13.67</v>
      </c>
      <c r="I318" s="42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U318" s="19" t="s">
        <v>82</v>
      </c>
    </row>
    <row r="319" s="2" customFormat="1">
      <c r="A319" s="40"/>
      <c r="B319" s="41"/>
      <c r="C319" s="42"/>
      <c r="D319" s="219" t="s">
        <v>311</v>
      </c>
      <c r="E319" s="42"/>
      <c r="F319" s="256" t="s">
        <v>1041</v>
      </c>
      <c r="G319" s="42"/>
      <c r="H319" s="42"/>
      <c r="I319" s="42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U319" s="19" t="s">
        <v>82</v>
      </c>
    </row>
    <row r="320" s="2" customFormat="1">
      <c r="A320" s="40"/>
      <c r="B320" s="41"/>
      <c r="C320" s="42"/>
      <c r="D320" s="219" t="s">
        <v>311</v>
      </c>
      <c r="E320" s="42"/>
      <c r="F320" s="257" t="s">
        <v>1042</v>
      </c>
      <c r="G320" s="42"/>
      <c r="H320" s="255">
        <v>746.37</v>
      </c>
      <c r="I320" s="42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U320" s="19" t="s">
        <v>82</v>
      </c>
    </row>
    <row r="321" s="2" customFormat="1">
      <c r="A321" s="40"/>
      <c r="B321" s="41"/>
      <c r="C321" s="42"/>
      <c r="D321" s="219" t="s">
        <v>311</v>
      </c>
      <c r="E321" s="42"/>
      <c r="F321" s="256" t="s">
        <v>1043</v>
      </c>
      <c r="G321" s="42"/>
      <c r="H321" s="42"/>
      <c r="I321" s="42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U321" s="19" t="s">
        <v>82</v>
      </c>
    </row>
    <row r="322" s="2" customFormat="1">
      <c r="A322" s="40"/>
      <c r="B322" s="41"/>
      <c r="C322" s="42"/>
      <c r="D322" s="219" t="s">
        <v>311</v>
      </c>
      <c r="E322" s="42"/>
      <c r="F322" s="257" t="s">
        <v>1044</v>
      </c>
      <c r="G322" s="42"/>
      <c r="H322" s="255">
        <v>13.67</v>
      </c>
      <c r="I322" s="42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U322" s="19" t="s">
        <v>82</v>
      </c>
    </row>
    <row r="323" s="2" customFormat="1" ht="16.5" customHeight="1">
      <c r="A323" s="40"/>
      <c r="B323" s="41"/>
      <c r="C323" s="269" t="s">
        <v>477</v>
      </c>
      <c r="D323" s="269" t="s">
        <v>383</v>
      </c>
      <c r="E323" s="270" t="s">
        <v>1131</v>
      </c>
      <c r="F323" s="271" t="s">
        <v>1132</v>
      </c>
      <c r="G323" s="272" t="s">
        <v>397</v>
      </c>
      <c r="H323" s="273">
        <v>1291.742</v>
      </c>
      <c r="I323" s="274"/>
      <c r="J323" s="275">
        <f>ROUND(I323*H323,2)</f>
        <v>0</v>
      </c>
      <c r="K323" s="271" t="s">
        <v>133</v>
      </c>
      <c r="L323" s="276"/>
      <c r="M323" s="277" t="s">
        <v>19</v>
      </c>
      <c r="N323" s="278" t="s">
        <v>43</v>
      </c>
      <c r="O323" s="86"/>
      <c r="P323" s="215">
        <f>O323*H323</f>
        <v>0</v>
      </c>
      <c r="Q323" s="215">
        <v>0.00080000000000000004</v>
      </c>
      <c r="R323" s="215">
        <f>Q323*H323</f>
        <v>1.0333935999999999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183</v>
      </c>
      <c r="AT323" s="217" t="s">
        <v>383</v>
      </c>
      <c r="AU323" s="217" t="s">
        <v>82</v>
      </c>
      <c r="AY323" s="19" t="s">
        <v>126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80</v>
      </c>
      <c r="BK323" s="218">
        <f>ROUND(I323*H323,2)</f>
        <v>0</v>
      </c>
      <c r="BL323" s="19" t="s">
        <v>153</v>
      </c>
      <c r="BM323" s="217" t="s">
        <v>1133</v>
      </c>
    </row>
    <row r="324" s="2" customFormat="1">
      <c r="A324" s="40"/>
      <c r="B324" s="41"/>
      <c r="C324" s="42"/>
      <c r="D324" s="219" t="s">
        <v>136</v>
      </c>
      <c r="E324" s="42"/>
      <c r="F324" s="220" t="s">
        <v>1132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136</v>
      </c>
      <c r="AU324" s="19" t="s">
        <v>82</v>
      </c>
    </row>
    <row r="325" s="14" customFormat="1">
      <c r="A325" s="14"/>
      <c r="B325" s="236"/>
      <c r="C325" s="237"/>
      <c r="D325" s="219" t="s">
        <v>139</v>
      </c>
      <c r="E325" s="237"/>
      <c r="F325" s="239" t="s">
        <v>1134</v>
      </c>
      <c r="G325" s="237"/>
      <c r="H325" s="240">
        <v>1291.742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139</v>
      </c>
      <c r="AU325" s="246" t="s">
        <v>82</v>
      </c>
      <c r="AV325" s="14" t="s">
        <v>82</v>
      </c>
      <c r="AW325" s="14" t="s">
        <v>4</v>
      </c>
      <c r="AX325" s="14" t="s">
        <v>80</v>
      </c>
      <c r="AY325" s="246" t="s">
        <v>126</v>
      </c>
    </row>
    <row r="326" s="12" customFormat="1" ht="22.8" customHeight="1">
      <c r="A326" s="12"/>
      <c r="B326" s="190"/>
      <c r="C326" s="191"/>
      <c r="D326" s="192" t="s">
        <v>71</v>
      </c>
      <c r="E326" s="204" t="s">
        <v>147</v>
      </c>
      <c r="F326" s="204" t="s">
        <v>822</v>
      </c>
      <c r="G326" s="191"/>
      <c r="H326" s="191"/>
      <c r="I326" s="194"/>
      <c r="J326" s="205">
        <f>BK326</f>
        <v>0</v>
      </c>
      <c r="K326" s="191"/>
      <c r="L326" s="196"/>
      <c r="M326" s="197"/>
      <c r="N326" s="198"/>
      <c r="O326" s="198"/>
      <c r="P326" s="199">
        <f>SUM(P327:P339)</f>
        <v>0</v>
      </c>
      <c r="Q326" s="198"/>
      <c r="R326" s="199">
        <f>SUM(R327:R339)</f>
        <v>7.1348302800000001</v>
      </c>
      <c r="S326" s="198"/>
      <c r="T326" s="200">
        <f>SUM(T327:T339)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1" t="s">
        <v>80</v>
      </c>
      <c r="AT326" s="202" t="s">
        <v>71</v>
      </c>
      <c r="AU326" s="202" t="s">
        <v>80</v>
      </c>
      <c r="AY326" s="201" t="s">
        <v>126</v>
      </c>
      <c r="BK326" s="203">
        <f>SUM(BK327:BK339)</f>
        <v>0</v>
      </c>
    </row>
    <row r="327" s="2" customFormat="1" ht="16.5" customHeight="1">
      <c r="A327" s="40"/>
      <c r="B327" s="41"/>
      <c r="C327" s="206" t="s">
        <v>483</v>
      </c>
      <c r="D327" s="206" t="s">
        <v>129</v>
      </c>
      <c r="E327" s="207" t="s">
        <v>1135</v>
      </c>
      <c r="F327" s="208" t="s">
        <v>1136</v>
      </c>
      <c r="G327" s="209" t="s">
        <v>510</v>
      </c>
      <c r="H327" s="210">
        <v>59.939</v>
      </c>
      <c r="I327" s="211"/>
      <c r="J327" s="212">
        <f>ROUND(I327*H327,2)</f>
        <v>0</v>
      </c>
      <c r="K327" s="208" t="s">
        <v>133</v>
      </c>
      <c r="L327" s="46"/>
      <c r="M327" s="213" t="s">
        <v>19</v>
      </c>
      <c r="N327" s="214" t="s">
        <v>43</v>
      </c>
      <c r="O327" s="86"/>
      <c r="P327" s="215">
        <f>O327*H327</f>
        <v>0</v>
      </c>
      <c r="Q327" s="215">
        <v>0.067019999999999996</v>
      </c>
      <c r="R327" s="215">
        <f>Q327*H327</f>
        <v>4.0171117799999996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153</v>
      </c>
      <c r="AT327" s="217" t="s">
        <v>129</v>
      </c>
      <c r="AU327" s="217" t="s">
        <v>82</v>
      </c>
      <c r="AY327" s="19" t="s">
        <v>126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80</v>
      </c>
      <c r="BK327" s="218">
        <f>ROUND(I327*H327,2)</f>
        <v>0</v>
      </c>
      <c r="BL327" s="19" t="s">
        <v>153</v>
      </c>
      <c r="BM327" s="217" t="s">
        <v>1137</v>
      </c>
    </row>
    <row r="328" s="2" customFormat="1">
      <c r="A328" s="40"/>
      <c r="B328" s="41"/>
      <c r="C328" s="42"/>
      <c r="D328" s="219" t="s">
        <v>136</v>
      </c>
      <c r="E328" s="42"/>
      <c r="F328" s="220" t="s">
        <v>1138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136</v>
      </c>
      <c r="AU328" s="19" t="s">
        <v>82</v>
      </c>
    </row>
    <row r="329" s="2" customFormat="1">
      <c r="A329" s="40"/>
      <c r="B329" s="41"/>
      <c r="C329" s="42"/>
      <c r="D329" s="224" t="s">
        <v>137</v>
      </c>
      <c r="E329" s="42"/>
      <c r="F329" s="225" t="s">
        <v>1139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137</v>
      </c>
      <c r="AU329" s="19" t="s">
        <v>82</v>
      </c>
    </row>
    <row r="330" s="13" customFormat="1">
      <c r="A330" s="13"/>
      <c r="B330" s="226"/>
      <c r="C330" s="227"/>
      <c r="D330" s="219" t="s">
        <v>139</v>
      </c>
      <c r="E330" s="228" t="s">
        <v>19</v>
      </c>
      <c r="F330" s="229" t="s">
        <v>305</v>
      </c>
      <c r="G330" s="227"/>
      <c r="H330" s="228" t="s">
        <v>19</v>
      </c>
      <c r="I330" s="230"/>
      <c r="J330" s="227"/>
      <c r="K330" s="227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139</v>
      </c>
      <c r="AU330" s="235" t="s">
        <v>82</v>
      </c>
      <c r="AV330" s="13" t="s">
        <v>80</v>
      </c>
      <c r="AW330" s="13" t="s">
        <v>33</v>
      </c>
      <c r="AX330" s="13" t="s">
        <v>72</v>
      </c>
      <c r="AY330" s="235" t="s">
        <v>126</v>
      </c>
    </row>
    <row r="331" s="13" customFormat="1">
      <c r="A331" s="13"/>
      <c r="B331" s="226"/>
      <c r="C331" s="227"/>
      <c r="D331" s="219" t="s">
        <v>139</v>
      </c>
      <c r="E331" s="228" t="s">
        <v>19</v>
      </c>
      <c r="F331" s="229" t="s">
        <v>1140</v>
      </c>
      <c r="G331" s="227"/>
      <c r="H331" s="228" t="s">
        <v>19</v>
      </c>
      <c r="I331" s="230"/>
      <c r="J331" s="227"/>
      <c r="K331" s="227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139</v>
      </c>
      <c r="AU331" s="235" t="s">
        <v>82</v>
      </c>
      <c r="AV331" s="13" t="s">
        <v>80</v>
      </c>
      <c r="AW331" s="13" t="s">
        <v>33</v>
      </c>
      <c r="AX331" s="13" t="s">
        <v>72</v>
      </c>
      <c r="AY331" s="235" t="s">
        <v>126</v>
      </c>
    </row>
    <row r="332" s="14" customFormat="1">
      <c r="A332" s="14"/>
      <c r="B332" s="236"/>
      <c r="C332" s="237"/>
      <c r="D332" s="219" t="s">
        <v>139</v>
      </c>
      <c r="E332" s="239" t="s">
        <v>19</v>
      </c>
      <c r="F332" s="252" t="s">
        <v>960</v>
      </c>
      <c r="G332" s="237"/>
      <c r="H332" s="240">
        <v>59.939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139</v>
      </c>
      <c r="AU332" s="246" t="s">
        <v>82</v>
      </c>
      <c r="AV332" s="14" t="s">
        <v>82</v>
      </c>
      <c r="AW332" s="14" t="s">
        <v>33</v>
      </c>
      <c r="AX332" s="14" t="s">
        <v>80</v>
      </c>
      <c r="AY332" s="246" t="s">
        <v>126</v>
      </c>
    </row>
    <row r="333" s="2" customFormat="1">
      <c r="A333" s="40"/>
      <c r="B333" s="41"/>
      <c r="C333" s="42"/>
      <c r="D333" s="219" t="s">
        <v>311</v>
      </c>
      <c r="E333" s="42"/>
      <c r="F333" s="253" t="s">
        <v>1141</v>
      </c>
      <c r="G333" s="42"/>
      <c r="H333" s="42"/>
      <c r="I333" s="42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U333" s="19" t="s">
        <v>82</v>
      </c>
    </row>
    <row r="334" s="2" customFormat="1">
      <c r="A334" s="40"/>
      <c r="B334" s="41"/>
      <c r="C334" s="42"/>
      <c r="D334" s="219" t="s">
        <v>311</v>
      </c>
      <c r="E334" s="42"/>
      <c r="F334" s="254" t="s">
        <v>1142</v>
      </c>
      <c r="G334" s="42"/>
      <c r="H334" s="255">
        <v>10.789</v>
      </c>
      <c r="I334" s="42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U334" s="19" t="s">
        <v>82</v>
      </c>
    </row>
    <row r="335" s="2" customFormat="1">
      <c r="A335" s="40"/>
      <c r="B335" s="41"/>
      <c r="C335" s="42"/>
      <c r="D335" s="219" t="s">
        <v>311</v>
      </c>
      <c r="E335" s="42"/>
      <c r="F335" s="256" t="s">
        <v>1143</v>
      </c>
      <c r="G335" s="42"/>
      <c r="H335" s="42"/>
      <c r="I335" s="42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U335" s="19" t="s">
        <v>82</v>
      </c>
    </row>
    <row r="336" s="2" customFormat="1">
      <c r="A336" s="40"/>
      <c r="B336" s="41"/>
      <c r="C336" s="42"/>
      <c r="D336" s="219" t="s">
        <v>311</v>
      </c>
      <c r="E336" s="42"/>
      <c r="F336" s="257" t="s">
        <v>1144</v>
      </c>
      <c r="G336" s="42"/>
      <c r="H336" s="255">
        <v>10.789</v>
      </c>
      <c r="I336" s="42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U336" s="19" t="s">
        <v>82</v>
      </c>
    </row>
    <row r="337" s="2" customFormat="1" ht="16.5" customHeight="1">
      <c r="A337" s="40"/>
      <c r="B337" s="41"/>
      <c r="C337" s="269" t="s">
        <v>489</v>
      </c>
      <c r="D337" s="269" t="s">
        <v>383</v>
      </c>
      <c r="E337" s="270" t="s">
        <v>1145</v>
      </c>
      <c r="F337" s="271" t="s">
        <v>1146</v>
      </c>
      <c r="G337" s="272" t="s">
        <v>510</v>
      </c>
      <c r="H337" s="273">
        <v>61.737000000000002</v>
      </c>
      <c r="I337" s="274"/>
      <c r="J337" s="275">
        <f>ROUND(I337*H337,2)</f>
        <v>0</v>
      </c>
      <c r="K337" s="271" t="s">
        <v>19</v>
      </c>
      <c r="L337" s="276"/>
      <c r="M337" s="277" t="s">
        <v>19</v>
      </c>
      <c r="N337" s="278" t="s">
        <v>43</v>
      </c>
      <c r="O337" s="86"/>
      <c r="P337" s="215">
        <f>O337*H337</f>
        <v>0</v>
      </c>
      <c r="Q337" s="215">
        <v>0.050500000000000003</v>
      </c>
      <c r="R337" s="215">
        <f>Q337*H337</f>
        <v>3.1177185000000005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183</v>
      </c>
      <c r="AT337" s="217" t="s">
        <v>383</v>
      </c>
      <c r="AU337" s="217" t="s">
        <v>82</v>
      </c>
      <c r="AY337" s="19" t="s">
        <v>126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80</v>
      </c>
      <c r="BK337" s="218">
        <f>ROUND(I337*H337,2)</f>
        <v>0</v>
      </c>
      <c r="BL337" s="19" t="s">
        <v>153</v>
      </c>
      <c r="BM337" s="217" t="s">
        <v>1147</v>
      </c>
    </row>
    <row r="338" s="2" customFormat="1">
      <c r="A338" s="40"/>
      <c r="B338" s="41"/>
      <c r="C338" s="42"/>
      <c r="D338" s="219" t="s">
        <v>136</v>
      </c>
      <c r="E338" s="42"/>
      <c r="F338" s="220" t="s">
        <v>1146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136</v>
      </c>
      <c r="AU338" s="19" t="s">
        <v>82</v>
      </c>
    </row>
    <row r="339" s="14" customFormat="1">
      <c r="A339" s="14"/>
      <c r="B339" s="236"/>
      <c r="C339" s="237"/>
      <c r="D339" s="219" t="s">
        <v>139</v>
      </c>
      <c r="E339" s="237"/>
      <c r="F339" s="239" t="s">
        <v>1148</v>
      </c>
      <c r="G339" s="237"/>
      <c r="H339" s="240">
        <v>61.737000000000002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139</v>
      </c>
      <c r="AU339" s="246" t="s">
        <v>82</v>
      </c>
      <c r="AV339" s="14" t="s">
        <v>82</v>
      </c>
      <c r="AW339" s="14" t="s">
        <v>4</v>
      </c>
      <c r="AX339" s="14" t="s">
        <v>80</v>
      </c>
      <c r="AY339" s="246" t="s">
        <v>126</v>
      </c>
    </row>
    <row r="340" s="12" customFormat="1" ht="22.8" customHeight="1">
      <c r="A340" s="12"/>
      <c r="B340" s="190"/>
      <c r="C340" s="191"/>
      <c r="D340" s="192" t="s">
        <v>71</v>
      </c>
      <c r="E340" s="204" t="s">
        <v>125</v>
      </c>
      <c r="F340" s="204" t="s">
        <v>451</v>
      </c>
      <c r="G340" s="191"/>
      <c r="H340" s="191"/>
      <c r="I340" s="194"/>
      <c r="J340" s="205">
        <f>BK340</f>
        <v>0</v>
      </c>
      <c r="K340" s="191"/>
      <c r="L340" s="196"/>
      <c r="M340" s="197"/>
      <c r="N340" s="198"/>
      <c r="O340" s="198"/>
      <c r="P340" s="199">
        <f>SUM(P341:P458)</f>
        <v>0</v>
      </c>
      <c r="Q340" s="198"/>
      <c r="R340" s="199">
        <f>SUM(R341:R458)</f>
        <v>2046.2080094499997</v>
      </c>
      <c r="S340" s="198"/>
      <c r="T340" s="200">
        <f>SUM(T341:T458)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1" t="s">
        <v>80</v>
      </c>
      <c r="AT340" s="202" t="s">
        <v>71</v>
      </c>
      <c r="AU340" s="202" t="s">
        <v>80</v>
      </c>
      <c r="AY340" s="201" t="s">
        <v>126</v>
      </c>
      <c r="BK340" s="203">
        <f>SUM(BK341:BK458)</f>
        <v>0</v>
      </c>
    </row>
    <row r="341" s="2" customFormat="1" ht="16.5" customHeight="1">
      <c r="A341" s="40"/>
      <c r="B341" s="41"/>
      <c r="C341" s="206" t="s">
        <v>495</v>
      </c>
      <c r="D341" s="206" t="s">
        <v>129</v>
      </c>
      <c r="E341" s="207" t="s">
        <v>1149</v>
      </c>
      <c r="F341" s="208" t="s">
        <v>1150</v>
      </c>
      <c r="G341" s="209" t="s">
        <v>397</v>
      </c>
      <c r="H341" s="210">
        <v>1046.088</v>
      </c>
      <c r="I341" s="211"/>
      <c r="J341" s="212">
        <f>ROUND(I341*H341,2)</f>
        <v>0</v>
      </c>
      <c r="K341" s="208" t="s">
        <v>133</v>
      </c>
      <c r="L341" s="46"/>
      <c r="M341" s="213" t="s">
        <v>19</v>
      </c>
      <c r="N341" s="214" t="s">
        <v>43</v>
      </c>
      <c r="O341" s="86"/>
      <c r="P341" s="215">
        <f>O341*H341</f>
        <v>0</v>
      </c>
      <c r="Q341" s="215">
        <v>0.46000000000000002</v>
      </c>
      <c r="R341" s="215">
        <f>Q341*H341</f>
        <v>481.20048000000003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153</v>
      </c>
      <c r="AT341" s="217" t="s">
        <v>129</v>
      </c>
      <c r="AU341" s="217" t="s">
        <v>82</v>
      </c>
      <c r="AY341" s="19" t="s">
        <v>126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80</v>
      </c>
      <c r="BK341" s="218">
        <f>ROUND(I341*H341,2)</f>
        <v>0</v>
      </c>
      <c r="BL341" s="19" t="s">
        <v>153</v>
      </c>
      <c r="BM341" s="217" t="s">
        <v>1151</v>
      </c>
    </row>
    <row r="342" s="2" customFormat="1">
      <c r="A342" s="40"/>
      <c r="B342" s="41"/>
      <c r="C342" s="42"/>
      <c r="D342" s="219" t="s">
        <v>136</v>
      </c>
      <c r="E342" s="42"/>
      <c r="F342" s="220" t="s">
        <v>1152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136</v>
      </c>
      <c r="AU342" s="19" t="s">
        <v>82</v>
      </c>
    </row>
    <row r="343" s="2" customFormat="1">
      <c r="A343" s="40"/>
      <c r="B343" s="41"/>
      <c r="C343" s="42"/>
      <c r="D343" s="224" t="s">
        <v>137</v>
      </c>
      <c r="E343" s="42"/>
      <c r="F343" s="225" t="s">
        <v>1153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137</v>
      </c>
      <c r="AU343" s="19" t="s">
        <v>82</v>
      </c>
    </row>
    <row r="344" s="13" customFormat="1">
      <c r="A344" s="13"/>
      <c r="B344" s="226"/>
      <c r="C344" s="227"/>
      <c r="D344" s="219" t="s">
        <v>139</v>
      </c>
      <c r="E344" s="228" t="s">
        <v>19</v>
      </c>
      <c r="F344" s="229" t="s">
        <v>305</v>
      </c>
      <c r="G344" s="227"/>
      <c r="H344" s="228" t="s">
        <v>19</v>
      </c>
      <c r="I344" s="230"/>
      <c r="J344" s="227"/>
      <c r="K344" s="227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139</v>
      </c>
      <c r="AU344" s="235" t="s">
        <v>82</v>
      </c>
      <c r="AV344" s="13" t="s">
        <v>80</v>
      </c>
      <c r="AW344" s="13" t="s">
        <v>33</v>
      </c>
      <c r="AX344" s="13" t="s">
        <v>72</v>
      </c>
      <c r="AY344" s="235" t="s">
        <v>126</v>
      </c>
    </row>
    <row r="345" s="13" customFormat="1">
      <c r="A345" s="13"/>
      <c r="B345" s="226"/>
      <c r="C345" s="227"/>
      <c r="D345" s="219" t="s">
        <v>139</v>
      </c>
      <c r="E345" s="228" t="s">
        <v>19</v>
      </c>
      <c r="F345" s="229" t="s">
        <v>1154</v>
      </c>
      <c r="G345" s="227"/>
      <c r="H345" s="228" t="s">
        <v>19</v>
      </c>
      <c r="I345" s="230"/>
      <c r="J345" s="227"/>
      <c r="K345" s="227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139</v>
      </c>
      <c r="AU345" s="235" t="s">
        <v>82</v>
      </c>
      <c r="AV345" s="13" t="s">
        <v>80</v>
      </c>
      <c r="AW345" s="13" t="s">
        <v>33</v>
      </c>
      <c r="AX345" s="13" t="s">
        <v>72</v>
      </c>
      <c r="AY345" s="235" t="s">
        <v>126</v>
      </c>
    </row>
    <row r="346" s="14" customFormat="1">
      <c r="A346" s="14"/>
      <c r="B346" s="236"/>
      <c r="C346" s="237"/>
      <c r="D346" s="219" t="s">
        <v>139</v>
      </c>
      <c r="E346" s="239" t="s">
        <v>19</v>
      </c>
      <c r="F346" s="252" t="s">
        <v>224</v>
      </c>
      <c r="G346" s="237"/>
      <c r="H346" s="240">
        <v>1046.088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139</v>
      </c>
      <c r="AU346" s="246" t="s">
        <v>82</v>
      </c>
      <c r="AV346" s="14" t="s">
        <v>82</v>
      </c>
      <c r="AW346" s="14" t="s">
        <v>33</v>
      </c>
      <c r="AX346" s="14" t="s">
        <v>80</v>
      </c>
      <c r="AY346" s="246" t="s">
        <v>126</v>
      </c>
    </row>
    <row r="347" s="2" customFormat="1">
      <c r="A347" s="40"/>
      <c r="B347" s="41"/>
      <c r="C347" s="42"/>
      <c r="D347" s="219" t="s">
        <v>311</v>
      </c>
      <c r="E347" s="42"/>
      <c r="F347" s="253" t="s">
        <v>1155</v>
      </c>
      <c r="G347" s="42"/>
      <c r="H347" s="42"/>
      <c r="I347" s="42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U347" s="19" t="s">
        <v>82</v>
      </c>
    </row>
    <row r="348" s="2" customFormat="1">
      <c r="A348" s="40"/>
      <c r="B348" s="41"/>
      <c r="C348" s="42"/>
      <c r="D348" s="219" t="s">
        <v>311</v>
      </c>
      <c r="E348" s="42"/>
      <c r="F348" s="254" t="s">
        <v>1156</v>
      </c>
      <c r="G348" s="42"/>
      <c r="H348" s="255">
        <v>933.78399999999999</v>
      </c>
      <c r="I348" s="42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U348" s="19" t="s">
        <v>82</v>
      </c>
    </row>
    <row r="349" s="2" customFormat="1">
      <c r="A349" s="40"/>
      <c r="B349" s="41"/>
      <c r="C349" s="42"/>
      <c r="D349" s="219" t="s">
        <v>311</v>
      </c>
      <c r="E349" s="42"/>
      <c r="F349" s="254" t="s">
        <v>1157</v>
      </c>
      <c r="G349" s="42"/>
      <c r="H349" s="255">
        <v>98.634</v>
      </c>
      <c r="I349" s="42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U349" s="19" t="s">
        <v>82</v>
      </c>
    </row>
    <row r="350" s="2" customFormat="1">
      <c r="A350" s="40"/>
      <c r="B350" s="41"/>
      <c r="C350" s="42"/>
      <c r="D350" s="219" t="s">
        <v>311</v>
      </c>
      <c r="E350" s="42"/>
      <c r="F350" s="254" t="s">
        <v>1040</v>
      </c>
      <c r="G350" s="42"/>
      <c r="H350" s="255">
        <v>13.67</v>
      </c>
      <c r="I350" s="42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U350" s="19" t="s">
        <v>82</v>
      </c>
    </row>
    <row r="351" s="2" customFormat="1">
      <c r="A351" s="40"/>
      <c r="B351" s="41"/>
      <c r="C351" s="42"/>
      <c r="D351" s="219" t="s">
        <v>311</v>
      </c>
      <c r="E351" s="42"/>
      <c r="F351" s="256" t="s">
        <v>1041</v>
      </c>
      <c r="G351" s="42"/>
      <c r="H351" s="42"/>
      <c r="I351" s="42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U351" s="19" t="s">
        <v>82</v>
      </c>
    </row>
    <row r="352" s="2" customFormat="1">
      <c r="A352" s="40"/>
      <c r="B352" s="41"/>
      <c r="C352" s="42"/>
      <c r="D352" s="219" t="s">
        <v>311</v>
      </c>
      <c r="E352" s="42"/>
      <c r="F352" s="257" t="s">
        <v>1042</v>
      </c>
      <c r="G352" s="42"/>
      <c r="H352" s="255">
        <v>746.37</v>
      </c>
      <c r="I352" s="42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U352" s="19" t="s">
        <v>82</v>
      </c>
    </row>
    <row r="353" s="2" customFormat="1">
      <c r="A353" s="40"/>
      <c r="B353" s="41"/>
      <c r="C353" s="42"/>
      <c r="D353" s="219" t="s">
        <v>311</v>
      </c>
      <c r="E353" s="42"/>
      <c r="F353" s="256" t="s">
        <v>1043</v>
      </c>
      <c r="G353" s="42"/>
      <c r="H353" s="42"/>
      <c r="I353" s="42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U353" s="19" t="s">
        <v>82</v>
      </c>
    </row>
    <row r="354" s="2" customFormat="1">
      <c r="A354" s="40"/>
      <c r="B354" s="41"/>
      <c r="C354" s="42"/>
      <c r="D354" s="219" t="s">
        <v>311</v>
      </c>
      <c r="E354" s="42"/>
      <c r="F354" s="257" t="s">
        <v>1044</v>
      </c>
      <c r="G354" s="42"/>
      <c r="H354" s="255">
        <v>13.67</v>
      </c>
      <c r="I354" s="42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U354" s="19" t="s">
        <v>82</v>
      </c>
    </row>
    <row r="355" s="2" customFormat="1" ht="16.5" customHeight="1">
      <c r="A355" s="40"/>
      <c r="B355" s="41"/>
      <c r="C355" s="206" t="s">
        <v>501</v>
      </c>
      <c r="D355" s="206" t="s">
        <v>129</v>
      </c>
      <c r="E355" s="207" t="s">
        <v>1158</v>
      </c>
      <c r="F355" s="208" t="s">
        <v>1159</v>
      </c>
      <c r="G355" s="209" t="s">
        <v>397</v>
      </c>
      <c r="H355" s="210">
        <v>2154.4209999999998</v>
      </c>
      <c r="I355" s="211"/>
      <c r="J355" s="212">
        <f>ROUND(I355*H355,2)</f>
        <v>0</v>
      </c>
      <c r="K355" s="208" t="s">
        <v>133</v>
      </c>
      <c r="L355" s="46"/>
      <c r="M355" s="213" t="s">
        <v>19</v>
      </c>
      <c r="N355" s="214" t="s">
        <v>43</v>
      </c>
      <c r="O355" s="86"/>
      <c r="P355" s="215">
        <f>O355*H355</f>
        <v>0</v>
      </c>
      <c r="Q355" s="215">
        <v>0.47499999999999998</v>
      </c>
      <c r="R355" s="215">
        <f>Q355*H355</f>
        <v>1023.3499749999999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153</v>
      </c>
      <c r="AT355" s="217" t="s">
        <v>129</v>
      </c>
      <c r="AU355" s="217" t="s">
        <v>82</v>
      </c>
      <c r="AY355" s="19" t="s">
        <v>126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80</v>
      </c>
      <c r="BK355" s="218">
        <f>ROUND(I355*H355,2)</f>
        <v>0</v>
      </c>
      <c r="BL355" s="19" t="s">
        <v>153</v>
      </c>
      <c r="BM355" s="217" t="s">
        <v>1160</v>
      </c>
    </row>
    <row r="356" s="2" customFormat="1">
      <c r="A356" s="40"/>
      <c r="B356" s="41"/>
      <c r="C356" s="42"/>
      <c r="D356" s="219" t="s">
        <v>136</v>
      </c>
      <c r="E356" s="42"/>
      <c r="F356" s="220" t="s">
        <v>1161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136</v>
      </c>
      <c r="AU356" s="19" t="s">
        <v>82</v>
      </c>
    </row>
    <row r="357" s="2" customFormat="1">
      <c r="A357" s="40"/>
      <c r="B357" s="41"/>
      <c r="C357" s="42"/>
      <c r="D357" s="224" t="s">
        <v>137</v>
      </c>
      <c r="E357" s="42"/>
      <c r="F357" s="225" t="s">
        <v>1162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137</v>
      </c>
      <c r="AU357" s="19" t="s">
        <v>82</v>
      </c>
    </row>
    <row r="358" s="13" customFormat="1">
      <c r="A358" s="13"/>
      <c r="B358" s="226"/>
      <c r="C358" s="227"/>
      <c r="D358" s="219" t="s">
        <v>139</v>
      </c>
      <c r="E358" s="228" t="s">
        <v>19</v>
      </c>
      <c r="F358" s="229" t="s">
        <v>305</v>
      </c>
      <c r="G358" s="227"/>
      <c r="H358" s="228" t="s">
        <v>19</v>
      </c>
      <c r="I358" s="230"/>
      <c r="J358" s="227"/>
      <c r="K358" s="227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139</v>
      </c>
      <c r="AU358" s="235" t="s">
        <v>82</v>
      </c>
      <c r="AV358" s="13" t="s">
        <v>80</v>
      </c>
      <c r="AW358" s="13" t="s">
        <v>33</v>
      </c>
      <c r="AX358" s="13" t="s">
        <v>72</v>
      </c>
      <c r="AY358" s="235" t="s">
        <v>126</v>
      </c>
    </row>
    <row r="359" s="13" customFormat="1">
      <c r="A359" s="13"/>
      <c r="B359" s="226"/>
      <c r="C359" s="227"/>
      <c r="D359" s="219" t="s">
        <v>139</v>
      </c>
      <c r="E359" s="228" t="s">
        <v>19</v>
      </c>
      <c r="F359" s="229" t="s">
        <v>1163</v>
      </c>
      <c r="G359" s="227"/>
      <c r="H359" s="228" t="s">
        <v>19</v>
      </c>
      <c r="I359" s="230"/>
      <c r="J359" s="227"/>
      <c r="K359" s="227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139</v>
      </c>
      <c r="AU359" s="235" t="s">
        <v>82</v>
      </c>
      <c r="AV359" s="13" t="s">
        <v>80</v>
      </c>
      <c r="AW359" s="13" t="s">
        <v>33</v>
      </c>
      <c r="AX359" s="13" t="s">
        <v>72</v>
      </c>
      <c r="AY359" s="235" t="s">
        <v>126</v>
      </c>
    </row>
    <row r="360" s="13" customFormat="1">
      <c r="A360" s="13"/>
      <c r="B360" s="226"/>
      <c r="C360" s="227"/>
      <c r="D360" s="219" t="s">
        <v>139</v>
      </c>
      <c r="E360" s="228" t="s">
        <v>19</v>
      </c>
      <c r="F360" s="229" t="s">
        <v>1082</v>
      </c>
      <c r="G360" s="227"/>
      <c r="H360" s="228" t="s">
        <v>19</v>
      </c>
      <c r="I360" s="230"/>
      <c r="J360" s="227"/>
      <c r="K360" s="227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139</v>
      </c>
      <c r="AU360" s="235" t="s">
        <v>82</v>
      </c>
      <c r="AV360" s="13" t="s">
        <v>80</v>
      </c>
      <c r="AW360" s="13" t="s">
        <v>33</v>
      </c>
      <c r="AX360" s="13" t="s">
        <v>72</v>
      </c>
      <c r="AY360" s="235" t="s">
        <v>126</v>
      </c>
    </row>
    <row r="361" s="14" customFormat="1">
      <c r="A361" s="14"/>
      <c r="B361" s="236"/>
      <c r="C361" s="237"/>
      <c r="D361" s="219" t="s">
        <v>139</v>
      </c>
      <c r="E361" s="239" t="s">
        <v>19</v>
      </c>
      <c r="F361" s="252" t="s">
        <v>233</v>
      </c>
      <c r="G361" s="237"/>
      <c r="H361" s="240">
        <v>2154.4209999999998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6" t="s">
        <v>139</v>
      </c>
      <c r="AU361" s="246" t="s">
        <v>82</v>
      </c>
      <c r="AV361" s="14" t="s">
        <v>82</v>
      </c>
      <c r="AW361" s="14" t="s">
        <v>33</v>
      </c>
      <c r="AX361" s="14" t="s">
        <v>80</v>
      </c>
      <c r="AY361" s="246" t="s">
        <v>126</v>
      </c>
    </row>
    <row r="362" s="2" customFormat="1">
      <c r="A362" s="40"/>
      <c r="B362" s="41"/>
      <c r="C362" s="42"/>
      <c r="D362" s="219" t="s">
        <v>311</v>
      </c>
      <c r="E362" s="42"/>
      <c r="F362" s="253" t="s">
        <v>1164</v>
      </c>
      <c r="G362" s="42"/>
      <c r="H362" s="42"/>
      <c r="I362" s="42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U362" s="19" t="s">
        <v>82</v>
      </c>
    </row>
    <row r="363" s="2" customFormat="1">
      <c r="A363" s="40"/>
      <c r="B363" s="41"/>
      <c r="C363" s="42"/>
      <c r="D363" s="219" t="s">
        <v>311</v>
      </c>
      <c r="E363" s="42"/>
      <c r="F363" s="254" t="s">
        <v>1165</v>
      </c>
      <c r="G363" s="42"/>
      <c r="H363" s="255">
        <v>951.32299999999998</v>
      </c>
      <c r="I363" s="42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U363" s="19" t="s">
        <v>82</v>
      </c>
    </row>
    <row r="364" s="2" customFormat="1">
      <c r="A364" s="40"/>
      <c r="B364" s="41"/>
      <c r="C364" s="42"/>
      <c r="D364" s="219" t="s">
        <v>311</v>
      </c>
      <c r="E364" s="42"/>
      <c r="F364" s="254" t="s">
        <v>1166</v>
      </c>
      <c r="G364" s="42"/>
      <c r="H364" s="255">
        <v>98.890000000000001</v>
      </c>
      <c r="I364" s="42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U364" s="19" t="s">
        <v>82</v>
      </c>
    </row>
    <row r="365" s="2" customFormat="1">
      <c r="A365" s="40"/>
      <c r="B365" s="41"/>
      <c r="C365" s="42"/>
      <c r="D365" s="219" t="s">
        <v>311</v>
      </c>
      <c r="E365" s="42"/>
      <c r="F365" s="254" t="s">
        <v>1040</v>
      </c>
      <c r="G365" s="42"/>
      <c r="H365" s="255">
        <v>13.67</v>
      </c>
      <c r="I365" s="42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U365" s="19" t="s">
        <v>82</v>
      </c>
    </row>
    <row r="366" s="2" customFormat="1">
      <c r="A366" s="40"/>
      <c r="B366" s="41"/>
      <c r="C366" s="42"/>
      <c r="D366" s="219" t="s">
        <v>311</v>
      </c>
      <c r="E366" s="42"/>
      <c r="F366" s="256" t="s">
        <v>1041</v>
      </c>
      <c r="G366" s="42"/>
      <c r="H366" s="42"/>
      <c r="I366" s="42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U366" s="19" t="s">
        <v>82</v>
      </c>
    </row>
    <row r="367" s="2" customFormat="1">
      <c r="A367" s="40"/>
      <c r="B367" s="41"/>
      <c r="C367" s="42"/>
      <c r="D367" s="219" t="s">
        <v>311</v>
      </c>
      <c r="E367" s="42"/>
      <c r="F367" s="257" t="s">
        <v>1042</v>
      </c>
      <c r="G367" s="42"/>
      <c r="H367" s="255">
        <v>746.37</v>
      </c>
      <c r="I367" s="42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U367" s="19" t="s">
        <v>82</v>
      </c>
    </row>
    <row r="368" s="2" customFormat="1">
      <c r="A368" s="40"/>
      <c r="B368" s="41"/>
      <c r="C368" s="42"/>
      <c r="D368" s="219" t="s">
        <v>311</v>
      </c>
      <c r="E368" s="42"/>
      <c r="F368" s="256" t="s">
        <v>1043</v>
      </c>
      <c r="G368" s="42"/>
      <c r="H368" s="42"/>
      <c r="I368" s="42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U368" s="19" t="s">
        <v>82</v>
      </c>
    </row>
    <row r="369" s="2" customFormat="1">
      <c r="A369" s="40"/>
      <c r="B369" s="41"/>
      <c r="C369" s="42"/>
      <c r="D369" s="219" t="s">
        <v>311</v>
      </c>
      <c r="E369" s="42"/>
      <c r="F369" s="257" t="s">
        <v>1044</v>
      </c>
      <c r="G369" s="42"/>
      <c r="H369" s="255">
        <v>13.67</v>
      </c>
      <c r="I369" s="42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U369" s="19" t="s">
        <v>82</v>
      </c>
    </row>
    <row r="370" s="2" customFormat="1">
      <c r="A370" s="40"/>
      <c r="B370" s="41"/>
      <c r="C370" s="42"/>
      <c r="D370" s="219" t="s">
        <v>311</v>
      </c>
      <c r="E370" s="42"/>
      <c r="F370" s="253" t="s">
        <v>1037</v>
      </c>
      <c r="G370" s="42"/>
      <c r="H370" s="42"/>
      <c r="I370" s="42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U370" s="19" t="s">
        <v>82</v>
      </c>
    </row>
    <row r="371" s="2" customFormat="1">
      <c r="A371" s="40"/>
      <c r="B371" s="41"/>
      <c r="C371" s="42"/>
      <c r="D371" s="219" t="s">
        <v>311</v>
      </c>
      <c r="E371" s="42"/>
      <c r="F371" s="254" t="s">
        <v>1038</v>
      </c>
      <c r="G371" s="42"/>
      <c r="H371" s="255">
        <v>975.50599999999997</v>
      </c>
      <c r="I371" s="42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U371" s="19" t="s">
        <v>82</v>
      </c>
    </row>
    <row r="372" s="2" customFormat="1">
      <c r="A372" s="40"/>
      <c r="B372" s="41"/>
      <c r="C372" s="42"/>
      <c r="D372" s="219" t="s">
        <v>311</v>
      </c>
      <c r="E372" s="42"/>
      <c r="F372" s="254" t="s">
        <v>1039</v>
      </c>
      <c r="G372" s="42"/>
      <c r="H372" s="255">
        <v>101.362</v>
      </c>
      <c r="I372" s="42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U372" s="19" t="s">
        <v>82</v>
      </c>
    </row>
    <row r="373" s="2" customFormat="1">
      <c r="A373" s="40"/>
      <c r="B373" s="41"/>
      <c r="C373" s="42"/>
      <c r="D373" s="219" t="s">
        <v>311</v>
      </c>
      <c r="E373" s="42"/>
      <c r="F373" s="254" t="s">
        <v>1040</v>
      </c>
      <c r="G373" s="42"/>
      <c r="H373" s="255">
        <v>13.67</v>
      </c>
      <c r="I373" s="42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U373" s="19" t="s">
        <v>82</v>
      </c>
    </row>
    <row r="374" s="2" customFormat="1" ht="16.5" customHeight="1">
      <c r="A374" s="40"/>
      <c r="B374" s="41"/>
      <c r="C374" s="206" t="s">
        <v>507</v>
      </c>
      <c r="D374" s="206" t="s">
        <v>129</v>
      </c>
      <c r="E374" s="207" t="s">
        <v>1167</v>
      </c>
      <c r="F374" s="208" t="s">
        <v>1168</v>
      </c>
      <c r="G374" s="209" t="s">
        <v>397</v>
      </c>
      <c r="H374" s="210">
        <v>760.03999999999996</v>
      </c>
      <c r="I374" s="211"/>
      <c r="J374" s="212">
        <f>ROUND(I374*H374,2)</f>
        <v>0</v>
      </c>
      <c r="K374" s="208" t="s">
        <v>133</v>
      </c>
      <c r="L374" s="46"/>
      <c r="M374" s="213" t="s">
        <v>19</v>
      </c>
      <c r="N374" s="214" t="s">
        <v>43</v>
      </c>
      <c r="O374" s="86"/>
      <c r="P374" s="215">
        <f>O374*H374</f>
        <v>0</v>
      </c>
      <c r="Q374" s="215">
        <v>0.15826000000000001</v>
      </c>
      <c r="R374" s="215">
        <f>Q374*H374</f>
        <v>120.2839304</v>
      </c>
      <c r="S374" s="215">
        <v>0</v>
      </c>
      <c r="T374" s="216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153</v>
      </c>
      <c r="AT374" s="217" t="s">
        <v>129</v>
      </c>
      <c r="AU374" s="217" t="s">
        <v>82</v>
      </c>
      <c r="AY374" s="19" t="s">
        <v>126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80</v>
      </c>
      <c r="BK374" s="218">
        <f>ROUND(I374*H374,2)</f>
        <v>0</v>
      </c>
      <c r="BL374" s="19" t="s">
        <v>153</v>
      </c>
      <c r="BM374" s="217" t="s">
        <v>1169</v>
      </c>
    </row>
    <row r="375" s="2" customFormat="1">
      <c r="A375" s="40"/>
      <c r="B375" s="41"/>
      <c r="C375" s="42"/>
      <c r="D375" s="219" t="s">
        <v>136</v>
      </c>
      <c r="E375" s="42"/>
      <c r="F375" s="220" t="s">
        <v>1170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136</v>
      </c>
      <c r="AU375" s="19" t="s">
        <v>82</v>
      </c>
    </row>
    <row r="376" s="2" customFormat="1">
      <c r="A376" s="40"/>
      <c r="B376" s="41"/>
      <c r="C376" s="42"/>
      <c r="D376" s="224" t="s">
        <v>137</v>
      </c>
      <c r="E376" s="42"/>
      <c r="F376" s="225" t="s">
        <v>1171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137</v>
      </c>
      <c r="AU376" s="19" t="s">
        <v>82</v>
      </c>
    </row>
    <row r="377" s="13" customFormat="1">
      <c r="A377" s="13"/>
      <c r="B377" s="226"/>
      <c r="C377" s="227"/>
      <c r="D377" s="219" t="s">
        <v>139</v>
      </c>
      <c r="E377" s="228" t="s">
        <v>19</v>
      </c>
      <c r="F377" s="229" t="s">
        <v>305</v>
      </c>
      <c r="G377" s="227"/>
      <c r="H377" s="228" t="s">
        <v>19</v>
      </c>
      <c r="I377" s="230"/>
      <c r="J377" s="227"/>
      <c r="K377" s="227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139</v>
      </c>
      <c r="AU377" s="235" t="s">
        <v>82</v>
      </c>
      <c r="AV377" s="13" t="s">
        <v>80</v>
      </c>
      <c r="AW377" s="13" t="s">
        <v>33</v>
      </c>
      <c r="AX377" s="13" t="s">
        <v>72</v>
      </c>
      <c r="AY377" s="235" t="s">
        <v>126</v>
      </c>
    </row>
    <row r="378" s="13" customFormat="1">
      <c r="A378" s="13"/>
      <c r="B378" s="226"/>
      <c r="C378" s="227"/>
      <c r="D378" s="219" t="s">
        <v>139</v>
      </c>
      <c r="E378" s="228" t="s">
        <v>19</v>
      </c>
      <c r="F378" s="229" t="s">
        <v>1172</v>
      </c>
      <c r="G378" s="227"/>
      <c r="H378" s="228" t="s">
        <v>19</v>
      </c>
      <c r="I378" s="230"/>
      <c r="J378" s="227"/>
      <c r="K378" s="227"/>
      <c r="L378" s="231"/>
      <c r="M378" s="232"/>
      <c r="N378" s="233"/>
      <c r="O378" s="233"/>
      <c r="P378" s="233"/>
      <c r="Q378" s="233"/>
      <c r="R378" s="233"/>
      <c r="S378" s="233"/>
      <c r="T378" s="23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5" t="s">
        <v>139</v>
      </c>
      <c r="AU378" s="235" t="s">
        <v>82</v>
      </c>
      <c r="AV378" s="13" t="s">
        <v>80</v>
      </c>
      <c r="AW378" s="13" t="s">
        <v>33</v>
      </c>
      <c r="AX378" s="13" t="s">
        <v>72</v>
      </c>
      <c r="AY378" s="235" t="s">
        <v>126</v>
      </c>
    </row>
    <row r="379" s="14" customFormat="1">
      <c r="A379" s="14"/>
      <c r="B379" s="236"/>
      <c r="C379" s="237"/>
      <c r="D379" s="219" t="s">
        <v>139</v>
      </c>
      <c r="E379" s="239" t="s">
        <v>19</v>
      </c>
      <c r="F379" s="252" t="s">
        <v>236</v>
      </c>
      <c r="G379" s="237"/>
      <c r="H379" s="240">
        <v>760.03999999999996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6" t="s">
        <v>139</v>
      </c>
      <c r="AU379" s="246" t="s">
        <v>82</v>
      </c>
      <c r="AV379" s="14" t="s">
        <v>82</v>
      </c>
      <c r="AW379" s="14" t="s">
        <v>33</v>
      </c>
      <c r="AX379" s="14" t="s">
        <v>80</v>
      </c>
      <c r="AY379" s="246" t="s">
        <v>126</v>
      </c>
    </row>
    <row r="380" s="2" customFormat="1">
      <c r="A380" s="40"/>
      <c r="B380" s="41"/>
      <c r="C380" s="42"/>
      <c r="D380" s="219" t="s">
        <v>311</v>
      </c>
      <c r="E380" s="42"/>
      <c r="F380" s="253" t="s">
        <v>1173</v>
      </c>
      <c r="G380" s="42"/>
      <c r="H380" s="42"/>
      <c r="I380" s="42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U380" s="19" t="s">
        <v>82</v>
      </c>
    </row>
    <row r="381" s="2" customFormat="1">
      <c r="A381" s="40"/>
      <c r="B381" s="41"/>
      <c r="C381" s="42"/>
      <c r="D381" s="219" t="s">
        <v>311</v>
      </c>
      <c r="E381" s="42"/>
      <c r="F381" s="254" t="s">
        <v>1174</v>
      </c>
      <c r="G381" s="42"/>
      <c r="H381" s="255">
        <v>746.37</v>
      </c>
      <c r="I381" s="42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U381" s="19" t="s">
        <v>82</v>
      </c>
    </row>
    <row r="382" s="2" customFormat="1">
      <c r="A382" s="40"/>
      <c r="B382" s="41"/>
      <c r="C382" s="42"/>
      <c r="D382" s="219" t="s">
        <v>311</v>
      </c>
      <c r="E382" s="42"/>
      <c r="F382" s="254" t="s">
        <v>1040</v>
      </c>
      <c r="G382" s="42"/>
      <c r="H382" s="255">
        <v>13.67</v>
      </c>
      <c r="I382" s="42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U382" s="19" t="s">
        <v>82</v>
      </c>
    </row>
    <row r="383" s="2" customFormat="1">
      <c r="A383" s="40"/>
      <c r="B383" s="41"/>
      <c r="C383" s="42"/>
      <c r="D383" s="219" t="s">
        <v>311</v>
      </c>
      <c r="E383" s="42"/>
      <c r="F383" s="256" t="s">
        <v>1041</v>
      </c>
      <c r="G383" s="42"/>
      <c r="H383" s="42"/>
      <c r="I383" s="42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U383" s="19" t="s">
        <v>82</v>
      </c>
    </row>
    <row r="384" s="2" customFormat="1">
      <c r="A384" s="40"/>
      <c r="B384" s="41"/>
      <c r="C384" s="42"/>
      <c r="D384" s="219" t="s">
        <v>311</v>
      </c>
      <c r="E384" s="42"/>
      <c r="F384" s="257" t="s">
        <v>1042</v>
      </c>
      <c r="G384" s="42"/>
      <c r="H384" s="255">
        <v>746.37</v>
      </c>
      <c r="I384" s="42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U384" s="19" t="s">
        <v>82</v>
      </c>
    </row>
    <row r="385" s="2" customFormat="1">
      <c r="A385" s="40"/>
      <c r="B385" s="41"/>
      <c r="C385" s="42"/>
      <c r="D385" s="219" t="s">
        <v>311</v>
      </c>
      <c r="E385" s="42"/>
      <c r="F385" s="256" t="s">
        <v>1043</v>
      </c>
      <c r="G385" s="42"/>
      <c r="H385" s="42"/>
      <c r="I385" s="42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U385" s="19" t="s">
        <v>82</v>
      </c>
    </row>
    <row r="386" s="2" customFormat="1">
      <c r="A386" s="40"/>
      <c r="B386" s="41"/>
      <c r="C386" s="42"/>
      <c r="D386" s="219" t="s">
        <v>311</v>
      </c>
      <c r="E386" s="42"/>
      <c r="F386" s="257" t="s">
        <v>1044</v>
      </c>
      <c r="G386" s="42"/>
      <c r="H386" s="255">
        <v>13.67</v>
      </c>
      <c r="I386" s="42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U386" s="19" t="s">
        <v>82</v>
      </c>
    </row>
    <row r="387" s="2" customFormat="1" ht="16.5" customHeight="1">
      <c r="A387" s="40"/>
      <c r="B387" s="41"/>
      <c r="C387" s="206" t="s">
        <v>514</v>
      </c>
      <c r="D387" s="206" t="s">
        <v>129</v>
      </c>
      <c r="E387" s="207" t="s">
        <v>1175</v>
      </c>
      <c r="F387" s="208" t="s">
        <v>1176</v>
      </c>
      <c r="G387" s="209" t="s">
        <v>397</v>
      </c>
      <c r="H387" s="210">
        <v>833.35500000000002</v>
      </c>
      <c r="I387" s="211"/>
      <c r="J387" s="212">
        <f>ROUND(I387*H387,2)</f>
        <v>0</v>
      </c>
      <c r="K387" s="208" t="s">
        <v>133</v>
      </c>
      <c r="L387" s="46"/>
      <c r="M387" s="213" t="s">
        <v>19</v>
      </c>
      <c r="N387" s="214" t="s">
        <v>43</v>
      </c>
      <c r="O387" s="86"/>
      <c r="P387" s="215">
        <f>O387*H387</f>
        <v>0</v>
      </c>
      <c r="Q387" s="215">
        <v>0.30651</v>
      </c>
      <c r="R387" s="215">
        <f>Q387*H387</f>
        <v>255.43164105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153</v>
      </c>
      <c r="AT387" s="217" t="s">
        <v>129</v>
      </c>
      <c r="AU387" s="217" t="s">
        <v>82</v>
      </c>
      <c r="AY387" s="19" t="s">
        <v>126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80</v>
      </c>
      <c r="BK387" s="218">
        <f>ROUND(I387*H387,2)</f>
        <v>0</v>
      </c>
      <c r="BL387" s="19" t="s">
        <v>153</v>
      </c>
      <c r="BM387" s="217" t="s">
        <v>1177</v>
      </c>
    </row>
    <row r="388" s="2" customFormat="1">
      <c r="A388" s="40"/>
      <c r="B388" s="41"/>
      <c r="C388" s="42"/>
      <c r="D388" s="219" t="s">
        <v>136</v>
      </c>
      <c r="E388" s="42"/>
      <c r="F388" s="220" t="s">
        <v>1178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136</v>
      </c>
      <c r="AU388" s="19" t="s">
        <v>82</v>
      </c>
    </row>
    <row r="389" s="2" customFormat="1">
      <c r="A389" s="40"/>
      <c r="B389" s="41"/>
      <c r="C389" s="42"/>
      <c r="D389" s="224" t="s">
        <v>137</v>
      </c>
      <c r="E389" s="42"/>
      <c r="F389" s="225" t="s">
        <v>1179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137</v>
      </c>
      <c r="AU389" s="19" t="s">
        <v>82</v>
      </c>
    </row>
    <row r="390" s="13" customFormat="1">
      <c r="A390" s="13"/>
      <c r="B390" s="226"/>
      <c r="C390" s="227"/>
      <c r="D390" s="219" t="s">
        <v>139</v>
      </c>
      <c r="E390" s="228" t="s">
        <v>19</v>
      </c>
      <c r="F390" s="229" t="s">
        <v>305</v>
      </c>
      <c r="G390" s="227"/>
      <c r="H390" s="228" t="s">
        <v>19</v>
      </c>
      <c r="I390" s="230"/>
      <c r="J390" s="227"/>
      <c r="K390" s="227"/>
      <c r="L390" s="231"/>
      <c r="M390" s="232"/>
      <c r="N390" s="233"/>
      <c r="O390" s="233"/>
      <c r="P390" s="233"/>
      <c r="Q390" s="233"/>
      <c r="R390" s="233"/>
      <c r="S390" s="233"/>
      <c r="T390" s="23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5" t="s">
        <v>139</v>
      </c>
      <c r="AU390" s="235" t="s">
        <v>82</v>
      </c>
      <c r="AV390" s="13" t="s">
        <v>80</v>
      </c>
      <c r="AW390" s="13" t="s">
        <v>33</v>
      </c>
      <c r="AX390" s="13" t="s">
        <v>72</v>
      </c>
      <c r="AY390" s="235" t="s">
        <v>126</v>
      </c>
    </row>
    <row r="391" s="13" customFormat="1">
      <c r="A391" s="13"/>
      <c r="B391" s="226"/>
      <c r="C391" s="227"/>
      <c r="D391" s="219" t="s">
        <v>139</v>
      </c>
      <c r="E391" s="228" t="s">
        <v>19</v>
      </c>
      <c r="F391" s="229" t="s">
        <v>1180</v>
      </c>
      <c r="G391" s="227"/>
      <c r="H391" s="228" t="s">
        <v>19</v>
      </c>
      <c r="I391" s="230"/>
      <c r="J391" s="227"/>
      <c r="K391" s="227"/>
      <c r="L391" s="231"/>
      <c r="M391" s="232"/>
      <c r="N391" s="233"/>
      <c r="O391" s="233"/>
      <c r="P391" s="233"/>
      <c r="Q391" s="233"/>
      <c r="R391" s="233"/>
      <c r="S391" s="233"/>
      <c r="T391" s="23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5" t="s">
        <v>139</v>
      </c>
      <c r="AU391" s="235" t="s">
        <v>82</v>
      </c>
      <c r="AV391" s="13" t="s">
        <v>80</v>
      </c>
      <c r="AW391" s="13" t="s">
        <v>33</v>
      </c>
      <c r="AX391" s="13" t="s">
        <v>72</v>
      </c>
      <c r="AY391" s="235" t="s">
        <v>126</v>
      </c>
    </row>
    <row r="392" s="14" customFormat="1">
      <c r="A392" s="14"/>
      <c r="B392" s="236"/>
      <c r="C392" s="237"/>
      <c r="D392" s="219" t="s">
        <v>139</v>
      </c>
      <c r="E392" s="239" t="s">
        <v>19</v>
      </c>
      <c r="F392" s="252" t="s">
        <v>764</v>
      </c>
      <c r="G392" s="237"/>
      <c r="H392" s="240">
        <v>833.35500000000002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139</v>
      </c>
      <c r="AU392" s="246" t="s">
        <v>82</v>
      </c>
      <c r="AV392" s="14" t="s">
        <v>82</v>
      </c>
      <c r="AW392" s="14" t="s">
        <v>33</v>
      </c>
      <c r="AX392" s="14" t="s">
        <v>80</v>
      </c>
      <c r="AY392" s="246" t="s">
        <v>126</v>
      </c>
    </row>
    <row r="393" s="2" customFormat="1">
      <c r="A393" s="40"/>
      <c r="B393" s="41"/>
      <c r="C393" s="42"/>
      <c r="D393" s="219" t="s">
        <v>311</v>
      </c>
      <c r="E393" s="42"/>
      <c r="F393" s="253" t="s">
        <v>1181</v>
      </c>
      <c r="G393" s="42"/>
      <c r="H393" s="42"/>
      <c r="I393" s="42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U393" s="19" t="s">
        <v>82</v>
      </c>
    </row>
    <row r="394" s="2" customFormat="1">
      <c r="A394" s="40"/>
      <c r="B394" s="41"/>
      <c r="C394" s="42"/>
      <c r="D394" s="219" t="s">
        <v>311</v>
      </c>
      <c r="E394" s="42"/>
      <c r="F394" s="254" t="s">
        <v>1174</v>
      </c>
      <c r="G394" s="42"/>
      <c r="H394" s="255">
        <v>746.37</v>
      </c>
      <c r="I394" s="42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U394" s="19" t="s">
        <v>82</v>
      </c>
    </row>
    <row r="395" s="2" customFormat="1">
      <c r="A395" s="40"/>
      <c r="B395" s="41"/>
      <c r="C395" s="42"/>
      <c r="D395" s="219" t="s">
        <v>311</v>
      </c>
      <c r="E395" s="42"/>
      <c r="F395" s="254" t="s">
        <v>1182</v>
      </c>
      <c r="G395" s="42"/>
      <c r="H395" s="255">
        <v>73.314999999999998</v>
      </c>
      <c r="I395" s="42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U395" s="19" t="s">
        <v>82</v>
      </c>
    </row>
    <row r="396" s="2" customFormat="1">
      <c r="A396" s="40"/>
      <c r="B396" s="41"/>
      <c r="C396" s="42"/>
      <c r="D396" s="219" t="s">
        <v>311</v>
      </c>
      <c r="E396" s="42"/>
      <c r="F396" s="254" t="s">
        <v>1040</v>
      </c>
      <c r="G396" s="42"/>
      <c r="H396" s="255">
        <v>13.67</v>
      </c>
      <c r="I396" s="42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U396" s="19" t="s">
        <v>82</v>
      </c>
    </row>
    <row r="397" s="2" customFormat="1">
      <c r="A397" s="40"/>
      <c r="B397" s="41"/>
      <c r="C397" s="42"/>
      <c r="D397" s="219" t="s">
        <v>311</v>
      </c>
      <c r="E397" s="42"/>
      <c r="F397" s="256" t="s">
        <v>1041</v>
      </c>
      <c r="G397" s="42"/>
      <c r="H397" s="42"/>
      <c r="I397" s="42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U397" s="19" t="s">
        <v>82</v>
      </c>
    </row>
    <row r="398" s="2" customFormat="1">
      <c r="A398" s="40"/>
      <c r="B398" s="41"/>
      <c r="C398" s="42"/>
      <c r="D398" s="219" t="s">
        <v>311</v>
      </c>
      <c r="E398" s="42"/>
      <c r="F398" s="257" t="s">
        <v>1042</v>
      </c>
      <c r="G398" s="42"/>
      <c r="H398" s="255">
        <v>746.37</v>
      </c>
      <c r="I398" s="42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U398" s="19" t="s">
        <v>82</v>
      </c>
    </row>
    <row r="399" s="2" customFormat="1">
      <c r="A399" s="40"/>
      <c r="B399" s="41"/>
      <c r="C399" s="42"/>
      <c r="D399" s="219" t="s">
        <v>311</v>
      </c>
      <c r="E399" s="42"/>
      <c r="F399" s="256" t="s">
        <v>1043</v>
      </c>
      <c r="G399" s="42"/>
      <c r="H399" s="42"/>
      <c r="I399" s="42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U399" s="19" t="s">
        <v>82</v>
      </c>
    </row>
    <row r="400" s="2" customFormat="1">
      <c r="A400" s="40"/>
      <c r="B400" s="41"/>
      <c r="C400" s="42"/>
      <c r="D400" s="219" t="s">
        <v>311</v>
      </c>
      <c r="E400" s="42"/>
      <c r="F400" s="257" t="s">
        <v>1044</v>
      </c>
      <c r="G400" s="42"/>
      <c r="H400" s="255">
        <v>13.67</v>
      </c>
      <c r="I400" s="42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U400" s="19" t="s">
        <v>82</v>
      </c>
    </row>
    <row r="401" s="2" customFormat="1" ht="16.5" customHeight="1">
      <c r="A401" s="40"/>
      <c r="B401" s="41"/>
      <c r="C401" s="206" t="s">
        <v>518</v>
      </c>
      <c r="D401" s="206" t="s">
        <v>129</v>
      </c>
      <c r="E401" s="207" t="s">
        <v>1183</v>
      </c>
      <c r="F401" s="208" t="s">
        <v>1184</v>
      </c>
      <c r="G401" s="209" t="s">
        <v>397</v>
      </c>
      <c r="H401" s="210">
        <v>1520.0799999999999</v>
      </c>
      <c r="I401" s="211"/>
      <c r="J401" s="212">
        <f>ROUND(I401*H401,2)</f>
        <v>0</v>
      </c>
      <c r="K401" s="208" t="s">
        <v>133</v>
      </c>
      <c r="L401" s="46"/>
      <c r="M401" s="213" t="s">
        <v>19</v>
      </c>
      <c r="N401" s="214" t="s">
        <v>43</v>
      </c>
      <c r="O401" s="86"/>
      <c r="P401" s="215">
        <f>O401*H401</f>
        <v>0</v>
      </c>
      <c r="Q401" s="215">
        <v>0.00031</v>
      </c>
      <c r="R401" s="215">
        <f>Q401*H401</f>
        <v>0.4712248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153</v>
      </c>
      <c r="AT401" s="217" t="s">
        <v>129</v>
      </c>
      <c r="AU401" s="217" t="s">
        <v>82</v>
      </c>
      <c r="AY401" s="19" t="s">
        <v>126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80</v>
      </c>
      <c r="BK401" s="218">
        <f>ROUND(I401*H401,2)</f>
        <v>0</v>
      </c>
      <c r="BL401" s="19" t="s">
        <v>153</v>
      </c>
      <c r="BM401" s="217" t="s">
        <v>1185</v>
      </c>
    </row>
    <row r="402" s="2" customFormat="1">
      <c r="A402" s="40"/>
      <c r="B402" s="41"/>
      <c r="C402" s="42"/>
      <c r="D402" s="219" t="s">
        <v>136</v>
      </c>
      <c r="E402" s="42"/>
      <c r="F402" s="220" t="s">
        <v>1186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136</v>
      </c>
      <c r="AU402" s="19" t="s">
        <v>82</v>
      </c>
    </row>
    <row r="403" s="2" customFormat="1">
      <c r="A403" s="40"/>
      <c r="B403" s="41"/>
      <c r="C403" s="42"/>
      <c r="D403" s="224" t="s">
        <v>137</v>
      </c>
      <c r="E403" s="42"/>
      <c r="F403" s="225" t="s">
        <v>1187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137</v>
      </c>
      <c r="AU403" s="19" t="s">
        <v>82</v>
      </c>
    </row>
    <row r="404" s="13" customFormat="1">
      <c r="A404" s="13"/>
      <c r="B404" s="226"/>
      <c r="C404" s="227"/>
      <c r="D404" s="219" t="s">
        <v>139</v>
      </c>
      <c r="E404" s="228" t="s">
        <v>19</v>
      </c>
      <c r="F404" s="229" t="s">
        <v>305</v>
      </c>
      <c r="G404" s="227"/>
      <c r="H404" s="228" t="s">
        <v>19</v>
      </c>
      <c r="I404" s="230"/>
      <c r="J404" s="227"/>
      <c r="K404" s="227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139</v>
      </c>
      <c r="AU404" s="235" t="s">
        <v>82</v>
      </c>
      <c r="AV404" s="13" t="s">
        <v>80</v>
      </c>
      <c r="AW404" s="13" t="s">
        <v>33</v>
      </c>
      <c r="AX404" s="13" t="s">
        <v>72</v>
      </c>
      <c r="AY404" s="235" t="s">
        <v>126</v>
      </c>
    </row>
    <row r="405" s="13" customFormat="1">
      <c r="A405" s="13"/>
      <c r="B405" s="226"/>
      <c r="C405" s="227"/>
      <c r="D405" s="219" t="s">
        <v>139</v>
      </c>
      <c r="E405" s="228" t="s">
        <v>19</v>
      </c>
      <c r="F405" s="229" t="s">
        <v>1188</v>
      </c>
      <c r="G405" s="227"/>
      <c r="H405" s="228" t="s">
        <v>19</v>
      </c>
      <c r="I405" s="230"/>
      <c r="J405" s="227"/>
      <c r="K405" s="227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139</v>
      </c>
      <c r="AU405" s="235" t="s">
        <v>82</v>
      </c>
      <c r="AV405" s="13" t="s">
        <v>80</v>
      </c>
      <c r="AW405" s="13" t="s">
        <v>33</v>
      </c>
      <c r="AX405" s="13" t="s">
        <v>72</v>
      </c>
      <c r="AY405" s="235" t="s">
        <v>126</v>
      </c>
    </row>
    <row r="406" s="14" customFormat="1">
      <c r="A406" s="14"/>
      <c r="B406" s="236"/>
      <c r="C406" s="237"/>
      <c r="D406" s="219" t="s">
        <v>139</v>
      </c>
      <c r="E406" s="239" t="s">
        <v>19</v>
      </c>
      <c r="F406" s="252" t="s">
        <v>249</v>
      </c>
      <c r="G406" s="237"/>
      <c r="H406" s="240">
        <v>1520.0799999999999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6" t="s">
        <v>139</v>
      </c>
      <c r="AU406" s="246" t="s">
        <v>82</v>
      </c>
      <c r="AV406" s="14" t="s">
        <v>82</v>
      </c>
      <c r="AW406" s="14" t="s">
        <v>33</v>
      </c>
      <c r="AX406" s="14" t="s">
        <v>80</v>
      </c>
      <c r="AY406" s="246" t="s">
        <v>126</v>
      </c>
    </row>
    <row r="407" s="2" customFormat="1">
      <c r="A407" s="40"/>
      <c r="B407" s="41"/>
      <c r="C407" s="42"/>
      <c r="D407" s="219" t="s">
        <v>311</v>
      </c>
      <c r="E407" s="42"/>
      <c r="F407" s="253" t="s">
        <v>1173</v>
      </c>
      <c r="G407" s="42"/>
      <c r="H407" s="42"/>
      <c r="I407" s="42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U407" s="19" t="s">
        <v>82</v>
      </c>
    </row>
    <row r="408" s="2" customFormat="1">
      <c r="A408" s="40"/>
      <c r="B408" s="41"/>
      <c r="C408" s="42"/>
      <c r="D408" s="219" t="s">
        <v>311</v>
      </c>
      <c r="E408" s="42"/>
      <c r="F408" s="254" t="s">
        <v>1174</v>
      </c>
      <c r="G408" s="42"/>
      <c r="H408" s="255">
        <v>746.37</v>
      </c>
      <c r="I408" s="42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U408" s="19" t="s">
        <v>82</v>
      </c>
    </row>
    <row r="409" s="2" customFormat="1">
      <c r="A409" s="40"/>
      <c r="B409" s="41"/>
      <c r="C409" s="42"/>
      <c r="D409" s="219" t="s">
        <v>311</v>
      </c>
      <c r="E409" s="42"/>
      <c r="F409" s="254" t="s">
        <v>1040</v>
      </c>
      <c r="G409" s="42"/>
      <c r="H409" s="255">
        <v>13.67</v>
      </c>
      <c r="I409" s="42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U409" s="19" t="s">
        <v>82</v>
      </c>
    </row>
    <row r="410" s="2" customFormat="1">
      <c r="A410" s="40"/>
      <c r="B410" s="41"/>
      <c r="C410" s="42"/>
      <c r="D410" s="219" t="s">
        <v>311</v>
      </c>
      <c r="E410" s="42"/>
      <c r="F410" s="256" t="s">
        <v>1041</v>
      </c>
      <c r="G410" s="42"/>
      <c r="H410" s="42"/>
      <c r="I410" s="42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U410" s="19" t="s">
        <v>82</v>
      </c>
    </row>
    <row r="411" s="2" customFormat="1">
      <c r="A411" s="40"/>
      <c r="B411" s="41"/>
      <c r="C411" s="42"/>
      <c r="D411" s="219" t="s">
        <v>311</v>
      </c>
      <c r="E411" s="42"/>
      <c r="F411" s="257" t="s">
        <v>1042</v>
      </c>
      <c r="G411" s="42"/>
      <c r="H411" s="255">
        <v>746.37</v>
      </c>
      <c r="I411" s="42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U411" s="19" t="s">
        <v>82</v>
      </c>
    </row>
    <row r="412" s="2" customFormat="1">
      <c r="A412" s="40"/>
      <c r="B412" s="41"/>
      <c r="C412" s="42"/>
      <c r="D412" s="219" t="s">
        <v>311</v>
      </c>
      <c r="E412" s="42"/>
      <c r="F412" s="256" t="s">
        <v>1043</v>
      </c>
      <c r="G412" s="42"/>
      <c r="H412" s="42"/>
      <c r="I412" s="42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U412" s="19" t="s">
        <v>82</v>
      </c>
    </row>
    <row r="413" s="2" customFormat="1">
      <c r="A413" s="40"/>
      <c r="B413" s="41"/>
      <c r="C413" s="42"/>
      <c r="D413" s="219" t="s">
        <v>311</v>
      </c>
      <c r="E413" s="42"/>
      <c r="F413" s="257" t="s">
        <v>1044</v>
      </c>
      <c r="G413" s="42"/>
      <c r="H413" s="255">
        <v>13.67</v>
      </c>
      <c r="I413" s="42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U413" s="19" t="s">
        <v>82</v>
      </c>
    </row>
    <row r="414" s="2" customFormat="1" ht="21.75" customHeight="1">
      <c r="A414" s="40"/>
      <c r="B414" s="41"/>
      <c r="C414" s="206" t="s">
        <v>524</v>
      </c>
      <c r="D414" s="206" t="s">
        <v>129</v>
      </c>
      <c r="E414" s="207" t="s">
        <v>1189</v>
      </c>
      <c r="F414" s="208" t="s">
        <v>1190</v>
      </c>
      <c r="G414" s="209" t="s">
        <v>397</v>
      </c>
      <c r="H414" s="210">
        <v>760.03999999999996</v>
      </c>
      <c r="I414" s="211"/>
      <c r="J414" s="212">
        <f>ROUND(I414*H414,2)</f>
        <v>0</v>
      </c>
      <c r="K414" s="208" t="s">
        <v>133</v>
      </c>
      <c r="L414" s="46"/>
      <c r="M414" s="213" t="s">
        <v>19</v>
      </c>
      <c r="N414" s="214" t="s">
        <v>43</v>
      </c>
      <c r="O414" s="86"/>
      <c r="P414" s="215">
        <f>O414*H414</f>
        <v>0</v>
      </c>
      <c r="Q414" s="215">
        <v>0.12966</v>
      </c>
      <c r="R414" s="215">
        <f>Q414*H414</f>
        <v>98.546786399999988</v>
      </c>
      <c r="S414" s="215">
        <v>0</v>
      </c>
      <c r="T414" s="21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153</v>
      </c>
      <c r="AT414" s="217" t="s">
        <v>129</v>
      </c>
      <c r="AU414" s="217" t="s">
        <v>82</v>
      </c>
      <c r="AY414" s="19" t="s">
        <v>126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80</v>
      </c>
      <c r="BK414" s="218">
        <f>ROUND(I414*H414,2)</f>
        <v>0</v>
      </c>
      <c r="BL414" s="19" t="s">
        <v>153</v>
      </c>
      <c r="BM414" s="217" t="s">
        <v>1191</v>
      </c>
    </row>
    <row r="415" s="2" customFormat="1">
      <c r="A415" s="40"/>
      <c r="B415" s="41"/>
      <c r="C415" s="42"/>
      <c r="D415" s="219" t="s">
        <v>136</v>
      </c>
      <c r="E415" s="42"/>
      <c r="F415" s="220" t="s">
        <v>1192</v>
      </c>
      <c r="G415" s="42"/>
      <c r="H415" s="42"/>
      <c r="I415" s="221"/>
      <c r="J415" s="42"/>
      <c r="K415" s="42"/>
      <c r="L415" s="46"/>
      <c r="M415" s="222"/>
      <c r="N415" s="223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136</v>
      </c>
      <c r="AU415" s="19" t="s">
        <v>82</v>
      </c>
    </row>
    <row r="416" s="2" customFormat="1">
      <c r="A416" s="40"/>
      <c r="B416" s="41"/>
      <c r="C416" s="42"/>
      <c r="D416" s="224" t="s">
        <v>137</v>
      </c>
      <c r="E416" s="42"/>
      <c r="F416" s="225" t="s">
        <v>1193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137</v>
      </c>
      <c r="AU416" s="19" t="s">
        <v>82</v>
      </c>
    </row>
    <row r="417" s="13" customFormat="1">
      <c r="A417" s="13"/>
      <c r="B417" s="226"/>
      <c r="C417" s="227"/>
      <c r="D417" s="219" t="s">
        <v>139</v>
      </c>
      <c r="E417" s="228" t="s">
        <v>19</v>
      </c>
      <c r="F417" s="229" t="s">
        <v>305</v>
      </c>
      <c r="G417" s="227"/>
      <c r="H417" s="228" t="s">
        <v>19</v>
      </c>
      <c r="I417" s="230"/>
      <c r="J417" s="227"/>
      <c r="K417" s="227"/>
      <c r="L417" s="231"/>
      <c r="M417" s="232"/>
      <c r="N417" s="233"/>
      <c r="O417" s="233"/>
      <c r="P417" s="233"/>
      <c r="Q417" s="233"/>
      <c r="R417" s="233"/>
      <c r="S417" s="233"/>
      <c r="T417" s="23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5" t="s">
        <v>139</v>
      </c>
      <c r="AU417" s="235" t="s">
        <v>82</v>
      </c>
      <c r="AV417" s="13" t="s">
        <v>80</v>
      </c>
      <c r="AW417" s="13" t="s">
        <v>33</v>
      </c>
      <c r="AX417" s="13" t="s">
        <v>72</v>
      </c>
      <c r="AY417" s="235" t="s">
        <v>126</v>
      </c>
    </row>
    <row r="418" s="13" customFormat="1">
      <c r="A418" s="13"/>
      <c r="B418" s="226"/>
      <c r="C418" s="227"/>
      <c r="D418" s="219" t="s">
        <v>139</v>
      </c>
      <c r="E418" s="228" t="s">
        <v>19</v>
      </c>
      <c r="F418" s="229" t="s">
        <v>1172</v>
      </c>
      <c r="G418" s="227"/>
      <c r="H418" s="228" t="s">
        <v>19</v>
      </c>
      <c r="I418" s="230"/>
      <c r="J418" s="227"/>
      <c r="K418" s="227"/>
      <c r="L418" s="231"/>
      <c r="M418" s="232"/>
      <c r="N418" s="233"/>
      <c r="O418" s="233"/>
      <c r="P418" s="233"/>
      <c r="Q418" s="233"/>
      <c r="R418" s="233"/>
      <c r="S418" s="233"/>
      <c r="T418" s="23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5" t="s">
        <v>139</v>
      </c>
      <c r="AU418" s="235" t="s">
        <v>82</v>
      </c>
      <c r="AV418" s="13" t="s">
        <v>80</v>
      </c>
      <c r="AW418" s="13" t="s">
        <v>33</v>
      </c>
      <c r="AX418" s="13" t="s">
        <v>72</v>
      </c>
      <c r="AY418" s="235" t="s">
        <v>126</v>
      </c>
    </row>
    <row r="419" s="14" customFormat="1">
      <c r="A419" s="14"/>
      <c r="B419" s="236"/>
      <c r="C419" s="237"/>
      <c r="D419" s="219" t="s">
        <v>139</v>
      </c>
      <c r="E419" s="239" t="s">
        <v>19</v>
      </c>
      <c r="F419" s="252" t="s">
        <v>252</v>
      </c>
      <c r="G419" s="237"/>
      <c r="H419" s="240">
        <v>760.03999999999996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6" t="s">
        <v>139</v>
      </c>
      <c r="AU419" s="246" t="s">
        <v>82</v>
      </c>
      <c r="AV419" s="14" t="s">
        <v>82</v>
      </c>
      <c r="AW419" s="14" t="s">
        <v>33</v>
      </c>
      <c r="AX419" s="14" t="s">
        <v>80</v>
      </c>
      <c r="AY419" s="246" t="s">
        <v>126</v>
      </c>
    </row>
    <row r="420" s="2" customFormat="1">
      <c r="A420" s="40"/>
      <c r="B420" s="41"/>
      <c r="C420" s="42"/>
      <c r="D420" s="219" t="s">
        <v>311</v>
      </c>
      <c r="E420" s="42"/>
      <c r="F420" s="253" t="s">
        <v>1173</v>
      </c>
      <c r="G420" s="42"/>
      <c r="H420" s="42"/>
      <c r="I420" s="42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U420" s="19" t="s">
        <v>82</v>
      </c>
    </row>
    <row r="421" s="2" customFormat="1">
      <c r="A421" s="40"/>
      <c r="B421" s="41"/>
      <c r="C421" s="42"/>
      <c r="D421" s="219" t="s">
        <v>311</v>
      </c>
      <c r="E421" s="42"/>
      <c r="F421" s="254" t="s">
        <v>1174</v>
      </c>
      <c r="G421" s="42"/>
      <c r="H421" s="255">
        <v>746.37</v>
      </c>
      <c r="I421" s="42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U421" s="19" t="s">
        <v>82</v>
      </c>
    </row>
    <row r="422" s="2" customFormat="1">
      <c r="A422" s="40"/>
      <c r="B422" s="41"/>
      <c r="C422" s="42"/>
      <c r="D422" s="219" t="s">
        <v>311</v>
      </c>
      <c r="E422" s="42"/>
      <c r="F422" s="254" t="s">
        <v>1040</v>
      </c>
      <c r="G422" s="42"/>
      <c r="H422" s="255">
        <v>13.67</v>
      </c>
      <c r="I422" s="42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U422" s="19" t="s">
        <v>82</v>
      </c>
    </row>
    <row r="423" s="2" customFormat="1">
      <c r="A423" s="40"/>
      <c r="B423" s="41"/>
      <c r="C423" s="42"/>
      <c r="D423" s="219" t="s">
        <v>311</v>
      </c>
      <c r="E423" s="42"/>
      <c r="F423" s="256" t="s">
        <v>1041</v>
      </c>
      <c r="G423" s="42"/>
      <c r="H423" s="42"/>
      <c r="I423" s="42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U423" s="19" t="s">
        <v>82</v>
      </c>
    </row>
    <row r="424" s="2" customFormat="1">
      <c r="A424" s="40"/>
      <c r="B424" s="41"/>
      <c r="C424" s="42"/>
      <c r="D424" s="219" t="s">
        <v>311</v>
      </c>
      <c r="E424" s="42"/>
      <c r="F424" s="257" t="s">
        <v>1042</v>
      </c>
      <c r="G424" s="42"/>
      <c r="H424" s="255">
        <v>746.37</v>
      </c>
      <c r="I424" s="42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U424" s="19" t="s">
        <v>82</v>
      </c>
    </row>
    <row r="425" s="2" customFormat="1">
      <c r="A425" s="40"/>
      <c r="B425" s="41"/>
      <c r="C425" s="42"/>
      <c r="D425" s="219" t="s">
        <v>311</v>
      </c>
      <c r="E425" s="42"/>
      <c r="F425" s="256" t="s">
        <v>1043</v>
      </c>
      <c r="G425" s="42"/>
      <c r="H425" s="42"/>
      <c r="I425" s="42"/>
      <c r="J425" s="42"/>
      <c r="K425" s="42"/>
      <c r="L425" s="46"/>
      <c r="M425" s="222"/>
      <c r="N425" s="223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U425" s="19" t="s">
        <v>82</v>
      </c>
    </row>
    <row r="426" s="2" customFormat="1">
      <c r="A426" s="40"/>
      <c r="B426" s="41"/>
      <c r="C426" s="42"/>
      <c r="D426" s="219" t="s">
        <v>311</v>
      </c>
      <c r="E426" s="42"/>
      <c r="F426" s="257" t="s">
        <v>1044</v>
      </c>
      <c r="G426" s="42"/>
      <c r="H426" s="255">
        <v>13.67</v>
      </c>
      <c r="I426" s="42"/>
      <c r="J426" s="42"/>
      <c r="K426" s="42"/>
      <c r="L426" s="46"/>
      <c r="M426" s="222"/>
      <c r="N426" s="223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U426" s="19" t="s">
        <v>82</v>
      </c>
    </row>
    <row r="427" s="2" customFormat="1" ht="21.75" customHeight="1">
      <c r="A427" s="40"/>
      <c r="B427" s="41"/>
      <c r="C427" s="206" t="s">
        <v>528</v>
      </c>
      <c r="D427" s="206" t="s">
        <v>129</v>
      </c>
      <c r="E427" s="207" t="s">
        <v>1194</v>
      </c>
      <c r="F427" s="208" t="s">
        <v>1195</v>
      </c>
      <c r="G427" s="209" t="s">
        <v>397</v>
      </c>
      <c r="H427" s="210">
        <v>339.19</v>
      </c>
      <c r="I427" s="211"/>
      <c r="J427" s="212">
        <f>ROUND(I427*H427,2)</f>
        <v>0</v>
      </c>
      <c r="K427" s="208" t="s">
        <v>133</v>
      </c>
      <c r="L427" s="46"/>
      <c r="M427" s="213" t="s">
        <v>19</v>
      </c>
      <c r="N427" s="214" t="s">
        <v>43</v>
      </c>
      <c r="O427" s="86"/>
      <c r="P427" s="215">
        <f>O427*H427</f>
        <v>0</v>
      </c>
      <c r="Q427" s="215">
        <v>0.11162</v>
      </c>
      <c r="R427" s="215">
        <f>Q427*H427</f>
        <v>37.860387799999998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153</v>
      </c>
      <c r="AT427" s="217" t="s">
        <v>129</v>
      </c>
      <c r="AU427" s="217" t="s">
        <v>82</v>
      </c>
      <c r="AY427" s="19" t="s">
        <v>126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80</v>
      </c>
      <c r="BK427" s="218">
        <f>ROUND(I427*H427,2)</f>
        <v>0</v>
      </c>
      <c r="BL427" s="19" t="s">
        <v>153</v>
      </c>
      <c r="BM427" s="217" t="s">
        <v>1196</v>
      </c>
    </row>
    <row r="428" s="2" customFormat="1">
      <c r="A428" s="40"/>
      <c r="B428" s="41"/>
      <c r="C428" s="42"/>
      <c r="D428" s="219" t="s">
        <v>136</v>
      </c>
      <c r="E428" s="42"/>
      <c r="F428" s="220" t="s">
        <v>1197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136</v>
      </c>
      <c r="AU428" s="19" t="s">
        <v>82</v>
      </c>
    </row>
    <row r="429" s="2" customFormat="1">
      <c r="A429" s="40"/>
      <c r="B429" s="41"/>
      <c r="C429" s="42"/>
      <c r="D429" s="224" t="s">
        <v>137</v>
      </c>
      <c r="E429" s="42"/>
      <c r="F429" s="225" t="s">
        <v>1198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137</v>
      </c>
      <c r="AU429" s="19" t="s">
        <v>82</v>
      </c>
    </row>
    <row r="430" s="13" customFormat="1">
      <c r="A430" s="13"/>
      <c r="B430" s="226"/>
      <c r="C430" s="227"/>
      <c r="D430" s="219" t="s">
        <v>139</v>
      </c>
      <c r="E430" s="228" t="s">
        <v>19</v>
      </c>
      <c r="F430" s="229" t="s">
        <v>305</v>
      </c>
      <c r="G430" s="227"/>
      <c r="H430" s="228" t="s">
        <v>19</v>
      </c>
      <c r="I430" s="230"/>
      <c r="J430" s="227"/>
      <c r="K430" s="227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139</v>
      </c>
      <c r="AU430" s="235" t="s">
        <v>82</v>
      </c>
      <c r="AV430" s="13" t="s">
        <v>80</v>
      </c>
      <c r="AW430" s="13" t="s">
        <v>33</v>
      </c>
      <c r="AX430" s="13" t="s">
        <v>72</v>
      </c>
      <c r="AY430" s="235" t="s">
        <v>126</v>
      </c>
    </row>
    <row r="431" s="13" customFormat="1">
      <c r="A431" s="13"/>
      <c r="B431" s="226"/>
      <c r="C431" s="227"/>
      <c r="D431" s="219" t="s">
        <v>139</v>
      </c>
      <c r="E431" s="228" t="s">
        <v>19</v>
      </c>
      <c r="F431" s="229" t="s">
        <v>1199</v>
      </c>
      <c r="G431" s="227"/>
      <c r="H431" s="228" t="s">
        <v>19</v>
      </c>
      <c r="I431" s="230"/>
      <c r="J431" s="227"/>
      <c r="K431" s="227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139</v>
      </c>
      <c r="AU431" s="235" t="s">
        <v>82</v>
      </c>
      <c r="AV431" s="13" t="s">
        <v>80</v>
      </c>
      <c r="AW431" s="13" t="s">
        <v>33</v>
      </c>
      <c r="AX431" s="13" t="s">
        <v>72</v>
      </c>
      <c r="AY431" s="235" t="s">
        <v>126</v>
      </c>
    </row>
    <row r="432" s="13" customFormat="1">
      <c r="A432" s="13"/>
      <c r="B432" s="226"/>
      <c r="C432" s="227"/>
      <c r="D432" s="219" t="s">
        <v>139</v>
      </c>
      <c r="E432" s="228" t="s">
        <v>19</v>
      </c>
      <c r="F432" s="229" t="s">
        <v>1200</v>
      </c>
      <c r="G432" s="227"/>
      <c r="H432" s="228" t="s">
        <v>19</v>
      </c>
      <c r="I432" s="230"/>
      <c r="J432" s="227"/>
      <c r="K432" s="227"/>
      <c r="L432" s="231"/>
      <c r="M432" s="232"/>
      <c r="N432" s="233"/>
      <c r="O432" s="233"/>
      <c r="P432" s="233"/>
      <c r="Q432" s="233"/>
      <c r="R432" s="233"/>
      <c r="S432" s="233"/>
      <c r="T432" s="23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5" t="s">
        <v>139</v>
      </c>
      <c r="AU432" s="235" t="s">
        <v>82</v>
      </c>
      <c r="AV432" s="13" t="s">
        <v>80</v>
      </c>
      <c r="AW432" s="13" t="s">
        <v>33</v>
      </c>
      <c r="AX432" s="13" t="s">
        <v>72</v>
      </c>
      <c r="AY432" s="235" t="s">
        <v>126</v>
      </c>
    </row>
    <row r="433" s="13" customFormat="1">
      <c r="A433" s="13"/>
      <c r="B433" s="226"/>
      <c r="C433" s="227"/>
      <c r="D433" s="219" t="s">
        <v>139</v>
      </c>
      <c r="E433" s="228" t="s">
        <v>19</v>
      </c>
      <c r="F433" s="229" t="s">
        <v>984</v>
      </c>
      <c r="G433" s="227"/>
      <c r="H433" s="228" t="s">
        <v>19</v>
      </c>
      <c r="I433" s="230"/>
      <c r="J433" s="227"/>
      <c r="K433" s="227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139</v>
      </c>
      <c r="AU433" s="235" t="s">
        <v>82</v>
      </c>
      <c r="AV433" s="13" t="s">
        <v>80</v>
      </c>
      <c r="AW433" s="13" t="s">
        <v>33</v>
      </c>
      <c r="AX433" s="13" t="s">
        <v>72</v>
      </c>
      <c r="AY433" s="235" t="s">
        <v>126</v>
      </c>
    </row>
    <row r="434" s="14" customFormat="1">
      <c r="A434" s="14"/>
      <c r="B434" s="236"/>
      <c r="C434" s="237"/>
      <c r="D434" s="219" t="s">
        <v>139</v>
      </c>
      <c r="E434" s="239" t="s">
        <v>19</v>
      </c>
      <c r="F434" s="252" t="s">
        <v>255</v>
      </c>
      <c r="G434" s="237"/>
      <c r="H434" s="240">
        <v>339.19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139</v>
      </c>
      <c r="AU434" s="246" t="s">
        <v>82</v>
      </c>
      <c r="AV434" s="14" t="s">
        <v>82</v>
      </c>
      <c r="AW434" s="14" t="s">
        <v>33</v>
      </c>
      <c r="AX434" s="14" t="s">
        <v>80</v>
      </c>
      <c r="AY434" s="246" t="s">
        <v>126</v>
      </c>
    </row>
    <row r="435" s="2" customFormat="1">
      <c r="A435" s="40"/>
      <c r="B435" s="41"/>
      <c r="C435" s="42"/>
      <c r="D435" s="219" t="s">
        <v>311</v>
      </c>
      <c r="E435" s="42"/>
      <c r="F435" s="253" t="s">
        <v>1201</v>
      </c>
      <c r="G435" s="42"/>
      <c r="H435" s="42"/>
      <c r="I435" s="42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U435" s="19" t="s">
        <v>82</v>
      </c>
    </row>
    <row r="436" s="2" customFormat="1">
      <c r="A436" s="40"/>
      <c r="B436" s="41"/>
      <c r="C436" s="42"/>
      <c r="D436" s="219" t="s">
        <v>311</v>
      </c>
      <c r="E436" s="42"/>
      <c r="F436" s="254" t="s">
        <v>1202</v>
      </c>
      <c r="G436" s="42"/>
      <c r="H436" s="255">
        <v>111.79000000000001</v>
      </c>
      <c r="I436" s="42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U436" s="19" t="s">
        <v>82</v>
      </c>
    </row>
    <row r="437" s="2" customFormat="1">
      <c r="A437" s="40"/>
      <c r="B437" s="41"/>
      <c r="C437" s="42"/>
      <c r="D437" s="219" t="s">
        <v>311</v>
      </c>
      <c r="E437" s="42"/>
      <c r="F437" s="256" t="s">
        <v>1203</v>
      </c>
      <c r="G437" s="42"/>
      <c r="H437" s="42"/>
      <c r="I437" s="42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U437" s="19" t="s">
        <v>82</v>
      </c>
    </row>
    <row r="438" s="2" customFormat="1">
      <c r="A438" s="40"/>
      <c r="B438" s="41"/>
      <c r="C438" s="42"/>
      <c r="D438" s="219" t="s">
        <v>311</v>
      </c>
      <c r="E438" s="42"/>
      <c r="F438" s="257" t="s">
        <v>1204</v>
      </c>
      <c r="G438" s="42"/>
      <c r="H438" s="255">
        <v>111.79000000000001</v>
      </c>
      <c r="I438" s="42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U438" s="19" t="s">
        <v>82</v>
      </c>
    </row>
    <row r="439" s="2" customFormat="1">
      <c r="A439" s="40"/>
      <c r="B439" s="41"/>
      <c r="C439" s="42"/>
      <c r="D439" s="219" t="s">
        <v>311</v>
      </c>
      <c r="E439" s="42"/>
      <c r="F439" s="253" t="s">
        <v>987</v>
      </c>
      <c r="G439" s="42"/>
      <c r="H439" s="42"/>
      <c r="I439" s="42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U439" s="19" t="s">
        <v>82</v>
      </c>
    </row>
    <row r="440" s="2" customFormat="1">
      <c r="A440" s="40"/>
      <c r="B440" s="41"/>
      <c r="C440" s="42"/>
      <c r="D440" s="219" t="s">
        <v>311</v>
      </c>
      <c r="E440" s="42"/>
      <c r="F440" s="254" t="s">
        <v>988</v>
      </c>
      <c r="G440" s="42"/>
      <c r="H440" s="255">
        <v>227.40000000000001</v>
      </c>
      <c r="I440" s="42"/>
      <c r="J440" s="42"/>
      <c r="K440" s="42"/>
      <c r="L440" s="46"/>
      <c r="M440" s="222"/>
      <c r="N440" s="223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U440" s="19" t="s">
        <v>82</v>
      </c>
    </row>
    <row r="441" s="2" customFormat="1">
      <c r="A441" s="40"/>
      <c r="B441" s="41"/>
      <c r="C441" s="42"/>
      <c r="D441" s="219" t="s">
        <v>311</v>
      </c>
      <c r="E441" s="42"/>
      <c r="F441" s="253" t="s">
        <v>985</v>
      </c>
      <c r="G441" s="42"/>
      <c r="H441" s="42"/>
      <c r="I441" s="42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U441" s="19" t="s">
        <v>82</v>
      </c>
    </row>
    <row r="442" s="2" customFormat="1">
      <c r="A442" s="40"/>
      <c r="B442" s="41"/>
      <c r="C442" s="42"/>
      <c r="D442" s="219" t="s">
        <v>311</v>
      </c>
      <c r="E442" s="42"/>
      <c r="F442" s="254" t="s">
        <v>986</v>
      </c>
      <c r="G442" s="42"/>
      <c r="H442" s="255">
        <v>227.40000000000001</v>
      </c>
      <c r="I442" s="42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U442" s="19" t="s">
        <v>82</v>
      </c>
    </row>
    <row r="443" s="2" customFormat="1" ht="16.5" customHeight="1">
      <c r="A443" s="40"/>
      <c r="B443" s="41"/>
      <c r="C443" s="269" t="s">
        <v>534</v>
      </c>
      <c r="D443" s="269" t="s">
        <v>383</v>
      </c>
      <c r="E443" s="270" t="s">
        <v>1205</v>
      </c>
      <c r="F443" s="271" t="s">
        <v>1206</v>
      </c>
      <c r="G443" s="272" t="s">
        <v>397</v>
      </c>
      <c r="H443" s="273">
        <v>165.13399999999999</v>
      </c>
      <c r="I443" s="274"/>
      <c r="J443" s="275">
        <f>ROUND(I443*H443,2)</f>
        <v>0</v>
      </c>
      <c r="K443" s="271" t="s">
        <v>133</v>
      </c>
      <c r="L443" s="276"/>
      <c r="M443" s="277" t="s">
        <v>19</v>
      </c>
      <c r="N443" s="278" t="s">
        <v>43</v>
      </c>
      <c r="O443" s="86"/>
      <c r="P443" s="215">
        <f>O443*H443</f>
        <v>0</v>
      </c>
      <c r="Q443" s="215">
        <v>0.17599999999999999</v>
      </c>
      <c r="R443" s="215">
        <f>Q443*H443</f>
        <v>29.063583999999995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183</v>
      </c>
      <c r="AT443" s="217" t="s">
        <v>383</v>
      </c>
      <c r="AU443" s="217" t="s">
        <v>82</v>
      </c>
      <c r="AY443" s="19" t="s">
        <v>126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80</v>
      </c>
      <c r="BK443" s="218">
        <f>ROUND(I443*H443,2)</f>
        <v>0</v>
      </c>
      <c r="BL443" s="19" t="s">
        <v>153</v>
      </c>
      <c r="BM443" s="217" t="s">
        <v>1207</v>
      </c>
    </row>
    <row r="444" s="2" customFormat="1">
      <c r="A444" s="40"/>
      <c r="B444" s="41"/>
      <c r="C444" s="42"/>
      <c r="D444" s="219" t="s">
        <v>136</v>
      </c>
      <c r="E444" s="42"/>
      <c r="F444" s="220" t="s">
        <v>1206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136</v>
      </c>
      <c r="AU444" s="19" t="s">
        <v>82</v>
      </c>
    </row>
    <row r="445" s="13" customFormat="1">
      <c r="A445" s="13"/>
      <c r="B445" s="226"/>
      <c r="C445" s="227"/>
      <c r="D445" s="219" t="s">
        <v>139</v>
      </c>
      <c r="E445" s="228" t="s">
        <v>19</v>
      </c>
      <c r="F445" s="229" t="s">
        <v>305</v>
      </c>
      <c r="G445" s="227"/>
      <c r="H445" s="228" t="s">
        <v>19</v>
      </c>
      <c r="I445" s="230"/>
      <c r="J445" s="227"/>
      <c r="K445" s="227"/>
      <c r="L445" s="231"/>
      <c r="M445" s="232"/>
      <c r="N445" s="233"/>
      <c r="O445" s="233"/>
      <c r="P445" s="233"/>
      <c r="Q445" s="233"/>
      <c r="R445" s="233"/>
      <c r="S445" s="233"/>
      <c r="T445" s="23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5" t="s">
        <v>139</v>
      </c>
      <c r="AU445" s="235" t="s">
        <v>82</v>
      </c>
      <c r="AV445" s="13" t="s">
        <v>80</v>
      </c>
      <c r="AW445" s="13" t="s">
        <v>33</v>
      </c>
      <c r="AX445" s="13" t="s">
        <v>72</v>
      </c>
      <c r="AY445" s="235" t="s">
        <v>126</v>
      </c>
    </row>
    <row r="446" s="13" customFormat="1">
      <c r="A446" s="13"/>
      <c r="B446" s="226"/>
      <c r="C446" s="227"/>
      <c r="D446" s="219" t="s">
        <v>139</v>
      </c>
      <c r="E446" s="228" t="s">
        <v>19</v>
      </c>
      <c r="F446" s="229" t="s">
        <v>1199</v>
      </c>
      <c r="G446" s="227"/>
      <c r="H446" s="228" t="s">
        <v>19</v>
      </c>
      <c r="I446" s="230"/>
      <c r="J446" s="227"/>
      <c r="K446" s="227"/>
      <c r="L446" s="231"/>
      <c r="M446" s="232"/>
      <c r="N446" s="233"/>
      <c r="O446" s="233"/>
      <c r="P446" s="233"/>
      <c r="Q446" s="233"/>
      <c r="R446" s="233"/>
      <c r="S446" s="233"/>
      <c r="T446" s="23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5" t="s">
        <v>139</v>
      </c>
      <c r="AU446" s="235" t="s">
        <v>82</v>
      </c>
      <c r="AV446" s="13" t="s">
        <v>80</v>
      </c>
      <c r="AW446" s="13" t="s">
        <v>33</v>
      </c>
      <c r="AX446" s="13" t="s">
        <v>72</v>
      </c>
      <c r="AY446" s="235" t="s">
        <v>126</v>
      </c>
    </row>
    <row r="447" s="13" customFormat="1">
      <c r="A447" s="13"/>
      <c r="B447" s="226"/>
      <c r="C447" s="227"/>
      <c r="D447" s="219" t="s">
        <v>139</v>
      </c>
      <c r="E447" s="228" t="s">
        <v>19</v>
      </c>
      <c r="F447" s="229" t="s">
        <v>1208</v>
      </c>
      <c r="G447" s="227"/>
      <c r="H447" s="228" t="s">
        <v>19</v>
      </c>
      <c r="I447" s="230"/>
      <c r="J447" s="227"/>
      <c r="K447" s="227"/>
      <c r="L447" s="231"/>
      <c r="M447" s="232"/>
      <c r="N447" s="233"/>
      <c r="O447" s="233"/>
      <c r="P447" s="233"/>
      <c r="Q447" s="233"/>
      <c r="R447" s="233"/>
      <c r="S447" s="233"/>
      <c r="T447" s="23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5" t="s">
        <v>139</v>
      </c>
      <c r="AU447" s="235" t="s">
        <v>82</v>
      </c>
      <c r="AV447" s="13" t="s">
        <v>80</v>
      </c>
      <c r="AW447" s="13" t="s">
        <v>33</v>
      </c>
      <c r="AX447" s="13" t="s">
        <v>72</v>
      </c>
      <c r="AY447" s="235" t="s">
        <v>126</v>
      </c>
    </row>
    <row r="448" s="13" customFormat="1">
      <c r="A448" s="13"/>
      <c r="B448" s="226"/>
      <c r="C448" s="227"/>
      <c r="D448" s="219" t="s">
        <v>139</v>
      </c>
      <c r="E448" s="228" t="s">
        <v>19</v>
      </c>
      <c r="F448" s="229" t="s">
        <v>1209</v>
      </c>
      <c r="G448" s="227"/>
      <c r="H448" s="228" t="s">
        <v>19</v>
      </c>
      <c r="I448" s="230"/>
      <c r="J448" s="227"/>
      <c r="K448" s="227"/>
      <c r="L448" s="231"/>
      <c r="M448" s="232"/>
      <c r="N448" s="233"/>
      <c r="O448" s="233"/>
      <c r="P448" s="233"/>
      <c r="Q448" s="233"/>
      <c r="R448" s="233"/>
      <c r="S448" s="233"/>
      <c r="T448" s="23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5" t="s">
        <v>139</v>
      </c>
      <c r="AU448" s="235" t="s">
        <v>82</v>
      </c>
      <c r="AV448" s="13" t="s">
        <v>80</v>
      </c>
      <c r="AW448" s="13" t="s">
        <v>33</v>
      </c>
      <c r="AX448" s="13" t="s">
        <v>72</v>
      </c>
      <c r="AY448" s="235" t="s">
        <v>126</v>
      </c>
    </row>
    <row r="449" s="14" customFormat="1">
      <c r="A449" s="14"/>
      <c r="B449" s="236"/>
      <c r="C449" s="237"/>
      <c r="D449" s="219" t="s">
        <v>139</v>
      </c>
      <c r="E449" s="239" t="s">
        <v>19</v>
      </c>
      <c r="F449" s="252" t="s">
        <v>957</v>
      </c>
      <c r="G449" s="237"/>
      <c r="H449" s="240">
        <v>157.27000000000001</v>
      </c>
      <c r="I449" s="241"/>
      <c r="J449" s="237"/>
      <c r="K449" s="237"/>
      <c r="L449" s="242"/>
      <c r="M449" s="243"/>
      <c r="N449" s="244"/>
      <c r="O449" s="244"/>
      <c r="P449" s="244"/>
      <c r="Q449" s="244"/>
      <c r="R449" s="244"/>
      <c r="S449" s="244"/>
      <c r="T449" s="24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6" t="s">
        <v>139</v>
      </c>
      <c r="AU449" s="246" t="s">
        <v>82</v>
      </c>
      <c r="AV449" s="14" t="s">
        <v>82</v>
      </c>
      <c r="AW449" s="14" t="s">
        <v>33</v>
      </c>
      <c r="AX449" s="14" t="s">
        <v>80</v>
      </c>
      <c r="AY449" s="246" t="s">
        <v>126</v>
      </c>
    </row>
    <row r="450" s="2" customFormat="1">
      <c r="A450" s="40"/>
      <c r="B450" s="41"/>
      <c r="C450" s="42"/>
      <c r="D450" s="219" t="s">
        <v>311</v>
      </c>
      <c r="E450" s="42"/>
      <c r="F450" s="253" t="s">
        <v>1201</v>
      </c>
      <c r="G450" s="42"/>
      <c r="H450" s="42"/>
      <c r="I450" s="42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U450" s="19" t="s">
        <v>82</v>
      </c>
    </row>
    <row r="451" s="2" customFormat="1">
      <c r="A451" s="40"/>
      <c r="B451" s="41"/>
      <c r="C451" s="42"/>
      <c r="D451" s="219" t="s">
        <v>311</v>
      </c>
      <c r="E451" s="42"/>
      <c r="F451" s="254" t="s">
        <v>1202</v>
      </c>
      <c r="G451" s="42"/>
      <c r="H451" s="255">
        <v>111.79000000000001</v>
      </c>
      <c r="I451" s="42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U451" s="19" t="s">
        <v>82</v>
      </c>
    </row>
    <row r="452" s="2" customFormat="1">
      <c r="A452" s="40"/>
      <c r="B452" s="41"/>
      <c r="C452" s="42"/>
      <c r="D452" s="219" t="s">
        <v>311</v>
      </c>
      <c r="E452" s="42"/>
      <c r="F452" s="256" t="s">
        <v>1203</v>
      </c>
      <c r="G452" s="42"/>
      <c r="H452" s="42"/>
      <c r="I452" s="42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U452" s="19" t="s">
        <v>82</v>
      </c>
    </row>
    <row r="453" s="2" customFormat="1">
      <c r="A453" s="40"/>
      <c r="B453" s="41"/>
      <c r="C453" s="42"/>
      <c r="D453" s="219" t="s">
        <v>311</v>
      </c>
      <c r="E453" s="42"/>
      <c r="F453" s="257" t="s">
        <v>1204</v>
      </c>
      <c r="G453" s="42"/>
      <c r="H453" s="255">
        <v>111.79000000000001</v>
      </c>
      <c r="I453" s="42"/>
      <c r="J453" s="42"/>
      <c r="K453" s="42"/>
      <c r="L453" s="46"/>
      <c r="M453" s="222"/>
      <c r="N453" s="223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U453" s="19" t="s">
        <v>82</v>
      </c>
    </row>
    <row r="454" s="2" customFormat="1">
      <c r="A454" s="40"/>
      <c r="B454" s="41"/>
      <c r="C454" s="42"/>
      <c r="D454" s="219" t="s">
        <v>311</v>
      </c>
      <c r="E454" s="42"/>
      <c r="F454" s="253" t="s">
        <v>987</v>
      </c>
      <c r="G454" s="42"/>
      <c r="H454" s="42"/>
      <c r="I454" s="42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U454" s="19" t="s">
        <v>82</v>
      </c>
    </row>
    <row r="455" s="2" customFormat="1">
      <c r="A455" s="40"/>
      <c r="B455" s="41"/>
      <c r="C455" s="42"/>
      <c r="D455" s="219" t="s">
        <v>311</v>
      </c>
      <c r="E455" s="42"/>
      <c r="F455" s="254" t="s">
        <v>988</v>
      </c>
      <c r="G455" s="42"/>
      <c r="H455" s="255">
        <v>227.40000000000001</v>
      </c>
      <c r="I455" s="42"/>
      <c r="J455" s="42"/>
      <c r="K455" s="42"/>
      <c r="L455" s="46"/>
      <c r="M455" s="222"/>
      <c r="N455" s="223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U455" s="19" t="s">
        <v>82</v>
      </c>
    </row>
    <row r="456" s="2" customFormat="1">
      <c r="A456" s="40"/>
      <c r="B456" s="41"/>
      <c r="C456" s="42"/>
      <c r="D456" s="219" t="s">
        <v>311</v>
      </c>
      <c r="E456" s="42"/>
      <c r="F456" s="253" t="s">
        <v>985</v>
      </c>
      <c r="G456" s="42"/>
      <c r="H456" s="42"/>
      <c r="I456" s="42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U456" s="19" t="s">
        <v>82</v>
      </c>
    </row>
    <row r="457" s="2" customFormat="1">
      <c r="A457" s="40"/>
      <c r="B457" s="41"/>
      <c r="C457" s="42"/>
      <c r="D457" s="219" t="s">
        <v>311</v>
      </c>
      <c r="E457" s="42"/>
      <c r="F457" s="254" t="s">
        <v>986</v>
      </c>
      <c r="G457" s="42"/>
      <c r="H457" s="255">
        <v>227.40000000000001</v>
      </c>
      <c r="I457" s="42"/>
      <c r="J457" s="42"/>
      <c r="K457" s="42"/>
      <c r="L457" s="46"/>
      <c r="M457" s="222"/>
      <c r="N457" s="223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U457" s="19" t="s">
        <v>82</v>
      </c>
    </row>
    <row r="458" s="14" customFormat="1">
      <c r="A458" s="14"/>
      <c r="B458" s="236"/>
      <c r="C458" s="237"/>
      <c r="D458" s="219" t="s">
        <v>139</v>
      </c>
      <c r="E458" s="237"/>
      <c r="F458" s="239" t="s">
        <v>1210</v>
      </c>
      <c r="G458" s="237"/>
      <c r="H458" s="240">
        <v>165.13399999999999</v>
      </c>
      <c r="I458" s="241"/>
      <c r="J458" s="237"/>
      <c r="K458" s="237"/>
      <c r="L458" s="242"/>
      <c r="M458" s="243"/>
      <c r="N458" s="244"/>
      <c r="O458" s="244"/>
      <c r="P458" s="244"/>
      <c r="Q458" s="244"/>
      <c r="R458" s="244"/>
      <c r="S458" s="244"/>
      <c r="T458" s="24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6" t="s">
        <v>139</v>
      </c>
      <c r="AU458" s="246" t="s">
        <v>82</v>
      </c>
      <c r="AV458" s="14" t="s">
        <v>82</v>
      </c>
      <c r="AW458" s="14" t="s">
        <v>4</v>
      </c>
      <c r="AX458" s="14" t="s">
        <v>80</v>
      </c>
      <c r="AY458" s="246" t="s">
        <v>126</v>
      </c>
    </row>
    <row r="459" s="12" customFormat="1" ht="22.8" customHeight="1">
      <c r="A459" s="12"/>
      <c r="B459" s="190"/>
      <c r="C459" s="191"/>
      <c r="D459" s="192" t="s">
        <v>71</v>
      </c>
      <c r="E459" s="204" t="s">
        <v>167</v>
      </c>
      <c r="F459" s="204" t="s">
        <v>1211</v>
      </c>
      <c r="G459" s="191"/>
      <c r="H459" s="191"/>
      <c r="I459" s="194"/>
      <c r="J459" s="205">
        <f>BK459</f>
        <v>0</v>
      </c>
      <c r="K459" s="191"/>
      <c r="L459" s="196"/>
      <c r="M459" s="197"/>
      <c r="N459" s="198"/>
      <c r="O459" s="198"/>
      <c r="P459" s="199">
        <f>SUM(P460:P469)</f>
        <v>0</v>
      </c>
      <c r="Q459" s="198"/>
      <c r="R459" s="199">
        <f>SUM(R460:R469)</f>
        <v>19.2257</v>
      </c>
      <c r="S459" s="198"/>
      <c r="T459" s="200">
        <f>SUM(T460:T469)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1" t="s">
        <v>80</v>
      </c>
      <c r="AT459" s="202" t="s">
        <v>71</v>
      </c>
      <c r="AU459" s="202" t="s">
        <v>80</v>
      </c>
      <c r="AY459" s="201" t="s">
        <v>126</v>
      </c>
      <c r="BK459" s="203">
        <f>SUM(BK460:BK469)</f>
        <v>0</v>
      </c>
    </row>
    <row r="460" s="2" customFormat="1" ht="16.5" customHeight="1">
      <c r="A460" s="40"/>
      <c r="B460" s="41"/>
      <c r="C460" s="206" t="s">
        <v>538</v>
      </c>
      <c r="D460" s="206" t="s">
        <v>129</v>
      </c>
      <c r="E460" s="207" t="s">
        <v>1212</v>
      </c>
      <c r="F460" s="208" t="s">
        <v>1213</v>
      </c>
      <c r="G460" s="209" t="s">
        <v>397</v>
      </c>
      <c r="H460" s="210">
        <v>29.899999999999999</v>
      </c>
      <c r="I460" s="211"/>
      <c r="J460" s="212">
        <f>ROUND(I460*H460,2)</f>
        <v>0</v>
      </c>
      <c r="K460" s="208" t="s">
        <v>133</v>
      </c>
      <c r="L460" s="46"/>
      <c r="M460" s="213" t="s">
        <v>19</v>
      </c>
      <c r="N460" s="214" t="s">
        <v>43</v>
      </c>
      <c r="O460" s="86"/>
      <c r="P460" s="215">
        <f>O460*H460</f>
        <v>0</v>
      </c>
      <c r="Q460" s="215">
        <v>0.64300000000000002</v>
      </c>
      <c r="R460" s="215">
        <f>Q460*H460</f>
        <v>19.2257</v>
      </c>
      <c r="S460" s="215">
        <v>0</v>
      </c>
      <c r="T460" s="216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7" t="s">
        <v>153</v>
      </c>
      <c r="AT460" s="217" t="s">
        <v>129</v>
      </c>
      <c r="AU460" s="217" t="s">
        <v>82</v>
      </c>
      <c r="AY460" s="19" t="s">
        <v>126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9" t="s">
        <v>80</v>
      </c>
      <c r="BK460" s="218">
        <f>ROUND(I460*H460,2)</f>
        <v>0</v>
      </c>
      <c r="BL460" s="19" t="s">
        <v>153</v>
      </c>
      <c r="BM460" s="217" t="s">
        <v>1214</v>
      </c>
    </row>
    <row r="461" s="2" customFormat="1">
      <c r="A461" s="40"/>
      <c r="B461" s="41"/>
      <c r="C461" s="42"/>
      <c r="D461" s="219" t="s">
        <v>136</v>
      </c>
      <c r="E461" s="42"/>
      <c r="F461" s="220" t="s">
        <v>1215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136</v>
      </c>
      <c r="AU461" s="19" t="s">
        <v>82</v>
      </c>
    </row>
    <row r="462" s="2" customFormat="1">
      <c r="A462" s="40"/>
      <c r="B462" s="41"/>
      <c r="C462" s="42"/>
      <c r="D462" s="224" t="s">
        <v>137</v>
      </c>
      <c r="E462" s="42"/>
      <c r="F462" s="225" t="s">
        <v>1216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137</v>
      </c>
      <c r="AU462" s="19" t="s">
        <v>82</v>
      </c>
    </row>
    <row r="463" s="13" customFormat="1">
      <c r="A463" s="13"/>
      <c r="B463" s="226"/>
      <c r="C463" s="227"/>
      <c r="D463" s="219" t="s">
        <v>139</v>
      </c>
      <c r="E463" s="228" t="s">
        <v>19</v>
      </c>
      <c r="F463" s="229" t="s">
        <v>305</v>
      </c>
      <c r="G463" s="227"/>
      <c r="H463" s="228" t="s">
        <v>19</v>
      </c>
      <c r="I463" s="230"/>
      <c r="J463" s="227"/>
      <c r="K463" s="227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139</v>
      </c>
      <c r="AU463" s="235" t="s">
        <v>82</v>
      </c>
      <c r="AV463" s="13" t="s">
        <v>80</v>
      </c>
      <c r="AW463" s="13" t="s">
        <v>33</v>
      </c>
      <c r="AX463" s="13" t="s">
        <v>72</v>
      </c>
      <c r="AY463" s="235" t="s">
        <v>126</v>
      </c>
    </row>
    <row r="464" s="13" customFormat="1">
      <c r="A464" s="13"/>
      <c r="B464" s="226"/>
      <c r="C464" s="227"/>
      <c r="D464" s="219" t="s">
        <v>139</v>
      </c>
      <c r="E464" s="228" t="s">
        <v>19</v>
      </c>
      <c r="F464" s="229" t="s">
        <v>1217</v>
      </c>
      <c r="G464" s="227"/>
      <c r="H464" s="228" t="s">
        <v>19</v>
      </c>
      <c r="I464" s="230"/>
      <c r="J464" s="227"/>
      <c r="K464" s="227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139</v>
      </c>
      <c r="AU464" s="235" t="s">
        <v>82</v>
      </c>
      <c r="AV464" s="13" t="s">
        <v>80</v>
      </c>
      <c r="AW464" s="13" t="s">
        <v>33</v>
      </c>
      <c r="AX464" s="13" t="s">
        <v>72</v>
      </c>
      <c r="AY464" s="235" t="s">
        <v>126</v>
      </c>
    </row>
    <row r="465" s="14" customFormat="1">
      <c r="A465" s="14"/>
      <c r="B465" s="236"/>
      <c r="C465" s="237"/>
      <c r="D465" s="219" t="s">
        <v>139</v>
      </c>
      <c r="E465" s="239" t="s">
        <v>19</v>
      </c>
      <c r="F465" s="252" t="s">
        <v>258</v>
      </c>
      <c r="G465" s="237"/>
      <c r="H465" s="240">
        <v>29.899999999999999</v>
      </c>
      <c r="I465" s="241"/>
      <c r="J465" s="237"/>
      <c r="K465" s="237"/>
      <c r="L465" s="242"/>
      <c r="M465" s="243"/>
      <c r="N465" s="244"/>
      <c r="O465" s="244"/>
      <c r="P465" s="244"/>
      <c r="Q465" s="244"/>
      <c r="R465" s="244"/>
      <c r="S465" s="244"/>
      <c r="T465" s="24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6" t="s">
        <v>139</v>
      </c>
      <c r="AU465" s="246" t="s">
        <v>82</v>
      </c>
      <c r="AV465" s="14" t="s">
        <v>82</v>
      </c>
      <c r="AW465" s="14" t="s">
        <v>33</v>
      </c>
      <c r="AX465" s="14" t="s">
        <v>80</v>
      </c>
      <c r="AY465" s="246" t="s">
        <v>126</v>
      </c>
    </row>
    <row r="466" s="2" customFormat="1">
      <c r="A466" s="40"/>
      <c r="B466" s="41"/>
      <c r="C466" s="42"/>
      <c r="D466" s="219" t="s">
        <v>311</v>
      </c>
      <c r="E466" s="42"/>
      <c r="F466" s="253" t="s">
        <v>1218</v>
      </c>
      <c r="G466" s="42"/>
      <c r="H466" s="42"/>
      <c r="I466" s="42"/>
      <c r="J466" s="42"/>
      <c r="K466" s="42"/>
      <c r="L466" s="46"/>
      <c r="M466" s="222"/>
      <c r="N466" s="223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U466" s="19" t="s">
        <v>82</v>
      </c>
    </row>
    <row r="467" s="2" customFormat="1">
      <c r="A467" s="40"/>
      <c r="B467" s="41"/>
      <c r="C467" s="42"/>
      <c r="D467" s="219" t="s">
        <v>311</v>
      </c>
      <c r="E467" s="42"/>
      <c r="F467" s="254" t="s">
        <v>1219</v>
      </c>
      <c r="G467" s="42"/>
      <c r="H467" s="255">
        <v>29.899999999999999</v>
      </c>
      <c r="I467" s="42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U467" s="19" t="s">
        <v>82</v>
      </c>
    </row>
    <row r="468" s="2" customFormat="1">
      <c r="A468" s="40"/>
      <c r="B468" s="41"/>
      <c r="C468" s="42"/>
      <c r="D468" s="219" t="s">
        <v>311</v>
      </c>
      <c r="E468" s="42"/>
      <c r="F468" s="256" t="s">
        <v>1220</v>
      </c>
      <c r="G468" s="42"/>
      <c r="H468" s="42"/>
      <c r="I468" s="42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U468" s="19" t="s">
        <v>82</v>
      </c>
    </row>
    <row r="469" s="2" customFormat="1">
      <c r="A469" s="40"/>
      <c r="B469" s="41"/>
      <c r="C469" s="42"/>
      <c r="D469" s="219" t="s">
        <v>311</v>
      </c>
      <c r="E469" s="42"/>
      <c r="F469" s="257" t="s">
        <v>1221</v>
      </c>
      <c r="G469" s="42"/>
      <c r="H469" s="255">
        <v>29.899999999999999</v>
      </c>
      <c r="I469" s="42"/>
      <c r="J469" s="42"/>
      <c r="K469" s="42"/>
      <c r="L469" s="46"/>
      <c r="M469" s="222"/>
      <c r="N469" s="223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U469" s="19" t="s">
        <v>82</v>
      </c>
    </row>
    <row r="470" s="12" customFormat="1" ht="22.8" customHeight="1">
      <c r="A470" s="12"/>
      <c r="B470" s="190"/>
      <c r="C470" s="191"/>
      <c r="D470" s="192" t="s">
        <v>71</v>
      </c>
      <c r="E470" s="204" t="s">
        <v>183</v>
      </c>
      <c r="F470" s="204" t="s">
        <v>464</v>
      </c>
      <c r="G470" s="191"/>
      <c r="H470" s="191"/>
      <c r="I470" s="194"/>
      <c r="J470" s="205">
        <f>BK470</f>
        <v>0</v>
      </c>
      <c r="K470" s="191"/>
      <c r="L470" s="196"/>
      <c r="M470" s="197"/>
      <c r="N470" s="198"/>
      <c r="O470" s="198"/>
      <c r="P470" s="199">
        <f>SUM(P471:P472)</f>
        <v>0</v>
      </c>
      <c r="Q470" s="198"/>
      <c r="R470" s="199">
        <f>SUM(R471:R472)</f>
        <v>0</v>
      </c>
      <c r="S470" s="198"/>
      <c r="T470" s="200">
        <f>SUM(T471:T472)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01" t="s">
        <v>80</v>
      </c>
      <c r="AT470" s="202" t="s">
        <v>71</v>
      </c>
      <c r="AU470" s="202" t="s">
        <v>80</v>
      </c>
      <c r="AY470" s="201" t="s">
        <v>126</v>
      </c>
      <c r="BK470" s="203">
        <f>SUM(BK471:BK472)</f>
        <v>0</v>
      </c>
    </row>
    <row r="471" s="2" customFormat="1" ht="16.5" customHeight="1">
      <c r="A471" s="40"/>
      <c r="B471" s="41"/>
      <c r="C471" s="206" t="s">
        <v>544</v>
      </c>
      <c r="D471" s="206" t="s">
        <v>129</v>
      </c>
      <c r="E471" s="207" t="s">
        <v>1222</v>
      </c>
      <c r="F471" s="208" t="s">
        <v>1223</v>
      </c>
      <c r="G471" s="209" t="s">
        <v>510</v>
      </c>
      <c r="H471" s="210">
        <v>6</v>
      </c>
      <c r="I471" s="211"/>
      <c r="J471" s="212">
        <f>ROUND(I471*H471,2)</f>
        <v>0</v>
      </c>
      <c r="K471" s="208" t="s">
        <v>19</v>
      </c>
      <c r="L471" s="46"/>
      <c r="M471" s="213" t="s">
        <v>19</v>
      </c>
      <c r="N471" s="214" t="s">
        <v>43</v>
      </c>
      <c r="O471" s="86"/>
      <c r="P471" s="215">
        <f>O471*H471</f>
        <v>0</v>
      </c>
      <c r="Q471" s="215">
        <v>0</v>
      </c>
      <c r="R471" s="215">
        <f>Q471*H471</f>
        <v>0</v>
      </c>
      <c r="S471" s="215">
        <v>0</v>
      </c>
      <c r="T471" s="216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7" t="s">
        <v>153</v>
      </c>
      <c r="AT471" s="217" t="s">
        <v>129</v>
      </c>
      <c r="AU471" s="217" t="s">
        <v>82</v>
      </c>
      <c r="AY471" s="19" t="s">
        <v>126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9" t="s">
        <v>80</v>
      </c>
      <c r="BK471" s="218">
        <f>ROUND(I471*H471,2)</f>
        <v>0</v>
      </c>
      <c r="BL471" s="19" t="s">
        <v>153</v>
      </c>
      <c r="BM471" s="217" t="s">
        <v>1224</v>
      </c>
    </row>
    <row r="472" s="2" customFormat="1">
      <c r="A472" s="40"/>
      <c r="B472" s="41"/>
      <c r="C472" s="42"/>
      <c r="D472" s="219" t="s">
        <v>136</v>
      </c>
      <c r="E472" s="42"/>
      <c r="F472" s="220" t="s">
        <v>1223</v>
      </c>
      <c r="G472" s="42"/>
      <c r="H472" s="42"/>
      <c r="I472" s="221"/>
      <c r="J472" s="42"/>
      <c r="K472" s="42"/>
      <c r="L472" s="46"/>
      <c r="M472" s="222"/>
      <c r="N472" s="223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136</v>
      </c>
      <c r="AU472" s="19" t="s">
        <v>82</v>
      </c>
    </row>
    <row r="473" s="12" customFormat="1" ht="22.8" customHeight="1">
      <c r="A473" s="12"/>
      <c r="B473" s="190"/>
      <c r="C473" s="191"/>
      <c r="D473" s="192" t="s">
        <v>71</v>
      </c>
      <c r="E473" s="204" t="s">
        <v>189</v>
      </c>
      <c r="F473" s="204" t="s">
        <v>1225</v>
      </c>
      <c r="G473" s="191"/>
      <c r="H473" s="191"/>
      <c r="I473" s="194"/>
      <c r="J473" s="205">
        <f>BK473</f>
        <v>0</v>
      </c>
      <c r="K473" s="191"/>
      <c r="L473" s="196"/>
      <c r="M473" s="197"/>
      <c r="N473" s="198"/>
      <c r="O473" s="198"/>
      <c r="P473" s="199">
        <f>SUM(P474:P576)</f>
        <v>0</v>
      </c>
      <c r="Q473" s="198"/>
      <c r="R473" s="199">
        <f>SUM(R474:R576)</f>
        <v>114.56545022</v>
      </c>
      <c r="S473" s="198"/>
      <c r="T473" s="200">
        <f>SUM(T474:T576)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01" t="s">
        <v>80</v>
      </c>
      <c r="AT473" s="202" t="s">
        <v>71</v>
      </c>
      <c r="AU473" s="202" t="s">
        <v>80</v>
      </c>
      <c r="AY473" s="201" t="s">
        <v>126</v>
      </c>
      <c r="BK473" s="203">
        <f>SUM(BK474:BK576)</f>
        <v>0</v>
      </c>
    </row>
    <row r="474" s="2" customFormat="1" ht="16.5" customHeight="1">
      <c r="A474" s="40"/>
      <c r="B474" s="41"/>
      <c r="C474" s="206" t="s">
        <v>550</v>
      </c>
      <c r="D474" s="206" t="s">
        <v>129</v>
      </c>
      <c r="E474" s="207" t="s">
        <v>1226</v>
      </c>
      <c r="F474" s="208" t="s">
        <v>1227</v>
      </c>
      <c r="G474" s="209" t="s">
        <v>277</v>
      </c>
      <c r="H474" s="210">
        <v>85.420000000000002</v>
      </c>
      <c r="I474" s="211"/>
      <c r="J474" s="212">
        <f>ROUND(I474*H474,2)</f>
        <v>0</v>
      </c>
      <c r="K474" s="208" t="s">
        <v>133</v>
      </c>
      <c r="L474" s="46"/>
      <c r="M474" s="213" t="s">
        <v>19</v>
      </c>
      <c r="N474" s="214" t="s">
        <v>43</v>
      </c>
      <c r="O474" s="86"/>
      <c r="P474" s="215">
        <f>O474*H474</f>
        <v>0</v>
      </c>
      <c r="Q474" s="215">
        <v>0.20219000000000001</v>
      </c>
      <c r="R474" s="215">
        <f>Q474*H474</f>
        <v>17.271069799999999</v>
      </c>
      <c r="S474" s="215">
        <v>0</v>
      </c>
      <c r="T474" s="216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153</v>
      </c>
      <c r="AT474" s="217" t="s">
        <v>129</v>
      </c>
      <c r="AU474" s="217" t="s">
        <v>82</v>
      </c>
      <c r="AY474" s="19" t="s">
        <v>126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80</v>
      </c>
      <c r="BK474" s="218">
        <f>ROUND(I474*H474,2)</f>
        <v>0</v>
      </c>
      <c r="BL474" s="19" t="s">
        <v>153</v>
      </c>
      <c r="BM474" s="217" t="s">
        <v>1228</v>
      </c>
    </row>
    <row r="475" s="2" customFormat="1">
      <c r="A475" s="40"/>
      <c r="B475" s="41"/>
      <c r="C475" s="42"/>
      <c r="D475" s="219" t="s">
        <v>136</v>
      </c>
      <c r="E475" s="42"/>
      <c r="F475" s="220" t="s">
        <v>1229</v>
      </c>
      <c r="G475" s="42"/>
      <c r="H475" s="42"/>
      <c r="I475" s="221"/>
      <c r="J475" s="42"/>
      <c r="K475" s="42"/>
      <c r="L475" s="46"/>
      <c r="M475" s="222"/>
      <c r="N475" s="223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136</v>
      </c>
      <c r="AU475" s="19" t="s">
        <v>82</v>
      </c>
    </row>
    <row r="476" s="2" customFormat="1">
      <c r="A476" s="40"/>
      <c r="B476" s="41"/>
      <c r="C476" s="42"/>
      <c r="D476" s="224" t="s">
        <v>137</v>
      </c>
      <c r="E476" s="42"/>
      <c r="F476" s="225" t="s">
        <v>1230</v>
      </c>
      <c r="G476" s="42"/>
      <c r="H476" s="42"/>
      <c r="I476" s="221"/>
      <c r="J476" s="42"/>
      <c r="K476" s="42"/>
      <c r="L476" s="46"/>
      <c r="M476" s="222"/>
      <c r="N476" s="223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137</v>
      </c>
      <c r="AU476" s="19" t="s">
        <v>82</v>
      </c>
    </row>
    <row r="477" s="13" customFormat="1">
      <c r="A477" s="13"/>
      <c r="B477" s="226"/>
      <c r="C477" s="227"/>
      <c r="D477" s="219" t="s">
        <v>139</v>
      </c>
      <c r="E477" s="228" t="s">
        <v>19</v>
      </c>
      <c r="F477" s="229" t="s">
        <v>305</v>
      </c>
      <c r="G477" s="227"/>
      <c r="H477" s="228" t="s">
        <v>19</v>
      </c>
      <c r="I477" s="230"/>
      <c r="J477" s="227"/>
      <c r="K477" s="227"/>
      <c r="L477" s="231"/>
      <c r="M477" s="232"/>
      <c r="N477" s="233"/>
      <c r="O477" s="233"/>
      <c r="P477" s="233"/>
      <c r="Q477" s="233"/>
      <c r="R477" s="233"/>
      <c r="S477" s="233"/>
      <c r="T477" s="23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5" t="s">
        <v>139</v>
      </c>
      <c r="AU477" s="235" t="s">
        <v>82</v>
      </c>
      <c r="AV477" s="13" t="s">
        <v>80</v>
      </c>
      <c r="AW477" s="13" t="s">
        <v>33</v>
      </c>
      <c r="AX477" s="13" t="s">
        <v>72</v>
      </c>
      <c r="AY477" s="235" t="s">
        <v>126</v>
      </c>
    </row>
    <row r="478" s="13" customFormat="1">
      <c r="A478" s="13"/>
      <c r="B478" s="226"/>
      <c r="C478" s="227"/>
      <c r="D478" s="219" t="s">
        <v>139</v>
      </c>
      <c r="E478" s="228" t="s">
        <v>19</v>
      </c>
      <c r="F478" s="229" t="s">
        <v>1231</v>
      </c>
      <c r="G478" s="227"/>
      <c r="H478" s="228" t="s">
        <v>19</v>
      </c>
      <c r="I478" s="230"/>
      <c r="J478" s="227"/>
      <c r="K478" s="227"/>
      <c r="L478" s="231"/>
      <c r="M478" s="232"/>
      <c r="N478" s="233"/>
      <c r="O478" s="233"/>
      <c r="P478" s="233"/>
      <c r="Q478" s="233"/>
      <c r="R478" s="233"/>
      <c r="S478" s="233"/>
      <c r="T478" s="23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5" t="s">
        <v>139</v>
      </c>
      <c r="AU478" s="235" t="s">
        <v>82</v>
      </c>
      <c r="AV478" s="13" t="s">
        <v>80</v>
      </c>
      <c r="AW478" s="13" t="s">
        <v>33</v>
      </c>
      <c r="AX478" s="13" t="s">
        <v>72</v>
      </c>
      <c r="AY478" s="235" t="s">
        <v>126</v>
      </c>
    </row>
    <row r="479" s="13" customFormat="1">
      <c r="A479" s="13"/>
      <c r="B479" s="226"/>
      <c r="C479" s="227"/>
      <c r="D479" s="219" t="s">
        <v>139</v>
      </c>
      <c r="E479" s="228" t="s">
        <v>19</v>
      </c>
      <c r="F479" s="229" t="s">
        <v>1232</v>
      </c>
      <c r="G479" s="227"/>
      <c r="H479" s="228" t="s">
        <v>19</v>
      </c>
      <c r="I479" s="230"/>
      <c r="J479" s="227"/>
      <c r="K479" s="227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139</v>
      </c>
      <c r="AU479" s="235" t="s">
        <v>82</v>
      </c>
      <c r="AV479" s="13" t="s">
        <v>80</v>
      </c>
      <c r="AW479" s="13" t="s">
        <v>33</v>
      </c>
      <c r="AX479" s="13" t="s">
        <v>72</v>
      </c>
      <c r="AY479" s="235" t="s">
        <v>126</v>
      </c>
    </row>
    <row r="480" s="14" customFormat="1">
      <c r="A480" s="14"/>
      <c r="B480" s="236"/>
      <c r="C480" s="237"/>
      <c r="D480" s="219" t="s">
        <v>139</v>
      </c>
      <c r="E480" s="239" t="s">
        <v>19</v>
      </c>
      <c r="F480" s="252" t="s">
        <v>909</v>
      </c>
      <c r="G480" s="237"/>
      <c r="H480" s="240">
        <v>85.420000000000002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6" t="s">
        <v>139</v>
      </c>
      <c r="AU480" s="246" t="s">
        <v>82</v>
      </c>
      <c r="AV480" s="14" t="s">
        <v>82</v>
      </c>
      <c r="AW480" s="14" t="s">
        <v>33</v>
      </c>
      <c r="AX480" s="14" t="s">
        <v>80</v>
      </c>
      <c r="AY480" s="246" t="s">
        <v>126</v>
      </c>
    </row>
    <row r="481" s="2" customFormat="1">
      <c r="A481" s="40"/>
      <c r="B481" s="41"/>
      <c r="C481" s="42"/>
      <c r="D481" s="219" t="s">
        <v>311</v>
      </c>
      <c r="E481" s="42"/>
      <c r="F481" s="253" t="s">
        <v>1233</v>
      </c>
      <c r="G481" s="42"/>
      <c r="H481" s="42"/>
      <c r="I481" s="42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U481" s="19" t="s">
        <v>82</v>
      </c>
    </row>
    <row r="482" s="2" customFormat="1">
      <c r="A482" s="40"/>
      <c r="B482" s="41"/>
      <c r="C482" s="42"/>
      <c r="D482" s="219" t="s">
        <v>311</v>
      </c>
      <c r="E482" s="42"/>
      <c r="F482" s="254" t="s">
        <v>1234</v>
      </c>
      <c r="G482" s="42"/>
      <c r="H482" s="255">
        <v>69.792000000000002</v>
      </c>
      <c r="I482" s="42"/>
      <c r="J482" s="42"/>
      <c r="K482" s="42"/>
      <c r="L482" s="46"/>
      <c r="M482" s="222"/>
      <c r="N482" s="223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U482" s="19" t="s">
        <v>82</v>
      </c>
    </row>
    <row r="483" s="2" customFormat="1">
      <c r="A483" s="40"/>
      <c r="B483" s="41"/>
      <c r="C483" s="42"/>
      <c r="D483" s="219" t="s">
        <v>311</v>
      </c>
      <c r="E483" s="42"/>
      <c r="F483" s="256" t="s">
        <v>1235</v>
      </c>
      <c r="G483" s="42"/>
      <c r="H483" s="42"/>
      <c r="I483" s="42"/>
      <c r="J483" s="42"/>
      <c r="K483" s="42"/>
      <c r="L483" s="46"/>
      <c r="M483" s="222"/>
      <c r="N483" s="223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U483" s="19" t="s">
        <v>82</v>
      </c>
    </row>
    <row r="484" s="2" customFormat="1">
      <c r="A484" s="40"/>
      <c r="B484" s="41"/>
      <c r="C484" s="42"/>
      <c r="D484" s="219" t="s">
        <v>311</v>
      </c>
      <c r="E484" s="42"/>
      <c r="F484" s="257" t="s">
        <v>1236</v>
      </c>
      <c r="G484" s="42"/>
      <c r="H484" s="255">
        <v>69.792000000000002</v>
      </c>
      <c r="I484" s="42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U484" s="19" t="s">
        <v>82</v>
      </c>
    </row>
    <row r="485" s="2" customFormat="1">
      <c r="A485" s="40"/>
      <c r="B485" s="41"/>
      <c r="C485" s="42"/>
      <c r="D485" s="219" t="s">
        <v>311</v>
      </c>
      <c r="E485" s="42"/>
      <c r="F485" s="253" t="s">
        <v>1237</v>
      </c>
      <c r="G485" s="42"/>
      <c r="H485" s="42"/>
      <c r="I485" s="42"/>
      <c r="J485" s="42"/>
      <c r="K485" s="42"/>
      <c r="L485" s="46"/>
      <c r="M485" s="222"/>
      <c r="N485" s="223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U485" s="19" t="s">
        <v>82</v>
      </c>
    </row>
    <row r="486" s="2" customFormat="1">
      <c r="A486" s="40"/>
      <c r="B486" s="41"/>
      <c r="C486" s="42"/>
      <c r="D486" s="219" t="s">
        <v>311</v>
      </c>
      <c r="E486" s="42"/>
      <c r="F486" s="254" t="s">
        <v>1238</v>
      </c>
      <c r="G486" s="42"/>
      <c r="H486" s="255">
        <v>15.628</v>
      </c>
      <c r="I486" s="42"/>
      <c r="J486" s="42"/>
      <c r="K486" s="42"/>
      <c r="L486" s="46"/>
      <c r="M486" s="222"/>
      <c r="N486" s="223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U486" s="19" t="s">
        <v>82</v>
      </c>
    </row>
    <row r="487" s="2" customFormat="1">
      <c r="A487" s="40"/>
      <c r="B487" s="41"/>
      <c r="C487" s="42"/>
      <c r="D487" s="219" t="s">
        <v>311</v>
      </c>
      <c r="E487" s="42"/>
      <c r="F487" s="256" t="s">
        <v>1239</v>
      </c>
      <c r="G487" s="42"/>
      <c r="H487" s="42"/>
      <c r="I487" s="42"/>
      <c r="J487" s="42"/>
      <c r="K487" s="42"/>
      <c r="L487" s="46"/>
      <c r="M487" s="222"/>
      <c r="N487" s="223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U487" s="19" t="s">
        <v>82</v>
      </c>
    </row>
    <row r="488" s="2" customFormat="1">
      <c r="A488" s="40"/>
      <c r="B488" s="41"/>
      <c r="C488" s="42"/>
      <c r="D488" s="219" t="s">
        <v>311</v>
      </c>
      <c r="E488" s="42"/>
      <c r="F488" s="257" t="s">
        <v>1240</v>
      </c>
      <c r="G488" s="42"/>
      <c r="H488" s="255">
        <v>15.628</v>
      </c>
      <c r="I488" s="42"/>
      <c r="J488" s="42"/>
      <c r="K488" s="42"/>
      <c r="L488" s="46"/>
      <c r="M488" s="222"/>
      <c r="N488" s="223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U488" s="19" t="s">
        <v>82</v>
      </c>
    </row>
    <row r="489" s="2" customFormat="1" ht="16.5" customHeight="1">
      <c r="A489" s="40"/>
      <c r="B489" s="41"/>
      <c r="C489" s="269" t="s">
        <v>554</v>
      </c>
      <c r="D489" s="269" t="s">
        <v>383</v>
      </c>
      <c r="E489" s="270" t="s">
        <v>1241</v>
      </c>
      <c r="F489" s="271" t="s">
        <v>1242</v>
      </c>
      <c r="G489" s="272" t="s">
        <v>277</v>
      </c>
      <c r="H489" s="273">
        <v>88</v>
      </c>
      <c r="I489" s="274"/>
      <c r="J489" s="275">
        <f>ROUND(I489*H489,2)</f>
        <v>0</v>
      </c>
      <c r="K489" s="271" t="s">
        <v>133</v>
      </c>
      <c r="L489" s="276"/>
      <c r="M489" s="277" t="s">
        <v>19</v>
      </c>
      <c r="N489" s="278" t="s">
        <v>43</v>
      </c>
      <c r="O489" s="86"/>
      <c r="P489" s="215">
        <f>O489*H489</f>
        <v>0</v>
      </c>
      <c r="Q489" s="215">
        <v>0.048300000000000003</v>
      </c>
      <c r="R489" s="215">
        <f>Q489*H489</f>
        <v>4.2504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183</v>
      </c>
      <c r="AT489" s="217" t="s">
        <v>383</v>
      </c>
      <c r="AU489" s="217" t="s">
        <v>82</v>
      </c>
      <c r="AY489" s="19" t="s">
        <v>126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80</v>
      </c>
      <c r="BK489" s="218">
        <f>ROUND(I489*H489,2)</f>
        <v>0</v>
      </c>
      <c r="BL489" s="19" t="s">
        <v>153</v>
      </c>
      <c r="BM489" s="217" t="s">
        <v>1243</v>
      </c>
    </row>
    <row r="490" s="2" customFormat="1">
      <c r="A490" s="40"/>
      <c r="B490" s="41"/>
      <c r="C490" s="42"/>
      <c r="D490" s="219" t="s">
        <v>136</v>
      </c>
      <c r="E490" s="42"/>
      <c r="F490" s="220" t="s">
        <v>1242</v>
      </c>
      <c r="G490" s="42"/>
      <c r="H490" s="42"/>
      <c r="I490" s="221"/>
      <c r="J490" s="42"/>
      <c r="K490" s="42"/>
      <c r="L490" s="46"/>
      <c r="M490" s="222"/>
      <c r="N490" s="223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136</v>
      </c>
      <c r="AU490" s="19" t="s">
        <v>82</v>
      </c>
    </row>
    <row r="491" s="14" customFormat="1">
      <c r="A491" s="14"/>
      <c r="B491" s="236"/>
      <c r="C491" s="237"/>
      <c r="D491" s="219" t="s">
        <v>139</v>
      </c>
      <c r="E491" s="237"/>
      <c r="F491" s="239" t="s">
        <v>1244</v>
      </c>
      <c r="G491" s="237"/>
      <c r="H491" s="240">
        <v>88</v>
      </c>
      <c r="I491" s="241"/>
      <c r="J491" s="237"/>
      <c r="K491" s="237"/>
      <c r="L491" s="242"/>
      <c r="M491" s="243"/>
      <c r="N491" s="244"/>
      <c r="O491" s="244"/>
      <c r="P491" s="244"/>
      <c r="Q491" s="244"/>
      <c r="R491" s="244"/>
      <c r="S491" s="244"/>
      <c r="T491" s="24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6" t="s">
        <v>139</v>
      </c>
      <c r="AU491" s="246" t="s">
        <v>82</v>
      </c>
      <c r="AV491" s="14" t="s">
        <v>82</v>
      </c>
      <c r="AW491" s="14" t="s">
        <v>4</v>
      </c>
      <c r="AX491" s="14" t="s">
        <v>80</v>
      </c>
      <c r="AY491" s="246" t="s">
        <v>126</v>
      </c>
    </row>
    <row r="492" s="2" customFormat="1" ht="16.5" customHeight="1">
      <c r="A492" s="40"/>
      <c r="B492" s="41"/>
      <c r="C492" s="206" t="s">
        <v>563</v>
      </c>
      <c r="D492" s="206" t="s">
        <v>129</v>
      </c>
      <c r="E492" s="207" t="s">
        <v>1245</v>
      </c>
      <c r="F492" s="208" t="s">
        <v>1246</v>
      </c>
      <c r="G492" s="209" t="s">
        <v>277</v>
      </c>
      <c r="H492" s="210">
        <v>279.04700000000003</v>
      </c>
      <c r="I492" s="211"/>
      <c r="J492" s="212">
        <f>ROUND(I492*H492,2)</f>
        <v>0</v>
      </c>
      <c r="K492" s="208" t="s">
        <v>133</v>
      </c>
      <c r="L492" s="46"/>
      <c r="M492" s="213" t="s">
        <v>19</v>
      </c>
      <c r="N492" s="214" t="s">
        <v>43</v>
      </c>
      <c r="O492" s="86"/>
      <c r="P492" s="215">
        <f>O492*H492</f>
        <v>0</v>
      </c>
      <c r="Q492" s="215">
        <v>0.15540000000000001</v>
      </c>
      <c r="R492" s="215">
        <f>Q492*H492</f>
        <v>43.36390380000001</v>
      </c>
      <c r="S492" s="215">
        <v>0</v>
      </c>
      <c r="T492" s="216">
        <f>S492*H492</f>
        <v>0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17" t="s">
        <v>153</v>
      </c>
      <c r="AT492" s="217" t="s">
        <v>129</v>
      </c>
      <c r="AU492" s="217" t="s">
        <v>82</v>
      </c>
      <c r="AY492" s="19" t="s">
        <v>126</v>
      </c>
      <c r="BE492" s="218">
        <f>IF(N492="základní",J492,0)</f>
        <v>0</v>
      </c>
      <c r="BF492" s="218">
        <f>IF(N492="snížená",J492,0)</f>
        <v>0</v>
      </c>
      <c r="BG492" s="218">
        <f>IF(N492="zákl. přenesená",J492,0)</f>
        <v>0</v>
      </c>
      <c r="BH492" s="218">
        <f>IF(N492="sníž. přenesená",J492,0)</f>
        <v>0</v>
      </c>
      <c r="BI492" s="218">
        <f>IF(N492="nulová",J492,0)</f>
        <v>0</v>
      </c>
      <c r="BJ492" s="19" t="s">
        <v>80</v>
      </c>
      <c r="BK492" s="218">
        <f>ROUND(I492*H492,2)</f>
        <v>0</v>
      </c>
      <c r="BL492" s="19" t="s">
        <v>153</v>
      </c>
      <c r="BM492" s="217" t="s">
        <v>1247</v>
      </c>
    </row>
    <row r="493" s="2" customFormat="1">
      <c r="A493" s="40"/>
      <c r="B493" s="41"/>
      <c r="C493" s="42"/>
      <c r="D493" s="219" t="s">
        <v>136</v>
      </c>
      <c r="E493" s="42"/>
      <c r="F493" s="220" t="s">
        <v>1248</v>
      </c>
      <c r="G493" s="42"/>
      <c r="H493" s="42"/>
      <c r="I493" s="221"/>
      <c r="J493" s="42"/>
      <c r="K493" s="42"/>
      <c r="L493" s="46"/>
      <c r="M493" s="222"/>
      <c r="N493" s="223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136</v>
      </c>
      <c r="AU493" s="19" t="s">
        <v>82</v>
      </c>
    </row>
    <row r="494" s="2" customFormat="1">
      <c r="A494" s="40"/>
      <c r="B494" s="41"/>
      <c r="C494" s="42"/>
      <c r="D494" s="224" t="s">
        <v>137</v>
      </c>
      <c r="E494" s="42"/>
      <c r="F494" s="225" t="s">
        <v>1249</v>
      </c>
      <c r="G494" s="42"/>
      <c r="H494" s="42"/>
      <c r="I494" s="221"/>
      <c r="J494" s="42"/>
      <c r="K494" s="42"/>
      <c r="L494" s="46"/>
      <c r="M494" s="222"/>
      <c r="N494" s="223"/>
      <c r="O494" s="86"/>
      <c r="P494" s="86"/>
      <c r="Q494" s="86"/>
      <c r="R494" s="86"/>
      <c r="S494" s="86"/>
      <c r="T494" s="87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137</v>
      </c>
      <c r="AU494" s="19" t="s">
        <v>82</v>
      </c>
    </row>
    <row r="495" s="2" customFormat="1" ht="16.5" customHeight="1">
      <c r="A495" s="40"/>
      <c r="B495" s="41"/>
      <c r="C495" s="269" t="s">
        <v>571</v>
      </c>
      <c r="D495" s="269" t="s">
        <v>383</v>
      </c>
      <c r="E495" s="270" t="s">
        <v>1250</v>
      </c>
      <c r="F495" s="271" t="s">
        <v>1251</v>
      </c>
      <c r="G495" s="272" t="s">
        <v>277</v>
      </c>
      <c r="H495" s="273">
        <v>255</v>
      </c>
      <c r="I495" s="274"/>
      <c r="J495" s="275">
        <f>ROUND(I495*H495,2)</f>
        <v>0</v>
      </c>
      <c r="K495" s="271" t="s">
        <v>133</v>
      </c>
      <c r="L495" s="276"/>
      <c r="M495" s="277" t="s">
        <v>19</v>
      </c>
      <c r="N495" s="278" t="s">
        <v>43</v>
      </c>
      <c r="O495" s="86"/>
      <c r="P495" s="215">
        <f>O495*H495</f>
        <v>0</v>
      </c>
      <c r="Q495" s="215">
        <v>0.080000000000000002</v>
      </c>
      <c r="R495" s="215">
        <f>Q495*H495</f>
        <v>20.400000000000002</v>
      </c>
      <c r="S495" s="215">
        <v>0</v>
      </c>
      <c r="T495" s="216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7" t="s">
        <v>183</v>
      </c>
      <c r="AT495" s="217" t="s">
        <v>383</v>
      </c>
      <c r="AU495" s="217" t="s">
        <v>82</v>
      </c>
      <c r="AY495" s="19" t="s">
        <v>126</v>
      </c>
      <c r="BE495" s="218">
        <f>IF(N495="základní",J495,0)</f>
        <v>0</v>
      </c>
      <c r="BF495" s="218">
        <f>IF(N495="snížená",J495,0)</f>
        <v>0</v>
      </c>
      <c r="BG495" s="218">
        <f>IF(N495="zákl. přenesená",J495,0)</f>
        <v>0</v>
      </c>
      <c r="BH495" s="218">
        <f>IF(N495="sníž. přenesená",J495,0)</f>
        <v>0</v>
      </c>
      <c r="BI495" s="218">
        <f>IF(N495="nulová",J495,0)</f>
        <v>0</v>
      </c>
      <c r="BJ495" s="19" t="s">
        <v>80</v>
      </c>
      <c r="BK495" s="218">
        <f>ROUND(I495*H495,2)</f>
        <v>0</v>
      </c>
      <c r="BL495" s="19" t="s">
        <v>153</v>
      </c>
      <c r="BM495" s="217" t="s">
        <v>1252</v>
      </c>
    </row>
    <row r="496" s="2" customFormat="1">
      <c r="A496" s="40"/>
      <c r="B496" s="41"/>
      <c r="C496" s="42"/>
      <c r="D496" s="219" t="s">
        <v>136</v>
      </c>
      <c r="E496" s="42"/>
      <c r="F496" s="220" t="s">
        <v>1251</v>
      </c>
      <c r="G496" s="42"/>
      <c r="H496" s="42"/>
      <c r="I496" s="221"/>
      <c r="J496" s="42"/>
      <c r="K496" s="42"/>
      <c r="L496" s="46"/>
      <c r="M496" s="222"/>
      <c r="N496" s="223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136</v>
      </c>
      <c r="AU496" s="19" t="s">
        <v>82</v>
      </c>
    </row>
    <row r="497" s="13" customFormat="1">
      <c r="A497" s="13"/>
      <c r="B497" s="226"/>
      <c r="C497" s="227"/>
      <c r="D497" s="219" t="s">
        <v>139</v>
      </c>
      <c r="E497" s="228" t="s">
        <v>19</v>
      </c>
      <c r="F497" s="229" t="s">
        <v>305</v>
      </c>
      <c r="G497" s="227"/>
      <c r="H497" s="228" t="s">
        <v>19</v>
      </c>
      <c r="I497" s="230"/>
      <c r="J497" s="227"/>
      <c r="K497" s="227"/>
      <c r="L497" s="231"/>
      <c r="M497" s="232"/>
      <c r="N497" s="233"/>
      <c r="O497" s="233"/>
      <c r="P497" s="233"/>
      <c r="Q497" s="233"/>
      <c r="R497" s="233"/>
      <c r="S497" s="233"/>
      <c r="T497" s="23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5" t="s">
        <v>139</v>
      </c>
      <c r="AU497" s="235" t="s">
        <v>82</v>
      </c>
      <c r="AV497" s="13" t="s">
        <v>80</v>
      </c>
      <c r="AW497" s="13" t="s">
        <v>33</v>
      </c>
      <c r="AX497" s="13" t="s">
        <v>72</v>
      </c>
      <c r="AY497" s="235" t="s">
        <v>126</v>
      </c>
    </row>
    <row r="498" s="13" customFormat="1">
      <c r="A498" s="13"/>
      <c r="B498" s="226"/>
      <c r="C498" s="227"/>
      <c r="D498" s="219" t="s">
        <v>139</v>
      </c>
      <c r="E498" s="228" t="s">
        <v>19</v>
      </c>
      <c r="F498" s="229" t="s">
        <v>1253</v>
      </c>
      <c r="G498" s="227"/>
      <c r="H498" s="228" t="s">
        <v>19</v>
      </c>
      <c r="I498" s="230"/>
      <c r="J498" s="227"/>
      <c r="K498" s="227"/>
      <c r="L498" s="231"/>
      <c r="M498" s="232"/>
      <c r="N498" s="233"/>
      <c r="O498" s="233"/>
      <c r="P498" s="233"/>
      <c r="Q498" s="233"/>
      <c r="R498" s="233"/>
      <c r="S498" s="233"/>
      <c r="T498" s="23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5" t="s">
        <v>139</v>
      </c>
      <c r="AU498" s="235" t="s">
        <v>82</v>
      </c>
      <c r="AV498" s="13" t="s">
        <v>80</v>
      </c>
      <c r="AW498" s="13" t="s">
        <v>33</v>
      </c>
      <c r="AX498" s="13" t="s">
        <v>72</v>
      </c>
      <c r="AY498" s="235" t="s">
        <v>126</v>
      </c>
    </row>
    <row r="499" s="14" customFormat="1">
      <c r="A499" s="14"/>
      <c r="B499" s="236"/>
      <c r="C499" s="237"/>
      <c r="D499" s="219" t="s">
        <v>139</v>
      </c>
      <c r="E499" s="239" t="s">
        <v>19</v>
      </c>
      <c r="F499" s="252" t="s">
        <v>912</v>
      </c>
      <c r="G499" s="237"/>
      <c r="H499" s="240">
        <v>253.86000000000001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6" t="s">
        <v>139</v>
      </c>
      <c r="AU499" s="246" t="s">
        <v>82</v>
      </c>
      <c r="AV499" s="14" t="s">
        <v>82</v>
      </c>
      <c r="AW499" s="14" t="s">
        <v>33</v>
      </c>
      <c r="AX499" s="14" t="s">
        <v>80</v>
      </c>
      <c r="AY499" s="246" t="s">
        <v>126</v>
      </c>
    </row>
    <row r="500" s="2" customFormat="1">
      <c r="A500" s="40"/>
      <c r="B500" s="41"/>
      <c r="C500" s="42"/>
      <c r="D500" s="219" t="s">
        <v>311</v>
      </c>
      <c r="E500" s="42"/>
      <c r="F500" s="253" t="s">
        <v>1021</v>
      </c>
      <c r="G500" s="42"/>
      <c r="H500" s="42"/>
      <c r="I500" s="42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U500" s="19" t="s">
        <v>82</v>
      </c>
    </row>
    <row r="501" s="2" customFormat="1">
      <c r="A501" s="40"/>
      <c r="B501" s="41"/>
      <c r="C501" s="42"/>
      <c r="D501" s="219" t="s">
        <v>311</v>
      </c>
      <c r="E501" s="42"/>
      <c r="F501" s="254" t="s">
        <v>1022</v>
      </c>
      <c r="G501" s="42"/>
      <c r="H501" s="255">
        <v>253.86000000000001</v>
      </c>
      <c r="I501" s="42"/>
      <c r="J501" s="42"/>
      <c r="K501" s="42"/>
      <c r="L501" s="46"/>
      <c r="M501" s="222"/>
      <c r="N501" s="223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U501" s="19" t="s">
        <v>82</v>
      </c>
    </row>
    <row r="502" s="2" customFormat="1">
      <c r="A502" s="40"/>
      <c r="B502" s="41"/>
      <c r="C502" s="42"/>
      <c r="D502" s="219" t="s">
        <v>311</v>
      </c>
      <c r="E502" s="42"/>
      <c r="F502" s="256" t="s">
        <v>1023</v>
      </c>
      <c r="G502" s="42"/>
      <c r="H502" s="42"/>
      <c r="I502" s="42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U502" s="19" t="s">
        <v>82</v>
      </c>
    </row>
    <row r="503" s="2" customFormat="1">
      <c r="A503" s="40"/>
      <c r="B503" s="41"/>
      <c r="C503" s="42"/>
      <c r="D503" s="219" t="s">
        <v>311</v>
      </c>
      <c r="E503" s="42"/>
      <c r="F503" s="257" t="s">
        <v>1024</v>
      </c>
      <c r="G503" s="42"/>
      <c r="H503" s="255">
        <v>253.86000000000001</v>
      </c>
      <c r="I503" s="42"/>
      <c r="J503" s="42"/>
      <c r="K503" s="42"/>
      <c r="L503" s="46"/>
      <c r="M503" s="222"/>
      <c r="N503" s="223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U503" s="19" t="s">
        <v>82</v>
      </c>
    </row>
    <row r="504" s="14" customFormat="1">
      <c r="A504" s="14"/>
      <c r="B504" s="236"/>
      <c r="C504" s="237"/>
      <c r="D504" s="219" t="s">
        <v>139</v>
      </c>
      <c r="E504" s="237"/>
      <c r="F504" s="239" t="s">
        <v>1254</v>
      </c>
      <c r="G504" s="237"/>
      <c r="H504" s="240">
        <v>255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6" t="s">
        <v>139</v>
      </c>
      <c r="AU504" s="246" t="s">
        <v>82</v>
      </c>
      <c r="AV504" s="14" t="s">
        <v>82</v>
      </c>
      <c r="AW504" s="14" t="s">
        <v>4</v>
      </c>
      <c r="AX504" s="14" t="s">
        <v>80</v>
      </c>
      <c r="AY504" s="246" t="s">
        <v>126</v>
      </c>
    </row>
    <row r="505" s="2" customFormat="1" ht="16.5" customHeight="1">
      <c r="A505" s="40"/>
      <c r="B505" s="41"/>
      <c r="C505" s="269" t="s">
        <v>577</v>
      </c>
      <c r="D505" s="269" t="s">
        <v>383</v>
      </c>
      <c r="E505" s="270" t="s">
        <v>1255</v>
      </c>
      <c r="F505" s="271" t="s">
        <v>1256</v>
      </c>
      <c r="G505" s="272" t="s">
        <v>277</v>
      </c>
      <c r="H505" s="273">
        <v>17</v>
      </c>
      <c r="I505" s="274"/>
      <c r="J505" s="275">
        <f>ROUND(I505*H505,2)</f>
        <v>0</v>
      </c>
      <c r="K505" s="271" t="s">
        <v>133</v>
      </c>
      <c r="L505" s="276"/>
      <c r="M505" s="277" t="s">
        <v>19</v>
      </c>
      <c r="N505" s="278" t="s">
        <v>43</v>
      </c>
      <c r="O505" s="86"/>
      <c r="P505" s="215">
        <f>O505*H505</f>
        <v>0</v>
      </c>
      <c r="Q505" s="215">
        <v>0.065670000000000006</v>
      </c>
      <c r="R505" s="215">
        <f>Q505*H505</f>
        <v>1.11639</v>
      </c>
      <c r="S505" s="215">
        <v>0</v>
      </c>
      <c r="T505" s="216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7" t="s">
        <v>183</v>
      </c>
      <c r="AT505" s="217" t="s">
        <v>383</v>
      </c>
      <c r="AU505" s="217" t="s">
        <v>82</v>
      </c>
      <c r="AY505" s="19" t="s">
        <v>126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80</v>
      </c>
      <c r="BK505" s="218">
        <f>ROUND(I505*H505,2)</f>
        <v>0</v>
      </c>
      <c r="BL505" s="19" t="s">
        <v>153</v>
      </c>
      <c r="BM505" s="217" t="s">
        <v>1257</v>
      </c>
    </row>
    <row r="506" s="2" customFormat="1">
      <c r="A506" s="40"/>
      <c r="B506" s="41"/>
      <c r="C506" s="42"/>
      <c r="D506" s="219" t="s">
        <v>136</v>
      </c>
      <c r="E506" s="42"/>
      <c r="F506" s="220" t="s">
        <v>1256</v>
      </c>
      <c r="G506" s="42"/>
      <c r="H506" s="42"/>
      <c r="I506" s="221"/>
      <c r="J506" s="42"/>
      <c r="K506" s="42"/>
      <c r="L506" s="46"/>
      <c r="M506" s="222"/>
      <c r="N506" s="223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136</v>
      </c>
      <c r="AU506" s="19" t="s">
        <v>82</v>
      </c>
    </row>
    <row r="507" s="13" customFormat="1">
      <c r="A507" s="13"/>
      <c r="B507" s="226"/>
      <c r="C507" s="227"/>
      <c r="D507" s="219" t="s">
        <v>139</v>
      </c>
      <c r="E507" s="228" t="s">
        <v>19</v>
      </c>
      <c r="F507" s="229" t="s">
        <v>305</v>
      </c>
      <c r="G507" s="227"/>
      <c r="H507" s="228" t="s">
        <v>19</v>
      </c>
      <c r="I507" s="230"/>
      <c r="J507" s="227"/>
      <c r="K507" s="227"/>
      <c r="L507" s="231"/>
      <c r="M507" s="232"/>
      <c r="N507" s="233"/>
      <c r="O507" s="233"/>
      <c r="P507" s="233"/>
      <c r="Q507" s="233"/>
      <c r="R507" s="233"/>
      <c r="S507" s="233"/>
      <c r="T507" s="23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5" t="s">
        <v>139</v>
      </c>
      <c r="AU507" s="235" t="s">
        <v>82</v>
      </c>
      <c r="AV507" s="13" t="s">
        <v>80</v>
      </c>
      <c r="AW507" s="13" t="s">
        <v>33</v>
      </c>
      <c r="AX507" s="13" t="s">
        <v>72</v>
      </c>
      <c r="AY507" s="235" t="s">
        <v>126</v>
      </c>
    </row>
    <row r="508" s="13" customFormat="1">
      <c r="A508" s="13"/>
      <c r="B508" s="226"/>
      <c r="C508" s="227"/>
      <c r="D508" s="219" t="s">
        <v>139</v>
      </c>
      <c r="E508" s="228" t="s">
        <v>19</v>
      </c>
      <c r="F508" s="229" t="s">
        <v>1258</v>
      </c>
      <c r="G508" s="227"/>
      <c r="H508" s="228" t="s">
        <v>19</v>
      </c>
      <c r="I508" s="230"/>
      <c r="J508" s="227"/>
      <c r="K508" s="227"/>
      <c r="L508" s="231"/>
      <c r="M508" s="232"/>
      <c r="N508" s="233"/>
      <c r="O508" s="233"/>
      <c r="P508" s="233"/>
      <c r="Q508" s="233"/>
      <c r="R508" s="233"/>
      <c r="S508" s="233"/>
      <c r="T508" s="23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5" t="s">
        <v>139</v>
      </c>
      <c r="AU508" s="235" t="s">
        <v>82</v>
      </c>
      <c r="AV508" s="13" t="s">
        <v>80</v>
      </c>
      <c r="AW508" s="13" t="s">
        <v>33</v>
      </c>
      <c r="AX508" s="13" t="s">
        <v>72</v>
      </c>
      <c r="AY508" s="235" t="s">
        <v>126</v>
      </c>
    </row>
    <row r="509" s="13" customFormat="1">
      <c r="A509" s="13"/>
      <c r="B509" s="226"/>
      <c r="C509" s="227"/>
      <c r="D509" s="219" t="s">
        <v>139</v>
      </c>
      <c r="E509" s="228" t="s">
        <v>19</v>
      </c>
      <c r="F509" s="229" t="s">
        <v>1259</v>
      </c>
      <c r="G509" s="227"/>
      <c r="H509" s="228" t="s">
        <v>19</v>
      </c>
      <c r="I509" s="230"/>
      <c r="J509" s="227"/>
      <c r="K509" s="227"/>
      <c r="L509" s="231"/>
      <c r="M509" s="232"/>
      <c r="N509" s="233"/>
      <c r="O509" s="233"/>
      <c r="P509" s="233"/>
      <c r="Q509" s="233"/>
      <c r="R509" s="233"/>
      <c r="S509" s="233"/>
      <c r="T509" s="23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5" t="s">
        <v>139</v>
      </c>
      <c r="AU509" s="235" t="s">
        <v>82</v>
      </c>
      <c r="AV509" s="13" t="s">
        <v>80</v>
      </c>
      <c r="AW509" s="13" t="s">
        <v>33</v>
      </c>
      <c r="AX509" s="13" t="s">
        <v>72</v>
      </c>
      <c r="AY509" s="235" t="s">
        <v>126</v>
      </c>
    </row>
    <row r="510" s="14" customFormat="1">
      <c r="A510" s="14"/>
      <c r="B510" s="236"/>
      <c r="C510" s="237"/>
      <c r="D510" s="219" t="s">
        <v>139</v>
      </c>
      <c r="E510" s="239" t="s">
        <v>19</v>
      </c>
      <c r="F510" s="252" t="s">
        <v>915</v>
      </c>
      <c r="G510" s="237"/>
      <c r="H510" s="240">
        <v>16.91</v>
      </c>
      <c r="I510" s="241"/>
      <c r="J510" s="237"/>
      <c r="K510" s="237"/>
      <c r="L510" s="242"/>
      <c r="M510" s="243"/>
      <c r="N510" s="244"/>
      <c r="O510" s="244"/>
      <c r="P510" s="244"/>
      <c r="Q510" s="244"/>
      <c r="R510" s="244"/>
      <c r="S510" s="244"/>
      <c r="T510" s="24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6" t="s">
        <v>139</v>
      </c>
      <c r="AU510" s="246" t="s">
        <v>82</v>
      </c>
      <c r="AV510" s="14" t="s">
        <v>82</v>
      </c>
      <c r="AW510" s="14" t="s">
        <v>33</v>
      </c>
      <c r="AX510" s="14" t="s">
        <v>80</v>
      </c>
      <c r="AY510" s="246" t="s">
        <v>126</v>
      </c>
    </row>
    <row r="511" s="2" customFormat="1">
      <c r="A511" s="40"/>
      <c r="B511" s="41"/>
      <c r="C511" s="42"/>
      <c r="D511" s="219" t="s">
        <v>311</v>
      </c>
      <c r="E511" s="42"/>
      <c r="F511" s="253" t="s">
        <v>1260</v>
      </c>
      <c r="G511" s="42"/>
      <c r="H511" s="42"/>
      <c r="I511" s="42"/>
      <c r="J511" s="42"/>
      <c r="K511" s="42"/>
      <c r="L511" s="46"/>
      <c r="M511" s="222"/>
      <c r="N511" s="223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U511" s="19" t="s">
        <v>82</v>
      </c>
    </row>
    <row r="512" s="2" customFormat="1">
      <c r="A512" s="40"/>
      <c r="B512" s="41"/>
      <c r="C512" s="42"/>
      <c r="D512" s="219" t="s">
        <v>311</v>
      </c>
      <c r="E512" s="42"/>
      <c r="F512" s="254" t="s">
        <v>1261</v>
      </c>
      <c r="G512" s="42"/>
      <c r="H512" s="255">
        <v>8.7230000000000008</v>
      </c>
      <c r="I512" s="42"/>
      <c r="J512" s="42"/>
      <c r="K512" s="42"/>
      <c r="L512" s="46"/>
      <c r="M512" s="222"/>
      <c r="N512" s="223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U512" s="19" t="s">
        <v>82</v>
      </c>
    </row>
    <row r="513" s="2" customFormat="1">
      <c r="A513" s="40"/>
      <c r="B513" s="41"/>
      <c r="C513" s="42"/>
      <c r="D513" s="219" t="s">
        <v>311</v>
      </c>
      <c r="E513" s="42"/>
      <c r="F513" s="256" t="s">
        <v>1262</v>
      </c>
      <c r="G513" s="42"/>
      <c r="H513" s="42"/>
      <c r="I513" s="42"/>
      <c r="J513" s="42"/>
      <c r="K513" s="42"/>
      <c r="L513" s="46"/>
      <c r="M513" s="222"/>
      <c r="N513" s="223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U513" s="19" t="s">
        <v>82</v>
      </c>
    </row>
    <row r="514" s="2" customFormat="1">
      <c r="A514" s="40"/>
      <c r="B514" s="41"/>
      <c r="C514" s="42"/>
      <c r="D514" s="219" t="s">
        <v>311</v>
      </c>
      <c r="E514" s="42"/>
      <c r="F514" s="257" t="s">
        <v>1263</v>
      </c>
      <c r="G514" s="42"/>
      <c r="H514" s="255">
        <v>8.7230000000000008</v>
      </c>
      <c r="I514" s="42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U514" s="19" t="s">
        <v>82</v>
      </c>
    </row>
    <row r="515" s="2" customFormat="1">
      <c r="A515" s="40"/>
      <c r="B515" s="41"/>
      <c r="C515" s="42"/>
      <c r="D515" s="219" t="s">
        <v>311</v>
      </c>
      <c r="E515" s="42"/>
      <c r="F515" s="253" t="s">
        <v>1264</v>
      </c>
      <c r="G515" s="42"/>
      <c r="H515" s="42"/>
      <c r="I515" s="42"/>
      <c r="J515" s="42"/>
      <c r="K515" s="42"/>
      <c r="L515" s="46"/>
      <c r="M515" s="222"/>
      <c r="N515" s="223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U515" s="19" t="s">
        <v>82</v>
      </c>
    </row>
    <row r="516" s="2" customFormat="1">
      <c r="A516" s="40"/>
      <c r="B516" s="41"/>
      <c r="C516" s="42"/>
      <c r="D516" s="219" t="s">
        <v>311</v>
      </c>
      <c r="E516" s="42"/>
      <c r="F516" s="254" t="s">
        <v>1265</v>
      </c>
      <c r="G516" s="42"/>
      <c r="H516" s="255">
        <v>8.1869999999999994</v>
      </c>
      <c r="I516" s="42"/>
      <c r="J516" s="42"/>
      <c r="K516" s="42"/>
      <c r="L516" s="46"/>
      <c r="M516" s="222"/>
      <c r="N516" s="223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U516" s="19" t="s">
        <v>82</v>
      </c>
    </row>
    <row r="517" s="2" customFormat="1">
      <c r="A517" s="40"/>
      <c r="B517" s="41"/>
      <c r="C517" s="42"/>
      <c r="D517" s="219" t="s">
        <v>311</v>
      </c>
      <c r="E517" s="42"/>
      <c r="F517" s="256" t="s">
        <v>1266</v>
      </c>
      <c r="G517" s="42"/>
      <c r="H517" s="42"/>
      <c r="I517" s="42"/>
      <c r="J517" s="42"/>
      <c r="K517" s="42"/>
      <c r="L517" s="46"/>
      <c r="M517" s="222"/>
      <c r="N517" s="223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U517" s="19" t="s">
        <v>82</v>
      </c>
    </row>
    <row r="518" s="2" customFormat="1">
      <c r="A518" s="40"/>
      <c r="B518" s="41"/>
      <c r="C518" s="42"/>
      <c r="D518" s="219" t="s">
        <v>311</v>
      </c>
      <c r="E518" s="42"/>
      <c r="F518" s="257" t="s">
        <v>1267</v>
      </c>
      <c r="G518" s="42"/>
      <c r="H518" s="255">
        <v>8.1869999999999994</v>
      </c>
      <c r="I518" s="42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U518" s="19" t="s">
        <v>82</v>
      </c>
    </row>
    <row r="519" s="14" customFormat="1">
      <c r="A519" s="14"/>
      <c r="B519" s="236"/>
      <c r="C519" s="237"/>
      <c r="D519" s="219" t="s">
        <v>139</v>
      </c>
      <c r="E519" s="237"/>
      <c r="F519" s="239" t="s">
        <v>1268</v>
      </c>
      <c r="G519" s="237"/>
      <c r="H519" s="240">
        <v>17</v>
      </c>
      <c r="I519" s="241"/>
      <c r="J519" s="237"/>
      <c r="K519" s="237"/>
      <c r="L519" s="242"/>
      <c r="M519" s="243"/>
      <c r="N519" s="244"/>
      <c r="O519" s="244"/>
      <c r="P519" s="244"/>
      <c r="Q519" s="244"/>
      <c r="R519" s="244"/>
      <c r="S519" s="244"/>
      <c r="T519" s="24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6" t="s">
        <v>139</v>
      </c>
      <c r="AU519" s="246" t="s">
        <v>82</v>
      </c>
      <c r="AV519" s="14" t="s">
        <v>82</v>
      </c>
      <c r="AW519" s="14" t="s">
        <v>4</v>
      </c>
      <c r="AX519" s="14" t="s">
        <v>80</v>
      </c>
      <c r="AY519" s="246" t="s">
        <v>126</v>
      </c>
    </row>
    <row r="520" s="2" customFormat="1" ht="16.5" customHeight="1">
      <c r="A520" s="40"/>
      <c r="B520" s="41"/>
      <c r="C520" s="269" t="s">
        <v>583</v>
      </c>
      <c r="D520" s="269" t="s">
        <v>383</v>
      </c>
      <c r="E520" s="270" t="s">
        <v>1269</v>
      </c>
      <c r="F520" s="271" t="s">
        <v>1270</v>
      </c>
      <c r="G520" s="272" t="s">
        <v>510</v>
      </c>
      <c r="H520" s="273">
        <v>4</v>
      </c>
      <c r="I520" s="274"/>
      <c r="J520" s="275">
        <f>ROUND(I520*H520,2)</f>
        <v>0</v>
      </c>
      <c r="K520" s="271" t="s">
        <v>19</v>
      </c>
      <c r="L520" s="276"/>
      <c r="M520" s="277" t="s">
        <v>19</v>
      </c>
      <c r="N520" s="278" t="s">
        <v>43</v>
      </c>
      <c r="O520" s="86"/>
      <c r="P520" s="215">
        <f>O520*H520</f>
        <v>0</v>
      </c>
      <c r="Q520" s="215">
        <v>0.017999999999999999</v>
      </c>
      <c r="R520" s="215">
        <f>Q520*H520</f>
        <v>0.071999999999999995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183</v>
      </c>
      <c r="AT520" s="217" t="s">
        <v>383</v>
      </c>
      <c r="AU520" s="217" t="s">
        <v>82</v>
      </c>
      <c r="AY520" s="19" t="s">
        <v>126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80</v>
      </c>
      <c r="BK520" s="218">
        <f>ROUND(I520*H520,2)</f>
        <v>0</v>
      </c>
      <c r="BL520" s="19" t="s">
        <v>153</v>
      </c>
      <c r="BM520" s="217" t="s">
        <v>1271</v>
      </c>
    </row>
    <row r="521" s="2" customFormat="1">
      <c r="A521" s="40"/>
      <c r="B521" s="41"/>
      <c r="C521" s="42"/>
      <c r="D521" s="219" t="s">
        <v>136</v>
      </c>
      <c r="E521" s="42"/>
      <c r="F521" s="220" t="s">
        <v>1270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136</v>
      </c>
      <c r="AU521" s="19" t="s">
        <v>82</v>
      </c>
    </row>
    <row r="522" s="13" customFormat="1">
      <c r="A522" s="13"/>
      <c r="B522" s="226"/>
      <c r="C522" s="227"/>
      <c r="D522" s="219" t="s">
        <v>139</v>
      </c>
      <c r="E522" s="228" t="s">
        <v>19</v>
      </c>
      <c r="F522" s="229" t="s">
        <v>305</v>
      </c>
      <c r="G522" s="227"/>
      <c r="H522" s="228" t="s">
        <v>19</v>
      </c>
      <c r="I522" s="230"/>
      <c r="J522" s="227"/>
      <c r="K522" s="227"/>
      <c r="L522" s="231"/>
      <c r="M522" s="232"/>
      <c r="N522" s="233"/>
      <c r="O522" s="233"/>
      <c r="P522" s="233"/>
      <c r="Q522" s="233"/>
      <c r="R522" s="233"/>
      <c r="S522" s="233"/>
      <c r="T522" s="23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5" t="s">
        <v>139</v>
      </c>
      <c r="AU522" s="235" t="s">
        <v>82</v>
      </c>
      <c r="AV522" s="13" t="s">
        <v>80</v>
      </c>
      <c r="AW522" s="13" t="s">
        <v>33</v>
      </c>
      <c r="AX522" s="13" t="s">
        <v>72</v>
      </c>
      <c r="AY522" s="235" t="s">
        <v>126</v>
      </c>
    </row>
    <row r="523" s="13" customFormat="1">
      <c r="A523" s="13"/>
      <c r="B523" s="226"/>
      <c r="C523" s="227"/>
      <c r="D523" s="219" t="s">
        <v>139</v>
      </c>
      <c r="E523" s="228" t="s">
        <v>19</v>
      </c>
      <c r="F523" s="229" t="s">
        <v>1272</v>
      </c>
      <c r="G523" s="227"/>
      <c r="H523" s="228" t="s">
        <v>19</v>
      </c>
      <c r="I523" s="230"/>
      <c r="J523" s="227"/>
      <c r="K523" s="227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139</v>
      </c>
      <c r="AU523" s="235" t="s">
        <v>82</v>
      </c>
      <c r="AV523" s="13" t="s">
        <v>80</v>
      </c>
      <c r="AW523" s="13" t="s">
        <v>33</v>
      </c>
      <c r="AX523" s="13" t="s">
        <v>72</v>
      </c>
      <c r="AY523" s="235" t="s">
        <v>126</v>
      </c>
    </row>
    <row r="524" s="14" customFormat="1">
      <c r="A524" s="14"/>
      <c r="B524" s="236"/>
      <c r="C524" s="237"/>
      <c r="D524" s="219" t="s">
        <v>139</v>
      </c>
      <c r="E524" s="239" t="s">
        <v>19</v>
      </c>
      <c r="F524" s="252" t="s">
        <v>918</v>
      </c>
      <c r="G524" s="237"/>
      <c r="H524" s="240">
        <v>3.8719999999999999</v>
      </c>
      <c r="I524" s="241"/>
      <c r="J524" s="237"/>
      <c r="K524" s="237"/>
      <c r="L524" s="242"/>
      <c r="M524" s="243"/>
      <c r="N524" s="244"/>
      <c r="O524" s="244"/>
      <c r="P524" s="244"/>
      <c r="Q524" s="244"/>
      <c r="R524" s="244"/>
      <c r="S524" s="244"/>
      <c r="T524" s="24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6" t="s">
        <v>139</v>
      </c>
      <c r="AU524" s="246" t="s">
        <v>82</v>
      </c>
      <c r="AV524" s="14" t="s">
        <v>82</v>
      </c>
      <c r="AW524" s="14" t="s">
        <v>33</v>
      </c>
      <c r="AX524" s="14" t="s">
        <v>80</v>
      </c>
      <c r="AY524" s="246" t="s">
        <v>126</v>
      </c>
    </row>
    <row r="525" s="2" customFormat="1">
      <c r="A525" s="40"/>
      <c r="B525" s="41"/>
      <c r="C525" s="42"/>
      <c r="D525" s="219" t="s">
        <v>311</v>
      </c>
      <c r="E525" s="42"/>
      <c r="F525" s="253" t="s">
        <v>1273</v>
      </c>
      <c r="G525" s="42"/>
      <c r="H525" s="42"/>
      <c r="I525" s="42"/>
      <c r="J525" s="42"/>
      <c r="K525" s="42"/>
      <c r="L525" s="46"/>
      <c r="M525" s="222"/>
      <c r="N525" s="223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U525" s="19" t="s">
        <v>82</v>
      </c>
    </row>
    <row r="526" s="2" customFormat="1">
      <c r="A526" s="40"/>
      <c r="B526" s="41"/>
      <c r="C526" s="42"/>
      <c r="D526" s="219" t="s">
        <v>311</v>
      </c>
      <c r="E526" s="42"/>
      <c r="F526" s="254" t="s">
        <v>1274</v>
      </c>
      <c r="G526" s="42"/>
      <c r="H526" s="255">
        <v>3.8719999999999999</v>
      </c>
      <c r="I526" s="42"/>
      <c r="J526" s="42"/>
      <c r="K526" s="42"/>
      <c r="L526" s="46"/>
      <c r="M526" s="222"/>
      <c r="N526" s="223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U526" s="19" t="s">
        <v>82</v>
      </c>
    </row>
    <row r="527" s="2" customFormat="1">
      <c r="A527" s="40"/>
      <c r="B527" s="41"/>
      <c r="C527" s="42"/>
      <c r="D527" s="219" t="s">
        <v>311</v>
      </c>
      <c r="E527" s="42"/>
      <c r="F527" s="256" t="s">
        <v>1275</v>
      </c>
      <c r="G527" s="42"/>
      <c r="H527" s="42"/>
      <c r="I527" s="42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U527" s="19" t="s">
        <v>82</v>
      </c>
    </row>
    <row r="528" s="2" customFormat="1">
      <c r="A528" s="40"/>
      <c r="B528" s="41"/>
      <c r="C528" s="42"/>
      <c r="D528" s="219" t="s">
        <v>311</v>
      </c>
      <c r="E528" s="42"/>
      <c r="F528" s="257" t="s">
        <v>1276</v>
      </c>
      <c r="G528" s="42"/>
      <c r="H528" s="255">
        <v>3.8719999999999999</v>
      </c>
      <c r="I528" s="42"/>
      <c r="J528" s="42"/>
      <c r="K528" s="42"/>
      <c r="L528" s="46"/>
      <c r="M528" s="222"/>
      <c r="N528" s="223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U528" s="19" t="s">
        <v>82</v>
      </c>
    </row>
    <row r="529" s="14" customFormat="1">
      <c r="A529" s="14"/>
      <c r="B529" s="236"/>
      <c r="C529" s="237"/>
      <c r="D529" s="219" t="s">
        <v>139</v>
      </c>
      <c r="E529" s="237"/>
      <c r="F529" s="239" t="s">
        <v>1277</v>
      </c>
      <c r="G529" s="237"/>
      <c r="H529" s="240">
        <v>4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6" t="s">
        <v>139</v>
      </c>
      <c r="AU529" s="246" t="s">
        <v>82</v>
      </c>
      <c r="AV529" s="14" t="s">
        <v>82</v>
      </c>
      <c r="AW529" s="14" t="s">
        <v>4</v>
      </c>
      <c r="AX529" s="14" t="s">
        <v>80</v>
      </c>
      <c r="AY529" s="246" t="s">
        <v>126</v>
      </c>
    </row>
    <row r="530" s="2" customFormat="1" ht="16.5" customHeight="1">
      <c r="A530" s="40"/>
      <c r="B530" s="41"/>
      <c r="C530" s="269" t="s">
        <v>589</v>
      </c>
      <c r="D530" s="269" t="s">
        <v>383</v>
      </c>
      <c r="E530" s="270" t="s">
        <v>1278</v>
      </c>
      <c r="F530" s="271" t="s">
        <v>1279</v>
      </c>
      <c r="G530" s="272" t="s">
        <v>510</v>
      </c>
      <c r="H530" s="273">
        <v>5</v>
      </c>
      <c r="I530" s="274"/>
      <c r="J530" s="275">
        <f>ROUND(I530*H530,2)</f>
        <v>0</v>
      </c>
      <c r="K530" s="271" t="s">
        <v>19</v>
      </c>
      <c r="L530" s="276"/>
      <c r="M530" s="277" t="s">
        <v>19</v>
      </c>
      <c r="N530" s="278" t="s">
        <v>43</v>
      </c>
      <c r="O530" s="86"/>
      <c r="P530" s="215">
        <f>O530*H530</f>
        <v>0</v>
      </c>
      <c r="Q530" s="215">
        <v>0.017999999999999999</v>
      </c>
      <c r="R530" s="215">
        <f>Q530*H530</f>
        <v>0.089999999999999997</v>
      </c>
      <c r="S530" s="215">
        <v>0</v>
      </c>
      <c r="T530" s="216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7" t="s">
        <v>183</v>
      </c>
      <c r="AT530" s="217" t="s">
        <v>383</v>
      </c>
      <c r="AU530" s="217" t="s">
        <v>82</v>
      </c>
      <c r="AY530" s="19" t="s">
        <v>126</v>
      </c>
      <c r="BE530" s="218">
        <f>IF(N530="základní",J530,0)</f>
        <v>0</v>
      </c>
      <c r="BF530" s="218">
        <f>IF(N530="snížená",J530,0)</f>
        <v>0</v>
      </c>
      <c r="BG530" s="218">
        <f>IF(N530="zákl. přenesená",J530,0)</f>
        <v>0</v>
      </c>
      <c r="BH530" s="218">
        <f>IF(N530="sníž. přenesená",J530,0)</f>
        <v>0</v>
      </c>
      <c r="BI530" s="218">
        <f>IF(N530="nulová",J530,0)</f>
        <v>0</v>
      </c>
      <c r="BJ530" s="19" t="s">
        <v>80</v>
      </c>
      <c r="BK530" s="218">
        <f>ROUND(I530*H530,2)</f>
        <v>0</v>
      </c>
      <c r="BL530" s="19" t="s">
        <v>153</v>
      </c>
      <c r="BM530" s="217" t="s">
        <v>1280</v>
      </c>
    </row>
    <row r="531" s="2" customFormat="1">
      <c r="A531" s="40"/>
      <c r="B531" s="41"/>
      <c r="C531" s="42"/>
      <c r="D531" s="219" t="s">
        <v>136</v>
      </c>
      <c r="E531" s="42"/>
      <c r="F531" s="220" t="s">
        <v>1279</v>
      </c>
      <c r="G531" s="42"/>
      <c r="H531" s="42"/>
      <c r="I531" s="221"/>
      <c r="J531" s="42"/>
      <c r="K531" s="42"/>
      <c r="L531" s="46"/>
      <c r="M531" s="222"/>
      <c r="N531" s="223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136</v>
      </c>
      <c r="AU531" s="19" t="s">
        <v>82</v>
      </c>
    </row>
    <row r="532" s="13" customFormat="1">
      <c r="A532" s="13"/>
      <c r="B532" s="226"/>
      <c r="C532" s="227"/>
      <c r="D532" s="219" t="s">
        <v>139</v>
      </c>
      <c r="E532" s="228" t="s">
        <v>19</v>
      </c>
      <c r="F532" s="229" t="s">
        <v>305</v>
      </c>
      <c r="G532" s="227"/>
      <c r="H532" s="228" t="s">
        <v>19</v>
      </c>
      <c r="I532" s="230"/>
      <c r="J532" s="227"/>
      <c r="K532" s="227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139</v>
      </c>
      <c r="AU532" s="235" t="s">
        <v>82</v>
      </c>
      <c r="AV532" s="13" t="s">
        <v>80</v>
      </c>
      <c r="AW532" s="13" t="s">
        <v>33</v>
      </c>
      <c r="AX532" s="13" t="s">
        <v>72</v>
      </c>
      <c r="AY532" s="235" t="s">
        <v>126</v>
      </c>
    </row>
    <row r="533" s="13" customFormat="1">
      <c r="A533" s="13"/>
      <c r="B533" s="226"/>
      <c r="C533" s="227"/>
      <c r="D533" s="219" t="s">
        <v>139</v>
      </c>
      <c r="E533" s="228" t="s">
        <v>19</v>
      </c>
      <c r="F533" s="229" t="s">
        <v>1281</v>
      </c>
      <c r="G533" s="227"/>
      <c r="H533" s="228" t="s">
        <v>19</v>
      </c>
      <c r="I533" s="230"/>
      <c r="J533" s="227"/>
      <c r="K533" s="227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139</v>
      </c>
      <c r="AU533" s="235" t="s">
        <v>82</v>
      </c>
      <c r="AV533" s="13" t="s">
        <v>80</v>
      </c>
      <c r="AW533" s="13" t="s">
        <v>33</v>
      </c>
      <c r="AX533" s="13" t="s">
        <v>72</v>
      </c>
      <c r="AY533" s="235" t="s">
        <v>126</v>
      </c>
    </row>
    <row r="534" s="14" customFormat="1">
      <c r="A534" s="14"/>
      <c r="B534" s="236"/>
      <c r="C534" s="237"/>
      <c r="D534" s="219" t="s">
        <v>139</v>
      </c>
      <c r="E534" s="239" t="s">
        <v>19</v>
      </c>
      <c r="F534" s="252" t="s">
        <v>921</v>
      </c>
      <c r="G534" s="237"/>
      <c r="H534" s="240">
        <v>4.4050000000000002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6" t="s">
        <v>139</v>
      </c>
      <c r="AU534" s="246" t="s">
        <v>82</v>
      </c>
      <c r="AV534" s="14" t="s">
        <v>82</v>
      </c>
      <c r="AW534" s="14" t="s">
        <v>33</v>
      </c>
      <c r="AX534" s="14" t="s">
        <v>80</v>
      </c>
      <c r="AY534" s="246" t="s">
        <v>126</v>
      </c>
    </row>
    <row r="535" s="2" customFormat="1">
      <c r="A535" s="40"/>
      <c r="B535" s="41"/>
      <c r="C535" s="42"/>
      <c r="D535" s="219" t="s">
        <v>311</v>
      </c>
      <c r="E535" s="42"/>
      <c r="F535" s="253" t="s">
        <v>1282</v>
      </c>
      <c r="G535" s="42"/>
      <c r="H535" s="42"/>
      <c r="I535" s="42"/>
      <c r="J535" s="42"/>
      <c r="K535" s="42"/>
      <c r="L535" s="46"/>
      <c r="M535" s="222"/>
      <c r="N535" s="223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U535" s="19" t="s">
        <v>82</v>
      </c>
    </row>
    <row r="536" s="2" customFormat="1">
      <c r="A536" s="40"/>
      <c r="B536" s="41"/>
      <c r="C536" s="42"/>
      <c r="D536" s="219" t="s">
        <v>311</v>
      </c>
      <c r="E536" s="42"/>
      <c r="F536" s="254" t="s">
        <v>1283</v>
      </c>
      <c r="G536" s="42"/>
      <c r="H536" s="255">
        <v>4.4050000000000002</v>
      </c>
      <c r="I536" s="42"/>
      <c r="J536" s="42"/>
      <c r="K536" s="42"/>
      <c r="L536" s="46"/>
      <c r="M536" s="222"/>
      <c r="N536" s="223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U536" s="19" t="s">
        <v>82</v>
      </c>
    </row>
    <row r="537" s="2" customFormat="1">
      <c r="A537" s="40"/>
      <c r="B537" s="41"/>
      <c r="C537" s="42"/>
      <c r="D537" s="219" t="s">
        <v>311</v>
      </c>
      <c r="E537" s="42"/>
      <c r="F537" s="256" t="s">
        <v>1284</v>
      </c>
      <c r="G537" s="42"/>
      <c r="H537" s="42"/>
      <c r="I537" s="42"/>
      <c r="J537" s="42"/>
      <c r="K537" s="42"/>
      <c r="L537" s="46"/>
      <c r="M537" s="222"/>
      <c r="N537" s="223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U537" s="19" t="s">
        <v>82</v>
      </c>
    </row>
    <row r="538" s="2" customFormat="1">
      <c r="A538" s="40"/>
      <c r="B538" s="41"/>
      <c r="C538" s="42"/>
      <c r="D538" s="219" t="s">
        <v>311</v>
      </c>
      <c r="E538" s="42"/>
      <c r="F538" s="257" t="s">
        <v>1285</v>
      </c>
      <c r="G538" s="42"/>
      <c r="H538" s="255">
        <v>4.4050000000000002</v>
      </c>
      <c r="I538" s="42"/>
      <c r="J538" s="42"/>
      <c r="K538" s="42"/>
      <c r="L538" s="46"/>
      <c r="M538" s="222"/>
      <c r="N538" s="223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U538" s="19" t="s">
        <v>82</v>
      </c>
    </row>
    <row r="539" s="14" customFormat="1">
      <c r="A539" s="14"/>
      <c r="B539" s="236"/>
      <c r="C539" s="237"/>
      <c r="D539" s="219" t="s">
        <v>139</v>
      </c>
      <c r="E539" s="237"/>
      <c r="F539" s="239" t="s">
        <v>1286</v>
      </c>
      <c r="G539" s="237"/>
      <c r="H539" s="240">
        <v>5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6" t="s">
        <v>139</v>
      </c>
      <c r="AU539" s="246" t="s">
        <v>82</v>
      </c>
      <c r="AV539" s="14" t="s">
        <v>82</v>
      </c>
      <c r="AW539" s="14" t="s">
        <v>4</v>
      </c>
      <c r="AX539" s="14" t="s">
        <v>80</v>
      </c>
      <c r="AY539" s="246" t="s">
        <v>126</v>
      </c>
    </row>
    <row r="540" s="2" customFormat="1" ht="16.5" customHeight="1">
      <c r="A540" s="40"/>
      <c r="B540" s="41"/>
      <c r="C540" s="206" t="s">
        <v>595</v>
      </c>
      <c r="D540" s="206" t="s">
        <v>129</v>
      </c>
      <c r="E540" s="207" t="s">
        <v>1287</v>
      </c>
      <c r="F540" s="208" t="s">
        <v>1288</v>
      </c>
      <c r="G540" s="209" t="s">
        <v>277</v>
      </c>
      <c r="H540" s="210">
        <v>187.46199999999999</v>
      </c>
      <c r="I540" s="211"/>
      <c r="J540" s="212">
        <f>ROUND(I540*H540,2)</f>
        <v>0</v>
      </c>
      <c r="K540" s="208" t="s">
        <v>133</v>
      </c>
      <c r="L540" s="46"/>
      <c r="M540" s="213" t="s">
        <v>19</v>
      </c>
      <c r="N540" s="214" t="s">
        <v>43</v>
      </c>
      <c r="O540" s="86"/>
      <c r="P540" s="215">
        <f>O540*H540</f>
        <v>0</v>
      </c>
      <c r="Q540" s="215">
        <v>0.085760000000000003</v>
      </c>
      <c r="R540" s="215">
        <f>Q540*H540</f>
        <v>16.076741120000001</v>
      </c>
      <c r="S540" s="215">
        <v>0</v>
      </c>
      <c r="T540" s="216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7" t="s">
        <v>153</v>
      </c>
      <c r="AT540" s="217" t="s">
        <v>129</v>
      </c>
      <c r="AU540" s="217" t="s">
        <v>82</v>
      </c>
      <c r="AY540" s="19" t="s">
        <v>126</v>
      </c>
      <c r="BE540" s="218">
        <f>IF(N540="základní",J540,0)</f>
        <v>0</v>
      </c>
      <c r="BF540" s="218">
        <f>IF(N540="snížená",J540,0)</f>
        <v>0</v>
      </c>
      <c r="BG540" s="218">
        <f>IF(N540="zákl. přenesená",J540,0)</f>
        <v>0</v>
      </c>
      <c r="BH540" s="218">
        <f>IF(N540="sníž. přenesená",J540,0)</f>
        <v>0</v>
      </c>
      <c r="BI540" s="218">
        <f>IF(N540="nulová",J540,0)</f>
        <v>0</v>
      </c>
      <c r="BJ540" s="19" t="s">
        <v>80</v>
      </c>
      <c r="BK540" s="218">
        <f>ROUND(I540*H540,2)</f>
        <v>0</v>
      </c>
      <c r="BL540" s="19" t="s">
        <v>153</v>
      </c>
      <c r="BM540" s="217" t="s">
        <v>1289</v>
      </c>
    </row>
    <row r="541" s="2" customFormat="1">
      <c r="A541" s="40"/>
      <c r="B541" s="41"/>
      <c r="C541" s="42"/>
      <c r="D541" s="219" t="s">
        <v>136</v>
      </c>
      <c r="E541" s="42"/>
      <c r="F541" s="220" t="s">
        <v>1290</v>
      </c>
      <c r="G541" s="42"/>
      <c r="H541" s="42"/>
      <c r="I541" s="221"/>
      <c r="J541" s="42"/>
      <c r="K541" s="42"/>
      <c r="L541" s="46"/>
      <c r="M541" s="222"/>
      <c r="N541" s="223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136</v>
      </c>
      <c r="AU541" s="19" t="s">
        <v>82</v>
      </c>
    </row>
    <row r="542" s="2" customFormat="1">
      <c r="A542" s="40"/>
      <c r="B542" s="41"/>
      <c r="C542" s="42"/>
      <c r="D542" s="224" t="s">
        <v>137</v>
      </c>
      <c r="E542" s="42"/>
      <c r="F542" s="225" t="s">
        <v>1291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137</v>
      </c>
      <c r="AU542" s="19" t="s">
        <v>82</v>
      </c>
    </row>
    <row r="543" s="2" customFormat="1" ht="16.5" customHeight="1">
      <c r="A543" s="40"/>
      <c r="B543" s="41"/>
      <c r="C543" s="269" t="s">
        <v>600</v>
      </c>
      <c r="D543" s="269" t="s">
        <v>383</v>
      </c>
      <c r="E543" s="270" t="s">
        <v>1292</v>
      </c>
      <c r="F543" s="271" t="s">
        <v>1293</v>
      </c>
      <c r="G543" s="272" t="s">
        <v>277</v>
      </c>
      <c r="H543" s="273">
        <v>187.46199999999999</v>
      </c>
      <c r="I543" s="274"/>
      <c r="J543" s="275">
        <f>ROUND(I543*H543,2)</f>
        <v>0</v>
      </c>
      <c r="K543" s="271" t="s">
        <v>19</v>
      </c>
      <c r="L543" s="276"/>
      <c r="M543" s="277" t="s">
        <v>19</v>
      </c>
      <c r="N543" s="278" t="s">
        <v>43</v>
      </c>
      <c r="O543" s="86"/>
      <c r="P543" s="215">
        <f>O543*H543</f>
        <v>0</v>
      </c>
      <c r="Q543" s="215">
        <v>0.056000000000000001</v>
      </c>
      <c r="R543" s="215">
        <f>Q543*H543</f>
        <v>10.497871999999999</v>
      </c>
      <c r="S543" s="215">
        <v>0</v>
      </c>
      <c r="T543" s="216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7" t="s">
        <v>183</v>
      </c>
      <c r="AT543" s="217" t="s">
        <v>383</v>
      </c>
      <c r="AU543" s="217" t="s">
        <v>82</v>
      </c>
      <c r="AY543" s="19" t="s">
        <v>126</v>
      </c>
      <c r="BE543" s="218">
        <f>IF(N543="základní",J543,0)</f>
        <v>0</v>
      </c>
      <c r="BF543" s="218">
        <f>IF(N543="snížená",J543,0)</f>
        <v>0</v>
      </c>
      <c r="BG543" s="218">
        <f>IF(N543="zákl. přenesená",J543,0)</f>
        <v>0</v>
      </c>
      <c r="BH543" s="218">
        <f>IF(N543="sníž. přenesená",J543,0)</f>
        <v>0</v>
      </c>
      <c r="BI543" s="218">
        <f>IF(N543="nulová",J543,0)</f>
        <v>0</v>
      </c>
      <c r="BJ543" s="19" t="s">
        <v>80</v>
      </c>
      <c r="BK543" s="218">
        <f>ROUND(I543*H543,2)</f>
        <v>0</v>
      </c>
      <c r="BL543" s="19" t="s">
        <v>153</v>
      </c>
      <c r="BM543" s="217" t="s">
        <v>1294</v>
      </c>
    </row>
    <row r="544" s="2" customFormat="1">
      <c r="A544" s="40"/>
      <c r="B544" s="41"/>
      <c r="C544" s="42"/>
      <c r="D544" s="219" t="s">
        <v>136</v>
      </c>
      <c r="E544" s="42"/>
      <c r="F544" s="220" t="s">
        <v>1295</v>
      </c>
      <c r="G544" s="42"/>
      <c r="H544" s="42"/>
      <c r="I544" s="221"/>
      <c r="J544" s="42"/>
      <c r="K544" s="42"/>
      <c r="L544" s="46"/>
      <c r="M544" s="222"/>
      <c r="N544" s="223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136</v>
      </c>
      <c r="AU544" s="19" t="s">
        <v>82</v>
      </c>
    </row>
    <row r="545" s="13" customFormat="1">
      <c r="A545" s="13"/>
      <c r="B545" s="226"/>
      <c r="C545" s="227"/>
      <c r="D545" s="219" t="s">
        <v>139</v>
      </c>
      <c r="E545" s="228" t="s">
        <v>19</v>
      </c>
      <c r="F545" s="229" t="s">
        <v>305</v>
      </c>
      <c r="G545" s="227"/>
      <c r="H545" s="228" t="s">
        <v>19</v>
      </c>
      <c r="I545" s="230"/>
      <c r="J545" s="227"/>
      <c r="K545" s="227"/>
      <c r="L545" s="231"/>
      <c r="M545" s="232"/>
      <c r="N545" s="233"/>
      <c r="O545" s="233"/>
      <c r="P545" s="233"/>
      <c r="Q545" s="233"/>
      <c r="R545" s="233"/>
      <c r="S545" s="233"/>
      <c r="T545" s="23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5" t="s">
        <v>139</v>
      </c>
      <c r="AU545" s="235" t="s">
        <v>82</v>
      </c>
      <c r="AV545" s="13" t="s">
        <v>80</v>
      </c>
      <c r="AW545" s="13" t="s">
        <v>33</v>
      </c>
      <c r="AX545" s="13" t="s">
        <v>72</v>
      </c>
      <c r="AY545" s="235" t="s">
        <v>126</v>
      </c>
    </row>
    <row r="546" s="13" customFormat="1">
      <c r="A546" s="13"/>
      <c r="B546" s="226"/>
      <c r="C546" s="227"/>
      <c r="D546" s="219" t="s">
        <v>139</v>
      </c>
      <c r="E546" s="228" t="s">
        <v>19</v>
      </c>
      <c r="F546" s="229" t="s">
        <v>1296</v>
      </c>
      <c r="G546" s="227"/>
      <c r="H546" s="228" t="s">
        <v>19</v>
      </c>
      <c r="I546" s="230"/>
      <c r="J546" s="227"/>
      <c r="K546" s="227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139</v>
      </c>
      <c r="AU546" s="235" t="s">
        <v>82</v>
      </c>
      <c r="AV546" s="13" t="s">
        <v>80</v>
      </c>
      <c r="AW546" s="13" t="s">
        <v>33</v>
      </c>
      <c r="AX546" s="13" t="s">
        <v>72</v>
      </c>
      <c r="AY546" s="235" t="s">
        <v>126</v>
      </c>
    </row>
    <row r="547" s="14" customFormat="1">
      <c r="A547" s="14"/>
      <c r="B547" s="236"/>
      <c r="C547" s="237"/>
      <c r="D547" s="219" t="s">
        <v>139</v>
      </c>
      <c r="E547" s="239" t="s">
        <v>19</v>
      </c>
      <c r="F547" s="252" t="s">
        <v>924</v>
      </c>
      <c r="G547" s="237"/>
      <c r="H547" s="240">
        <v>187.46199999999999</v>
      </c>
      <c r="I547" s="241"/>
      <c r="J547" s="237"/>
      <c r="K547" s="237"/>
      <c r="L547" s="242"/>
      <c r="M547" s="243"/>
      <c r="N547" s="244"/>
      <c r="O547" s="244"/>
      <c r="P547" s="244"/>
      <c r="Q547" s="244"/>
      <c r="R547" s="244"/>
      <c r="S547" s="244"/>
      <c r="T547" s="24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6" t="s">
        <v>139</v>
      </c>
      <c r="AU547" s="246" t="s">
        <v>82</v>
      </c>
      <c r="AV547" s="14" t="s">
        <v>82</v>
      </c>
      <c r="AW547" s="14" t="s">
        <v>33</v>
      </c>
      <c r="AX547" s="14" t="s">
        <v>80</v>
      </c>
      <c r="AY547" s="246" t="s">
        <v>126</v>
      </c>
    </row>
    <row r="548" s="2" customFormat="1">
      <c r="A548" s="40"/>
      <c r="B548" s="41"/>
      <c r="C548" s="42"/>
      <c r="D548" s="219" t="s">
        <v>311</v>
      </c>
      <c r="E548" s="42"/>
      <c r="F548" s="253" t="s">
        <v>1297</v>
      </c>
      <c r="G548" s="42"/>
      <c r="H548" s="42"/>
      <c r="I548" s="42"/>
      <c r="J548" s="42"/>
      <c r="K548" s="42"/>
      <c r="L548" s="46"/>
      <c r="M548" s="222"/>
      <c r="N548" s="223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U548" s="19" t="s">
        <v>82</v>
      </c>
    </row>
    <row r="549" s="2" customFormat="1">
      <c r="A549" s="40"/>
      <c r="B549" s="41"/>
      <c r="C549" s="42"/>
      <c r="D549" s="219" t="s">
        <v>311</v>
      </c>
      <c r="E549" s="42"/>
      <c r="F549" s="254" t="s">
        <v>1298</v>
      </c>
      <c r="G549" s="42"/>
      <c r="H549" s="255">
        <v>187.46199999999999</v>
      </c>
      <c r="I549" s="42"/>
      <c r="J549" s="42"/>
      <c r="K549" s="42"/>
      <c r="L549" s="46"/>
      <c r="M549" s="222"/>
      <c r="N549" s="223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U549" s="19" t="s">
        <v>82</v>
      </c>
    </row>
    <row r="550" s="2" customFormat="1">
      <c r="A550" s="40"/>
      <c r="B550" s="41"/>
      <c r="C550" s="42"/>
      <c r="D550" s="219" t="s">
        <v>311</v>
      </c>
      <c r="E550" s="42"/>
      <c r="F550" s="256" t="s">
        <v>1299</v>
      </c>
      <c r="G550" s="42"/>
      <c r="H550" s="42"/>
      <c r="I550" s="42"/>
      <c r="J550" s="42"/>
      <c r="K550" s="42"/>
      <c r="L550" s="46"/>
      <c r="M550" s="222"/>
      <c r="N550" s="223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U550" s="19" t="s">
        <v>82</v>
      </c>
    </row>
    <row r="551" s="2" customFormat="1">
      <c r="A551" s="40"/>
      <c r="B551" s="41"/>
      <c r="C551" s="42"/>
      <c r="D551" s="219" t="s">
        <v>311</v>
      </c>
      <c r="E551" s="42"/>
      <c r="F551" s="257" t="s">
        <v>1300</v>
      </c>
      <c r="G551" s="42"/>
      <c r="H551" s="255">
        <v>187.46199999999999</v>
      </c>
      <c r="I551" s="42"/>
      <c r="J551" s="42"/>
      <c r="K551" s="42"/>
      <c r="L551" s="46"/>
      <c r="M551" s="222"/>
      <c r="N551" s="223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U551" s="19" t="s">
        <v>82</v>
      </c>
    </row>
    <row r="552" s="2" customFormat="1" ht="16.5" customHeight="1">
      <c r="A552" s="40"/>
      <c r="B552" s="41"/>
      <c r="C552" s="206" t="s">
        <v>606</v>
      </c>
      <c r="D552" s="206" t="s">
        <v>129</v>
      </c>
      <c r="E552" s="207" t="s">
        <v>1301</v>
      </c>
      <c r="F552" s="208" t="s">
        <v>1302</v>
      </c>
      <c r="G552" s="209" t="s">
        <v>277</v>
      </c>
      <c r="H552" s="210">
        <v>7.5529999999999999</v>
      </c>
      <c r="I552" s="211"/>
      <c r="J552" s="212">
        <f>ROUND(I552*H552,2)</f>
        <v>0</v>
      </c>
      <c r="K552" s="208" t="s">
        <v>133</v>
      </c>
      <c r="L552" s="46"/>
      <c r="M552" s="213" t="s">
        <v>19</v>
      </c>
      <c r="N552" s="214" t="s">
        <v>43</v>
      </c>
      <c r="O552" s="86"/>
      <c r="P552" s="215">
        <f>O552*H552</f>
        <v>0</v>
      </c>
      <c r="Q552" s="215">
        <v>0.1295</v>
      </c>
      <c r="R552" s="215">
        <f>Q552*H552</f>
        <v>0.97811349999999997</v>
      </c>
      <c r="S552" s="215">
        <v>0</v>
      </c>
      <c r="T552" s="216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7" t="s">
        <v>153</v>
      </c>
      <c r="AT552" s="217" t="s">
        <v>129</v>
      </c>
      <c r="AU552" s="217" t="s">
        <v>82</v>
      </c>
      <c r="AY552" s="19" t="s">
        <v>126</v>
      </c>
      <c r="BE552" s="218">
        <f>IF(N552="základní",J552,0)</f>
        <v>0</v>
      </c>
      <c r="BF552" s="218">
        <f>IF(N552="snížená",J552,0)</f>
        <v>0</v>
      </c>
      <c r="BG552" s="218">
        <f>IF(N552="zákl. přenesená",J552,0)</f>
        <v>0</v>
      </c>
      <c r="BH552" s="218">
        <f>IF(N552="sníž. přenesená",J552,0)</f>
        <v>0</v>
      </c>
      <c r="BI552" s="218">
        <f>IF(N552="nulová",J552,0)</f>
        <v>0</v>
      </c>
      <c r="BJ552" s="19" t="s">
        <v>80</v>
      </c>
      <c r="BK552" s="218">
        <f>ROUND(I552*H552,2)</f>
        <v>0</v>
      </c>
      <c r="BL552" s="19" t="s">
        <v>153</v>
      </c>
      <c r="BM552" s="217" t="s">
        <v>1303</v>
      </c>
    </row>
    <row r="553" s="2" customFormat="1">
      <c r="A553" s="40"/>
      <c r="B553" s="41"/>
      <c r="C553" s="42"/>
      <c r="D553" s="219" t="s">
        <v>136</v>
      </c>
      <c r="E553" s="42"/>
      <c r="F553" s="220" t="s">
        <v>1304</v>
      </c>
      <c r="G553" s="42"/>
      <c r="H553" s="42"/>
      <c r="I553" s="221"/>
      <c r="J553" s="42"/>
      <c r="K553" s="42"/>
      <c r="L553" s="46"/>
      <c r="M553" s="222"/>
      <c r="N553" s="223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136</v>
      </c>
      <c r="AU553" s="19" t="s">
        <v>82</v>
      </c>
    </row>
    <row r="554" s="2" customFormat="1">
      <c r="A554" s="40"/>
      <c r="B554" s="41"/>
      <c r="C554" s="42"/>
      <c r="D554" s="224" t="s">
        <v>137</v>
      </c>
      <c r="E554" s="42"/>
      <c r="F554" s="225" t="s">
        <v>1305</v>
      </c>
      <c r="G554" s="42"/>
      <c r="H554" s="42"/>
      <c r="I554" s="221"/>
      <c r="J554" s="42"/>
      <c r="K554" s="42"/>
      <c r="L554" s="46"/>
      <c r="M554" s="222"/>
      <c r="N554" s="223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137</v>
      </c>
      <c r="AU554" s="19" t="s">
        <v>82</v>
      </c>
    </row>
    <row r="555" s="2" customFormat="1" ht="16.5" customHeight="1">
      <c r="A555" s="40"/>
      <c r="B555" s="41"/>
      <c r="C555" s="269" t="s">
        <v>610</v>
      </c>
      <c r="D555" s="269" t="s">
        <v>383</v>
      </c>
      <c r="E555" s="270" t="s">
        <v>1306</v>
      </c>
      <c r="F555" s="271" t="s">
        <v>1307</v>
      </c>
      <c r="G555" s="272" t="s">
        <v>277</v>
      </c>
      <c r="H555" s="273">
        <v>8</v>
      </c>
      <c r="I555" s="274"/>
      <c r="J555" s="275">
        <f>ROUND(I555*H555,2)</f>
        <v>0</v>
      </c>
      <c r="K555" s="271" t="s">
        <v>133</v>
      </c>
      <c r="L555" s="276"/>
      <c r="M555" s="277" t="s">
        <v>19</v>
      </c>
      <c r="N555" s="278" t="s">
        <v>43</v>
      </c>
      <c r="O555" s="86"/>
      <c r="P555" s="215">
        <f>O555*H555</f>
        <v>0</v>
      </c>
      <c r="Q555" s="215">
        <v>0.056120000000000003</v>
      </c>
      <c r="R555" s="215">
        <f>Q555*H555</f>
        <v>0.44896000000000003</v>
      </c>
      <c r="S555" s="215">
        <v>0</v>
      </c>
      <c r="T555" s="216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7" t="s">
        <v>183</v>
      </c>
      <c r="AT555" s="217" t="s">
        <v>383</v>
      </c>
      <c r="AU555" s="217" t="s">
        <v>82</v>
      </c>
      <c r="AY555" s="19" t="s">
        <v>126</v>
      </c>
      <c r="BE555" s="218">
        <f>IF(N555="základní",J555,0)</f>
        <v>0</v>
      </c>
      <c r="BF555" s="218">
        <f>IF(N555="snížená",J555,0)</f>
        <v>0</v>
      </c>
      <c r="BG555" s="218">
        <f>IF(N555="zákl. přenesená",J555,0)</f>
        <v>0</v>
      </c>
      <c r="BH555" s="218">
        <f>IF(N555="sníž. přenesená",J555,0)</f>
        <v>0</v>
      </c>
      <c r="BI555" s="218">
        <f>IF(N555="nulová",J555,0)</f>
        <v>0</v>
      </c>
      <c r="BJ555" s="19" t="s">
        <v>80</v>
      </c>
      <c r="BK555" s="218">
        <f>ROUND(I555*H555,2)</f>
        <v>0</v>
      </c>
      <c r="BL555" s="19" t="s">
        <v>153</v>
      </c>
      <c r="BM555" s="217" t="s">
        <v>1308</v>
      </c>
    </row>
    <row r="556" s="2" customFormat="1">
      <c r="A556" s="40"/>
      <c r="B556" s="41"/>
      <c r="C556" s="42"/>
      <c r="D556" s="219" t="s">
        <v>136</v>
      </c>
      <c r="E556" s="42"/>
      <c r="F556" s="220" t="s">
        <v>1307</v>
      </c>
      <c r="G556" s="42"/>
      <c r="H556" s="42"/>
      <c r="I556" s="221"/>
      <c r="J556" s="42"/>
      <c r="K556" s="42"/>
      <c r="L556" s="46"/>
      <c r="M556" s="222"/>
      <c r="N556" s="223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136</v>
      </c>
      <c r="AU556" s="19" t="s">
        <v>82</v>
      </c>
    </row>
    <row r="557" s="13" customFormat="1">
      <c r="A557" s="13"/>
      <c r="B557" s="226"/>
      <c r="C557" s="227"/>
      <c r="D557" s="219" t="s">
        <v>139</v>
      </c>
      <c r="E557" s="228" t="s">
        <v>19</v>
      </c>
      <c r="F557" s="229" t="s">
        <v>305</v>
      </c>
      <c r="G557" s="227"/>
      <c r="H557" s="228" t="s">
        <v>19</v>
      </c>
      <c r="I557" s="230"/>
      <c r="J557" s="227"/>
      <c r="K557" s="227"/>
      <c r="L557" s="231"/>
      <c r="M557" s="232"/>
      <c r="N557" s="233"/>
      <c r="O557" s="233"/>
      <c r="P557" s="233"/>
      <c r="Q557" s="233"/>
      <c r="R557" s="233"/>
      <c r="S557" s="233"/>
      <c r="T557" s="23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5" t="s">
        <v>139</v>
      </c>
      <c r="AU557" s="235" t="s">
        <v>82</v>
      </c>
      <c r="AV557" s="13" t="s">
        <v>80</v>
      </c>
      <c r="AW557" s="13" t="s">
        <v>33</v>
      </c>
      <c r="AX557" s="13" t="s">
        <v>72</v>
      </c>
      <c r="AY557" s="235" t="s">
        <v>126</v>
      </c>
    </row>
    <row r="558" s="13" customFormat="1">
      <c r="A558" s="13"/>
      <c r="B558" s="226"/>
      <c r="C558" s="227"/>
      <c r="D558" s="219" t="s">
        <v>139</v>
      </c>
      <c r="E558" s="228" t="s">
        <v>19</v>
      </c>
      <c r="F558" s="229" t="s">
        <v>1309</v>
      </c>
      <c r="G558" s="227"/>
      <c r="H558" s="228" t="s">
        <v>19</v>
      </c>
      <c r="I558" s="230"/>
      <c r="J558" s="227"/>
      <c r="K558" s="227"/>
      <c r="L558" s="231"/>
      <c r="M558" s="232"/>
      <c r="N558" s="233"/>
      <c r="O558" s="233"/>
      <c r="P558" s="233"/>
      <c r="Q558" s="233"/>
      <c r="R558" s="233"/>
      <c r="S558" s="233"/>
      <c r="T558" s="23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5" t="s">
        <v>139</v>
      </c>
      <c r="AU558" s="235" t="s">
        <v>82</v>
      </c>
      <c r="AV558" s="13" t="s">
        <v>80</v>
      </c>
      <c r="AW558" s="13" t="s">
        <v>33</v>
      </c>
      <c r="AX558" s="13" t="s">
        <v>72</v>
      </c>
      <c r="AY558" s="235" t="s">
        <v>126</v>
      </c>
    </row>
    <row r="559" s="14" customFormat="1">
      <c r="A559" s="14"/>
      <c r="B559" s="236"/>
      <c r="C559" s="237"/>
      <c r="D559" s="219" t="s">
        <v>139</v>
      </c>
      <c r="E559" s="239" t="s">
        <v>19</v>
      </c>
      <c r="F559" s="252" t="s">
        <v>927</v>
      </c>
      <c r="G559" s="237"/>
      <c r="H559" s="240">
        <v>7.5529999999999999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6" t="s">
        <v>139</v>
      </c>
      <c r="AU559" s="246" t="s">
        <v>82</v>
      </c>
      <c r="AV559" s="14" t="s">
        <v>82</v>
      </c>
      <c r="AW559" s="14" t="s">
        <v>33</v>
      </c>
      <c r="AX559" s="14" t="s">
        <v>80</v>
      </c>
      <c r="AY559" s="246" t="s">
        <v>126</v>
      </c>
    </row>
    <row r="560" s="2" customFormat="1">
      <c r="A560" s="40"/>
      <c r="B560" s="41"/>
      <c r="C560" s="42"/>
      <c r="D560" s="219" t="s">
        <v>311</v>
      </c>
      <c r="E560" s="42"/>
      <c r="F560" s="253" t="s">
        <v>1310</v>
      </c>
      <c r="G560" s="42"/>
      <c r="H560" s="42"/>
      <c r="I560" s="42"/>
      <c r="J560" s="42"/>
      <c r="K560" s="42"/>
      <c r="L560" s="46"/>
      <c r="M560" s="222"/>
      <c r="N560" s="223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U560" s="19" t="s">
        <v>82</v>
      </c>
    </row>
    <row r="561" s="2" customFormat="1">
      <c r="A561" s="40"/>
      <c r="B561" s="41"/>
      <c r="C561" s="42"/>
      <c r="D561" s="219" t="s">
        <v>311</v>
      </c>
      <c r="E561" s="42"/>
      <c r="F561" s="254" t="s">
        <v>1311</v>
      </c>
      <c r="G561" s="42"/>
      <c r="H561" s="255">
        <v>7.5529999999999999</v>
      </c>
      <c r="I561" s="42"/>
      <c r="J561" s="42"/>
      <c r="K561" s="42"/>
      <c r="L561" s="46"/>
      <c r="M561" s="222"/>
      <c r="N561" s="223"/>
      <c r="O561" s="86"/>
      <c r="P561" s="86"/>
      <c r="Q561" s="86"/>
      <c r="R561" s="86"/>
      <c r="S561" s="86"/>
      <c r="T561" s="87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U561" s="19" t="s">
        <v>82</v>
      </c>
    </row>
    <row r="562" s="2" customFormat="1">
      <c r="A562" s="40"/>
      <c r="B562" s="41"/>
      <c r="C562" s="42"/>
      <c r="D562" s="219" t="s">
        <v>311</v>
      </c>
      <c r="E562" s="42"/>
      <c r="F562" s="256" t="s">
        <v>1312</v>
      </c>
      <c r="G562" s="42"/>
      <c r="H562" s="42"/>
      <c r="I562" s="42"/>
      <c r="J562" s="42"/>
      <c r="K562" s="42"/>
      <c r="L562" s="46"/>
      <c r="M562" s="222"/>
      <c r="N562" s="223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U562" s="19" t="s">
        <v>82</v>
      </c>
    </row>
    <row r="563" s="2" customFormat="1">
      <c r="A563" s="40"/>
      <c r="B563" s="41"/>
      <c r="C563" s="42"/>
      <c r="D563" s="219" t="s">
        <v>311</v>
      </c>
      <c r="E563" s="42"/>
      <c r="F563" s="257" t="s">
        <v>1313</v>
      </c>
      <c r="G563" s="42"/>
      <c r="H563" s="255">
        <v>7.5529999999999999</v>
      </c>
      <c r="I563" s="42"/>
      <c r="J563" s="42"/>
      <c r="K563" s="42"/>
      <c r="L563" s="46"/>
      <c r="M563" s="222"/>
      <c r="N563" s="223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U563" s="19" t="s">
        <v>82</v>
      </c>
    </row>
    <row r="564" s="14" customFormat="1">
      <c r="A564" s="14"/>
      <c r="B564" s="236"/>
      <c r="C564" s="237"/>
      <c r="D564" s="219" t="s">
        <v>139</v>
      </c>
      <c r="E564" s="237"/>
      <c r="F564" s="239" t="s">
        <v>1314</v>
      </c>
      <c r="G564" s="237"/>
      <c r="H564" s="240">
        <v>8</v>
      </c>
      <c r="I564" s="241"/>
      <c r="J564" s="237"/>
      <c r="K564" s="237"/>
      <c r="L564" s="242"/>
      <c r="M564" s="243"/>
      <c r="N564" s="244"/>
      <c r="O564" s="244"/>
      <c r="P564" s="244"/>
      <c r="Q564" s="244"/>
      <c r="R564" s="244"/>
      <c r="S564" s="244"/>
      <c r="T564" s="245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6" t="s">
        <v>139</v>
      </c>
      <c r="AU564" s="246" t="s">
        <v>82</v>
      </c>
      <c r="AV564" s="14" t="s">
        <v>82</v>
      </c>
      <c r="AW564" s="14" t="s">
        <v>4</v>
      </c>
      <c r="AX564" s="14" t="s">
        <v>80</v>
      </c>
      <c r="AY564" s="246" t="s">
        <v>126</v>
      </c>
    </row>
    <row r="565" s="2" customFormat="1" ht="16.5" customHeight="1">
      <c r="A565" s="40"/>
      <c r="B565" s="41"/>
      <c r="C565" s="206" t="s">
        <v>616</v>
      </c>
      <c r="D565" s="206" t="s">
        <v>129</v>
      </c>
      <c r="E565" s="207" t="s">
        <v>1315</v>
      </c>
      <c r="F565" s="208" t="s">
        <v>1316</v>
      </c>
      <c r="G565" s="209" t="s">
        <v>277</v>
      </c>
      <c r="H565" s="210">
        <v>10</v>
      </c>
      <c r="I565" s="211"/>
      <c r="J565" s="212">
        <f>ROUND(I565*H565,2)</f>
        <v>0</v>
      </c>
      <c r="K565" s="208" t="s">
        <v>19</v>
      </c>
      <c r="L565" s="46"/>
      <c r="M565" s="213" t="s">
        <v>19</v>
      </c>
      <c r="N565" s="214" t="s">
        <v>43</v>
      </c>
      <c r="O565" s="86"/>
      <c r="P565" s="215">
        <f>O565*H565</f>
        <v>0</v>
      </c>
      <c r="Q565" s="215">
        <v>0</v>
      </c>
      <c r="R565" s="215">
        <f>Q565*H565</f>
        <v>0</v>
      </c>
      <c r="S565" s="215">
        <v>0</v>
      </c>
      <c r="T565" s="216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7" t="s">
        <v>153</v>
      </c>
      <c r="AT565" s="217" t="s">
        <v>129</v>
      </c>
      <c r="AU565" s="217" t="s">
        <v>82</v>
      </c>
      <c r="AY565" s="19" t="s">
        <v>126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80</v>
      </c>
      <c r="BK565" s="218">
        <f>ROUND(I565*H565,2)</f>
        <v>0</v>
      </c>
      <c r="BL565" s="19" t="s">
        <v>153</v>
      </c>
      <c r="BM565" s="217" t="s">
        <v>1317</v>
      </c>
    </row>
    <row r="566" s="2" customFormat="1">
      <c r="A566" s="40"/>
      <c r="B566" s="41"/>
      <c r="C566" s="42"/>
      <c r="D566" s="219" t="s">
        <v>136</v>
      </c>
      <c r="E566" s="42"/>
      <c r="F566" s="220" t="s">
        <v>1318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136</v>
      </c>
      <c r="AU566" s="19" t="s">
        <v>82</v>
      </c>
    </row>
    <row r="567" s="2" customFormat="1" ht="16.5" customHeight="1">
      <c r="A567" s="40"/>
      <c r="B567" s="41"/>
      <c r="C567" s="206" t="s">
        <v>620</v>
      </c>
      <c r="D567" s="206" t="s">
        <v>129</v>
      </c>
      <c r="E567" s="207" t="s">
        <v>1319</v>
      </c>
      <c r="F567" s="208" t="s">
        <v>1320</v>
      </c>
      <c r="G567" s="209" t="s">
        <v>277</v>
      </c>
      <c r="H567" s="210">
        <v>14.523999999999999</v>
      </c>
      <c r="I567" s="211"/>
      <c r="J567" s="212">
        <f>ROUND(I567*H567,2)</f>
        <v>0</v>
      </c>
      <c r="K567" s="208" t="s">
        <v>133</v>
      </c>
      <c r="L567" s="46"/>
      <c r="M567" s="213" t="s">
        <v>19</v>
      </c>
      <c r="N567" s="214" t="s">
        <v>43</v>
      </c>
      <c r="O567" s="86"/>
      <c r="P567" s="215">
        <f>O567*H567</f>
        <v>0</v>
      </c>
      <c r="Q567" s="215">
        <v>0</v>
      </c>
      <c r="R567" s="215">
        <f>Q567*H567</f>
        <v>0</v>
      </c>
      <c r="S567" s="215">
        <v>0</v>
      </c>
      <c r="T567" s="216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7" t="s">
        <v>153</v>
      </c>
      <c r="AT567" s="217" t="s">
        <v>129</v>
      </c>
      <c r="AU567" s="217" t="s">
        <v>82</v>
      </c>
      <c r="AY567" s="19" t="s">
        <v>126</v>
      </c>
      <c r="BE567" s="218">
        <f>IF(N567="základní",J567,0)</f>
        <v>0</v>
      </c>
      <c r="BF567" s="218">
        <f>IF(N567="snížená",J567,0)</f>
        <v>0</v>
      </c>
      <c r="BG567" s="218">
        <f>IF(N567="zákl. přenesená",J567,0)</f>
        <v>0</v>
      </c>
      <c r="BH567" s="218">
        <f>IF(N567="sníž. přenesená",J567,0)</f>
        <v>0</v>
      </c>
      <c r="BI567" s="218">
        <f>IF(N567="nulová",J567,0)</f>
        <v>0</v>
      </c>
      <c r="BJ567" s="19" t="s">
        <v>80</v>
      </c>
      <c r="BK567" s="218">
        <f>ROUND(I567*H567,2)</f>
        <v>0</v>
      </c>
      <c r="BL567" s="19" t="s">
        <v>153</v>
      </c>
      <c r="BM567" s="217" t="s">
        <v>1321</v>
      </c>
    </row>
    <row r="568" s="2" customFormat="1">
      <c r="A568" s="40"/>
      <c r="B568" s="41"/>
      <c r="C568" s="42"/>
      <c r="D568" s="219" t="s">
        <v>136</v>
      </c>
      <c r="E568" s="42"/>
      <c r="F568" s="220" t="s">
        <v>1322</v>
      </c>
      <c r="G568" s="42"/>
      <c r="H568" s="42"/>
      <c r="I568" s="221"/>
      <c r="J568" s="42"/>
      <c r="K568" s="42"/>
      <c r="L568" s="46"/>
      <c r="M568" s="222"/>
      <c r="N568" s="223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136</v>
      </c>
      <c r="AU568" s="19" t="s">
        <v>82</v>
      </c>
    </row>
    <row r="569" s="2" customFormat="1">
      <c r="A569" s="40"/>
      <c r="B569" s="41"/>
      <c r="C569" s="42"/>
      <c r="D569" s="224" t="s">
        <v>137</v>
      </c>
      <c r="E569" s="42"/>
      <c r="F569" s="225" t="s">
        <v>1323</v>
      </c>
      <c r="G569" s="42"/>
      <c r="H569" s="42"/>
      <c r="I569" s="221"/>
      <c r="J569" s="42"/>
      <c r="K569" s="42"/>
      <c r="L569" s="46"/>
      <c r="M569" s="222"/>
      <c r="N569" s="223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9" t="s">
        <v>137</v>
      </c>
      <c r="AU569" s="19" t="s">
        <v>82</v>
      </c>
    </row>
    <row r="570" s="13" customFormat="1">
      <c r="A570" s="13"/>
      <c r="B570" s="226"/>
      <c r="C570" s="227"/>
      <c r="D570" s="219" t="s">
        <v>139</v>
      </c>
      <c r="E570" s="228" t="s">
        <v>19</v>
      </c>
      <c r="F570" s="229" t="s">
        <v>305</v>
      </c>
      <c r="G570" s="227"/>
      <c r="H570" s="228" t="s">
        <v>19</v>
      </c>
      <c r="I570" s="230"/>
      <c r="J570" s="227"/>
      <c r="K570" s="227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139</v>
      </c>
      <c r="AU570" s="235" t="s">
        <v>82</v>
      </c>
      <c r="AV570" s="13" t="s">
        <v>80</v>
      </c>
      <c r="AW570" s="13" t="s">
        <v>33</v>
      </c>
      <c r="AX570" s="13" t="s">
        <v>72</v>
      </c>
      <c r="AY570" s="235" t="s">
        <v>126</v>
      </c>
    </row>
    <row r="571" s="13" customFormat="1">
      <c r="A571" s="13"/>
      <c r="B571" s="226"/>
      <c r="C571" s="227"/>
      <c r="D571" s="219" t="s">
        <v>139</v>
      </c>
      <c r="E571" s="228" t="s">
        <v>19</v>
      </c>
      <c r="F571" s="229" t="s">
        <v>1324</v>
      </c>
      <c r="G571" s="227"/>
      <c r="H571" s="228" t="s">
        <v>19</v>
      </c>
      <c r="I571" s="230"/>
      <c r="J571" s="227"/>
      <c r="K571" s="227"/>
      <c r="L571" s="231"/>
      <c r="M571" s="232"/>
      <c r="N571" s="233"/>
      <c r="O571" s="233"/>
      <c r="P571" s="233"/>
      <c r="Q571" s="233"/>
      <c r="R571" s="233"/>
      <c r="S571" s="233"/>
      <c r="T571" s="23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5" t="s">
        <v>139</v>
      </c>
      <c r="AU571" s="235" t="s">
        <v>82</v>
      </c>
      <c r="AV571" s="13" t="s">
        <v>80</v>
      </c>
      <c r="AW571" s="13" t="s">
        <v>33</v>
      </c>
      <c r="AX571" s="13" t="s">
        <v>72</v>
      </c>
      <c r="AY571" s="235" t="s">
        <v>126</v>
      </c>
    </row>
    <row r="572" s="14" customFormat="1">
      <c r="A572" s="14"/>
      <c r="B572" s="236"/>
      <c r="C572" s="237"/>
      <c r="D572" s="219" t="s">
        <v>139</v>
      </c>
      <c r="E572" s="239" t="s">
        <v>19</v>
      </c>
      <c r="F572" s="252" t="s">
        <v>930</v>
      </c>
      <c r="G572" s="237"/>
      <c r="H572" s="240">
        <v>14.523999999999999</v>
      </c>
      <c r="I572" s="241"/>
      <c r="J572" s="237"/>
      <c r="K572" s="237"/>
      <c r="L572" s="242"/>
      <c r="M572" s="243"/>
      <c r="N572" s="244"/>
      <c r="O572" s="244"/>
      <c r="P572" s="244"/>
      <c r="Q572" s="244"/>
      <c r="R572" s="244"/>
      <c r="S572" s="244"/>
      <c r="T572" s="24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6" t="s">
        <v>139</v>
      </c>
      <c r="AU572" s="246" t="s">
        <v>82</v>
      </c>
      <c r="AV572" s="14" t="s">
        <v>82</v>
      </c>
      <c r="AW572" s="14" t="s">
        <v>33</v>
      </c>
      <c r="AX572" s="14" t="s">
        <v>80</v>
      </c>
      <c r="AY572" s="246" t="s">
        <v>126</v>
      </c>
    </row>
    <row r="573" s="2" customFormat="1">
      <c r="A573" s="40"/>
      <c r="B573" s="41"/>
      <c r="C573" s="42"/>
      <c r="D573" s="219" t="s">
        <v>311</v>
      </c>
      <c r="E573" s="42"/>
      <c r="F573" s="253" t="s">
        <v>1325</v>
      </c>
      <c r="G573" s="42"/>
      <c r="H573" s="42"/>
      <c r="I573" s="42"/>
      <c r="J573" s="42"/>
      <c r="K573" s="42"/>
      <c r="L573" s="46"/>
      <c r="M573" s="222"/>
      <c r="N573" s="223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U573" s="19" t="s">
        <v>82</v>
      </c>
    </row>
    <row r="574" s="2" customFormat="1">
      <c r="A574" s="40"/>
      <c r="B574" s="41"/>
      <c r="C574" s="42"/>
      <c r="D574" s="219" t="s">
        <v>311</v>
      </c>
      <c r="E574" s="42"/>
      <c r="F574" s="254" t="s">
        <v>1326</v>
      </c>
      <c r="G574" s="42"/>
      <c r="H574" s="255">
        <v>14.523999999999999</v>
      </c>
      <c r="I574" s="42"/>
      <c r="J574" s="42"/>
      <c r="K574" s="42"/>
      <c r="L574" s="46"/>
      <c r="M574" s="222"/>
      <c r="N574" s="223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U574" s="19" t="s">
        <v>82</v>
      </c>
    </row>
    <row r="575" s="2" customFormat="1">
      <c r="A575" s="40"/>
      <c r="B575" s="41"/>
      <c r="C575" s="42"/>
      <c r="D575" s="219" t="s">
        <v>311</v>
      </c>
      <c r="E575" s="42"/>
      <c r="F575" s="256" t="s">
        <v>1327</v>
      </c>
      <c r="G575" s="42"/>
      <c r="H575" s="42"/>
      <c r="I575" s="42"/>
      <c r="J575" s="42"/>
      <c r="K575" s="42"/>
      <c r="L575" s="46"/>
      <c r="M575" s="222"/>
      <c r="N575" s="223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U575" s="19" t="s">
        <v>82</v>
      </c>
    </row>
    <row r="576" s="2" customFormat="1">
      <c r="A576" s="40"/>
      <c r="B576" s="41"/>
      <c r="C576" s="42"/>
      <c r="D576" s="219" t="s">
        <v>311</v>
      </c>
      <c r="E576" s="42"/>
      <c r="F576" s="257" t="s">
        <v>1328</v>
      </c>
      <c r="G576" s="42"/>
      <c r="H576" s="255">
        <v>14.523999999999999</v>
      </c>
      <c r="I576" s="42"/>
      <c r="J576" s="42"/>
      <c r="K576" s="42"/>
      <c r="L576" s="46"/>
      <c r="M576" s="222"/>
      <c r="N576" s="223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U576" s="19" t="s">
        <v>82</v>
      </c>
    </row>
    <row r="577" s="12" customFormat="1" ht="22.8" customHeight="1">
      <c r="A577" s="12"/>
      <c r="B577" s="190"/>
      <c r="C577" s="191"/>
      <c r="D577" s="192" t="s">
        <v>71</v>
      </c>
      <c r="E577" s="204" t="s">
        <v>1329</v>
      </c>
      <c r="F577" s="204" t="s">
        <v>1330</v>
      </c>
      <c r="G577" s="191"/>
      <c r="H577" s="191"/>
      <c r="I577" s="194"/>
      <c r="J577" s="205">
        <f>BK577</f>
        <v>0</v>
      </c>
      <c r="K577" s="191"/>
      <c r="L577" s="196"/>
      <c r="M577" s="197"/>
      <c r="N577" s="198"/>
      <c r="O577" s="198"/>
      <c r="P577" s="199">
        <f>SUM(P578:P596)</f>
        <v>0</v>
      </c>
      <c r="Q577" s="198"/>
      <c r="R577" s="199">
        <f>SUM(R578:R596)</f>
        <v>0</v>
      </c>
      <c r="S577" s="198"/>
      <c r="T577" s="200">
        <f>SUM(T578:T596)</f>
        <v>0</v>
      </c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R577" s="201" t="s">
        <v>80</v>
      </c>
      <c r="AT577" s="202" t="s">
        <v>71</v>
      </c>
      <c r="AU577" s="202" t="s">
        <v>80</v>
      </c>
      <c r="AY577" s="201" t="s">
        <v>126</v>
      </c>
      <c r="BK577" s="203">
        <f>SUM(BK578:BK596)</f>
        <v>0</v>
      </c>
    </row>
    <row r="578" s="2" customFormat="1" ht="16.5" customHeight="1">
      <c r="A578" s="40"/>
      <c r="B578" s="41"/>
      <c r="C578" s="206" t="s">
        <v>626</v>
      </c>
      <c r="D578" s="206" t="s">
        <v>129</v>
      </c>
      <c r="E578" s="207" t="s">
        <v>1331</v>
      </c>
      <c r="F578" s="208" t="s">
        <v>1332</v>
      </c>
      <c r="G578" s="209" t="s">
        <v>358</v>
      </c>
      <c r="H578" s="210">
        <v>819.39599999999996</v>
      </c>
      <c r="I578" s="211"/>
      <c r="J578" s="212">
        <f>ROUND(I578*H578,2)</f>
        <v>0</v>
      </c>
      <c r="K578" s="208" t="s">
        <v>133</v>
      </c>
      <c r="L578" s="46"/>
      <c r="M578" s="213" t="s">
        <v>19</v>
      </c>
      <c r="N578" s="214" t="s">
        <v>43</v>
      </c>
      <c r="O578" s="86"/>
      <c r="P578" s="215">
        <f>O578*H578</f>
        <v>0</v>
      </c>
      <c r="Q578" s="215">
        <v>0</v>
      </c>
      <c r="R578" s="215">
        <f>Q578*H578</f>
        <v>0</v>
      </c>
      <c r="S578" s="215">
        <v>0</v>
      </c>
      <c r="T578" s="216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7" t="s">
        <v>153</v>
      </c>
      <c r="AT578" s="217" t="s">
        <v>129</v>
      </c>
      <c r="AU578" s="217" t="s">
        <v>82</v>
      </c>
      <c r="AY578" s="19" t="s">
        <v>126</v>
      </c>
      <c r="BE578" s="218">
        <f>IF(N578="základní",J578,0)</f>
        <v>0</v>
      </c>
      <c r="BF578" s="218">
        <f>IF(N578="snížená",J578,0)</f>
        <v>0</v>
      </c>
      <c r="BG578" s="218">
        <f>IF(N578="zákl. přenesená",J578,0)</f>
        <v>0</v>
      </c>
      <c r="BH578" s="218">
        <f>IF(N578="sníž. přenesená",J578,0)</f>
        <v>0</v>
      </c>
      <c r="BI578" s="218">
        <f>IF(N578="nulová",J578,0)</f>
        <v>0</v>
      </c>
      <c r="BJ578" s="19" t="s">
        <v>80</v>
      </c>
      <c r="BK578" s="218">
        <f>ROUND(I578*H578,2)</f>
        <v>0</v>
      </c>
      <c r="BL578" s="19" t="s">
        <v>153</v>
      </c>
      <c r="BM578" s="217" t="s">
        <v>1333</v>
      </c>
    </row>
    <row r="579" s="2" customFormat="1">
      <c r="A579" s="40"/>
      <c r="B579" s="41"/>
      <c r="C579" s="42"/>
      <c r="D579" s="219" t="s">
        <v>136</v>
      </c>
      <c r="E579" s="42"/>
      <c r="F579" s="220" t="s">
        <v>1334</v>
      </c>
      <c r="G579" s="42"/>
      <c r="H579" s="42"/>
      <c r="I579" s="221"/>
      <c r="J579" s="42"/>
      <c r="K579" s="42"/>
      <c r="L579" s="46"/>
      <c r="M579" s="222"/>
      <c r="N579" s="223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136</v>
      </c>
      <c r="AU579" s="19" t="s">
        <v>82</v>
      </c>
    </row>
    <row r="580" s="2" customFormat="1">
      <c r="A580" s="40"/>
      <c r="B580" s="41"/>
      <c r="C580" s="42"/>
      <c r="D580" s="224" t="s">
        <v>137</v>
      </c>
      <c r="E580" s="42"/>
      <c r="F580" s="225" t="s">
        <v>1335</v>
      </c>
      <c r="G580" s="42"/>
      <c r="H580" s="42"/>
      <c r="I580" s="221"/>
      <c r="J580" s="42"/>
      <c r="K580" s="42"/>
      <c r="L580" s="46"/>
      <c r="M580" s="222"/>
      <c r="N580" s="223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137</v>
      </c>
      <c r="AU580" s="19" t="s">
        <v>82</v>
      </c>
    </row>
    <row r="581" s="2" customFormat="1" ht="16.5" customHeight="1">
      <c r="A581" s="40"/>
      <c r="B581" s="41"/>
      <c r="C581" s="206" t="s">
        <v>631</v>
      </c>
      <c r="D581" s="206" t="s">
        <v>129</v>
      </c>
      <c r="E581" s="207" t="s">
        <v>1336</v>
      </c>
      <c r="F581" s="208" t="s">
        <v>1337</v>
      </c>
      <c r="G581" s="209" t="s">
        <v>358</v>
      </c>
      <c r="H581" s="210">
        <v>7374.5640000000003</v>
      </c>
      <c r="I581" s="211"/>
      <c r="J581" s="212">
        <f>ROUND(I581*H581,2)</f>
        <v>0</v>
      </c>
      <c r="K581" s="208" t="s">
        <v>133</v>
      </c>
      <c r="L581" s="46"/>
      <c r="M581" s="213" t="s">
        <v>19</v>
      </c>
      <c r="N581" s="214" t="s">
        <v>43</v>
      </c>
      <c r="O581" s="86"/>
      <c r="P581" s="215">
        <f>O581*H581</f>
        <v>0</v>
      </c>
      <c r="Q581" s="215">
        <v>0</v>
      </c>
      <c r="R581" s="215">
        <f>Q581*H581</f>
        <v>0</v>
      </c>
      <c r="S581" s="215">
        <v>0</v>
      </c>
      <c r="T581" s="216">
        <f>S581*H581</f>
        <v>0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7" t="s">
        <v>153</v>
      </c>
      <c r="AT581" s="217" t="s">
        <v>129</v>
      </c>
      <c r="AU581" s="217" t="s">
        <v>82</v>
      </c>
      <c r="AY581" s="19" t="s">
        <v>126</v>
      </c>
      <c r="BE581" s="218">
        <f>IF(N581="základní",J581,0)</f>
        <v>0</v>
      </c>
      <c r="BF581" s="218">
        <f>IF(N581="snížená",J581,0)</f>
        <v>0</v>
      </c>
      <c r="BG581" s="218">
        <f>IF(N581="zákl. přenesená",J581,0)</f>
        <v>0</v>
      </c>
      <c r="BH581" s="218">
        <f>IF(N581="sníž. přenesená",J581,0)</f>
        <v>0</v>
      </c>
      <c r="BI581" s="218">
        <f>IF(N581="nulová",J581,0)</f>
        <v>0</v>
      </c>
      <c r="BJ581" s="19" t="s">
        <v>80</v>
      </c>
      <c r="BK581" s="218">
        <f>ROUND(I581*H581,2)</f>
        <v>0</v>
      </c>
      <c r="BL581" s="19" t="s">
        <v>153</v>
      </c>
      <c r="BM581" s="217" t="s">
        <v>1338</v>
      </c>
    </row>
    <row r="582" s="2" customFormat="1">
      <c r="A582" s="40"/>
      <c r="B582" s="41"/>
      <c r="C582" s="42"/>
      <c r="D582" s="219" t="s">
        <v>136</v>
      </c>
      <c r="E582" s="42"/>
      <c r="F582" s="220" t="s">
        <v>1339</v>
      </c>
      <c r="G582" s="42"/>
      <c r="H582" s="42"/>
      <c r="I582" s="221"/>
      <c r="J582" s="42"/>
      <c r="K582" s="42"/>
      <c r="L582" s="46"/>
      <c r="M582" s="222"/>
      <c r="N582" s="223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136</v>
      </c>
      <c r="AU582" s="19" t="s">
        <v>82</v>
      </c>
    </row>
    <row r="583" s="2" customFormat="1">
      <c r="A583" s="40"/>
      <c r="B583" s="41"/>
      <c r="C583" s="42"/>
      <c r="D583" s="224" t="s">
        <v>137</v>
      </c>
      <c r="E583" s="42"/>
      <c r="F583" s="225" t="s">
        <v>1340</v>
      </c>
      <c r="G583" s="42"/>
      <c r="H583" s="42"/>
      <c r="I583" s="221"/>
      <c r="J583" s="42"/>
      <c r="K583" s="42"/>
      <c r="L583" s="46"/>
      <c r="M583" s="222"/>
      <c r="N583" s="223"/>
      <c r="O583" s="86"/>
      <c r="P583" s="86"/>
      <c r="Q583" s="86"/>
      <c r="R583" s="86"/>
      <c r="S583" s="86"/>
      <c r="T583" s="87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T583" s="19" t="s">
        <v>137</v>
      </c>
      <c r="AU583" s="19" t="s">
        <v>82</v>
      </c>
    </row>
    <row r="584" s="14" customFormat="1">
      <c r="A584" s="14"/>
      <c r="B584" s="236"/>
      <c r="C584" s="237"/>
      <c r="D584" s="219" t="s">
        <v>139</v>
      </c>
      <c r="E584" s="237"/>
      <c r="F584" s="239" t="s">
        <v>1341</v>
      </c>
      <c r="G584" s="237"/>
      <c r="H584" s="240">
        <v>7374.5640000000003</v>
      </c>
      <c r="I584" s="241"/>
      <c r="J584" s="237"/>
      <c r="K584" s="237"/>
      <c r="L584" s="242"/>
      <c r="M584" s="243"/>
      <c r="N584" s="244"/>
      <c r="O584" s="244"/>
      <c r="P584" s="244"/>
      <c r="Q584" s="244"/>
      <c r="R584" s="244"/>
      <c r="S584" s="244"/>
      <c r="T584" s="24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6" t="s">
        <v>139</v>
      </c>
      <c r="AU584" s="246" t="s">
        <v>82</v>
      </c>
      <c r="AV584" s="14" t="s">
        <v>82</v>
      </c>
      <c r="AW584" s="14" t="s">
        <v>4</v>
      </c>
      <c r="AX584" s="14" t="s">
        <v>80</v>
      </c>
      <c r="AY584" s="246" t="s">
        <v>126</v>
      </c>
    </row>
    <row r="585" s="2" customFormat="1" ht="16.5" customHeight="1">
      <c r="A585" s="40"/>
      <c r="B585" s="41"/>
      <c r="C585" s="206" t="s">
        <v>635</v>
      </c>
      <c r="D585" s="206" t="s">
        <v>129</v>
      </c>
      <c r="E585" s="207" t="s">
        <v>1342</v>
      </c>
      <c r="F585" s="208" t="s">
        <v>1343</v>
      </c>
      <c r="G585" s="209" t="s">
        <v>358</v>
      </c>
      <c r="H585" s="210">
        <v>819.39599999999996</v>
      </c>
      <c r="I585" s="211"/>
      <c r="J585" s="212">
        <f>ROUND(I585*H585,2)</f>
        <v>0</v>
      </c>
      <c r="K585" s="208" t="s">
        <v>133</v>
      </c>
      <c r="L585" s="46"/>
      <c r="M585" s="213" t="s">
        <v>19</v>
      </c>
      <c r="N585" s="214" t="s">
        <v>43</v>
      </c>
      <c r="O585" s="86"/>
      <c r="P585" s="215">
        <f>O585*H585</f>
        <v>0</v>
      </c>
      <c r="Q585" s="215">
        <v>0</v>
      </c>
      <c r="R585" s="215">
        <f>Q585*H585</f>
        <v>0</v>
      </c>
      <c r="S585" s="215">
        <v>0</v>
      </c>
      <c r="T585" s="216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7" t="s">
        <v>153</v>
      </c>
      <c r="AT585" s="217" t="s">
        <v>129</v>
      </c>
      <c r="AU585" s="217" t="s">
        <v>82</v>
      </c>
      <c r="AY585" s="19" t="s">
        <v>126</v>
      </c>
      <c r="BE585" s="218">
        <f>IF(N585="základní",J585,0)</f>
        <v>0</v>
      </c>
      <c r="BF585" s="218">
        <f>IF(N585="snížená",J585,0)</f>
        <v>0</v>
      </c>
      <c r="BG585" s="218">
        <f>IF(N585="zákl. přenesená",J585,0)</f>
        <v>0</v>
      </c>
      <c r="BH585" s="218">
        <f>IF(N585="sníž. přenesená",J585,0)</f>
        <v>0</v>
      </c>
      <c r="BI585" s="218">
        <f>IF(N585="nulová",J585,0)</f>
        <v>0</v>
      </c>
      <c r="BJ585" s="19" t="s">
        <v>80</v>
      </c>
      <c r="BK585" s="218">
        <f>ROUND(I585*H585,2)</f>
        <v>0</v>
      </c>
      <c r="BL585" s="19" t="s">
        <v>153</v>
      </c>
      <c r="BM585" s="217" t="s">
        <v>1344</v>
      </c>
    </row>
    <row r="586" s="2" customFormat="1">
      <c r="A586" s="40"/>
      <c r="B586" s="41"/>
      <c r="C586" s="42"/>
      <c r="D586" s="219" t="s">
        <v>136</v>
      </c>
      <c r="E586" s="42"/>
      <c r="F586" s="220" t="s">
        <v>1345</v>
      </c>
      <c r="G586" s="42"/>
      <c r="H586" s="42"/>
      <c r="I586" s="221"/>
      <c r="J586" s="42"/>
      <c r="K586" s="42"/>
      <c r="L586" s="46"/>
      <c r="M586" s="222"/>
      <c r="N586" s="223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136</v>
      </c>
      <c r="AU586" s="19" t="s">
        <v>82</v>
      </c>
    </row>
    <row r="587" s="2" customFormat="1">
      <c r="A587" s="40"/>
      <c r="B587" s="41"/>
      <c r="C587" s="42"/>
      <c r="D587" s="224" t="s">
        <v>137</v>
      </c>
      <c r="E587" s="42"/>
      <c r="F587" s="225" t="s">
        <v>1346</v>
      </c>
      <c r="G587" s="42"/>
      <c r="H587" s="42"/>
      <c r="I587" s="221"/>
      <c r="J587" s="42"/>
      <c r="K587" s="42"/>
      <c r="L587" s="46"/>
      <c r="M587" s="222"/>
      <c r="N587" s="223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137</v>
      </c>
      <c r="AU587" s="19" t="s">
        <v>82</v>
      </c>
    </row>
    <row r="588" s="2" customFormat="1" ht="24.15" customHeight="1">
      <c r="A588" s="40"/>
      <c r="B588" s="41"/>
      <c r="C588" s="206" t="s">
        <v>639</v>
      </c>
      <c r="D588" s="206" t="s">
        <v>129</v>
      </c>
      <c r="E588" s="207" t="s">
        <v>1347</v>
      </c>
      <c r="F588" s="208" t="s">
        <v>1348</v>
      </c>
      <c r="G588" s="209" t="s">
        <v>358</v>
      </c>
      <c r="H588" s="210">
        <v>107.026</v>
      </c>
      <c r="I588" s="211"/>
      <c r="J588" s="212">
        <f>ROUND(I588*H588,2)</f>
        <v>0</v>
      </c>
      <c r="K588" s="208" t="s">
        <v>133</v>
      </c>
      <c r="L588" s="46"/>
      <c r="M588" s="213" t="s">
        <v>19</v>
      </c>
      <c r="N588" s="214" t="s">
        <v>43</v>
      </c>
      <c r="O588" s="86"/>
      <c r="P588" s="215">
        <f>O588*H588</f>
        <v>0</v>
      </c>
      <c r="Q588" s="215">
        <v>0</v>
      </c>
      <c r="R588" s="215">
        <f>Q588*H588</f>
        <v>0</v>
      </c>
      <c r="S588" s="215">
        <v>0</v>
      </c>
      <c r="T588" s="216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17" t="s">
        <v>153</v>
      </c>
      <c r="AT588" s="217" t="s">
        <v>129</v>
      </c>
      <c r="AU588" s="217" t="s">
        <v>82</v>
      </c>
      <c r="AY588" s="19" t="s">
        <v>126</v>
      </c>
      <c r="BE588" s="218">
        <f>IF(N588="základní",J588,0)</f>
        <v>0</v>
      </c>
      <c r="BF588" s="218">
        <f>IF(N588="snížená",J588,0)</f>
        <v>0</v>
      </c>
      <c r="BG588" s="218">
        <f>IF(N588="zákl. přenesená",J588,0)</f>
        <v>0</v>
      </c>
      <c r="BH588" s="218">
        <f>IF(N588="sníž. přenesená",J588,0)</f>
        <v>0</v>
      </c>
      <c r="BI588" s="218">
        <f>IF(N588="nulová",J588,0)</f>
        <v>0</v>
      </c>
      <c r="BJ588" s="19" t="s">
        <v>80</v>
      </c>
      <c r="BK588" s="218">
        <f>ROUND(I588*H588,2)</f>
        <v>0</v>
      </c>
      <c r="BL588" s="19" t="s">
        <v>153</v>
      </c>
      <c r="BM588" s="217" t="s">
        <v>1349</v>
      </c>
    </row>
    <row r="589" s="2" customFormat="1">
      <c r="A589" s="40"/>
      <c r="B589" s="41"/>
      <c r="C589" s="42"/>
      <c r="D589" s="219" t="s">
        <v>136</v>
      </c>
      <c r="E589" s="42"/>
      <c r="F589" s="220" t="s">
        <v>1350</v>
      </c>
      <c r="G589" s="42"/>
      <c r="H589" s="42"/>
      <c r="I589" s="221"/>
      <c r="J589" s="42"/>
      <c r="K589" s="42"/>
      <c r="L589" s="46"/>
      <c r="M589" s="222"/>
      <c r="N589" s="223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136</v>
      </c>
      <c r="AU589" s="19" t="s">
        <v>82</v>
      </c>
    </row>
    <row r="590" s="2" customFormat="1">
      <c r="A590" s="40"/>
      <c r="B590" s="41"/>
      <c r="C590" s="42"/>
      <c r="D590" s="224" t="s">
        <v>137</v>
      </c>
      <c r="E590" s="42"/>
      <c r="F590" s="225" t="s">
        <v>1351</v>
      </c>
      <c r="G590" s="42"/>
      <c r="H590" s="42"/>
      <c r="I590" s="221"/>
      <c r="J590" s="42"/>
      <c r="K590" s="42"/>
      <c r="L590" s="46"/>
      <c r="M590" s="222"/>
      <c r="N590" s="223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137</v>
      </c>
      <c r="AU590" s="19" t="s">
        <v>82</v>
      </c>
    </row>
    <row r="591" s="2" customFormat="1" ht="24.15" customHeight="1">
      <c r="A591" s="40"/>
      <c r="B591" s="41"/>
      <c r="C591" s="206" t="s">
        <v>643</v>
      </c>
      <c r="D591" s="206" t="s">
        <v>129</v>
      </c>
      <c r="E591" s="207" t="s">
        <v>1352</v>
      </c>
      <c r="F591" s="208" t="s">
        <v>1353</v>
      </c>
      <c r="G591" s="209" t="s">
        <v>358</v>
      </c>
      <c r="H591" s="210">
        <v>476.40699999999998</v>
      </c>
      <c r="I591" s="211"/>
      <c r="J591" s="212">
        <f>ROUND(I591*H591,2)</f>
        <v>0</v>
      </c>
      <c r="K591" s="208" t="s">
        <v>133</v>
      </c>
      <c r="L591" s="46"/>
      <c r="M591" s="213" t="s">
        <v>19</v>
      </c>
      <c r="N591" s="214" t="s">
        <v>43</v>
      </c>
      <c r="O591" s="86"/>
      <c r="P591" s="215">
        <f>O591*H591</f>
        <v>0</v>
      </c>
      <c r="Q591" s="215">
        <v>0</v>
      </c>
      <c r="R591" s="215">
        <f>Q591*H591</f>
        <v>0</v>
      </c>
      <c r="S591" s="215">
        <v>0</v>
      </c>
      <c r="T591" s="216">
        <f>S591*H591</f>
        <v>0</v>
      </c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R591" s="217" t="s">
        <v>153</v>
      </c>
      <c r="AT591" s="217" t="s">
        <v>129</v>
      </c>
      <c r="AU591" s="217" t="s">
        <v>82</v>
      </c>
      <c r="AY591" s="19" t="s">
        <v>126</v>
      </c>
      <c r="BE591" s="218">
        <f>IF(N591="základní",J591,0)</f>
        <v>0</v>
      </c>
      <c r="BF591" s="218">
        <f>IF(N591="snížená",J591,0)</f>
        <v>0</v>
      </c>
      <c r="BG591" s="218">
        <f>IF(N591="zákl. přenesená",J591,0)</f>
        <v>0</v>
      </c>
      <c r="BH591" s="218">
        <f>IF(N591="sníž. přenesená",J591,0)</f>
        <v>0</v>
      </c>
      <c r="BI591" s="218">
        <f>IF(N591="nulová",J591,0)</f>
        <v>0</v>
      </c>
      <c r="BJ591" s="19" t="s">
        <v>80</v>
      </c>
      <c r="BK591" s="218">
        <f>ROUND(I591*H591,2)</f>
        <v>0</v>
      </c>
      <c r="BL591" s="19" t="s">
        <v>153</v>
      </c>
      <c r="BM591" s="217" t="s">
        <v>1354</v>
      </c>
    </row>
    <row r="592" s="2" customFormat="1">
      <c r="A592" s="40"/>
      <c r="B592" s="41"/>
      <c r="C592" s="42"/>
      <c r="D592" s="219" t="s">
        <v>136</v>
      </c>
      <c r="E592" s="42"/>
      <c r="F592" s="220" t="s">
        <v>360</v>
      </c>
      <c r="G592" s="42"/>
      <c r="H592" s="42"/>
      <c r="I592" s="221"/>
      <c r="J592" s="42"/>
      <c r="K592" s="42"/>
      <c r="L592" s="46"/>
      <c r="M592" s="222"/>
      <c r="N592" s="223"/>
      <c r="O592" s="86"/>
      <c r="P592" s="86"/>
      <c r="Q592" s="86"/>
      <c r="R592" s="86"/>
      <c r="S592" s="86"/>
      <c r="T592" s="87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136</v>
      </c>
      <c r="AU592" s="19" t="s">
        <v>82</v>
      </c>
    </row>
    <row r="593" s="2" customFormat="1">
      <c r="A593" s="40"/>
      <c r="B593" s="41"/>
      <c r="C593" s="42"/>
      <c r="D593" s="224" t="s">
        <v>137</v>
      </c>
      <c r="E593" s="42"/>
      <c r="F593" s="225" t="s">
        <v>1355</v>
      </c>
      <c r="G593" s="42"/>
      <c r="H593" s="42"/>
      <c r="I593" s="221"/>
      <c r="J593" s="42"/>
      <c r="K593" s="42"/>
      <c r="L593" s="46"/>
      <c r="M593" s="222"/>
      <c r="N593" s="223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137</v>
      </c>
      <c r="AU593" s="19" t="s">
        <v>82</v>
      </c>
    </row>
    <row r="594" s="2" customFormat="1" ht="24.15" customHeight="1">
      <c r="A594" s="40"/>
      <c r="B594" s="41"/>
      <c r="C594" s="206" t="s">
        <v>646</v>
      </c>
      <c r="D594" s="206" t="s">
        <v>129</v>
      </c>
      <c r="E594" s="207" t="s">
        <v>1356</v>
      </c>
      <c r="F594" s="208" t="s">
        <v>1357</v>
      </c>
      <c r="G594" s="209" t="s">
        <v>358</v>
      </c>
      <c r="H594" s="210">
        <v>235.96700000000001</v>
      </c>
      <c r="I594" s="211"/>
      <c r="J594" s="212">
        <f>ROUND(I594*H594,2)</f>
        <v>0</v>
      </c>
      <c r="K594" s="208" t="s">
        <v>133</v>
      </c>
      <c r="L594" s="46"/>
      <c r="M594" s="213" t="s">
        <v>19</v>
      </c>
      <c r="N594" s="214" t="s">
        <v>43</v>
      </c>
      <c r="O594" s="86"/>
      <c r="P594" s="215">
        <f>O594*H594</f>
        <v>0</v>
      </c>
      <c r="Q594" s="215">
        <v>0</v>
      </c>
      <c r="R594" s="215">
        <f>Q594*H594</f>
        <v>0</v>
      </c>
      <c r="S594" s="215">
        <v>0</v>
      </c>
      <c r="T594" s="216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17" t="s">
        <v>153</v>
      </c>
      <c r="AT594" s="217" t="s">
        <v>129</v>
      </c>
      <c r="AU594" s="217" t="s">
        <v>82</v>
      </c>
      <c r="AY594" s="19" t="s">
        <v>126</v>
      </c>
      <c r="BE594" s="218">
        <f>IF(N594="základní",J594,0)</f>
        <v>0</v>
      </c>
      <c r="BF594" s="218">
        <f>IF(N594="snížená",J594,0)</f>
        <v>0</v>
      </c>
      <c r="BG594" s="218">
        <f>IF(N594="zákl. přenesená",J594,0)</f>
        <v>0</v>
      </c>
      <c r="BH594" s="218">
        <f>IF(N594="sníž. přenesená",J594,0)</f>
        <v>0</v>
      </c>
      <c r="BI594" s="218">
        <f>IF(N594="nulová",J594,0)</f>
        <v>0</v>
      </c>
      <c r="BJ594" s="19" t="s">
        <v>80</v>
      </c>
      <c r="BK594" s="218">
        <f>ROUND(I594*H594,2)</f>
        <v>0</v>
      </c>
      <c r="BL594" s="19" t="s">
        <v>153</v>
      </c>
      <c r="BM594" s="217" t="s">
        <v>1358</v>
      </c>
    </row>
    <row r="595" s="2" customFormat="1">
      <c r="A595" s="40"/>
      <c r="B595" s="41"/>
      <c r="C595" s="42"/>
      <c r="D595" s="219" t="s">
        <v>136</v>
      </c>
      <c r="E595" s="42"/>
      <c r="F595" s="220" t="s">
        <v>1359</v>
      </c>
      <c r="G595" s="42"/>
      <c r="H595" s="42"/>
      <c r="I595" s="221"/>
      <c r="J595" s="42"/>
      <c r="K595" s="42"/>
      <c r="L595" s="46"/>
      <c r="M595" s="222"/>
      <c r="N595" s="223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136</v>
      </c>
      <c r="AU595" s="19" t="s">
        <v>82</v>
      </c>
    </row>
    <row r="596" s="2" customFormat="1">
      <c r="A596" s="40"/>
      <c r="B596" s="41"/>
      <c r="C596" s="42"/>
      <c r="D596" s="224" t="s">
        <v>137</v>
      </c>
      <c r="E596" s="42"/>
      <c r="F596" s="225" t="s">
        <v>1360</v>
      </c>
      <c r="G596" s="42"/>
      <c r="H596" s="42"/>
      <c r="I596" s="221"/>
      <c r="J596" s="42"/>
      <c r="K596" s="42"/>
      <c r="L596" s="46"/>
      <c r="M596" s="222"/>
      <c r="N596" s="223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137</v>
      </c>
      <c r="AU596" s="19" t="s">
        <v>82</v>
      </c>
    </row>
    <row r="597" s="12" customFormat="1" ht="22.8" customHeight="1">
      <c r="A597" s="12"/>
      <c r="B597" s="190"/>
      <c r="C597" s="191"/>
      <c r="D597" s="192" t="s">
        <v>71</v>
      </c>
      <c r="E597" s="204" t="s">
        <v>739</v>
      </c>
      <c r="F597" s="204" t="s">
        <v>740</v>
      </c>
      <c r="G597" s="191"/>
      <c r="H597" s="191"/>
      <c r="I597" s="194"/>
      <c r="J597" s="205">
        <f>BK597</f>
        <v>0</v>
      </c>
      <c r="K597" s="191"/>
      <c r="L597" s="196"/>
      <c r="M597" s="197"/>
      <c r="N597" s="198"/>
      <c r="O597" s="198"/>
      <c r="P597" s="199">
        <f>SUM(P598:P603)</f>
        <v>0</v>
      </c>
      <c r="Q597" s="198"/>
      <c r="R597" s="199">
        <f>SUM(R598:R603)</f>
        <v>0</v>
      </c>
      <c r="S597" s="198"/>
      <c r="T597" s="200">
        <f>SUM(T598:T603)</f>
        <v>0</v>
      </c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R597" s="201" t="s">
        <v>80</v>
      </c>
      <c r="AT597" s="202" t="s">
        <v>71</v>
      </c>
      <c r="AU597" s="202" t="s">
        <v>80</v>
      </c>
      <c r="AY597" s="201" t="s">
        <v>126</v>
      </c>
      <c r="BK597" s="203">
        <f>SUM(BK598:BK603)</f>
        <v>0</v>
      </c>
    </row>
    <row r="598" s="2" customFormat="1" ht="21.75" customHeight="1">
      <c r="A598" s="40"/>
      <c r="B598" s="41"/>
      <c r="C598" s="206" t="s">
        <v>651</v>
      </c>
      <c r="D598" s="206" t="s">
        <v>129</v>
      </c>
      <c r="E598" s="207" t="s">
        <v>1361</v>
      </c>
      <c r="F598" s="208" t="s">
        <v>1362</v>
      </c>
      <c r="G598" s="209" t="s">
        <v>358</v>
      </c>
      <c r="H598" s="210">
        <v>2230.9789999999998</v>
      </c>
      <c r="I598" s="211"/>
      <c r="J598" s="212">
        <f>ROUND(I598*H598,2)</f>
        <v>0</v>
      </c>
      <c r="K598" s="208" t="s">
        <v>133</v>
      </c>
      <c r="L598" s="46"/>
      <c r="M598" s="213" t="s">
        <v>19</v>
      </c>
      <c r="N598" s="214" t="s">
        <v>43</v>
      </c>
      <c r="O598" s="86"/>
      <c r="P598" s="215">
        <f>O598*H598</f>
        <v>0</v>
      </c>
      <c r="Q598" s="215">
        <v>0</v>
      </c>
      <c r="R598" s="215">
        <f>Q598*H598</f>
        <v>0</v>
      </c>
      <c r="S598" s="215">
        <v>0</v>
      </c>
      <c r="T598" s="216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17" t="s">
        <v>153</v>
      </c>
      <c r="AT598" s="217" t="s">
        <v>129</v>
      </c>
      <c r="AU598" s="217" t="s">
        <v>82</v>
      </c>
      <c r="AY598" s="19" t="s">
        <v>126</v>
      </c>
      <c r="BE598" s="218">
        <f>IF(N598="základní",J598,0)</f>
        <v>0</v>
      </c>
      <c r="BF598" s="218">
        <f>IF(N598="snížená",J598,0)</f>
        <v>0</v>
      </c>
      <c r="BG598" s="218">
        <f>IF(N598="zákl. přenesená",J598,0)</f>
        <v>0</v>
      </c>
      <c r="BH598" s="218">
        <f>IF(N598="sníž. přenesená",J598,0)</f>
        <v>0</v>
      </c>
      <c r="BI598" s="218">
        <f>IF(N598="nulová",J598,0)</f>
        <v>0</v>
      </c>
      <c r="BJ598" s="19" t="s">
        <v>80</v>
      </c>
      <c r="BK598" s="218">
        <f>ROUND(I598*H598,2)</f>
        <v>0</v>
      </c>
      <c r="BL598" s="19" t="s">
        <v>153</v>
      </c>
      <c r="BM598" s="217" t="s">
        <v>1363</v>
      </c>
    </row>
    <row r="599" s="2" customFormat="1">
      <c r="A599" s="40"/>
      <c r="B599" s="41"/>
      <c r="C599" s="42"/>
      <c r="D599" s="219" t="s">
        <v>136</v>
      </c>
      <c r="E599" s="42"/>
      <c r="F599" s="220" t="s">
        <v>1364</v>
      </c>
      <c r="G599" s="42"/>
      <c r="H599" s="42"/>
      <c r="I599" s="221"/>
      <c r="J599" s="42"/>
      <c r="K599" s="42"/>
      <c r="L599" s="46"/>
      <c r="M599" s="222"/>
      <c r="N599" s="223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136</v>
      </c>
      <c r="AU599" s="19" t="s">
        <v>82</v>
      </c>
    </row>
    <row r="600" s="2" customFormat="1">
      <c r="A600" s="40"/>
      <c r="B600" s="41"/>
      <c r="C600" s="42"/>
      <c r="D600" s="224" t="s">
        <v>137</v>
      </c>
      <c r="E600" s="42"/>
      <c r="F600" s="225" t="s">
        <v>1365</v>
      </c>
      <c r="G600" s="42"/>
      <c r="H600" s="42"/>
      <c r="I600" s="221"/>
      <c r="J600" s="42"/>
      <c r="K600" s="42"/>
      <c r="L600" s="46"/>
      <c r="M600" s="222"/>
      <c r="N600" s="223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137</v>
      </c>
      <c r="AU600" s="19" t="s">
        <v>82</v>
      </c>
    </row>
    <row r="601" s="2" customFormat="1" ht="21.75" customHeight="1">
      <c r="A601" s="40"/>
      <c r="B601" s="41"/>
      <c r="C601" s="206" t="s">
        <v>658</v>
      </c>
      <c r="D601" s="206" t="s">
        <v>129</v>
      </c>
      <c r="E601" s="207" t="s">
        <v>1366</v>
      </c>
      <c r="F601" s="208" t="s">
        <v>1367</v>
      </c>
      <c r="G601" s="209" t="s">
        <v>358</v>
      </c>
      <c r="H601" s="210">
        <v>2230.9789999999998</v>
      </c>
      <c r="I601" s="211"/>
      <c r="J601" s="212">
        <f>ROUND(I601*H601,2)</f>
        <v>0</v>
      </c>
      <c r="K601" s="208" t="s">
        <v>133</v>
      </c>
      <c r="L601" s="46"/>
      <c r="M601" s="213" t="s">
        <v>19</v>
      </c>
      <c r="N601" s="214" t="s">
        <v>43</v>
      </c>
      <c r="O601" s="86"/>
      <c r="P601" s="215">
        <f>O601*H601</f>
        <v>0</v>
      </c>
      <c r="Q601" s="215">
        <v>0</v>
      </c>
      <c r="R601" s="215">
        <f>Q601*H601</f>
        <v>0</v>
      </c>
      <c r="S601" s="215">
        <v>0</v>
      </c>
      <c r="T601" s="216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7" t="s">
        <v>153</v>
      </c>
      <c r="AT601" s="217" t="s">
        <v>129</v>
      </c>
      <c r="AU601" s="217" t="s">
        <v>82</v>
      </c>
      <c r="AY601" s="19" t="s">
        <v>126</v>
      </c>
      <c r="BE601" s="218">
        <f>IF(N601="základní",J601,0)</f>
        <v>0</v>
      </c>
      <c r="BF601" s="218">
        <f>IF(N601="snížená",J601,0)</f>
        <v>0</v>
      </c>
      <c r="BG601" s="218">
        <f>IF(N601="zákl. přenesená",J601,0)</f>
        <v>0</v>
      </c>
      <c r="BH601" s="218">
        <f>IF(N601="sníž. přenesená",J601,0)</f>
        <v>0</v>
      </c>
      <c r="BI601" s="218">
        <f>IF(N601="nulová",J601,0)</f>
        <v>0</v>
      </c>
      <c r="BJ601" s="19" t="s">
        <v>80</v>
      </c>
      <c r="BK601" s="218">
        <f>ROUND(I601*H601,2)</f>
        <v>0</v>
      </c>
      <c r="BL601" s="19" t="s">
        <v>153</v>
      </c>
      <c r="BM601" s="217" t="s">
        <v>1368</v>
      </c>
    </row>
    <row r="602" s="2" customFormat="1">
      <c r="A602" s="40"/>
      <c r="B602" s="41"/>
      <c r="C602" s="42"/>
      <c r="D602" s="219" t="s">
        <v>136</v>
      </c>
      <c r="E602" s="42"/>
      <c r="F602" s="220" t="s">
        <v>1369</v>
      </c>
      <c r="G602" s="42"/>
      <c r="H602" s="42"/>
      <c r="I602" s="221"/>
      <c r="J602" s="42"/>
      <c r="K602" s="42"/>
      <c r="L602" s="46"/>
      <c r="M602" s="222"/>
      <c r="N602" s="223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136</v>
      </c>
      <c r="AU602" s="19" t="s">
        <v>82</v>
      </c>
    </row>
    <row r="603" s="2" customFormat="1">
      <c r="A603" s="40"/>
      <c r="B603" s="41"/>
      <c r="C603" s="42"/>
      <c r="D603" s="224" t="s">
        <v>137</v>
      </c>
      <c r="E603" s="42"/>
      <c r="F603" s="225" t="s">
        <v>1370</v>
      </c>
      <c r="G603" s="42"/>
      <c r="H603" s="42"/>
      <c r="I603" s="221"/>
      <c r="J603" s="42"/>
      <c r="K603" s="42"/>
      <c r="L603" s="46"/>
      <c r="M603" s="279"/>
      <c r="N603" s="280"/>
      <c r="O603" s="281"/>
      <c r="P603" s="281"/>
      <c r="Q603" s="281"/>
      <c r="R603" s="281"/>
      <c r="S603" s="281"/>
      <c r="T603" s="282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137</v>
      </c>
      <c r="AU603" s="19" t="s">
        <v>82</v>
      </c>
    </row>
    <row r="604" s="2" customFormat="1" ht="6.96" customHeight="1">
      <c r="A604" s="40"/>
      <c r="B604" s="61"/>
      <c r="C604" s="62"/>
      <c r="D604" s="62"/>
      <c r="E604" s="62"/>
      <c r="F604" s="62"/>
      <c r="G604" s="62"/>
      <c r="H604" s="62"/>
      <c r="I604" s="62"/>
      <c r="J604" s="62"/>
      <c r="K604" s="62"/>
      <c r="L604" s="46"/>
      <c r="M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</row>
  </sheetData>
  <sheetProtection sheet="1" autoFilter="0" formatColumns="0" formatRows="0" objects="1" scenarios="1" spinCount="100000" saltValue="WUQ0p84jzfZqGWJOoA1RSoqDmHd7GEB8PbQkdvcQWEMgNPZQ9JR81Umr0v8NM42i0hNPOnb/QyI1P9Inez6YnA==" hashValue="f9BfZdUhv3zLyx6VGKTK8rgR80MWi0+LreTjJEv/R3Mzr1HFe86lEXRriEFvjd0w9utdocmiYoFACbRzbDZhyw==" algorithmName="SHA-512" password="9A93"/>
  <autoFilter ref="C89:K60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8" r:id="rId1" display="https://podminky.urs.cz/item/CS_URS_2024_02/113106171"/>
    <hyperlink ref="F101" r:id="rId2" display="VV0031"/>
    <hyperlink ref="F108" r:id="rId3" display="https://podminky.urs.cz/item/CS_URS_2024_02/113107183"/>
    <hyperlink ref="F111" r:id="rId4" display="VV0028"/>
    <hyperlink ref="F118" r:id="rId5" display="https://podminky.urs.cz/item/CS_URS_2024_02/113107224"/>
    <hyperlink ref="F121" r:id="rId6" display="VV0029"/>
    <hyperlink ref="F128" r:id="rId7" display="https://podminky.urs.cz/item/CS_URS_2024_02/113202111"/>
    <hyperlink ref="F131" r:id="rId8" display="VV0030"/>
    <hyperlink ref="F138" r:id="rId9" display="https://podminky.urs.cz/item/CS_URS_2024_02/121151113"/>
    <hyperlink ref="F141" r:id="rId10" display="VV0038"/>
    <hyperlink ref="F148" r:id="rId11" display="https://podminky.urs.cz/item/CS_URS_2024_02/122351105"/>
    <hyperlink ref="F157" r:id="rId12" display="VV0034"/>
    <hyperlink ref="F176" r:id="rId13" display="https://podminky.urs.cz/item/CS_URS_2024_02/132351103"/>
    <hyperlink ref="F179" r:id="rId14" display="https://podminky.urs.cz/item/CS_URS_2024_02/162351123"/>
    <hyperlink ref="F182" r:id="rId15" display="VV0036"/>
    <hyperlink ref="F189" r:id="rId16" display="https://podminky.urs.cz/item/CS_URS_2024_02/162751117"/>
    <hyperlink ref="F199" r:id="rId17" display="https://podminky.urs.cz/item/CS_URS_2024_02/167151102"/>
    <hyperlink ref="F202" r:id="rId18" display="VV0036"/>
    <hyperlink ref="F209" r:id="rId19" display="https://podminky.urs.cz/item/CS_URS_2024_02/171201231"/>
    <hyperlink ref="F213" r:id="rId20" display="https://podminky.urs.cz/item/CS_URS_2024_02/171251201"/>
    <hyperlink ref="F225" r:id="rId21" display="https://podminky.urs.cz/item/CS_URS_2024_02/174151101"/>
    <hyperlink ref="F228" r:id="rId22" display="VV0036"/>
    <hyperlink ref="F235" r:id="rId23" display="https://podminky.urs.cz/item/CS_URS_2024_02/181951114"/>
    <hyperlink ref="F238" r:id="rId24" display="VV0037"/>
    <hyperlink ref="F250" r:id="rId25" display="https://podminky.urs.cz/item/CS_URS_2024_02/181351103"/>
    <hyperlink ref="F253" r:id="rId26" display="VV0038"/>
    <hyperlink ref="F260" r:id="rId27" display="https://podminky.urs.cz/item/CS_URS_2024_02/181411131"/>
    <hyperlink ref="F263" r:id="rId28" display="VV0038"/>
    <hyperlink ref="F274" r:id="rId29" display="https://podminky.urs.cz/item/CS_URS_2024_02/211561111"/>
    <hyperlink ref="F277" r:id="rId30" display="VV0027"/>
    <hyperlink ref="F284" r:id="rId31" display="https://podminky.urs.cz/item/CS_URS_2024_02/211971110"/>
    <hyperlink ref="F290" r:id="rId32" display="https://podminky.urs.cz/item/CS_URS_2024_02/212312111"/>
    <hyperlink ref="F293" r:id="rId33" display="VV0025"/>
    <hyperlink ref="F300" r:id="rId34" display="https://podminky.urs.cz/item/CS_URS_2024_02/212755214"/>
    <hyperlink ref="F303" r:id="rId35" display="VV0023"/>
    <hyperlink ref="F311" r:id="rId36" display="https://podminky.urs.cz/item/CS_URS_2024_02/213141112"/>
    <hyperlink ref="F314" r:id="rId37" display="VV0024"/>
    <hyperlink ref="F329" r:id="rId38" display="https://podminky.urs.cz/item/CS_URS_2024_02/339921112"/>
    <hyperlink ref="F332" r:id="rId39" display="VV0033"/>
    <hyperlink ref="F343" r:id="rId40" display="https://podminky.urs.cz/item/CS_URS_2024_02/564861111"/>
    <hyperlink ref="F346" r:id="rId41" display="VV0002"/>
    <hyperlink ref="F357" r:id="rId42" display="https://podminky.urs.cz/item/CS_URS_2024_02/564971315"/>
    <hyperlink ref="F361" r:id="rId43" display="VV0005"/>
    <hyperlink ref="F376" r:id="rId44" display="https://podminky.urs.cz/item/CS_URS_2024_02/565145121"/>
    <hyperlink ref="F379" r:id="rId45" display="VV0006"/>
    <hyperlink ref="F389" r:id="rId46" display="https://podminky.urs.cz/item/CS_URS_2024_02/567122111"/>
    <hyperlink ref="F392" r:id="rId47" display="VV0007"/>
    <hyperlink ref="F403" r:id="rId48" display="https://podminky.urs.cz/item/CS_URS_2024_02/573231106"/>
    <hyperlink ref="F406" r:id="rId49" display="VV0011"/>
    <hyperlink ref="F416" r:id="rId50" display="https://podminky.urs.cz/item/CS_URS_2024_02/577144221"/>
    <hyperlink ref="F419" r:id="rId51" display="VV0012"/>
    <hyperlink ref="F429" r:id="rId52" display="https://podminky.urs.cz/item/CS_URS_2024_02/596212212"/>
    <hyperlink ref="F434" r:id="rId53" display="VV0013"/>
    <hyperlink ref="F449" r:id="rId54" display="VV0032"/>
    <hyperlink ref="F462" r:id="rId55" display="https://podminky.urs.cz/item/CS_URS_2024_02/637121116"/>
    <hyperlink ref="F465" r:id="rId56" display="VV0014"/>
    <hyperlink ref="F476" r:id="rId57" display="https://podminky.urs.cz/item/CS_URS_2024_02/916131113"/>
    <hyperlink ref="F480" r:id="rId58" display="VV0015"/>
    <hyperlink ref="F494" r:id="rId59" display="https://podminky.urs.cz/item/CS_URS_2024_02/916131213"/>
    <hyperlink ref="F499" r:id="rId60" display="VV0016"/>
    <hyperlink ref="F510" r:id="rId61" display="VV0017"/>
    <hyperlink ref="F524" r:id="rId62" display="VV0018"/>
    <hyperlink ref="F534" r:id="rId63" display="VV0019"/>
    <hyperlink ref="F542" r:id="rId64" display="https://podminky.urs.cz/item/CS_URS_2024_02/916132112"/>
    <hyperlink ref="F547" r:id="rId65" display="VV0020"/>
    <hyperlink ref="F554" r:id="rId66" display="https://podminky.urs.cz/item/CS_URS_2024_02/916231213"/>
    <hyperlink ref="F559" r:id="rId67" display="VV0021"/>
    <hyperlink ref="F569" r:id="rId68" display="https://podminky.urs.cz/item/CS_URS_2024_02/919735113"/>
    <hyperlink ref="F572" r:id="rId69" display="VV0022"/>
    <hyperlink ref="F580" r:id="rId70" display="https://podminky.urs.cz/item/CS_URS_2024_02/997221571"/>
    <hyperlink ref="F583" r:id="rId71" display="https://podminky.urs.cz/item/CS_URS_2024_02/997221579"/>
    <hyperlink ref="F587" r:id="rId72" display="https://podminky.urs.cz/item/CS_URS_2024_02/997221611"/>
    <hyperlink ref="F590" r:id="rId73" display="https://podminky.urs.cz/item/CS_URS_2024_02/997221861"/>
    <hyperlink ref="F593" r:id="rId74" display="https://podminky.urs.cz/item/CS_URS_2024_02/997221873"/>
    <hyperlink ref="F596" r:id="rId75" display="https://podminky.urs.cz/item/CS_URS_2024_02/997221875"/>
    <hyperlink ref="F600" r:id="rId76" display="https://podminky.urs.cz/item/CS_URS_2024_02/998225111"/>
    <hyperlink ref="F603" r:id="rId77" display="https://podminky.urs.cz/item/CS_URS_2024_02/9982251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  <c r="AZ2" s="251" t="s">
        <v>221</v>
      </c>
      <c r="BA2" s="251" t="s">
        <v>1371</v>
      </c>
      <c r="BB2" s="251" t="s">
        <v>19</v>
      </c>
      <c r="BC2" s="251" t="s">
        <v>1372</v>
      </c>
      <c r="BD2" s="251" t="s">
        <v>147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  <c r="AZ3" s="251" t="s">
        <v>224</v>
      </c>
      <c r="BA3" s="251" t="s">
        <v>1373</v>
      </c>
      <c r="BB3" s="251" t="s">
        <v>19</v>
      </c>
      <c r="BC3" s="251" t="s">
        <v>1374</v>
      </c>
      <c r="BD3" s="251" t="s">
        <v>147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  <c r="AZ4" s="251" t="s">
        <v>227</v>
      </c>
      <c r="BA4" s="251" t="s">
        <v>1375</v>
      </c>
      <c r="BB4" s="251" t="s">
        <v>19</v>
      </c>
      <c r="BC4" s="251" t="s">
        <v>1376</v>
      </c>
      <c r="BD4" s="251" t="s">
        <v>147</v>
      </c>
    </row>
    <row r="5" s="1" customFormat="1" ht="6.96" customHeight="1">
      <c r="B5" s="22"/>
      <c r="L5" s="22"/>
      <c r="AZ5" s="251" t="s">
        <v>230</v>
      </c>
      <c r="BA5" s="251" t="s">
        <v>1377</v>
      </c>
      <c r="BB5" s="251" t="s">
        <v>19</v>
      </c>
      <c r="BC5" s="251" t="s">
        <v>1378</v>
      </c>
      <c r="BD5" s="251" t="s">
        <v>147</v>
      </c>
    </row>
    <row r="6" s="1" customFormat="1" ht="12" customHeight="1">
      <c r="B6" s="22"/>
      <c r="D6" s="134" t="s">
        <v>16</v>
      </c>
      <c r="L6" s="22"/>
      <c r="AZ6" s="251" t="s">
        <v>233</v>
      </c>
      <c r="BA6" s="251" t="s">
        <v>1379</v>
      </c>
      <c r="BB6" s="251" t="s">
        <v>19</v>
      </c>
      <c r="BC6" s="251" t="s">
        <v>1380</v>
      </c>
      <c r="BD6" s="251" t="s">
        <v>147</v>
      </c>
    </row>
    <row r="7" s="1" customFormat="1" ht="16.5" customHeight="1">
      <c r="B7" s="22"/>
      <c r="E7" s="135" t="str">
        <f>'Rekapitulace stavby'!K6</f>
        <v>„Šitbořice- ul. Na Kopečku, dobudování IS</v>
      </c>
      <c r="F7" s="134"/>
      <c r="G7" s="134"/>
      <c r="H7" s="134"/>
      <c r="L7" s="22"/>
      <c r="AZ7" s="251" t="s">
        <v>236</v>
      </c>
      <c r="BA7" s="251" t="s">
        <v>1381</v>
      </c>
      <c r="BB7" s="251" t="s">
        <v>19</v>
      </c>
      <c r="BC7" s="251" t="s">
        <v>1382</v>
      </c>
      <c r="BD7" s="251" t="s">
        <v>147</v>
      </c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251" t="s">
        <v>764</v>
      </c>
      <c r="BA8" s="251" t="s">
        <v>1383</v>
      </c>
      <c r="BB8" s="251" t="s">
        <v>19</v>
      </c>
      <c r="BC8" s="251" t="s">
        <v>1384</v>
      </c>
      <c r="BD8" s="251" t="s">
        <v>147</v>
      </c>
    </row>
    <row r="9" s="2" customFormat="1" ht="16.5" customHeight="1">
      <c r="A9" s="40"/>
      <c r="B9" s="46"/>
      <c r="C9" s="40"/>
      <c r="D9" s="40"/>
      <c r="E9" s="137" t="s">
        <v>1385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251" t="s">
        <v>239</v>
      </c>
      <c r="BA9" s="251" t="s">
        <v>1386</v>
      </c>
      <c r="BB9" s="251" t="s">
        <v>19</v>
      </c>
      <c r="BC9" s="251" t="s">
        <v>1387</v>
      </c>
      <c r="BD9" s="251" t="s">
        <v>147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251" t="s">
        <v>1388</v>
      </c>
      <c r="BA10" s="251" t="s">
        <v>1389</v>
      </c>
      <c r="BB10" s="251" t="s">
        <v>19</v>
      </c>
      <c r="BC10" s="251" t="s">
        <v>1390</v>
      </c>
      <c r="BD10" s="251" t="s">
        <v>147</v>
      </c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251" t="s">
        <v>1391</v>
      </c>
      <c r="BA11" s="251" t="s">
        <v>1392</v>
      </c>
      <c r="BB11" s="251" t="s">
        <v>19</v>
      </c>
      <c r="BC11" s="251" t="s">
        <v>1390</v>
      </c>
      <c r="BD11" s="251" t="s">
        <v>147</v>
      </c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8. 11. 2024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251" t="s">
        <v>1393</v>
      </c>
      <c r="BA12" s="251" t="s">
        <v>1394</v>
      </c>
      <c r="BB12" s="251" t="s">
        <v>19</v>
      </c>
      <c r="BC12" s="251" t="s">
        <v>1390</v>
      </c>
      <c r="BD12" s="251" t="s">
        <v>147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251" t="s">
        <v>243</v>
      </c>
      <c r="BA13" s="251" t="s">
        <v>1395</v>
      </c>
      <c r="BB13" s="251" t="s">
        <v>19</v>
      </c>
      <c r="BC13" s="251" t="s">
        <v>1396</v>
      </c>
      <c r="BD13" s="251" t="s">
        <v>147</v>
      </c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251" t="s">
        <v>246</v>
      </c>
      <c r="BA14" s="251" t="s">
        <v>1397</v>
      </c>
      <c r="BB14" s="251" t="s">
        <v>19</v>
      </c>
      <c r="BC14" s="251" t="s">
        <v>1398</v>
      </c>
      <c r="BD14" s="251" t="s">
        <v>147</v>
      </c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251" t="s">
        <v>249</v>
      </c>
      <c r="BA15" s="251" t="s">
        <v>1399</v>
      </c>
      <c r="BB15" s="251" t="s">
        <v>19</v>
      </c>
      <c r="BC15" s="251" t="s">
        <v>1400</v>
      </c>
      <c r="BD15" s="251" t="s">
        <v>147</v>
      </c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251" t="s">
        <v>252</v>
      </c>
      <c r="BA16" s="251" t="s">
        <v>1401</v>
      </c>
      <c r="BB16" s="251" t="s">
        <v>19</v>
      </c>
      <c r="BC16" s="251" t="s">
        <v>1402</v>
      </c>
      <c r="BD16" s="251" t="s">
        <v>147</v>
      </c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Z17" s="251" t="s">
        <v>255</v>
      </c>
      <c r="BA17" s="251" t="s">
        <v>1403</v>
      </c>
      <c r="BB17" s="251" t="s">
        <v>19</v>
      </c>
      <c r="BC17" s="251" t="s">
        <v>1404</v>
      </c>
      <c r="BD17" s="251" t="s">
        <v>147</v>
      </c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ROUND((SUM(BE89:BE416)),  2)</f>
        <v>0</v>
      </c>
      <c r="G33" s="40"/>
      <c r="H33" s="40"/>
      <c r="I33" s="150">
        <v>0.20999999999999999</v>
      </c>
      <c r="J33" s="149">
        <f>ROUND(((SUM(BE89:BE416))*I33),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ROUND((SUM(BF89:BF416)),  2)</f>
        <v>0</v>
      </c>
      <c r="G34" s="40"/>
      <c r="H34" s="40"/>
      <c r="I34" s="150">
        <v>0.12</v>
      </c>
      <c r="J34" s="149">
        <f>ROUND(((SUM(BF89:BF416))*I34),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ROUND((SUM(BG89:BG416)),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ROUND((SUM(BH89:BH416)),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ROUND((SUM(BI89:BI416)),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„Šitbořice- ul. Na Kopečku, dobudování IS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200 - Mostní objekty a zdi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ŠITBOŘICE</v>
      </c>
      <c r="G52" s="42"/>
      <c r="H52" s="42"/>
      <c r="I52" s="34" t="s">
        <v>23</v>
      </c>
      <c r="J52" s="74" t="str">
        <f>IF(J12="","",J12)</f>
        <v>8. 11. 2024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ŠITBOŘICE</v>
      </c>
      <c r="G54" s="42"/>
      <c r="H54" s="42"/>
      <c r="I54" s="34" t="s">
        <v>31</v>
      </c>
      <c r="J54" s="38" t="str">
        <f>E21</f>
        <v>Modrý 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Jakub Vágner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261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262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3"/>
      <c r="C62" s="174"/>
      <c r="D62" s="175" t="s">
        <v>974</v>
      </c>
      <c r="E62" s="176"/>
      <c r="F62" s="176"/>
      <c r="G62" s="176"/>
      <c r="H62" s="176"/>
      <c r="I62" s="176"/>
      <c r="J62" s="177">
        <f>J182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263</v>
      </c>
      <c r="E63" s="176"/>
      <c r="F63" s="176"/>
      <c r="G63" s="176"/>
      <c r="H63" s="176"/>
      <c r="I63" s="176"/>
      <c r="J63" s="177">
        <f>J202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772</v>
      </c>
      <c r="E64" s="176"/>
      <c r="F64" s="176"/>
      <c r="G64" s="176"/>
      <c r="H64" s="176"/>
      <c r="I64" s="176"/>
      <c r="J64" s="177">
        <f>J338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976</v>
      </c>
      <c r="E65" s="176"/>
      <c r="F65" s="176"/>
      <c r="G65" s="176"/>
      <c r="H65" s="176"/>
      <c r="I65" s="176"/>
      <c r="J65" s="177">
        <f>J354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977</v>
      </c>
      <c r="E66" s="176"/>
      <c r="F66" s="176"/>
      <c r="G66" s="176"/>
      <c r="H66" s="176"/>
      <c r="I66" s="176"/>
      <c r="J66" s="177">
        <f>J367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267</v>
      </c>
      <c r="E67" s="176"/>
      <c r="F67" s="176"/>
      <c r="G67" s="176"/>
      <c r="H67" s="176"/>
      <c r="I67" s="176"/>
      <c r="J67" s="177">
        <f>J381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1405</v>
      </c>
      <c r="E68" s="170"/>
      <c r="F68" s="170"/>
      <c r="G68" s="170"/>
      <c r="H68" s="170"/>
      <c r="I68" s="170"/>
      <c r="J68" s="171">
        <f>J385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1406</v>
      </c>
      <c r="E69" s="176"/>
      <c r="F69" s="176"/>
      <c r="G69" s="176"/>
      <c r="H69" s="176"/>
      <c r="I69" s="176"/>
      <c r="J69" s="177">
        <f>J386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110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„Šitbořice- ul. Na Kopečku, dobudování IS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99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200 - Mostní objekty a zdi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ŠITBOŘICE</v>
      </c>
      <c r="G83" s="42"/>
      <c r="H83" s="42"/>
      <c r="I83" s="34" t="s">
        <v>23</v>
      </c>
      <c r="J83" s="74" t="str">
        <f>IF(J12="","",J12)</f>
        <v>8. 11. 2024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OBEC ŠITBOŘICE</v>
      </c>
      <c r="G85" s="42"/>
      <c r="H85" s="42"/>
      <c r="I85" s="34" t="s">
        <v>31</v>
      </c>
      <c r="J85" s="38" t="str">
        <f>E21</f>
        <v>Modrý projekt s.r.o.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>Jakub Vágner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111</v>
      </c>
      <c r="D88" s="182" t="s">
        <v>57</v>
      </c>
      <c r="E88" s="182" t="s">
        <v>53</v>
      </c>
      <c r="F88" s="182" t="s">
        <v>54</v>
      </c>
      <c r="G88" s="182" t="s">
        <v>112</v>
      </c>
      <c r="H88" s="182" t="s">
        <v>113</v>
      </c>
      <c r="I88" s="182" t="s">
        <v>114</v>
      </c>
      <c r="J88" s="182" t="s">
        <v>103</v>
      </c>
      <c r="K88" s="183" t="s">
        <v>115</v>
      </c>
      <c r="L88" s="184"/>
      <c r="M88" s="94" t="s">
        <v>19</v>
      </c>
      <c r="N88" s="95" t="s">
        <v>42</v>
      </c>
      <c r="O88" s="95" t="s">
        <v>116</v>
      </c>
      <c r="P88" s="95" t="s">
        <v>117</v>
      </c>
      <c r="Q88" s="95" t="s">
        <v>118</v>
      </c>
      <c r="R88" s="95" t="s">
        <v>119</v>
      </c>
      <c r="S88" s="95" t="s">
        <v>120</v>
      </c>
      <c r="T88" s="96" t="s">
        <v>121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122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P90+P385</f>
        <v>0</v>
      </c>
      <c r="Q89" s="98"/>
      <c r="R89" s="187">
        <f>R90+R385</f>
        <v>129.24337691</v>
      </c>
      <c r="S89" s="98"/>
      <c r="T89" s="188">
        <f>T90+T385</f>
        <v>4.7999999999999998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71</v>
      </c>
      <c r="AU89" s="19" t="s">
        <v>104</v>
      </c>
      <c r="BK89" s="189">
        <f>BK90+BK385</f>
        <v>0</v>
      </c>
    </row>
    <row r="90" s="12" customFormat="1" ht="25.92" customHeight="1">
      <c r="A90" s="12"/>
      <c r="B90" s="190"/>
      <c r="C90" s="191"/>
      <c r="D90" s="192" t="s">
        <v>71</v>
      </c>
      <c r="E90" s="193" t="s">
        <v>268</v>
      </c>
      <c r="F90" s="193" t="s">
        <v>269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P91+SUM(P92:P94)+P202+P338+P354+P367+P381</f>
        <v>0</v>
      </c>
      <c r="Q90" s="198"/>
      <c r="R90" s="199">
        <f>R91+SUM(R92:R94)+R202+R338+R354+R367+R381</f>
        <v>128.48630718999999</v>
      </c>
      <c r="S90" s="198"/>
      <c r="T90" s="200">
        <f>T91+SUM(T92:T94)+T202+T338+T354+T367+T381</f>
        <v>4.7999999999999998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80</v>
      </c>
      <c r="AT90" s="202" t="s">
        <v>71</v>
      </c>
      <c r="AU90" s="202" t="s">
        <v>72</v>
      </c>
      <c r="AY90" s="201" t="s">
        <v>126</v>
      </c>
      <c r="BK90" s="203">
        <f>BK91+SUM(BK92:BK94)+BK202+BK338+BK354+BK367+BK381</f>
        <v>0</v>
      </c>
    </row>
    <row r="91" s="2" customFormat="1" ht="16.5" customHeight="1">
      <c r="A91" s="40"/>
      <c r="B91" s="41"/>
      <c r="C91" s="206" t="s">
        <v>80</v>
      </c>
      <c r="D91" s="206" t="s">
        <v>129</v>
      </c>
      <c r="E91" s="207" t="s">
        <v>270</v>
      </c>
      <c r="F91" s="208" t="s">
        <v>271</v>
      </c>
      <c r="G91" s="209" t="s">
        <v>19</v>
      </c>
      <c r="H91" s="210">
        <v>0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153</v>
      </c>
      <c r="AT91" s="217" t="s">
        <v>129</v>
      </c>
      <c r="AU91" s="217" t="s">
        <v>80</v>
      </c>
      <c r="AY91" s="19" t="s">
        <v>126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153</v>
      </c>
      <c r="BM91" s="217" t="s">
        <v>1407</v>
      </c>
    </row>
    <row r="92" s="2" customFormat="1">
      <c r="A92" s="40"/>
      <c r="B92" s="41"/>
      <c r="C92" s="42"/>
      <c r="D92" s="219" t="s">
        <v>136</v>
      </c>
      <c r="E92" s="42"/>
      <c r="F92" s="220" t="s">
        <v>271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136</v>
      </c>
      <c r="AU92" s="19" t="s">
        <v>80</v>
      </c>
    </row>
    <row r="93" s="2" customFormat="1">
      <c r="A93" s="40"/>
      <c r="B93" s="41"/>
      <c r="C93" s="42"/>
      <c r="D93" s="219" t="s">
        <v>158</v>
      </c>
      <c r="E93" s="42"/>
      <c r="F93" s="247" t="s">
        <v>273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158</v>
      </c>
      <c r="AU93" s="19" t="s">
        <v>80</v>
      </c>
    </row>
    <row r="94" s="12" customFormat="1" ht="22.8" customHeight="1">
      <c r="A94" s="12"/>
      <c r="B94" s="190"/>
      <c r="C94" s="191"/>
      <c r="D94" s="192" t="s">
        <v>71</v>
      </c>
      <c r="E94" s="204" t="s">
        <v>80</v>
      </c>
      <c r="F94" s="204" t="s">
        <v>274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P95+SUM(P96:P182)</f>
        <v>0</v>
      </c>
      <c r="Q94" s="198"/>
      <c r="R94" s="199">
        <f>R95+SUM(R96:R182)</f>
        <v>0.90043200000000012</v>
      </c>
      <c r="S94" s="198"/>
      <c r="T94" s="200">
        <f>T95+SUM(T96:T182)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80</v>
      </c>
      <c r="AT94" s="202" t="s">
        <v>71</v>
      </c>
      <c r="AU94" s="202" t="s">
        <v>80</v>
      </c>
      <c r="AY94" s="201" t="s">
        <v>126</v>
      </c>
      <c r="BK94" s="203">
        <f>BK95+SUM(BK96:BK182)</f>
        <v>0</v>
      </c>
    </row>
    <row r="95" s="2" customFormat="1" ht="16.5" customHeight="1">
      <c r="A95" s="40"/>
      <c r="B95" s="41"/>
      <c r="C95" s="206" t="s">
        <v>82</v>
      </c>
      <c r="D95" s="206" t="s">
        <v>129</v>
      </c>
      <c r="E95" s="207" t="s">
        <v>1015</v>
      </c>
      <c r="F95" s="208" t="s">
        <v>1016</v>
      </c>
      <c r="G95" s="209" t="s">
        <v>397</v>
      </c>
      <c r="H95" s="210">
        <v>86.084999999999994</v>
      </c>
      <c r="I95" s="211"/>
      <c r="J95" s="212">
        <f>ROUND(I95*H95,2)</f>
        <v>0</v>
      </c>
      <c r="K95" s="208" t="s">
        <v>133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153</v>
      </c>
      <c r="AT95" s="217" t="s">
        <v>129</v>
      </c>
      <c r="AU95" s="217" t="s">
        <v>82</v>
      </c>
      <c r="AY95" s="19" t="s">
        <v>126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153</v>
      </c>
      <c r="BM95" s="217" t="s">
        <v>1408</v>
      </c>
    </row>
    <row r="96" s="2" customFormat="1">
      <c r="A96" s="40"/>
      <c r="B96" s="41"/>
      <c r="C96" s="42"/>
      <c r="D96" s="219" t="s">
        <v>136</v>
      </c>
      <c r="E96" s="42"/>
      <c r="F96" s="220" t="s">
        <v>1018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82</v>
      </c>
    </row>
    <row r="97" s="2" customFormat="1">
      <c r="A97" s="40"/>
      <c r="B97" s="41"/>
      <c r="C97" s="42"/>
      <c r="D97" s="224" t="s">
        <v>137</v>
      </c>
      <c r="E97" s="42"/>
      <c r="F97" s="225" t="s">
        <v>1019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137</v>
      </c>
      <c r="AU97" s="19" t="s">
        <v>82</v>
      </c>
    </row>
    <row r="98" s="13" customFormat="1">
      <c r="A98" s="13"/>
      <c r="B98" s="226"/>
      <c r="C98" s="227"/>
      <c r="D98" s="219" t="s">
        <v>139</v>
      </c>
      <c r="E98" s="228" t="s">
        <v>19</v>
      </c>
      <c r="F98" s="229" t="s">
        <v>305</v>
      </c>
      <c r="G98" s="227"/>
      <c r="H98" s="228" t="s">
        <v>19</v>
      </c>
      <c r="I98" s="230"/>
      <c r="J98" s="227"/>
      <c r="K98" s="227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139</v>
      </c>
      <c r="AU98" s="235" t="s">
        <v>82</v>
      </c>
      <c r="AV98" s="13" t="s">
        <v>80</v>
      </c>
      <c r="AW98" s="13" t="s">
        <v>33</v>
      </c>
      <c r="AX98" s="13" t="s">
        <v>72</v>
      </c>
      <c r="AY98" s="235" t="s">
        <v>126</v>
      </c>
    </row>
    <row r="99" s="13" customFormat="1">
      <c r="A99" s="13"/>
      <c r="B99" s="226"/>
      <c r="C99" s="227"/>
      <c r="D99" s="219" t="s">
        <v>139</v>
      </c>
      <c r="E99" s="228" t="s">
        <v>19</v>
      </c>
      <c r="F99" s="229" t="s">
        <v>1409</v>
      </c>
      <c r="G99" s="227"/>
      <c r="H99" s="228" t="s">
        <v>19</v>
      </c>
      <c r="I99" s="230"/>
      <c r="J99" s="227"/>
      <c r="K99" s="227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139</v>
      </c>
      <c r="AU99" s="235" t="s">
        <v>82</v>
      </c>
      <c r="AV99" s="13" t="s">
        <v>80</v>
      </c>
      <c r="AW99" s="13" t="s">
        <v>33</v>
      </c>
      <c r="AX99" s="13" t="s">
        <v>72</v>
      </c>
      <c r="AY99" s="235" t="s">
        <v>126</v>
      </c>
    </row>
    <row r="100" s="14" customFormat="1">
      <c r="A100" s="14"/>
      <c r="B100" s="236"/>
      <c r="C100" s="237"/>
      <c r="D100" s="219" t="s">
        <v>139</v>
      </c>
      <c r="E100" s="239" t="s">
        <v>19</v>
      </c>
      <c r="F100" s="252" t="s">
        <v>243</v>
      </c>
      <c r="G100" s="237"/>
      <c r="H100" s="240">
        <v>86.084999999999994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139</v>
      </c>
      <c r="AU100" s="246" t="s">
        <v>82</v>
      </c>
      <c r="AV100" s="14" t="s">
        <v>82</v>
      </c>
      <c r="AW100" s="14" t="s">
        <v>33</v>
      </c>
      <c r="AX100" s="14" t="s">
        <v>80</v>
      </c>
      <c r="AY100" s="246" t="s">
        <v>126</v>
      </c>
    </row>
    <row r="101" s="2" customFormat="1">
      <c r="A101" s="40"/>
      <c r="B101" s="41"/>
      <c r="C101" s="42"/>
      <c r="D101" s="219" t="s">
        <v>311</v>
      </c>
      <c r="E101" s="42"/>
      <c r="F101" s="253" t="s">
        <v>1410</v>
      </c>
      <c r="G101" s="42"/>
      <c r="H101" s="42"/>
      <c r="I101" s="42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U101" s="19" t="s">
        <v>82</v>
      </c>
    </row>
    <row r="102" s="2" customFormat="1">
      <c r="A102" s="40"/>
      <c r="B102" s="41"/>
      <c r="C102" s="42"/>
      <c r="D102" s="219" t="s">
        <v>311</v>
      </c>
      <c r="E102" s="42"/>
      <c r="F102" s="254" t="s">
        <v>1384</v>
      </c>
      <c r="G102" s="42"/>
      <c r="H102" s="255">
        <v>34.433999999999997</v>
      </c>
      <c r="I102" s="42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U102" s="19" t="s">
        <v>82</v>
      </c>
    </row>
    <row r="103" s="2" customFormat="1" ht="21.75" customHeight="1">
      <c r="A103" s="40"/>
      <c r="B103" s="41"/>
      <c r="C103" s="206" t="s">
        <v>147</v>
      </c>
      <c r="D103" s="206" t="s">
        <v>129</v>
      </c>
      <c r="E103" s="207" t="s">
        <v>1411</v>
      </c>
      <c r="F103" s="208" t="s">
        <v>1412</v>
      </c>
      <c r="G103" s="209" t="s">
        <v>295</v>
      </c>
      <c r="H103" s="210">
        <v>117.07599999999999</v>
      </c>
      <c r="I103" s="211"/>
      <c r="J103" s="212">
        <f>ROUND(I103*H103,2)</f>
        <v>0</v>
      </c>
      <c r="K103" s="208" t="s">
        <v>133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153</v>
      </c>
      <c r="AT103" s="217" t="s">
        <v>129</v>
      </c>
      <c r="AU103" s="217" t="s">
        <v>82</v>
      </c>
      <c r="AY103" s="19" t="s">
        <v>126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153</v>
      </c>
      <c r="BM103" s="217" t="s">
        <v>1413</v>
      </c>
    </row>
    <row r="104" s="2" customFormat="1">
      <c r="A104" s="40"/>
      <c r="B104" s="41"/>
      <c r="C104" s="42"/>
      <c r="D104" s="219" t="s">
        <v>136</v>
      </c>
      <c r="E104" s="42"/>
      <c r="F104" s="220" t="s">
        <v>1414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136</v>
      </c>
      <c r="AU104" s="19" t="s">
        <v>82</v>
      </c>
    </row>
    <row r="105" s="2" customFormat="1">
      <c r="A105" s="40"/>
      <c r="B105" s="41"/>
      <c r="C105" s="42"/>
      <c r="D105" s="224" t="s">
        <v>137</v>
      </c>
      <c r="E105" s="42"/>
      <c r="F105" s="225" t="s">
        <v>1415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137</v>
      </c>
      <c r="AU105" s="19" t="s">
        <v>82</v>
      </c>
    </row>
    <row r="106" s="13" customFormat="1">
      <c r="A106" s="13"/>
      <c r="B106" s="226"/>
      <c r="C106" s="227"/>
      <c r="D106" s="219" t="s">
        <v>139</v>
      </c>
      <c r="E106" s="228" t="s">
        <v>19</v>
      </c>
      <c r="F106" s="229" t="s">
        <v>305</v>
      </c>
      <c r="G106" s="227"/>
      <c r="H106" s="228" t="s">
        <v>19</v>
      </c>
      <c r="I106" s="230"/>
      <c r="J106" s="227"/>
      <c r="K106" s="227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139</v>
      </c>
      <c r="AU106" s="235" t="s">
        <v>82</v>
      </c>
      <c r="AV106" s="13" t="s">
        <v>80</v>
      </c>
      <c r="AW106" s="13" t="s">
        <v>33</v>
      </c>
      <c r="AX106" s="13" t="s">
        <v>72</v>
      </c>
      <c r="AY106" s="235" t="s">
        <v>126</v>
      </c>
    </row>
    <row r="107" s="13" customFormat="1">
      <c r="A107" s="13"/>
      <c r="B107" s="226"/>
      <c r="C107" s="227"/>
      <c r="D107" s="219" t="s">
        <v>139</v>
      </c>
      <c r="E107" s="228" t="s">
        <v>19</v>
      </c>
      <c r="F107" s="229" t="s">
        <v>1416</v>
      </c>
      <c r="G107" s="227"/>
      <c r="H107" s="228" t="s">
        <v>19</v>
      </c>
      <c r="I107" s="230"/>
      <c r="J107" s="227"/>
      <c r="K107" s="227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139</v>
      </c>
      <c r="AU107" s="235" t="s">
        <v>82</v>
      </c>
      <c r="AV107" s="13" t="s">
        <v>80</v>
      </c>
      <c r="AW107" s="13" t="s">
        <v>33</v>
      </c>
      <c r="AX107" s="13" t="s">
        <v>72</v>
      </c>
      <c r="AY107" s="235" t="s">
        <v>126</v>
      </c>
    </row>
    <row r="108" s="14" customFormat="1">
      <c r="A108" s="14"/>
      <c r="B108" s="236"/>
      <c r="C108" s="237"/>
      <c r="D108" s="219" t="s">
        <v>139</v>
      </c>
      <c r="E108" s="239" t="s">
        <v>19</v>
      </c>
      <c r="F108" s="252" t="s">
        <v>239</v>
      </c>
      <c r="G108" s="237"/>
      <c r="H108" s="240">
        <v>117.07599999999999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139</v>
      </c>
      <c r="AU108" s="246" t="s">
        <v>82</v>
      </c>
      <c r="AV108" s="14" t="s">
        <v>82</v>
      </c>
      <c r="AW108" s="14" t="s">
        <v>33</v>
      </c>
      <c r="AX108" s="14" t="s">
        <v>80</v>
      </c>
      <c r="AY108" s="246" t="s">
        <v>126</v>
      </c>
    </row>
    <row r="109" s="2" customFormat="1">
      <c r="A109" s="40"/>
      <c r="B109" s="41"/>
      <c r="C109" s="42"/>
      <c r="D109" s="219" t="s">
        <v>311</v>
      </c>
      <c r="E109" s="42"/>
      <c r="F109" s="253" t="s">
        <v>1417</v>
      </c>
      <c r="G109" s="42"/>
      <c r="H109" s="42"/>
      <c r="I109" s="42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U109" s="19" t="s">
        <v>82</v>
      </c>
    </row>
    <row r="110" s="2" customFormat="1">
      <c r="A110" s="40"/>
      <c r="B110" s="41"/>
      <c r="C110" s="42"/>
      <c r="D110" s="219" t="s">
        <v>311</v>
      </c>
      <c r="E110" s="42"/>
      <c r="F110" s="254" t="s">
        <v>1418</v>
      </c>
      <c r="G110" s="42"/>
      <c r="H110" s="255">
        <v>34.433999999999997</v>
      </c>
      <c r="I110" s="42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U110" s="19" t="s">
        <v>82</v>
      </c>
    </row>
    <row r="111" s="2" customFormat="1">
      <c r="A111" s="40"/>
      <c r="B111" s="41"/>
      <c r="C111" s="42"/>
      <c r="D111" s="219" t="s">
        <v>311</v>
      </c>
      <c r="E111" s="42"/>
      <c r="F111" s="256" t="s">
        <v>1410</v>
      </c>
      <c r="G111" s="42"/>
      <c r="H111" s="42"/>
      <c r="I111" s="42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U111" s="19" t="s">
        <v>82</v>
      </c>
    </row>
    <row r="112" s="2" customFormat="1">
      <c r="A112" s="40"/>
      <c r="B112" s="41"/>
      <c r="C112" s="42"/>
      <c r="D112" s="219" t="s">
        <v>311</v>
      </c>
      <c r="E112" s="42"/>
      <c r="F112" s="257" t="s">
        <v>1384</v>
      </c>
      <c r="G112" s="42"/>
      <c r="H112" s="255">
        <v>34.433999999999997</v>
      </c>
      <c r="I112" s="42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U112" s="19" t="s">
        <v>82</v>
      </c>
    </row>
    <row r="113" s="2" customFormat="1" ht="16.5" customHeight="1">
      <c r="A113" s="40"/>
      <c r="B113" s="41"/>
      <c r="C113" s="206" t="s">
        <v>153</v>
      </c>
      <c r="D113" s="206" t="s">
        <v>129</v>
      </c>
      <c r="E113" s="207" t="s">
        <v>1419</v>
      </c>
      <c r="F113" s="208" t="s">
        <v>1420</v>
      </c>
      <c r="G113" s="209" t="s">
        <v>397</v>
      </c>
      <c r="H113" s="210">
        <v>119</v>
      </c>
      <c r="I113" s="211"/>
      <c r="J113" s="212">
        <f>ROUND(I113*H113,2)</f>
        <v>0</v>
      </c>
      <c r="K113" s="208" t="s">
        <v>133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0.0044400000000000004</v>
      </c>
      <c r="R113" s="215">
        <f>Q113*H113</f>
        <v>0.52836000000000005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153</v>
      </c>
      <c r="AT113" s="217" t="s">
        <v>129</v>
      </c>
      <c r="AU113" s="217" t="s">
        <v>82</v>
      </c>
      <c r="AY113" s="19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153</v>
      </c>
      <c r="BM113" s="217" t="s">
        <v>1421</v>
      </c>
    </row>
    <row r="114" s="2" customFormat="1">
      <c r="A114" s="40"/>
      <c r="B114" s="41"/>
      <c r="C114" s="42"/>
      <c r="D114" s="219" t="s">
        <v>136</v>
      </c>
      <c r="E114" s="42"/>
      <c r="F114" s="220" t="s">
        <v>1422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136</v>
      </c>
      <c r="AU114" s="19" t="s">
        <v>82</v>
      </c>
    </row>
    <row r="115" s="2" customFormat="1">
      <c r="A115" s="40"/>
      <c r="B115" s="41"/>
      <c r="C115" s="42"/>
      <c r="D115" s="224" t="s">
        <v>137</v>
      </c>
      <c r="E115" s="42"/>
      <c r="F115" s="225" t="s">
        <v>1423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137</v>
      </c>
      <c r="AU115" s="19" t="s">
        <v>82</v>
      </c>
    </row>
    <row r="116" s="14" customFormat="1">
      <c r="A116" s="14"/>
      <c r="B116" s="236"/>
      <c r="C116" s="237"/>
      <c r="D116" s="219" t="s">
        <v>139</v>
      </c>
      <c r="E116" s="238" t="s">
        <v>19</v>
      </c>
      <c r="F116" s="239" t="s">
        <v>1424</v>
      </c>
      <c r="G116" s="237"/>
      <c r="H116" s="240">
        <v>119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139</v>
      </c>
      <c r="AU116" s="246" t="s">
        <v>82</v>
      </c>
      <c r="AV116" s="14" t="s">
        <v>82</v>
      </c>
      <c r="AW116" s="14" t="s">
        <v>33</v>
      </c>
      <c r="AX116" s="14" t="s">
        <v>80</v>
      </c>
      <c r="AY116" s="246" t="s">
        <v>126</v>
      </c>
    </row>
    <row r="117" s="2" customFormat="1" ht="16.5" customHeight="1">
      <c r="A117" s="40"/>
      <c r="B117" s="41"/>
      <c r="C117" s="206" t="s">
        <v>125</v>
      </c>
      <c r="D117" s="206" t="s">
        <v>129</v>
      </c>
      <c r="E117" s="207" t="s">
        <v>1425</v>
      </c>
      <c r="F117" s="208" t="s">
        <v>1426</v>
      </c>
      <c r="G117" s="209" t="s">
        <v>397</v>
      </c>
      <c r="H117" s="210">
        <v>119</v>
      </c>
      <c r="I117" s="211"/>
      <c r="J117" s="212">
        <f>ROUND(I117*H117,2)</f>
        <v>0</v>
      </c>
      <c r="K117" s="208" t="s">
        <v>133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153</v>
      </c>
      <c r="AT117" s="217" t="s">
        <v>129</v>
      </c>
      <c r="AU117" s="217" t="s">
        <v>82</v>
      </c>
      <c r="AY117" s="19" t="s">
        <v>126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153</v>
      </c>
      <c r="BM117" s="217" t="s">
        <v>1427</v>
      </c>
    </row>
    <row r="118" s="2" customFormat="1">
      <c r="A118" s="40"/>
      <c r="B118" s="41"/>
      <c r="C118" s="42"/>
      <c r="D118" s="219" t="s">
        <v>136</v>
      </c>
      <c r="E118" s="42"/>
      <c r="F118" s="220" t="s">
        <v>1428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136</v>
      </c>
      <c r="AU118" s="19" t="s">
        <v>82</v>
      </c>
    </row>
    <row r="119" s="2" customFormat="1">
      <c r="A119" s="40"/>
      <c r="B119" s="41"/>
      <c r="C119" s="42"/>
      <c r="D119" s="224" t="s">
        <v>137</v>
      </c>
      <c r="E119" s="42"/>
      <c r="F119" s="225" t="s">
        <v>1429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137</v>
      </c>
      <c r="AU119" s="19" t="s">
        <v>82</v>
      </c>
    </row>
    <row r="120" s="2" customFormat="1" ht="16.5" customHeight="1">
      <c r="A120" s="40"/>
      <c r="B120" s="41"/>
      <c r="C120" s="206" t="s">
        <v>167</v>
      </c>
      <c r="D120" s="206" t="s">
        <v>129</v>
      </c>
      <c r="E120" s="207" t="s">
        <v>1430</v>
      </c>
      <c r="F120" s="208" t="s">
        <v>1431</v>
      </c>
      <c r="G120" s="209" t="s">
        <v>295</v>
      </c>
      <c r="H120" s="210">
        <v>136</v>
      </c>
      <c r="I120" s="211"/>
      <c r="J120" s="212">
        <f>ROUND(I120*H120,2)</f>
        <v>0</v>
      </c>
      <c r="K120" s="208" t="s">
        <v>133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0.0027200000000000002</v>
      </c>
      <c r="R120" s="215">
        <f>Q120*H120</f>
        <v>0.36992000000000003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153</v>
      </c>
      <c r="AT120" s="217" t="s">
        <v>129</v>
      </c>
      <c r="AU120" s="217" t="s">
        <v>82</v>
      </c>
      <c r="AY120" s="19" t="s">
        <v>126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153</v>
      </c>
      <c r="BM120" s="217" t="s">
        <v>1432</v>
      </c>
    </row>
    <row r="121" s="2" customFormat="1">
      <c r="A121" s="40"/>
      <c r="B121" s="41"/>
      <c r="C121" s="42"/>
      <c r="D121" s="219" t="s">
        <v>136</v>
      </c>
      <c r="E121" s="42"/>
      <c r="F121" s="220" t="s">
        <v>1433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136</v>
      </c>
      <c r="AU121" s="19" t="s">
        <v>82</v>
      </c>
    </row>
    <row r="122" s="2" customFormat="1">
      <c r="A122" s="40"/>
      <c r="B122" s="41"/>
      <c r="C122" s="42"/>
      <c r="D122" s="224" t="s">
        <v>137</v>
      </c>
      <c r="E122" s="42"/>
      <c r="F122" s="225" t="s">
        <v>1434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137</v>
      </c>
      <c r="AU122" s="19" t="s">
        <v>82</v>
      </c>
    </row>
    <row r="123" s="14" customFormat="1">
      <c r="A123" s="14"/>
      <c r="B123" s="236"/>
      <c r="C123" s="237"/>
      <c r="D123" s="219" t="s">
        <v>139</v>
      </c>
      <c r="E123" s="238" t="s">
        <v>19</v>
      </c>
      <c r="F123" s="239" t="s">
        <v>1435</v>
      </c>
      <c r="G123" s="237"/>
      <c r="H123" s="240">
        <v>136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139</v>
      </c>
      <c r="AU123" s="246" t="s">
        <v>82</v>
      </c>
      <c r="AV123" s="14" t="s">
        <v>82</v>
      </c>
      <c r="AW123" s="14" t="s">
        <v>33</v>
      </c>
      <c r="AX123" s="14" t="s">
        <v>80</v>
      </c>
      <c r="AY123" s="246" t="s">
        <v>126</v>
      </c>
    </row>
    <row r="124" s="2" customFormat="1" ht="16.5" customHeight="1">
      <c r="A124" s="40"/>
      <c r="B124" s="41"/>
      <c r="C124" s="206" t="s">
        <v>176</v>
      </c>
      <c r="D124" s="206" t="s">
        <v>129</v>
      </c>
      <c r="E124" s="207" t="s">
        <v>1436</v>
      </c>
      <c r="F124" s="208" t="s">
        <v>1437</v>
      </c>
      <c r="G124" s="209" t="s">
        <v>295</v>
      </c>
      <c r="H124" s="210">
        <v>136</v>
      </c>
      <c r="I124" s="211"/>
      <c r="J124" s="212">
        <f>ROUND(I124*H124,2)</f>
        <v>0</v>
      </c>
      <c r="K124" s="208" t="s">
        <v>133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153</v>
      </c>
      <c r="AT124" s="217" t="s">
        <v>129</v>
      </c>
      <c r="AU124" s="217" t="s">
        <v>82</v>
      </c>
      <c r="AY124" s="19" t="s">
        <v>126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153</v>
      </c>
      <c r="BM124" s="217" t="s">
        <v>1438</v>
      </c>
    </row>
    <row r="125" s="2" customFormat="1">
      <c r="A125" s="40"/>
      <c r="B125" s="41"/>
      <c r="C125" s="42"/>
      <c r="D125" s="219" t="s">
        <v>136</v>
      </c>
      <c r="E125" s="42"/>
      <c r="F125" s="220" t="s">
        <v>1439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136</v>
      </c>
      <c r="AU125" s="19" t="s">
        <v>82</v>
      </c>
    </row>
    <row r="126" s="2" customFormat="1">
      <c r="A126" s="40"/>
      <c r="B126" s="41"/>
      <c r="C126" s="42"/>
      <c r="D126" s="224" t="s">
        <v>137</v>
      </c>
      <c r="E126" s="42"/>
      <c r="F126" s="225" t="s">
        <v>1440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137</v>
      </c>
      <c r="AU126" s="19" t="s">
        <v>82</v>
      </c>
    </row>
    <row r="127" s="2" customFormat="1" ht="21.75" customHeight="1">
      <c r="A127" s="40"/>
      <c r="B127" s="41"/>
      <c r="C127" s="206" t="s">
        <v>183</v>
      </c>
      <c r="D127" s="206" t="s">
        <v>129</v>
      </c>
      <c r="E127" s="207" t="s">
        <v>1050</v>
      </c>
      <c r="F127" s="208" t="s">
        <v>1051</v>
      </c>
      <c r="G127" s="209" t="s">
        <v>295</v>
      </c>
      <c r="H127" s="210">
        <v>76.022999999999996</v>
      </c>
      <c r="I127" s="211"/>
      <c r="J127" s="212">
        <f>ROUND(I127*H127,2)</f>
        <v>0</v>
      </c>
      <c r="K127" s="208" t="s">
        <v>133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153</v>
      </c>
      <c r="AT127" s="217" t="s">
        <v>129</v>
      </c>
      <c r="AU127" s="217" t="s">
        <v>82</v>
      </c>
      <c r="AY127" s="19" t="s">
        <v>126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153</v>
      </c>
      <c r="BM127" s="217" t="s">
        <v>1441</v>
      </c>
    </row>
    <row r="128" s="2" customFormat="1">
      <c r="A128" s="40"/>
      <c r="B128" s="41"/>
      <c r="C128" s="42"/>
      <c r="D128" s="219" t="s">
        <v>136</v>
      </c>
      <c r="E128" s="42"/>
      <c r="F128" s="220" t="s">
        <v>1053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136</v>
      </c>
      <c r="AU128" s="19" t="s">
        <v>82</v>
      </c>
    </row>
    <row r="129" s="2" customFormat="1">
      <c r="A129" s="40"/>
      <c r="B129" s="41"/>
      <c r="C129" s="42"/>
      <c r="D129" s="224" t="s">
        <v>137</v>
      </c>
      <c r="E129" s="42"/>
      <c r="F129" s="225" t="s">
        <v>1054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137</v>
      </c>
      <c r="AU129" s="19" t="s">
        <v>82</v>
      </c>
    </row>
    <row r="130" s="13" customFormat="1">
      <c r="A130" s="13"/>
      <c r="B130" s="226"/>
      <c r="C130" s="227"/>
      <c r="D130" s="219" t="s">
        <v>139</v>
      </c>
      <c r="E130" s="228" t="s">
        <v>19</v>
      </c>
      <c r="F130" s="229" t="s">
        <v>1442</v>
      </c>
      <c r="G130" s="227"/>
      <c r="H130" s="228" t="s">
        <v>19</v>
      </c>
      <c r="I130" s="230"/>
      <c r="J130" s="227"/>
      <c r="K130" s="227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139</v>
      </c>
      <c r="AU130" s="235" t="s">
        <v>82</v>
      </c>
      <c r="AV130" s="13" t="s">
        <v>80</v>
      </c>
      <c r="AW130" s="13" t="s">
        <v>33</v>
      </c>
      <c r="AX130" s="13" t="s">
        <v>72</v>
      </c>
      <c r="AY130" s="235" t="s">
        <v>126</v>
      </c>
    </row>
    <row r="131" s="14" customFormat="1">
      <c r="A131" s="14"/>
      <c r="B131" s="236"/>
      <c r="C131" s="237"/>
      <c r="D131" s="219" t="s">
        <v>139</v>
      </c>
      <c r="E131" s="238" t="s">
        <v>19</v>
      </c>
      <c r="F131" s="239" t="s">
        <v>1387</v>
      </c>
      <c r="G131" s="237"/>
      <c r="H131" s="240">
        <v>117.07599999999999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139</v>
      </c>
      <c r="AU131" s="246" t="s">
        <v>82</v>
      </c>
      <c r="AV131" s="14" t="s">
        <v>82</v>
      </c>
      <c r="AW131" s="14" t="s">
        <v>33</v>
      </c>
      <c r="AX131" s="14" t="s">
        <v>72</v>
      </c>
      <c r="AY131" s="246" t="s">
        <v>126</v>
      </c>
    </row>
    <row r="132" s="13" customFormat="1">
      <c r="A132" s="13"/>
      <c r="B132" s="226"/>
      <c r="C132" s="227"/>
      <c r="D132" s="219" t="s">
        <v>139</v>
      </c>
      <c r="E132" s="228" t="s">
        <v>19</v>
      </c>
      <c r="F132" s="229" t="s">
        <v>1443</v>
      </c>
      <c r="G132" s="227"/>
      <c r="H132" s="228" t="s">
        <v>19</v>
      </c>
      <c r="I132" s="230"/>
      <c r="J132" s="227"/>
      <c r="K132" s="227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139</v>
      </c>
      <c r="AU132" s="235" t="s">
        <v>82</v>
      </c>
      <c r="AV132" s="13" t="s">
        <v>80</v>
      </c>
      <c r="AW132" s="13" t="s">
        <v>33</v>
      </c>
      <c r="AX132" s="13" t="s">
        <v>72</v>
      </c>
      <c r="AY132" s="235" t="s">
        <v>126</v>
      </c>
    </row>
    <row r="133" s="14" customFormat="1">
      <c r="A133" s="14"/>
      <c r="B133" s="236"/>
      <c r="C133" s="237"/>
      <c r="D133" s="219" t="s">
        <v>139</v>
      </c>
      <c r="E133" s="238" t="s">
        <v>19</v>
      </c>
      <c r="F133" s="239" t="s">
        <v>1444</v>
      </c>
      <c r="G133" s="237"/>
      <c r="H133" s="240">
        <v>-4.8239999999999998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139</v>
      </c>
      <c r="AU133" s="246" t="s">
        <v>82</v>
      </c>
      <c r="AV133" s="14" t="s">
        <v>82</v>
      </c>
      <c r="AW133" s="14" t="s">
        <v>33</v>
      </c>
      <c r="AX133" s="14" t="s">
        <v>72</v>
      </c>
      <c r="AY133" s="246" t="s">
        <v>126</v>
      </c>
    </row>
    <row r="134" s="14" customFormat="1">
      <c r="A134" s="14"/>
      <c r="B134" s="236"/>
      <c r="C134" s="237"/>
      <c r="D134" s="219" t="s">
        <v>139</v>
      </c>
      <c r="E134" s="238" t="s">
        <v>19</v>
      </c>
      <c r="F134" s="239" t="s">
        <v>1445</v>
      </c>
      <c r="G134" s="237"/>
      <c r="H134" s="240">
        <v>-15.340999999999999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139</v>
      </c>
      <c r="AU134" s="246" t="s">
        <v>82</v>
      </c>
      <c r="AV134" s="14" t="s">
        <v>82</v>
      </c>
      <c r="AW134" s="14" t="s">
        <v>33</v>
      </c>
      <c r="AX134" s="14" t="s">
        <v>72</v>
      </c>
      <c r="AY134" s="246" t="s">
        <v>126</v>
      </c>
    </row>
    <row r="135" s="14" customFormat="1">
      <c r="A135" s="14"/>
      <c r="B135" s="236"/>
      <c r="C135" s="237"/>
      <c r="D135" s="219" t="s">
        <v>139</v>
      </c>
      <c r="E135" s="238" t="s">
        <v>19</v>
      </c>
      <c r="F135" s="239" t="s">
        <v>1446</v>
      </c>
      <c r="G135" s="237"/>
      <c r="H135" s="240">
        <v>-20.888000000000002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139</v>
      </c>
      <c r="AU135" s="246" t="s">
        <v>82</v>
      </c>
      <c r="AV135" s="14" t="s">
        <v>82</v>
      </c>
      <c r="AW135" s="14" t="s">
        <v>33</v>
      </c>
      <c r="AX135" s="14" t="s">
        <v>72</v>
      </c>
      <c r="AY135" s="246" t="s">
        <v>126</v>
      </c>
    </row>
    <row r="136" s="15" customFormat="1">
      <c r="A136" s="15"/>
      <c r="B136" s="258"/>
      <c r="C136" s="259"/>
      <c r="D136" s="219" t="s">
        <v>139</v>
      </c>
      <c r="E136" s="260" t="s">
        <v>19</v>
      </c>
      <c r="F136" s="261" t="s">
        <v>343</v>
      </c>
      <c r="G136" s="259"/>
      <c r="H136" s="262">
        <v>76.022999999999996</v>
      </c>
      <c r="I136" s="263"/>
      <c r="J136" s="259"/>
      <c r="K136" s="259"/>
      <c r="L136" s="264"/>
      <c r="M136" s="265"/>
      <c r="N136" s="266"/>
      <c r="O136" s="266"/>
      <c r="P136" s="266"/>
      <c r="Q136" s="266"/>
      <c r="R136" s="266"/>
      <c r="S136" s="266"/>
      <c r="T136" s="267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8" t="s">
        <v>139</v>
      </c>
      <c r="AU136" s="268" t="s">
        <v>82</v>
      </c>
      <c r="AV136" s="15" t="s">
        <v>153</v>
      </c>
      <c r="AW136" s="15" t="s">
        <v>33</v>
      </c>
      <c r="AX136" s="15" t="s">
        <v>80</v>
      </c>
      <c r="AY136" s="268" t="s">
        <v>126</v>
      </c>
    </row>
    <row r="137" s="2" customFormat="1" ht="21.75" customHeight="1">
      <c r="A137" s="40"/>
      <c r="B137" s="41"/>
      <c r="C137" s="206" t="s">
        <v>189</v>
      </c>
      <c r="D137" s="206" t="s">
        <v>129</v>
      </c>
      <c r="E137" s="207" t="s">
        <v>1056</v>
      </c>
      <c r="F137" s="208" t="s">
        <v>1057</v>
      </c>
      <c r="G137" s="209" t="s">
        <v>295</v>
      </c>
      <c r="H137" s="210">
        <v>41.052999999999997</v>
      </c>
      <c r="I137" s="211"/>
      <c r="J137" s="212">
        <f>ROUND(I137*H137,2)</f>
        <v>0</v>
      </c>
      <c r="K137" s="208" t="s">
        <v>133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153</v>
      </c>
      <c r="AT137" s="217" t="s">
        <v>129</v>
      </c>
      <c r="AU137" s="217" t="s">
        <v>82</v>
      </c>
      <c r="AY137" s="19" t="s">
        <v>126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153</v>
      </c>
      <c r="BM137" s="217" t="s">
        <v>1447</v>
      </c>
    </row>
    <row r="138" s="2" customFormat="1">
      <c r="A138" s="40"/>
      <c r="B138" s="41"/>
      <c r="C138" s="42"/>
      <c r="D138" s="219" t="s">
        <v>136</v>
      </c>
      <c r="E138" s="42"/>
      <c r="F138" s="220" t="s">
        <v>1059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136</v>
      </c>
      <c r="AU138" s="19" t="s">
        <v>82</v>
      </c>
    </row>
    <row r="139" s="2" customFormat="1">
      <c r="A139" s="40"/>
      <c r="B139" s="41"/>
      <c r="C139" s="42"/>
      <c r="D139" s="224" t="s">
        <v>137</v>
      </c>
      <c r="E139" s="42"/>
      <c r="F139" s="225" t="s">
        <v>1060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137</v>
      </c>
      <c r="AU139" s="19" t="s">
        <v>82</v>
      </c>
    </row>
    <row r="140" s="13" customFormat="1">
      <c r="A140" s="13"/>
      <c r="B140" s="226"/>
      <c r="C140" s="227"/>
      <c r="D140" s="219" t="s">
        <v>139</v>
      </c>
      <c r="E140" s="228" t="s">
        <v>19</v>
      </c>
      <c r="F140" s="229" t="s">
        <v>1448</v>
      </c>
      <c r="G140" s="227"/>
      <c r="H140" s="228" t="s">
        <v>19</v>
      </c>
      <c r="I140" s="230"/>
      <c r="J140" s="227"/>
      <c r="K140" s="227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139</v>
      </c>
      <c r="AU140" s="235" t="s">
        <v>82</v>
      </c>
      <c r="AV140" s="13" t="s">
        <v>80</v>
      </c>
      <c r="AW140" s="13" t="s">
        <v>33</v>
      </c>
      <c r="AX140" s="13" t="s">
        <v>72</v>
      </c>
      <c r="AY140" s="235" t="s">
        <v>126</v>
      </c>
    </row>
    <row r="141" s="14" customFormat="1">
      <c r="A141" s="14"/>
      <c r="B141" s="236"/>
      <c r="C141" s="237"/>
      <c r="D141" s="219" t="s">
        <v>139</v>
      </c>
      <c r="E141" s="238" t="s">
        <v>19</v>
      </c>
      <c r="F141" s="239" t="s">
        <v>1372</v>
      </c>
      <c r="G141" s="237"/>
      <c r="H141" s="240">
        <v>4.8239999999999998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139</v>
      </c>
      <c r="AU141" s="246" t="s">
        <v>82</v>
      </c>
      <c r="AV141" s="14" t="s">
        <v>82</v>
      </c>
      <c r="AW141" s="14" t="s">
        <v>33</v>
      </c>
      <c r="AX141" s="14" t="s">
        <v>72</v>
      </c>
      <c r="AY141" s="246" t="s">
        <v>126</v>
      </c>
    </row>
    <row r="142" s="14" customFormat="1">
      <c r="A142" s="14"/>
      <c r="B142" s="236"/>
      <c r="C142" s="237"/>
      <c r="D142" s="219" t="s">
        <v>139</v>
      </c>
      <c r="E142" s="238" t="s">
        <v>19</v>
      </c>
      <c r="F142" s="239" t="s">
        <v>1376</v>
      </c>
      <c r="G142" s="237"/>
      <c r="H142" s="240">
        <v>15.340999999999999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139</v>
      </c>
      <c r="AU142" s="246" t="s">
        <v>82</v>
      </c>
      <c r="AV142" s="14" t="s">
        <v>82</v>
      </c>
      <c r="AW142" s="14" t="s">
        <v>33</v>
      </c>
      <c r="AX142" s="14" t="s">
        <v>72</v>
      </c>
      <c r="AY142" s="246" t="s">
        <v>126</v>
      </c>
    </row>
    <row r="143" s="14" customFormat="1">
      <c r="A143" s="14"/>
      <c r="B143" s="236"/>
      <c r="C143" s="237"/>
      <c r="D143" s="219" t="s">
        <v>139</v>
      </c>
      <c r="E143" s="238" t="s">
        <v>19</v>
      </c>
      <c r="F143" s="239" t="s">
        <v>1380</v>
      </c>
      <c r="G143" s="237"/>
      <c r="H143" s="240">
        <v>20.888000000000002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139</v>
      </c>
      <c r="AU143" s="246" t="s">
        <v>82</v>
      </c>
      <c r="AV143" s="14" t="s">
        <v>82</v>
      </c>
      <c r="AW143" s="14" t="s">
        <v>33</v>
      </c>
      <c r="AX143" s="14" t="s">
        <v>72</v>
      </c>
      <c r="AY143" s="246" t="s">
        <v>126</v>
      </c>
    </row>
    <row r="144" s="15" customFormat="1">
      <c r="A144" s="15"/>
      <c r="B144" s="258"/>
      <c r="C144" s="259"/>
      <c r="D144" s="219" t="s">
        <v>139</v>
      </c>
      <c r="E144" s="260" t="s">
        <v>19</v>
      </c>
      <c r="F144" s="261" t="s">
        <v>343</v>
      </c>
      <c r="G144" s="259"/>
      <c r="H144" s="262">
        <v>41.052999999999997</v>
      </c>
      <c r="I144" s="263"/>
      <c r="J144" s="259"/>
      <c r="K144" s="259"/>
      <c r="L144" s="264"/>
      <c r="M144" s="265"/>
      <c r="N144" s="266"/>
      <c r="O144" s="266"/>
      <c r="P144" s="266"/>
      <c r="Q144" s="266"/>
      <c r="R144" s="266"/>
      <c r="S144" s="266"/>
      <c r="T144" s="267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8" t="s">
        <v>139</v>
      </c>
      <c r="AU144" s="268" t="s">
        <v>82</v>
      </c>
      <c r="AV144" s="15" t="s">
        <v>153</v>
      </c>
      <c r="AW144" s="15" t="s">
        <v>33</v>
      </c>
      <c r="AX144" s="15" t="s">
        <v>80</v>
      </c>
      <c r="AY144" s="268" t="s">
        <v>126</v>
      </c>
    </row>
    <row r="145" s="2" customFormat="1" ht="16.5" customHeight="1">
      <c r="A145" s="40"/>
      <c r="B145" s="41"/>
      <c r="C145" s="206" t="s">
        <v>195</v>
      </c>
      <c r="D145" s="206" t="s">
        <v>129</v>
      </c>
      <c r="E145" s="207" t="s">
        <v>1066</v>
      </c>
      <c r="F145" s="208" t="s">
        <v>1067</v>
      </c>
      <c r="G145" s="209" t="s">
        <v>295</v>
      </c>
      <c r="H145" s="210">
        <v>76.022999999999996</v>
      </c>
      <c r="I145" s="211"/>
      <c r="J145" s="212">
        <f>ROUND(I145*H145,2)</f>
        <v>0</v>
      </c>
      <c r="K145" s="208" t="s">
        <v>133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153</v>
      </c>
      <c r="AT145" s="217" t="s">
        <v>129</v>
      </c>
      <c r="AU145" s="217" t="s">
        <v>82</v>
      </c>
      <c r="AY145" s="19" t="s">
        <v>126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153</v>
      </c>
      <c r="BM145" s="217" t="s">
        <v>1449</v>
      </c>
    </row>
    <row r="146" s="2" customFormat="1">
      <c r="A146" s="40"/>
      <c r="B146" s="41"/>
      <c r="C146" s="42"/>
      <c r="D146" s="219" t="s">
        <v>136</v>
      </c>
      <c r="E146" s="42"/>
      <c r="F146" s="220" t="s">
        <v>1069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136</v>
      </c>
      <c r="AU146" s="19" t="s">
        <v>82</v>
      </c>
    </row>
    <row r="147" s="2" customFormat="1">
      <c r="A147" s="40"/>
      <c r="B147" s="41"/>
      <c r="C147" s="42"/>
      <c r="D147" s="224" t="s">
        <v>137</v>
      </c>
      <c r="E147" s="42"/>
      <c r="F147" s="225" t="s">
        <v>1070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137</v>
      </c>
      <c r="AU147" s="19" t="s">
        <v>82</v>
      </c>
    </row>
    <row r="148" s="13" customFormat="1">
      <c r="A148" s="13"/>
      <c r="B148" s="226"/>
      <c r="C148" s="227"/>
      <c r="D148" s="219" t="s">
        <v>139</v>
      </c>
      <c r="E148" s="228" t="s">
        <v>19</v>
      </c>
      <c r="F148" s="229" t="s">
        <v>1442</v>
      </c>
      <c r="G148" s="227"/>
      <c r="H148" s="228" t="s">
        <v>19</v>
      </c>
      <c r="I148" s="230"/>
      <c r="J148" s="227"/>
      <c r="K148" s="227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139</v>
      </c>
      <c r="AU148" s="235" t="s">
        <v>82</v>
      </c>
      <c r="AV148" s="13" t="s">
        <v>80</v>
      </c>
      <c r="AW148" s="13" t="s">
        <v>33</v>
      </c>
      <c r="AX148" s="13" t="s">
        <v>72</v>
      </c>
      <c r="AY148" s="235" t="s">
        <v>126</v>
      </c>
    </row>
    <row r="149" s="14" customFormat="1">
      <c r="A149" s="14"/>
      <c r="B149" s="236"/>
      <c r="C149" s="237"/>
      <c r="D149" s="219" t="s">
        <v>139</v>
      </c>
      <c r="E149" s="238" t="s">
        <v>19</v>
      </c>
      <c r="F149" s="239" t="s">
        <v>1387</v>
      </c>
      <c r="G149" s="237"/>
      <c r="H149" s="240">
        <v>117.07599999999999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139</v>
      </c>
      <c r="AU149" s="246" t="s">
        <v>82</v>
      </c>
      <c r="AV149" s="14" t="s">
        <v>82</v>
      </c>
      <c r="AW149" s="14" t="s">
        <v>33</v>
      </c>
      <c r="AX149" s="14" t="s">
        <v>72</v>
      </c>
      <c r="AY149" s="246" t="s">
        <v>126</v>
      </c>
    </row>
    <row r="150" s="13" customFormat="1">
      <c r="A150" s="13"/>
      <c r="B150" s="226"/>
      <c r="C150" s="227"/>
      <c r="D150" s="219" t="s">
        <v>139</v>
      </c>
      <c r="E150" s="228" t="s">
        <v>19</v>
      </c>
      <c r="F150" s="229" t="s">
        <v>1443</v>
      </c>
      <c r="G150" s="227"/>
      <c r="H150" s="228" t="s">
        <v>19</v>
      </c>
      <c r="I150" s="230"/>
      <c r="J150" s="227"/>
      <c r="K150" s="227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139</v>
      </c>
      <c r="AU150" s="235" t="s">
        <v>82</v>
      </c>
      <c r="AV150" s="13" t="s">
        <v>80</v>
      </c>
      <c r="AW150" s="13" t="s">
        <v>33</v>
      </c>
      <c r="AX150" s="13" t="s">
        <v>72</v>
      </c>
      <c r="AY150" s="235" t="s">
        <v>126</v>
      </c>
    </row>
    <row r="151" s="14" customFormat="1">
      <c r="A151" s="14"/>
      <c r="B151" s="236"/>
      <c r="C151" s="237"/>
      <c r="D151" s="219" t="s">
        <v>139</v>
      </c>
      <c r="E151" s="238" t="s">
        <v>19</v>
      </c>
      <c r="F151" s="239" t="s">
        <v>1444</v>
      </c>
      <c r="G151" s="237"/>
      <c r="H151" s="240">
        <v>-4.8239999999999998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139</v>
      </c>
      <c r="AU151" s="246" t="s">
        <v>82</v>
      </c>
      <c r="AV151" s="14" t="s">
        <v>82</v>
      </c>
      <c r="AW151" s="14" t="s">
        <v>33</v>
      </c>
      <c r="AX151" s="14" t="s">
        <v>72</v>
      </c>
      <c r="AY151" s="246" t="s">
        <v>126</v>
      </c>
    </row>
    <row r="152" s="14" customFormat="1">
      <c r="A152" s="14"/>
      <c r="B152" s="236"/>
      <c r="C152" s="237"/>
      <c r="D152" s="219" t="s">
        <v>139</v>
      </c>
      <c r="E152" s="238" t="s">
        <v>19</v>
      </c>
      <c r="F152" s="239" t="s">
        <v>1445</v>
      </c>
      <c r="G152" s="237"/>
      <c r="H152" s="240">
        <v>-15.340999999999999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139</v>
      </c>
      <c r="AU152" s="246" t="s">
        <v>82</v>
      </c>
      <c r="AV152" s="14" t="s">
        <v>82</v>
      </c>
      <c r="AW152" s="14" t="s">
        <v>33</v>
      </c>
      <c r="AX152" s="14" t="s">
        <v>72</v>
      </c>
      <c r="AY152" s="246" t="s">
        <v>126</v>
      </c>
    </row>
    <row r="153" s="14" customFormat="1">
      <c r="A153" s="14"/>
      <c r="B153" s="236"/>
      <c r="C153" s="237"/>
      <c r="D153" s="219" t="s">
        <v>139</v>
      </c>
      <c r="E153" s="238" t="s">
        <v>19</v>
      </c>
      <c r="F153" s="239" t="s">
        <v>1446</v>
      </c>
      <c r="G153" s="237"/>
      <c r="H153" s="240">
        <v>-20.888000000000002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139</v>
      </c>
      <c r="AU153" s="246" t="s">
        <v>82</v>
      </c>
      <c r="AV153" s="14" t="s">
        <v>82</v>
      </c>
      <c r="AW153" s="14" t="s">
        <v>33</v>
      </c>
      <c r="AX153" s="14" t="s">
        <v>72</v>
      </c>
      <c r="AY153" s="246" t="s">
        <v>126</v>
      </c>
    </row>
    <row r="154" s="15" customFormat="1">
      <c r="A154" s="15"/>
      <c r="B154" s="258"/>
      <c r="C154" s="259"/>
      <c r="D154" s="219" t="s">
        <v>139</v>
      </c>
      <c r="E154" s="260" t="s">
        <v>19</v>
      </c>
      <c r="F154" s="261" t="s">
        <v>343</v>
      </c>
      <c r="G154" s="259"/>
      <c r="H154" s="262">
        <v>76.022999999999996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8" t="s">
        <v>139</v>
      </c>
      <c r="AU154" s="268" t="s">
        <v>82</v>
      </c>
      <c r="AV154" s="15" t="s">
        <v>153</v>
      </c>
      <c r="AW154" s="15" t="s">
        <v>33</v>
      </c>
      <c r="AX154" s="15" t="s">
        <v>80</v>
      </c>
      <c r="AY154" s="268" t="s">
        <v>126</v>
      </c>
    </row>
    <row r="155" s="2" customFormat="1" ht="16.5" customHeight="1">
      <c r="A155" s="40"/>
      <c r="B155" s="41"/>
      <c r="C155" s="206" t="s">
        <v>200</v>
      </c>
      <c r="D155" s="206" t="s">
        <v>129</v>
      </c>
      <c r="E155" s="207" t="s">
        <v>356</v>
      </c>
      <c r="F155" s="208" t="s">
        <v>357</v>
      </c>
      <c r="G155" s="209" t="s">
        <v>358</v>
      </c>
      <c r="H155" s="210">
        <v>41.052999999999997</v>
      </c>
      <c r="I155" s="211"/>
      <c r="J155" s="212">
        <f>ROUND(I155*H155,2)</f>
        <v>0</v>
      </c>
      <c r="K155" s="208" t="s">
        <v>133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153</v>
      </c>
      <c r="AT155" s="217" t="s">
        <v>129</v>
      </c>
      <c r="AU155" s="217" t="s">
        <v>82</v>
      </c>
      <c r="AY155" s="19" t="s">
        <v>126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153</v>
      </c>
      <c r="BM155" s="217" t="s">
        <v>1450</v>
      </c>
    </row>
    <row r="156" s="2" customFormat="1">
      <c r="A156" s="40"/>
      <c r="B156" s="41"/>
      <c r="C156" s="42"/>
      <c r="D156" s="219" t="s">
        <v>136</v>
      </c>
      <c r="E156" s="42"/>
      <c r="F156" s="220" t="s">
        <v>360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136</v>
      </c>
      <c r="AU156" s="19" t="s">
        <v>82</v>
      </c>
    </row>
    <row r="157" s="2" customFormat="1">
      <c r="A157" s="40"/>
      <c r="B157" s="41"/>
      <c r="C157" s="42"/>
      <c r="D157" s="224" t="s">
        <v>137</v>
      </c>
      <c r="E157" s="42"/>
      <c r="F157" s="225" t="s">
        <v>361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137</v>
      </c>
      <c r="AU157" s="19" t="s">
        <v>82</v>
      </c>
    </row>
    <row r="158" s="2" customFormat="1" ht="16.5" customHeight="1">
      <c r="A158" s="40"/>
      <c r="B158" s="41"/>
      <c r="C158" s="206" t="s">
        <v>8</v>
      </c>
      <c r="D158" s="206" t="s">
        <v>129</v>
      </c>
      <c r="E158" s="207" t="s">
        <v>363</v>
      </c>
      <c r="F158" s="208" t="s">
        <v>364</v>
      </c>
      <c r="G158" s="209" t="s">
        <v>295</v>
      </c>
      <c r="H158" s="210">
        <v>117.07599999999999</v>
      </c>
      <c r="I158" s="211"/>
      <c r="J158" s="212">
        <f>ROUND(I158*H158,2)</f>
        <v>0</v>
      </c>
      <c r="K158" s="208" t="s">
        <v>133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153</v>
      </c>
      <c r="AT158" s="217" t="s">
        <v>129</v>
      </c>
      <c r="AU158" s="217" t="s">
        <v>82</v>
      </c>
      <c r="AY158" s="19" t="s">
        <v>126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153</v>
      </c>
      <c r="BM158" s="217" t="s">
        <v>1451</v>
      </c>
    </row>
    <row r="159" s="2" customFormat="1">
      <c r="A159" s="40"/>
      <c r="B159" s="41"/>
      <c r="C159" s="42"/>
      <c r="D159" s="219" t="s">
        <v>136</v>
      </c>
      <c r="E159" s="42"/>
      <c r="F159" s="220" t="s">
        <v>366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136</v>
      </c>
      <c r="AU159" s="19" t="s">
        <v>82</v>
      </c>
    </row>
    <row r="160" s="2" customFormat="1">
      <c r="A160" s="40"/>
      <c r="B160" s="41"/>
      <c r="C160" s="42"/>
      <c r="D160" s="224" t="s">
        <v>137</v>
      </c>
      <c r="E160" s="42"/>
      <c r="F160" s="225" t="s">
        <v>367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137</v>
      </c>
      <c r="AU160" s="19" t="s">
        <v>82</v>
      </c>
    </row>
    <row r="161" s="13" customFormat="1">
      <c r="A161" s="13"/>
      <c r="B161" s="226"/>
      <c r="C161" s="227"/>
      <c r="D161" s="219" t="s">
        <v>139</v>
      </c>
      <c r="E161" s="228" t="s">
        <v>19</v>
      </c>
      <c r="F161" s="229" t="s">
        <v>305</v>
      </c>
      <c r="G161" s="227"/>
      <c r="H161" s="228" t="s">
        <v>19</v>
      </c>
      <c r="I161" s="230"/>
      <c r="J161" s="227"/>
      <c r="K161" s="227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139</v>
      </c>
      <c r="AU161" s="235" t="s">
        <v>82</v>
      </c>
      <c r="AV161" s="13" t="s">
        <v>80</v>
      </c>
      <c r="AW161" s="13" t="s">
        <v>33</v>
      </c>
      <c r="AX161" s="13" t="s">
        <v>72</v>
      </c>
      <c r="AY161" s="235" t="s">
        <v>126</v>
      </c>
    </row>
    <row r="162" s="13" customFormat="1">
      <c r="A162" s="13"/>
      <c r="B162" s="226"/>
      <c r="C162" s="227"/>
      <c r="D162" s="219" t="s">
        <v>139</v>
      </c>
      <c r="E162" s="228" t="s">
        <v>19</v>
      </c>
      <c r="F162" s="229" t="s">
        <v>1416</v>
      </c>
      <c r="G162" s="227"/>
      <c r="H162" s="228" t="s">
        <v>19</v>
      </c>
      <c r="I162" s="230"/>
      <c r="J162" s="227"/>
      <c r="K162" s="227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139</v>
      </c>
      <c r="AU162" s="235" t="s">
        <v>82</v>
      </c>
      <c r="AV162" s="13" t="s">
        <v>80</v>
      </c>
      <c r="AW162" s="13" t="s">
        <v>33</v>
      </c>
      <c r="AX162" s="13" t="s">
        <v>72</v>
      </c>
      <c r="AY162" s="235" t="s">
        <v>126</v>
      </c>
    </row>
    <row r="163" s="14" customFormat="1">
      <c r="A163" s="14"/>
      <c r="B163" s="236"/>
      <c r="C163" s="237"/>
      <c r="D163" s="219" t="s">
        <v>139</v>
      </c>
      <c r="E163" s="239" t="s">
        <v>19</v>
      </c>
      <c r="F163" s="252" t="s">
        <v>239</v>
      </c>
      <c r="G163" s="237"/>
      <c r="H163" s="240">
        <v>117.07599999999999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139</v>
      </c>
      <c r="AU163" s="246" t="s">
        <v>82</v>
      </c>
      <c r="AV163" s="14" t="s">
        <v>82</v>
      </c>
      <c r="AW163" s="14" t="s">
        <v>33</v>
      </c>
      <c r="AX163" s="14" t="s">
        <v>80</v>
      </c>
      <c r="AY163" s="246" t="s">
        <v>126</v>
      </c>
    </row>
    <row r="164" s="2" customFormat="1">
      <c r="A164" s="40"/>
      <c r="B164" s="41"/>
      <c r="C164" s="42"/>
      <c r="D164" s="219" t="s">
        <v>311</v>
      </c>
      <c r="E164" s="42"/>
      <c r="F164" s="253" t="s">
        <v>1417</v>
      </c>
      <c r="G164" s="42"/>
      <c r="H164" s="42"/>
      <c r="I164" s="42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U164" s="19" t="s">
        <v>82</v>
      </c>
    </row>
    <row r="165" s="2" customFormat="1">
      <c r="A165" s="40"/>
      <c r="B165" s="41"/>
      <c r="C165" s="42"/>
      <c r="D165" s="219" t="s">
        <v>311</v>
      </c>
      <c r="E165" s="42"/>
      <c r="F165" s="254" t="s">
        <v>1418</v>
      </c>
      <c r="G165" s="42"/>
      <c r="H165" s="255">
        <v>34.433999999999997</v>
      </c>
      <c r="I165" s="42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U165" s="19" t="s">
        <v>82</v>
      </c>
    </row>
    <row r="166" s="2" customFormat="1">
      <c r="A166" s="40"/>
      <c r="B166" s="41"/>
      <c r="C166" s="42"/>
      <c r="D166" s="219" t="s">
        <v>311</v>
      </c>
      <c r="E166" s="42"/>
      <c r="F166" s="256" t="s">
        <v>1410</v>
      </c>
      <c r="G166" s="42"/>
      <c r="H166" s="42"/>
      <c r="I166" s="42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U166" s="19" t="s">
        <v>82</v>
      </c>
    </row>
    <row r="167" s="2" customFormat="1">
      <c r="A167" s="40"/>
      <c r="B167" s="41"/>
      <c r="C167" s="42"/>
      <c r="D167" s="219" t="s">
        <v>311</v>
      </c>
      <c r="E167" s="42"/>
      <c r="F167" s="257" t="s">
        <v>1384</v>
      </c>
      <c r="G167" s="42"/>
      <c r="H167" s="255">
        <v>34.433999999999997</v>
      </c>
      <c r="I167" s="42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U167" s="19" t="s">
        <v>82</v>
      </c>
    </row>
    <row r="168" s="2" customFormat="1" ht="16.5" customHeight="1">
      <c r="A168" s="40"/>
      <c r="B168" s="41"/>
      <c r="C168" s="206" t="s">
        <v>208</v>
      </c>
      <c r="D168" s="206" t="s">
        <v>129</v>
      </c>
      <c r="E168" s="207" t="s">
        <v>368</v>
      </c>
      <c r="F168" s="208" t="s">
        <v>369</v>
      </c>
      <c r="G168" s="209" t="s">
        <v>295</v>
      </c>
      <c r="H168" s="210">
        <v>76.022999999999996</v>
      </c>
      <c r="I168" s="211"/>
      <c r="J168" s="212">
        <f>ROUND(I168*H168,2)</f>
        <v>0</v>
      </c>
      <c r="K168" s="208" t="s">
        <v>133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153</v>
      </c>
      <c r="AT168" s="217" t="s">
        <v>129</v>
      </c>
      <c r="AU168" s="217" t="s">
        <v>82</v>
      </c>
      <c r="AY168" s="19" t="s">
        <v>126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153</v>
      </c>
      <c r="BM168" s="217" t="s">
        <v>1452</v>
      </c>
    </row>
    <row r="169" s="2" customFormat="1">
      <c r="A169" s="40"/>
      <c r="B169" s="41"/>
      <c r="C169" s="42"/>
      <c r="D169" s="219" t="s">
        <v>136</v>
      </c>
      <c r="E169" s="42"/>
      <c r="F169" s="220" t="s">
        <v>371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136</v>
      </c>
      <c r="AU169" s="19" t="s">
        <v>82</v>
      </c>
    </row>
    <row r="170" s="2" customFormat="1">
      <c r="A170" s="40"/>
      <c r="B170" s="41"/>
      <c r="C170" s="42"/>
      <c r="D170" s="224" t="s">
        <v>137</v>
      </c>
      <c r="E170" s="42"/>
      <c r="F170" s="225" t="s">
        <v>372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137</v>
      </c>
      <c r="AU170" s="19" t="s">
        <v>82</v>
      </c>
    </row>
    <row r="171" s="13" customFormat="1">
      <c r="A171" s="13"/>
      <c r="B171" s="226"/>
      <c r="C171" s="227"/>
      <c r="D171" s="219" t="s">
        <v>139</v>
      </c>
      <c r="E171" s="228" t="s">
        <v>19</v>
      </c>
      <c r="F171" s="229" t="s">
        <v>1442</v>
      </c>
      <c r="G171" s="227"/>
      <c r="H171" s="228" t="s">
        <v>19</v>
      </c>
      <c r="I171" s="230"/>
      <c r="J171" s="227"/>
      <c r="K171" s="227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139</v>
      </c>
      <c r="AU171" s="235" t="s">
        <v>82</v>
      </c>
      <c r="AV171" s="13" t="s">
        <v>80</v>
      </c>
      <c r="AW171" s="13" t="s">
        <v>33</v>
      </c>
      <c r="AX171" s="13" t="s">
        <v>72</v>
      </c>
      <c r="AY171" s="235" t="s">
        <v>126</v>
      </c>
    </row>
    <row r="172" s="14" customFormat="1">
      <c r="A172" s="14"/>
      <c r="B172" s="236"/>
      <c r="C172" s="237"/>
      <c r="D172" s="219" t="s">
        <v>139</v>
      </c>
      <c r="E172" s="238" t="s">
        <v>19</v>
      </c>
      <c r="F172" s="239" t="s">
        <v>1387</v>
      </c>
      <c r="G172" s="237"/>
      <c r="H172" s="240">
        <v>117.07599999999999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139</v>
      </c>
      <c r="AU172" s="246" t="s">
        <v>82</v>
      </c>
      <c r="AV172" s="14" t="s">
        <v>82</v>
      </c>
      <c r="AW172" s="14" t="s">
        <v>33</v>
      </c>
      <c r="AX172" s="14" t="s">
        <v>72</v>
      </c>
      <c r="AY172" s="246" t="s">
        <v>126</v>
      </c>
    </row>
    <row r="173" s="13" customFormat="1">
      <c r="A173" s="13"/>
      <c r="B173" s="226"/>
      <c r="C173" s="227"/>
      <c r="D173" s="219" t="s">
        <v>139</v>
      </c>
      <c r="E173" s="228" t="s">
        <v>19</v>
      </c>
      <c r="F173" s="229" t="s">
        <v>1443</v>
      </c>
      <c r="G173" s="227"/>
      <c r="H173" s="228" t="s">
        <v>19</v>
      </c>
      <c r="I173" s="230"/>
      <c r="J173" s="227"/>
      <c r="K173" s="227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139</v>
      </c>
      <c r="AU173" s="235" t="s">
        <v>82</v>
      </c>
      <c r="AV173" s="13" t="s">
        <v>80</v>
      </c>
      <c r="AW173" s="13" t="s">
        <v>33</v>
      </c>
      <c r="AX173" s="13" t="s">
        <v>72</v>
      </c>
      <c r="AY173" s="235" t="s">
        <v>126</v>
      </c>
    </row>
    <row r="174" s="14" customFormat="1">
      <c r="A174" s="14"/>
      <c r="B174" s="236"/>
      <c r="C174" s="237"/>
      <c r="D174" s="219" t="s">
        <v>139</v>
      </c>
      <c r="E174" s="238" t="s">
        <v>19</v>
      </c>
      <c r="F174" s="239" t="s">
        <v>1444</v>
      </c>
      <c r="G174" s="237"/>
      <c r="H174" s="240">
        <v>-4.8239999999999998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139</v>
      </c>
      <c r="AU174" s="246" t="s">
        <v>82</v>
      </c>
      <c r="AV174" s="14" t="s">
        <v>82</v>
      </c>
      <c r="AW174" s="14" t="s">
        <v>33</v>
      </c>
      <c r="AX174" s="14" t="s">
        <v>72</v>
      </c>
      <c r="AY174" s="246" t="s">
        <v>126</v>
      </c>
    </row>
    <row r="175" s="14" customFormat="1">
      <c r="A175" s="14"/>
      <c r="B175" s="236"/>
      <c r="C175" s="237"/>
      <c r="D175" s="219" t="s">
        <v>139</v>
      </c>
      <c r="E175" s="238" t="s">
        <v>19</v>
      </c>
      <c r="F175" s="239" t="s">
        <v>1445</v>
      </c>
      <c r="G175" s="237"/>
      <c r="H175" s="240">
        <v>-15.340999999999999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139</v>
      </c>
      <c r="AU175" s="246" t="s">
        <v>82</v>
      </c>
      <c r="AV175" s="14" t="s">
        <v>82</v>
      </c>
      <c r="AW175" s="14" t="s">
        <v>33</v>
      </c>
      <c r="AX175" s="14" t="s">
        <v>72</v>
      </c>
      <c r="AY175" s="246" t="s">
        <v>126</v>
      </c>
    </row>
    <row r="176" s="14" customFormat="1">
      <c r="A176" s="14"/>
      <c r="B176" s="236"/>
      <c r="C176" s="237"/>
      <c r="D176" s="219" t="s">
        <v>139</v>
      </c>
      <c r="E176" s="238" t="s">
        <v>19</v>
      </c>
      <c r="F176" s="239" t="s">
        <v>1446</v>
      </c>
      <c r="G176" s="237"/>
      <c r="H176" s="240">
        <v>-20.888000000000002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139</v>
      </c>
      <c r="AU176" s="246" t="s">
        <v>82</v>
      </c>
      <c r="AV176" s="14" t="s">
        <v>82</v>
      </c>
      <c r="AW176" s="14" t="s">
        <v>33</v>
      </c>
      <c r="AX176" s="14" t="s">
        <v>72</v>
      </c>
      <c r="AY176" s="246" t="s">
        <v>126</v>
      </c>
    </row>
    <row r="177" s="15" customFormat="1">
      <c r="A177" s="15"/>
      <c r="B177" s="258"/>
      <c r="C177" s="259"/>
      <c r="D177" s="219" t="s">
        <v>139</v>
      </c>
      <c r="E177" s="260" t="s">
        <v>19</v>
      </c>
      <c r="F177" s="261" t="s">
        <v>343</v>
      </c>
      <c r="G177" s="259"/>
      <c r="H177" s="262">
        <v>76.022999999999996</v>
      </c>
      <c r="I177" s="263"/>
      <c r="J177" s="259"/>
      <c r="K177" s="259"/>
      <c r="L177" s="264"/>
      <c r="M177" s="265"/>
      <c r="N177" s="266"/>
      <c r="O177" s="266"/>
      <c r="P177" s="266"/>
      <c r="Q177" s="266"/>
      <c r="R177" s="266"/>
      <c r="S177" s="266"/>
      <c r="T177" s="26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8" t="s">
        <v>139</v>
      </c>
      <c r="AU177" s="268" t="s">
        <v>82</v>
      </c>
      <c r="AV177" s="15" t="s">
        <v>153</v>
      </c>
      <c r="AW177" s="15" t="s">
        <v>33</v>
      </c>
      <c r="AX177" s="15" t="s">
        <v>80</v>
      </c>
      <c r="AY177" s="268" t="s">
        <v>126</v>
      </c>
    </row>
    <row r="178" s="2" customFormat="1" ht="16.5" customHeight="1">
      <c r="A178" s="40"/>
      <c r="B178" s="41"/>
      <c r="C178" s="206" t="s">
        <v>215</v>
      </c>
      <c r="D178" s="206" t="s">
        <v>129</v>
      </c>
      <c r="E178" s="207" t="s">
        <v>1077</v>
      </c>
      <c r="F178" s="208" t="s">
        <v>1078</v>
      </c>
      <c r="G178" s="209" t="s">
        <v>397</v>
      </c>
      <c r="H178" s="210">
        <v>44.200000000000003</v>
      </c>
      <c r="I178" s="211"/>
      <c r="J178" s="212">
        <f>ROUND(I178*H178,2)</f>
        <v>0</v>
      </c>
      <c r="K178" s="208" t="s">
        <v>133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153</v>
      </c>
      <c r="AT178" s="217" t="s">
        <v>129</v>
      </c>
      <c r="AU178" s="217" t="s">
        <v>82</v>
      </c>
      <c r="AY178" s="19" t="s">
        <v>126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153</v>
      </c>
      <c r="BM178" s="217" t="s">
        <v>1453</v>
      </c>
    </row>
    <row r="179" s="2" customFormat="1">
      <c r="A179" s="40"/>
      <c r="B179" s="41"/>
      <c r="C179" s="42"/>
      <c r="D179" s="219" t="s">
        <v>136</v>
      </c>
      <c r="E179" s="42"/>
      <c r="F179" s="220" t="s">
        <v>1080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136</v>
      </c>
      <c r="AU179" s="19" t="s">
        <v>82</v>
      </c>
    </row>
    <row r="180" s="2" customFormat="1">
      <c r="A180" s="40"/>
      <c r="B180" s="41"/>
      <c r="C180" s="42"/>
      <c r="D180" s="224" t="s">
        <v>137</v>
      </c>
      <c r="E180" s="42"/>
      <c r="F180" s="225" t="s">
        <v>1081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137</v>
      </c>
      <c r="AU180" s="19" t="s">
        <v>82</v>
      </c>
    </row>
    <row r="181" s="14" customFormat="1">
      <c r="A181" s="14"/>
      <c r="B181" s="236"/>
      <c r="C181" s="237"/>
      <c r="D181" s="219" t="s">
        <v>139</v>
      </c>
      <c r="E181" s="238" t="s">
        <v>19</v>
      </c>
      <c r="F181" s="239" t="s">
        <v>1454</v>
      </c>
      <c r="G181" s="237"/>
      <c r="H181" s="240">
        <v>44.200000000000003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139</v>
      </c>
      <c r="AU181" s="246" t="s">
        <v>82</v>
      </c>
      <c r="AV181" s="14" t="s">
        <v>82</v>
      </c>
      <c r="AW181" s="14" t="s">
        <v>33</v>
      </c>
      <c r="AX181" s="14" t="s">
        <v>80</v>
      </c>
      <c r="AY181" s="246" t="s">
        <v>126</v>
      </c>
    </row>
    <row r="182" s="12" customFormat="1" ht="20.88" customHeight="1">
      <c r="A182" s="12"/>
      <c r="B182" s="190"/>
      <c r="C182" s="191"/>
      <c r="D182" s="192" t="s">
        <v>71</v>
      </c>
      <c r="E182" s="204" t="s">
        <v>429</v>
      </c>
      <c r="F182" s="204" t="s">
        <v>1083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SUM(P183:P201)</f>
        <v>0</v>
      </c>
      <c r="Q182" s="198"/>
      <c r="R182" s="199">
        <f>SUM(R183:R201)</f>
        <v>0.0021520000000000003</v>
      </c>
      <c r="S182" s="198"/>
      <c r="T182" s="200">
        <f>SUM(T183:T201)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80</v>
      </c>
      <c r="AT182" s="202" t="s">
        <v>71</v>
      </c>
      <c r="AU182" s="202" t="s">
        <v>82</v>
      </c>
      <c r="AY182" s="201" t="s">
        <v>126</v>
      </c>
      <c r="BK182" s="203">
        <f>SUM(BK183:BK201)</f>
        <v>0</v>
      </c>
    </row>
    <row r="183" s="2" customFormat="1" ht="21.75" customHeight="1">
      <c r="A183" s="40"/>
      <c r="B183" s="41"/>
      <c r="C183" s="206" t="s">
        <v>408</v>
      </c>
      <c r="D183" s="206" t="s">
        <v>129</v>
      </c>
      <c r="E183" s="207" t="s">
        <v>1084</v>
      </c>
      <c r="F183" s="208" t="s">
        <v>1085</v>
      </c>
      <c r="G183" s="209" t="s">
        <v>397</v>
      </c>
      <c r="H183" s="210">
        <v>86.084999999999994</v>
      </c>
      <c r="I183" s="211"/>
      <c r="J183" s="212">
        <f>ROUND(I183*H183,2)</f>
        <v>0</v>
      </c>
      <c r="K183" s="208" t="s">
        <v>133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153</v>
      </c>
      <c r="AT183" s="217" t="s">
        <v>129</v>
      </c>
      <c r="AU183" s="217" t="s">
        <v>147</v>
      </c>
      <c r="AY183" s="19" t="s">
        <v>126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80</v>
      </c>
      <c r="BK183" s="218">
        <f>ROUND(I183*H183,2)</f>
        <v>0</v>
      </c>
      <c r="BL183" s="19" t="s">
        <v>153</v>
      </c>
      <c r="BM183" s="217" t="s">
        <v>1455</v>
      </c>
    </row>
    <row r="184" s="2" customFormat="1">
      <c r="A184" s="40"/>
      <c r="B184" s="41"/>
      <c r="C184" s="42"/>
      <c r="D184" s="219" t="s">
        <v>136</v>
      </c>
      <c r="E184" s="42"/>
      <c r="F184" s="220" t="s">
        <v>1087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136</v>
      </c>
      <c r="AU184" s="19" t="s">
        <v>147</v>
      </c>
    </row>
    <row r="185" s="2" customFormat="1">
      <c r="A185" s="40"/>
      <c r="B185" s="41"/>
      <c r="C185" s="42"/>
      <c r="D185" s="224" t="s">
        <v>137</v>
      </c>
      <c r="E185" s="42"/>
      <c r="F185" s="225" t="s">
        <v>1088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137</v>
      </c>
      <c r="AU185" s="19" t="s">
        <v>147</v>
      </c>
    </row>
    <row r="186" s="13" customFormat="1">
      <c r="A186" s="13"/>
      <c r="B186" s="226"/>
      <c r="C186" s="227"/>
      <c r="D186" s="219" t="s">
        <v>139</v>
      </c>
      <c r="E186" s="228" t="s">
        <v>19</v>
      </c>
      <c r="F186" s="229" t="s">
        <v>305</v>
      </c>
      <c r="G186" s="227"/>
      <c r="H186" s="228" t="s">
        <v>19</v>
      </c>
      <c r="I186" s="230"/>
      <c r="J186" s="227"/>
      <c r="K186" s="227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139</v>
      </c>
      <c r="AU186" s="235" t="s">
        <v>147</v>
      </c>
      <c r="AV186" s="13" t="s">
        <v>80</v>
      </c>
      <c r="AW186" s="13" t="s">
        <v>33</v>
      </c>
      <c r="AX186" s="13" t="s">
        <v>72</v>
      </c>
      <c r="AY186" s="235" t="s">
        <v>126</v>
      </c>
    </row>
    <row r="187" s="13" customFormat="1">
      <c r="A187" s="13"/>
      <c r="B187" s="226"/>
      <c r="C187" s="227"/>
      <c r="D187" s="219" t="s">
        <v>139</v>
      </c>
      <c r="E187" s="228" t="s">
        <v>19</v>
      </c>
      <c r="F187" s="229" t="s">
        <v>1409</v>
      </c>
      <c r="G187" s="227"/>
      <c r="H187" s="228" t="s">
        <v>19</v>
      </c>
      <c r="I187" s="230"/>
      <c r="J187" s="227"/>
      <c r="K187" s="227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139</v>
      </c>
      <c r="AU187" s="235" t="s">
        <v>147</v>
      </c>
      <c r="AV187" s="13" t="s">
        <v>80</v>
      </c>
      <c r="AW187" s="13" t="s">
        <v>33</v>
      </c>
      <c r="AX187" s="13" t="s">
        <v>72</v>
      </c>
      <c r="AY187" s="235" t="s">
        <v>126</v>
      </c>
    </row>
    <row r="188" s="14" customFormat="1">
      <c r="A188" s="14"/>
      <c r="B188" s="236"/>
      <c r="C188" s="237"/>
      <c r="D188" s="219" t="s">
        <v>139</v>
      </c>
      <c r="E188" s="239" t="s">
        <v>19</v>
      </c>
      <c r="F188" s="252" t="s">
        <v>243</v>
      </c>
      <c r="G188" s="237"/>
      <c r="H188" s="240">
        <v>86.084999999999994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139</v>
      </c>
      <c r="AU188" s="246" t="s">
        <v>147</v>
      </c>
      <c r="AV188" s="14" t="s">
        <v>82</v>
      </c>
      <c r="AW188" s="14" t="s">
        <v>33</v>
      </c>
      <c r="AX188" s="14" t="s">
        <v>80</v>
      </c>
      <c r="AY188" s="246" t="s">
        <v>126</v>
      </c>
    </row>
    <row r="189" s="2" customFormat="1">
      <c r="A189" s="40"/>
      <c r="B189" s="41"/>
      <c r="C189" s="42"/>
      <c r="D189" s="219" t="s">
        <v>311</v>
      </c>
      <c r="E189" s="42"/>
      <c r="F189" s="253" t="s">
        <v>1410</v>
      </c>
      <c r="G189" s="42"/>
      <c r="H189" s="42"/>
      <c r="I189" s="42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U189" s="19" t="s">
        <v>147</v>
      </c>
    </row>
    <row r="190" s="2" customFormat="1">
      <c r="A190" s="40"/>
      <c r="B190" s="41"/>
      <c r="C190" s="42"/>
      <c r="D190" s="219" t="s">
        <v>311</v>
      </c>
      <c r="E190" s="42"/>
      <c r="F190" s="254" t="s">
        <v>1384</v>
      </c>
      <c r="G190" s="42"/>
      <c r="H190" s="255">
        <v>34.433999999999997</v>
      </c>
      <c r="I190" s="42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U190" s="19" t="s">
        <v>147</v>
      </c>
    </row>
    <row r="191" s="2" customFormat="1" ht="16.5" customHeight="1">
      <c r="A191" s="40"/>
      <c r="B191" s="41"/>
      <c r="C191" s="206" t="s">
        <v>414</v>
      </c>
      <c r="D191" s="206" t="s">
        <v>129</v>
      </c>
      <c r="E191" s="207" t="s">
        <v>1089</v>
      </c>
      <c r="F191" s="208" t="s">
        <v>1090</v>
      </c>
      <c r="G191" s="209" t="s">
        <v>397</v>
      </c>
      <c r="H191" s="210">
        <v>86.084999999999994</v>
      </c>
      <c r="I191" s="211"/>
      <c r="J191" s="212">
        <f>ROUND(I191*H191,2)</f>
        <v>0</v>
      </c>
      <c r="K191" s="208" t="s">
        <v>133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153</v>
      </c>
      <c r="AT191" s="217" t="s">
        <v>129</v>
      </c>
      <c r="AU191" s="217" t="s">
        <v>147</v>
      </c>
      <c r="AY191" s="19" t="s">
        <v>126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153</v>
      </c>
      <c r="BM191" s="217" t="s">
        <v>1456</v>
      </c>
    </row>
    <row r="192" s="2" customFormat="1">
      <c r="A192" s="40"/>
      <c r="B192" s="41"/>
      <c r="C192" s="42"/>
      <c r="D192" s="219" t="s">
        <v>136</v>
      </c>
      <c r="E192" s="42"/>
      <c r="F192" s="220" t="s">
        <v>1092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136</v>
      </c>
      <c r="AU192" s="19" t="s">
        <v>147</v>
      </c>
    </row>
    <row r="193" s="2" customFormat="1">
      <c r="A193" s="40"/>
      <c r="B193" s="41"/>
      <c r="C193" s="42"/>
      <c r="D193" s="224" t="s">
        <v>137</v>
      </c>
      <c r="E193" s="42"/>
      <c r="F193" s="225" t="s">
        <v>1093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137</v>
      </c>
      <c r="AU193" s="19" t="s">
        <v>147</v>
      </c>
    </row>
    <row r="194" s="13" customFormat="1">
      <c r="A194" s="13"/>
      <c r="B194" s="226"/>
      <c r="C194" s="227"/>
      <c r="D194" s="219" t="s">
        <v>139</v>
      </c>
      <c r="E194" s="228" t="s">
        <v>19</v>
      </c>
      <c r="F194" s="229" t="s">
        <v>305</v>
      </c>
      <c r="G194" s="227"/>
      <c r="H194" s="228" t="s">
        <v>19</v>
      </c>
      <c r="I194" s="230"/>
      <c r="J194" s="227"/>
      <c r="K194" s="227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139</v>
      </c>
      <c r="AU194" s="235" t="s">
        <v>147</v>
      </c>
      <c r="AV194" s="13" t="s">
        <v>80</v>
      </c>
      <c r="AW194" s="13" t="s">
        <v>33</v>
      </c>
      <c r="AX194" s="13" t="s">
        <v>72</v>
      </c>
      <c r="AY194" s="235" t="s">
        <v>126</v>
      </c>
    </row>
    <row r="195" s="13" customFormat="1">
      <c r="A195" s="13"/>
      <c r="B195" s="226"/>
      <c r="C195" s="227"/>
      <c r="D195" s="219" t="s">
        <v>139</v>
      </c>
      <c r="E195" s="228" t="s">
        <v>19</v>
      </c>
      <c r="F195" s="229" t="s">
        <v>1409</v>
      </c>
      <c r="G195" s="227"/>
      <c r="H195" s="228" t="s">
        <v>19</v>
      </c>
      <c r="I195" s="230"/>
      <c r="J195" s="227"/>
      <c r="K195" s="227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139</v>
      </c>
      <c r="AU195" s="235" t="s">
        <v>147</v>
      </c>
      <c r="AV195" s="13" t="s">
        <v>80</v>
      </c>
      <c r="AW195" s="13" t="s">
        <v>33</v>
      </c>
      <c r="AX195" s="13" t="s">
        <v>72</v>
      </c>
      <c r="AY195" s="235" t="s">
        <v>126</v>
      </c>
    </row>
    <row r="196" s="14" customFormat="1">
      <c r="A196" s="14"/>
      <c r="B196" s="236"/>
      <c r="C196" s="237"/>
      <c r="D196" s="219" t="s">
        <v>139</v>
      </c>
      <c r="E196" s="239" t="s">
        <v>19</v>
      </c>
      <c r="F196" s="252" t="s">
        <v>243</v>
      </c>
      <c r="G196" s="237"/>
      <c r="H196" s="240">
        <v>86.084999999999994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139</v>
      </c>
      <c r="AU196" s="246" t="s">
        <v>147</v>
      </c>
      <c r="AV196" s="14" t="s">
        <v>82</v>
      </c>
      <c r="AW196" s="14" t="s">
        <v>33</v>
      </c>
      <c r="AX196" s="14" t="s">
        <v>80</v>
      </c>
      <c r="AY196" s="246" t="s">
        <v>126</v>
      </c>
    </row>
    <row r="197" s="2" customFormat="1">
      <c r="A197" s="40"/>
      <c r="B197" s="41"/>
      <c r="C197" s="42"/>
      <c r="D197" s="219" t="s">
        <v>311</v>
      </c>
      <c r="E197" s="42"/>
      <c r="F197" s="253" t="s">
        <v>1410</v>
      </c>
      <c r="G197" s="42"/>
      <c r="H197" s="42"/>
      <c r="I197" s="42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U197" s="19" t="s">
        <v>147</v>
      </c>
    </row>
    <row r="198" s="2" customFormat="1">
      <c r="A198" s="40"/>
      <c r="B198" s="41"/>
      <c r="C198" s="42"/>
      <c r="D198" s="219" t="s">
        <v>311</v>
      </c>
      <c r="E198" s="42"/>
      <c r="F198" s="254" t="s">
        <v>1384</v>
      </c>
      <c r="G198" s="42"/>
      <c r="H198" s="255">
        <v>34.433999999999997</v>
      </c>
      <c r="I198" s="42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U198" s="19" t="s">
        <v>147</v>
      </c>
    </row>
    <row r="199" s="2" customFormat="1" ht="16.5" customHeight="1">
      <c r="A199" s="40"/>
      <c r="B199" s="41"/>
      <c r="C199" s="269" t="s">
        <v>421</v>
      </c>
      <c r="D199" s="269" t="s">
        <v>383</v>
      </c>
      <c r="E199" s="270" t="s">
        <v>1094</v>
      </c>
      <c r="F199" s="271" t="s">
        <v>1095</v>
      </c>
      <c r="G199" s="272" t="s">
        <v>1096</v>
      </c>
      <c r="H199" s="273">
        <v>2.1520000000000001</v>
      </c>
      <c r="I199" s="274"/>
      <c r="J199" s="275">
        <f>ROUND(I199*H199,2)</f>
        <v>0</v>
      </c>
      <c r="K199" s="271" t="s">
        <v>133</v>
      </c>
      <c r="L199" s="276"/>
      <c r="M199" s="277" t="s">
        <v>19</v>
      </c>
      <c r="N199" s="278" t="s">
        <v>43</v>
      </c>
      <c r="O199" s="86"/>
      <c r="P199" s="215">
        <f>O199*H199</f>
        <v>0</v>
      </c>
      <c r="Q199" s="215">
        <v>0.001</v>
      </c>
      <c r="R199" s="215">
        <f>Q199*H199</f>
        <v>0.0021520000000000003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183</v>
      </c>
      <c r="AT199" s="217" t="s">
        <v>383</v>
      </c>
      <c r="AU199" s="217" t="s">
        <v>147</v>
      </c>
      <c r="AY199" s="19" t="s">
        <v>126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153</v>
      </c>
      <c r="BM199" s="217" t="s">
        <v>1457</v>
      </c>
    </row>
    <row r="200" s="2" customFormat="1">
      <c r="A200" s="40"/>
      <c r="B200" s="41"/>
      <c r="C200" s="42"/>
      <c r="D200" s="219" t="s">
        <v>136</v>
      </c>
      <c r="E200" s="42"/>
      <c r="F200" s="220" t="s">
        <v>1095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136</v>
      </c>
      <c r="AU200" s="19" t="s">
        <v>147</v>
      </c>
    </row>
    <row r="201" s="14" customFormat="1">
      <c r="A201" s="14"/>
      <c r="B201" s="236"/>
      <c r="C201" s="237"/>
      <c r="D201" s="219" t="s">
        <v>139</v>
      </c>
      <c r="E201" s="237"/>
      <c r="F201" s="239" t="s">
        <v>1458</v>
      </c>
      <c r="G201" s="237"/>
      <c r="H201" s="240">
        <v>2.1520000000000001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139</v>
      </c>
      <c r="AU201" s="246" t="s">
        <v>147</v>
      </c>
      <c r="AV201" s="14" t="s">
        <v>82</v>
      </c>
      <c r="AW201" s="14" t="s">
        <v>4</v>
      </c>
      <c r="AX201" s="14" t="s">
        <v>80</v>
      </c>
      <c r="AY201" s="246" t="s">
        <v>126</v>
      </c>
    </row>
    <row r="202" s="12" customFormat="1" ht="22.8" customHeight="1">
      <c r="A202" s="12"/>
      <c r="B202" s="190"/>
      <c r="C202" s="191"/>
      <c r="D202" s="192" t="s">
        <v>71</v>
      </c>
      <c r="E202" s="204" t="s">
        <v>82</v>
      </c>
      <c r="F202" s="204" t="s">
        <v>420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SUM(P203:P337)</f>
        <v>0</v>
      </c>
      <c r="Q202" s="198"/>
      <c r="R202" s="199">
        <f>SUM(R203:R337)</f>
        <v>125.90445864999998</v>
      </c>
      <c r="S202" s="198"/>
      <c r="T202" s="200">
        <f>SUM(T203:T337)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1" t="s">
        <v>80</v>
      </c>
      <c r="AT202" s="202" t="s">
        <v>71</v>
      </c>
      <c r="AU202" s="202" t="s">
        <v>80</v>
      </c>
      <c r="AY202" s="201" t="s">
        <v>126</v>
      </c>
      <c r="BK202" s="203">
        <f>SUM(BK203:BK337)</f>
        <v>0</v>
      </c>
    </row>
    <row r="203" s="2" customFormat="1" ht="16.5" customHeight="1">
      <c r="A203" s="40"/>
      <c r="B203" s="41"/>
      <c r="C203" s="206" t="s">
        <v>429</v>
      </c>
      <c r="D203" s="206" t="s">
        <v>129</v>
      </c>
      <c r="E203" s="207" t="s">
        <v>1099</v>
      </c>
      <c r="F203" s="208" t="s">
        <v>1100</v>
      </c>
      <c r="G203" s="209" t="s">
        <v>295</v>
      </c>
      <c r="H203" s="210">
        <v>4.9580000000000002</v>
      </c>
      <c r="I203" s="211"/>
      <c r="J203" s="212">
        <f>ROUND(I203*H203,2)</f>
        <v>0</v>
      </c>
      <c r="K203" s="208" t="s">
        <v>133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1.665</v>
      </c>
      <c r="R203" s="215">
        <f>Q203*H203</f>
        <v>8.2550699999999999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153</v>
      </c>
      <c r="AT203" s="217" t="s">
        <v>129</v>
      </c>
      <c r="AU203" s="217" t="s">
        <v>82</v>
      </c>
      <c r="AY203" s="19" t="s">
        <v>126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80</v>
      </c>
      <c r="BK203" s="218">
        <f>ROUND(I203*H203,2)</f>
        <v>0</v>
      </c>
      <c r="BL203" s="19" t="s">
        <v>153</v>
      </c>
      <c r="BM203" s="217" t="s">
        <v>1459</v>
      </c>
    </row>
    <row r="204" s="2" customFormat="1">
      <c r="A204" s="40"/>
      <c r="B204" s="41"/>
      <c r="C204" s="42"/>
      <c r="D204" s="219" t="s">
        <v>136</v>
      </c>
      <c r="E204" s="42"/>
      <c r="F204" s="220" t="s">
        <v>1102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136</v>
      </c>
      <c r="AU204" s="19" t="s">
        <v>82</v>
      </c>
    </row>
    <row r="205" s="2" customFormat="1">
      <c r="A205" s="40"/>
      <c r="B205" s="41"/>
      <c r="C205" s="42"/>
      <c r="D205" s="224" t="s">
        <v>137</v>
      </c>
      <c r="E205" s="42"/>
      <c r="F205" s="225" t="s">
        <v>1103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137</v>
      </c>
      <c r="AU205" s="19" t="s">
        <v>82</v>
      </c>
    </row>
    <row r="206" s="13" customFormat="1">
      <c r="A206" s="13"/>
      <c r="B206" s="226"/>
      <c r="C206" s="227"/>
      <c r="D206" s="219" t="s">
        <v>139</v>
      </c>
      <c r="E206" s="228" t="s">
        <v>19</v>
      </c>
      <c r="F206" s="229" t="s">
        <v>305</v>
      </c>
      <c r="G206" s="227"/>
      <c r="H206" s="228" t="s">
        <v>19</v>
      </c>
      <c r="I206" s="230"/>
      <c r="J206" s="227"/>
      <c r="K206" s="227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139</v>
      </c>
      <c r="AU206" s="235" t="s">
        <v>82</v>
      </c>
      <c r="AV206" s="13" t="s">
        <v>80</v>
      </c>
      <c r="AW206" s="13" t="s">
        <v>33</v>
      </c>
      <c r="AX206" s="13" t="s">
        <v>72</v>
      </c>
      <c r="AY206" s="235" t="s">
        <v>126</v>
      </c>
    </row>
    <row r="207" s="13" customFormat="1">
      <c r="A207" s="13"/>
      <c r="B207" s="226"/>
      <c r="C207" s="227"/>
      <c r="D207" s="219" t="s">
        <v>139</v>
      </c>
      <c r="E207" s="228" t="s">
        <v>19</v>
      </c>
      <c r="F207" s="229" t="s">
        <v>1460</v>
      </c>
      <c r="G207" s="227"/>
      <c r="H207" s="228" t="s">
        <v>19</v>
      </c>
      <c r="I207" s="230"/>
      <c r="J207" s="227"/>
      <c r="K207" s="227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139</v>
      </c>
      <c r="AU207" s="235" t="s">
        <v>82</v>
      </c>
      <c r="AV207" s="13" t="s">
        <v>80</v>
      </c>
      <c r="AW207" s="13" t="s">
        <v>33</v>
      </c>
      <c r="AX207" s="13" t="s">
        <v>72</v>
      </c>
      <c r="AY207" s="235" t="s">
        <v>126</v>
      </c>
    </row>
    <row r="208" s="14" customFormat="1">
      <c r="A208" s="14"/>
      <c r="B208" s="236"/>
      <c r="C208" s="237"/>
      <c r="D208" s="219" t="s">
        <v>139</v>
      </c>
      <c r="E208" s="239" t="s">
        <v>19</v>
      </c>
      <c r="F208" s="252" t="s">
        <v>255</v>
      </c>
      <c r="G208" s="237"/>
      <c r="H208" s="240">
        <v>4.9580000000000002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139</v>
      </c>
      <c r="AU208" s="246" t="s">
        <v>82</v>
      </c>
      <c r="AV208" s="14" t="s">
        <v>82</v>
      </c>
      <c r="AW208" s="14" t="s">
        <v>33</v>
      </c>
      <c r="AX208" s="14" t="s">
        <v>80</v>
      </c>
      <c r="AY208" s="246" t="s">
        <v>126</v>
      </c>
    </row>
    <row r="209" s="2" customFormat="1">
      <c r="A209" s="40"/>
      <c r="B209" s="41"/>
      <c r="C209" s="42"/>
      <c r="D209" s="219" t="s">
        <v>311</v>
      </c>
      <c r="E209" s="42"/>
      <c r="F209" s="253" t="s">
        <v>1410</v>
      </c>
      <c r="G209" s="42"/>
      <c r="H209" s="42"/>
      <c r="I209" s="42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U209" s="19" t="s">
        <v>82</v>
      </c>
    </row>
    <row r="210" s="2" customFormat="1">
      <c r="A210" s="40"/>
      <c r="B210" s="41"/>
      <c r="C210" s="42"/>
      <c r="D210" s="219" t="s">
        <v>311</v>
      </c>
      <c r="E210" s="42"/>
      <c r="F210" s="254" t="s">
        <v>1384</v>
      </c>
      <c r="G210" s="42"/>
      <c r="H210" s="255">
        <v>34.433999999999997</v>
      </c>
      <c r="I210" s="42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U210" s="19" t="s">
        <v>82</v>
      </c>
    </row>
    <row r="211" s="2" customFormat="1" ht="16.5" customHeight="1">
      <c r="A211" s="40"/>
      <c r="B211" s="41"/>
      <c r="C211" s="206" t="s">
        <v>434</v>
      </c>
      <c r="D211" s="206" t="s">
        <v>129</v>
      </c>
      <c r="E211" s="207" t="s">
        <v>1109</v>
      </c>
      <c r="F211" s="208" t="s">
        <v>1110</v>
      </c>
      <c r="G211" s="209" t="s">
        <v>397</v>
      </c>
      <c r="H211" s="210">
        <v>66.113</v>
      </c>
      <c r="I211" s="211"/>
      <c r="J211" s="212">
        <f>ROUND(I211*H211,2)</f>
        <v>0</v>
      </c>
      <c r="K211" s="208" t="s">
        <v>133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0.00017000000000000001</v>
      </c>
      <c r="R211" s="215">
        <f>Q211*H211</f>
        <v>0.011239210000000001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153</v>
      </c>
      <c r="AT211" s="217" t="s">
        <v>129</v>
      </c>
      <c r="AU211" s="217" t="s">
        <v>82</v>
      </c>
      <c r="AY211" s="19" t="s">
        <v>126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153</v>
      </c>
      <c r="BM211" s="217" t="s">
        <v>1461</v>
      </c>
    </row>
    <row r="212" s="2" customFormat="1">
      <c r="A212" s="40"/>
      <c r="B212" s="41"/>
      <c r="C212" s="42"/>
      <c r="D212" s="219" t="s">
        <v>136</v>
      </c>
      <c r="E212" s="42"/>
      <c r="F212" s="220" t="s">
        <v>1112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136</v>
      </c>
      <c r="AU212" s="19" t="s">
        <v>82</v>
      </c>
    </row>
    <row r="213" s="2" customFormat="1">
      <c r="A213" s="40"/>
      <c r="B213" s="41"/>
      <c r="C213" s="42"/>
      <c r="D213" s="224" t="s">
        <v>137</v>
      </c>
      <c r="E213" s="42"/>
      <c r="F213" s="225" t="s">
        <v>1113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137</v>
      </c>
      <c r="AU213" s="19" t="s">
        <v>82</v>
      </c>
    </row>
    <row r="214" s="13" customFormat="1">
      <c r="A214" s="13"/>
      <c r="B214" s="226"/>
      <c r="C214" s="227"/>
      <c r="D214" s="219" t="s">
        <v>139</v>
      </c>
      <c r="E214" s="228" t="s">
        <v>19</v>
      </c>
      <c r="F214" s="229" t="s">
        <v>305</v>
      </c>
      <c r="G214" s="227"/>
      <c r="H214" s="228" t="s">
        <v>19</v>
      </c>
      <c r="I214" s="230"/>
      <c r="J214" s="227"/>
      <c r="K214" s="227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139</v>
      </c>
      <c r="AU214" s="235" t="s">
        <v>82</v>
      </c>
      <c r="AV214" s="13" t="s">
        <v>80</v>
      </c>
      <c r="AW214" s="13" t="s">
        <v>33</v>
      </c>
      <c r="AX214" s="13" t="s">
        <v>72</v>
      </c>
      <c r="AY214" s="235" t="s">
        <v>126</v>
      </c>
    </row>
    <row r="215" s="13" customFormat="1">
      <c r="A215" s="13"/>
      <c r="B215" s="226"/>
      <c r="C215" s="227"/>
      <c r="D215" s="219" t="s">
        <v>139</v>
      </c>
      <c r="E215" s="228" t="s">
        <v>19</v>
      </c>
      <c r="F215" s="229" t="s">
        <v>1462</v>
      </c>
      <c r="G215" s="227"/>
      <c r="H215" s="228" t="s">
        <v>19</v>
      </c>
      <c r="I215" s="230"/>
      <c r="J215" s="227"/>
      <c r="K215" s="227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139</v>
      </c>
      <c r="AU215" s="235" t="s">
        <v>82</v>
      </c>
      <c r="AV215" s="13" t="s">
        <v>80</v>
      </c>
      <c r="AW215" s="13" t="s">
        <v>33</v>
      </c>
      <c r="AX215" s="13" t="s">
        <v>72</v>
      </c>
      <c r="AY215" s="235" t="s">
        <v>126</v>
      </c>
    </row>
    <row r="216" s="14" customFormat="1">
      <c r="A216" s="14"/>
      <c r="B216" s="236"/>
      <c r="C216" s="237"/>
      <c r="D216" s="219" t="s">
        <v>139</v>
      </c>
      <c r="E216" s="239" t="s">
        <v>19</v>
      </c>
      <c r="F216" s="252" t="s">
        <v>252</v>
      </c>
      <c r="G216" s="237"/>
      <c r="H216" s="240">
        <v>66.113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6" t="s">
        <v>139</v>
      </c>
      <c r="AU216" s="246" t="s">
        <v>82</v>
      </c>
      <c r="AV216" s="14" t="s">
        <v>82</v>
      </c>
      <c r="AW216" s="14" t="s">
        <v>33</v>
      </c>
      <c r="AX216" s="14" t="s">
        <v>80</v>
      </c>
      <c r="AY216" s="246" t="s">
        <v>126</v>
      </c>
    </row>
    <row r="217" s="2" customFormat="1">
      <c r="A217" s="40"/>
      <c r="B217" s="41"/>
      <c r="C217" s="42"/>
      <c r="D217" s="219" t="s">
        <v>311</v>
      </c>
      <c r="E217" s="42"/>
      <c r="F217" s="253" t="s">
        <v>1410</v>
      </c>
      <c r="G217" s="42"/>
      <c r="H217" s="42"/>
      <c r="I217" s="42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U217" s="19" t="s">
        <v>82</v>
      </c>
    </row>
    <row r="218" s="2" customFormat="1">
      <c r="A218" s="40"/>
      <c r="B218" s="41"/>
      <c r="C218" s="42"/>
      <c r="D218" s="219" t="s">
        <v>311</v>
      </c>
      <c r="E218" s="42"/>
      <c r="F218" s="254" t="s">
        <v>1384</v>
      </c>
      <c r="G218" s="42"/>
      <c r="H218" s="255">
        <v>34.433999999999997</v>
      </c>
      <c r="I218" s="42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U218" s="19" t="s">
        <v>82</v>
      </c>
    </row>
    <row r="219" s="2" customFormat="1" ht="16.5" customHeight="1">
      <c r="A219" s="40"/>
      <c r="B219" s="41"/>
      <c r="C219" s="269" t="s">
        <v>443</v>
      </c>
      <c r="D219" s="269" t="s">
        <v>383</v>
      </c>
      <c r="E219" s="270" t="s">
        <v>1114</v>
      </c>
      <c r="F219" s="271" t="s">
        <v>1115</v>
      </c>
      <c r="G219" s="272" t="s">
        <v>397</v>
      </c>
      <c r="H219" s="273">
        <v>76.691000000000002</v>
      </c>
      <c r="I219" s="274"/>
      <c r="J219" s="275">
        <f>ROUND(I219*H219,2)</f>
        <v>0</v>
      </c>
      <c r="K219" s="271" t="s">
        <v>133</v>
      </c>
      <c r="L219" s="276"/>
      <c r="M219" s="277" t="s">
        <v>19</v>
      </c>
      <c r="N219" s="278" t="s">
        <v>43</v>
      </c>
      <c r="O219" s="86"/>
      <c r="P219" s="215">
        <f>O219*H219</f>
        <v>0</v>
      </c>
      <c r="Q219" s="215">
        <v>0.00014999999999999999</v>
      </c>
      <c r="R219" s="215">
        <f>Q219*H219</f>
        <v>0.011503649999999999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183</v>
      </c>
      <c r="AT219" s="217" t="s">
        <v>383</v>
      </c>
      <c r="AU219" s="217" t="s">
        <v>82</v>
      </c>
      <c r="AY219" s="19" t="s">
        <v>126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153</v>
      </c>
      <c r="BM219" s="217" t="s">
        <v>1463</v>
      </c>
    </row>
    <row r="220" s="2" customFormat="1">
      <c r="A220" s="40"/>
      <c r="B220" s="41"/>
      <c r="C220" s="42"/>
      <c r="D220" s="219" t="s">
        <v>136</v>
      </c>
      <c r="E220" s="42"/>
      <c r="F220" s="220" t="s">
        <v>1115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136</v>
      </c>
      <c r="AU220" s="19" t="s">
        <v>82</v>
      </c>
    </row>
    <row r="221" s="14" customFormat="1">
      <c r="A221" s="14"/>
      <c r="B221" s="236"/>
      <c r="C221" s="237"/>
      <c r="D221" s="219" t="s">
        <v>139</v>
      </c>
      <c r="E221" s="237"/>
      <c r="F221" s="239" t="s">
        <v>1464</v>
      </c>
      <c r="G221" s="237"/>
      <c r="H221" s="240">
        <v>76.691000000000002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139</v>
      </c>
      <c r="AU221" s="246" t="s">
        <v>82</v>
      </c>
      <c r="AV221" s="14" t="s">
        <v>82</v>
      </c>
      <c r="AW221" s="14" t="s">
        <v>4</v>
      </c>
      <c r="AX221" s="14" t="s">
        <v>80</v>
      </c>
      <c r="AY221" s="246" t="s">
        <v>126</v>
      </c>
    </row>
    <row r="222" s="2" customFormat="1" ht="16.5" customHeight="1">
      <c r="A222" s="40"/>
      <c r="B222" s="41"/>
      <c r="C222" s="206" t="s">
        <v>7</v>
      </c>
      <c r="D222" s="206" t="s">
        <v>129</v>
      </c>
      <c r="E222" s="207" t="s">
        <v>1118</v>
      </c>
      <c r="F222" s="208" t="s">
        <v>1119</v>
      </c>
      <c r="G222" s="209" t="s">
        <v>295</v>
      </c>
      <c r="H222" s="210">
        <v>1.343</v>
      </c>
      <c r="I222" s="211"/>
      <c r="J222" s="212">
        <f>ROUND(I222*H222,2)</f>
        <v>0</v>
      </c>
      <c r="K222" s="208" t="s">
        <v>133</v>
      </c>
      <c r="L222" s="46"/>
      <c r="M222" s="213" t="s">
        <v>19</v>
      </c>
      <c r="N222" s="214" t="s">
        <v>43</v>
      </c>
      <c r="O222" s="86"/>
      <c r="P222" s="215">
        <f>O222*H222</f>
        <v>0</v>
      </c>
      <c r="Q222" s="215">
        <v>2.3010199999999998</v>
      </c>
      <c r="R222" s="215">
        <f>Q222*H222</f>
        <v>3.0902698599999998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153</v>
      </c>
      <c r="AT222" s="217" t="s">
        <v>129</v>
      </c>
      <c r="AU222" s="217" t="s">
        <v>82</v>
      </c>
      <c r="AY222" s="19" t="s">
        <v>126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153</v>
      </c>
      <c r="BM222" s="217" t="s">
        <v>1465</v>
      </c>
    </row>
    <row r="223" s="2" customFormat="1">
      <c r="A223" s="40"/>
      <c r="B223" s="41"/>
      <c r="C223" s="42"/>
      <c r="D223" s="219" t="s">
        <v>136</v>
      </c>
      <c r="E223" s="42"/>
      <c r="F223" s="220" t="s">
        <v>1119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136</v>
      </c>
      <c r="AU223" s="19" t="s">
        <v>82</v>
      </c>
    </row>
    <row r="224" s="2" customFormat="1">
      <c r="A224" s="40"/>
      <c r="B224" s="41"/>
      <c r="C224" s="42"/>
      <c r="D224" s="224" t="s">
        <v>137</v>
      </c>
      <c r="E224" s="42"/>
      <c r="F224" s="225" t="s">
        <v>1121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137</v>
      </c>
      <c r="AU224" s="19" t="s">
        <v>82</v>
      </c>
    </row>
    <row r="225" s="13" customFormat="1">
      <c r="A225" s="13"/>
      <c r="B225" s="226"/>
      <c r="C225" s="227"/>
      <c r="D225" s="219" t="s">
        <v>139</v>
      </c>
      <c r="E225" s="228" t="s">
        <v>19</v>
      </c>
      <c r="F225" s="229" t="s">
        <v>305</v>
      </c>
      <c r="G225" s="227"/>
      <c r="H225" s="228" t="s">
        <v>19</v>
      </c>
      <c r="I225" s="230"/>
      <c r="J225" s="227"/>
      <c r="K225" s="227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139</v>
      </c>
      <c r="AU225" s="235" t="s">
        <v>82</v>
      </c>
      <c r="AV225" s="13" t="s">
        <v>80</v>
      </c>
      <c r="AW225" s="13" t="s">
        <v>33</v>
      </c>
      <c r="AX225" s="13" t="s">
        <v>72</v>
      </c>
      <c r="AY225" s="235" t="s">
        <v>126</v>
      </c>
    </row>
    <row r="226" s="13" customFormat="1">
      <c r="A226" s="13"/>
      <c r="B226" s="226"/>
      <c r="C226" s="227"/>
      <c r="D226" s="219" t="s">
        <v>139</v>
      </c>
      <c r="E226" s="228" t="s">
        <v>19</v>
      </c>
      <c r="F226" s="229" t="s">
        <v>1466</v>
      </c>
      <c r="G226" s="227"/>
      <c r="H226" s="228" t="s">
        <v>19</v>
      </c>
      <c r="I226" s="230"/>
      <c r="J226" s="227"/>
      <c r="K226" s="227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139</v>
      </c>
      <c r="AU226" s="235" t="s">
        <v>82</v>
      </c>
      <c r="AV226" s="13" t="s">
        <v>80</v>
      </c>
      <c r="AW226" s="13" t="s">
        <v>33</v>
      </c>
      <c r="AX226" s="13" t="s">
        <v>72</v>
      </c>
      <c r="AY226" s="235" t="s">
        <v>126</v>
      </c>
    </row>
    <row r="227" s="14" customFormat="1">
      <c r="A227" s="14"/>
      <c r="B227" s="236"/>
      <c r="C227" s="237"/>
      <c r="D227" s="219" t="s">
        <v>139</v>
      </c>
      <c r="E227" s="239" t="s">
        <v>19</v>
      </c>
      <c r="F227" s="252" t="s">
        <v>249</v>
      </c>
      <c r="G227" s="237"/>
      <c r="H227" s="240">
        <v>1.343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139</v>
      </c>
      <c r="AU227" s="246" t="s">
        <v>82</v>
      </c>
      <c r="AV227" s="14" t="s">
        <v>82</v>
      </c>
      <c r="AW227" s="14" t="s">
        <v>33</v>
      </c>
      <c r="AX227" s="14" t="s">
        <v>80</v>
      </c>
      <c r="AY227" s="246" t="s">
        <v>126</v>
      </c>
    </row>
    <row r="228" s="2" customFormat="1">
      <c r="A228" s="40"/>
      <c r="B228" s="41"/>
      <c r="C228" s="42"/>
      <c r="D228" s="219" t="s">
        <v>311</v>
      </c>
      <c r="E228" s="42"/>
      <c r="F228" s="253" t="s">
        <v>1410</v>
      </c>
      <c r="G228" s="42"/>
      <c r="H228" s="42"/>
      <c r="I228" s="42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U228" s="19" t="s">
        <v>82</v>
      </c>
    </row>
    <row r="229" s="2" customFormat="1">
      <c r="A229" s="40"/>
      <c r="B229" s="41"/>
      <c r="C229" s="42"/>
      <c r="D229" s="219" t="s">
        <v>311</v>
      </c>
      <c r="E229" s="42"/>
      <c r="F229" s="254" t="s">
        <v>1384</v>
      </c>
      <c r="G229" s="42"/>
      <c r="H229" s="255">
        <v>34.433999999999997</v>
      </c>
      <c r="I229" s="42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U229" s="19" t="s">
        <v>82</v>
      </c>
    </row>
    <row r="230" s="2" customFormat="1" ht="16.5" customHeight="1">
      <c r="A230" s="40"/>
      <c r="B230" s="41"/>
      <c r="C230" s="206" t="s">
        <v>459</v>
      </c>
      <c r="D230" s="206" t="s">
        <v>129</v>
      </c>
      <c r="E230" s="207" t="s">
        <v>813</v>
      </c>
      <c r="F230" s="208" t="s">
        <v>814</v>
      </c>
      <c r="G230" s="209" t="s">
        <v>277</v>
      </c>
      <c r="H230" s="210">
        <v>44.764000000000003</v>
      </c>
      <c r="I230" s="211"/>
      <c r="J230" s="212">
        <f>ROUND(I230*H230,2)</f>
        <v>0</v>
      </c>
      <c r="K230" s="208" t="s">
        <v>133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0.00048999999999999998</v>
      </c>
      <c r="R230" s="215">
        <f>Q230*H230</f>
        <v>0.02193436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153</v>
      </c>
      <c r="AT230" s="217" t="s">
        <v>129</v>
      </c>
      <c r="AU230" s="217" t="s">
        <v>82</v>
      </c>
      <c r="AY230" s="19" t="s">
        <v>126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153</v>
      </c>
      <c r="BM230" s="217" t="s">
        <v>1467</v>
      </c>
    </row>
    <row r="231" s="2" customFormat="1">
      <c r="A231" s="40"/>
      <c r="B231" s="41"/>
      <c r="C231" s="42"/>
      <c r="D231" s="219" t="s">
        <v>136</v>
      </c>
      <c r="E231" s="42"/>
      <c r="F231" s="220" t="s">
        <v>816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136</v>
      </c>
      <c r="AU231" s="19" t="s">
        <v>82</v>
      </c>
    </row>
    <row r="232" s="2" customFormat="1">
      <c r="A232" s="40"/>
      <c r="B232" s="41"/>
      <c r="C232" s="42"/>
      <c r="D232" s="224" t="s">
        <v>137</v>
      </c>
      <c r="E232" s="42"/>
      <c r="F232" s="225" t="s">
        <v>817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137</v>
      </c>
      <c r="AU232" s="19" t="s">
        <v>82</v>
      </c>
    </row>
    <row r="233" s="13" customFormat="1">
      <c r="A233" s="13"/>
      <c r="B233" s="226"/>
      <c r="C233" s="227"/>
      <c r="D233" s="219" t="s">
        <v>139</v>
      </c>
      <c r="E233" s="228" t="s">
        <v>19</v>
      </c>
      <c r="F233" s="229" t="s">
        <v>305</v>
      </c>
      <c r="G233" s="227"/>
      <c r="H233" s="228" t="s">
        <v>19</v>
      </c>
      <c r="I233" s="230"/>
      <c r="J233" s="227"/>
      <c r="K233" s="227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139</v>
      </c>
      <c r="AU233" s="235" t="s">
        <v>82</v>
      </c>
      <c r="AV233" s="13" t="s">
        <v>80</v>
      </c>
      <c r="AW233" s="13" t="s">
        <v>33</v>
      </c>
      <c r="AX233" s="13" t="s">
        <v>72</v>
      </c>
      <c r="AY233" s="235" t="s">
        <v>126</v>
      </c>
    </row>
    <row r="234" s="13" customFormat="1">
      <c r="A234" s="13"/>
      <c r="B234" s="226"/>
      <c r="C234" s="227"/>
      <c r="D234" s="219" t="s">
        <v>139</v>
      </c>
      <c r="E234" s="228" t="s">
        <v>19</v>
      </c>
      <c r="F234" s="229" t="s">
        <v>1468</v>
      </c>
      <c r="G234" s="227"/>
      <c r="H234" s="228" t="s">
        <v>19</v>
      </c>
      <c r="I234" s="230"/>
      <c r="J234" s="227"/>
      <c r="K234" s="227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139</v>
      </c>
      <c r="AU234" s="235" t="s">
        <v>82</v>
      </c>
      <c r="AV234" s="13" t="s">
        <v>80</v>
      </c>
      <c r="AW234" s="13" t="s">
        <v>33</v>
      </c>
      <c r="AX234" s="13" t="s">
        <v>72</v>
      </c>
      <c r="AY234" s="235" t="s">
        <v>126</v>
      </c>
    </row>
    <row r="235" s="14" customFormat="1">
      <c r="A235" s="14"/>
      <c r="B235" s="236"/>
      <c r="C235" s="237"/>
      <c r="D235" s="219" t="s">
        <v>139</v>
      </c>
      <c r="E235" s="239" t="s">
        <v>19</v>
      </c>
      <c r="F235" s="252" t="s">
        <v>246</v>
      </c>
      <c r="G235" s="237"/>
      <c r="H235" s="240">
        <v>44.764000000000003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139</v>
      </c>
      <c r="AU235" s="246" t="s">
        <v>82</v>
      </c>
      <c r="AV235" s="14" t="s">
        <v>82</v>
      </c>
      <c r="AW235" s="14" t="s">
        <v>33</v>
      </c>
      <c r="AX235" s="14" t="s">
        <v>80</v>
      </c>
      <c r="AY235" s="246" t="s">
        <v>126</v>
      </c>
    </row>
    <row r="236" s="2" customFormat="1">
      <c r="A236" s="40"/>
      <c r="B236" s="41"/>
      <c r="C236" s="42"/>
      <c r="D236" s="219" t="s">
        <v>311</v>
      </c>
      <c r="E236" s="42"/>
      <c r="F236" s="253" t="s">
        <v>1410</v>
      </c>
      <c r="G236" s="42"/>
      <c r="H236" s="42"/>
      <c r="I236" s="42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U236" s="19" t="s">
        <v>82</v>
      </c>
    </row>
    <row r="237" s="2" customFormat="1">
      <c r="A237" s="40"/>
      <c r="B237" s="41"/>
      <c r="C237" s="42"/>
      <c r="D237" s="219" t="s">
        <v>311</v>
      </c>
      <c r="E237" s="42"/>
      <c r="F237" s="254" t="s">
        <v>1384</v>
      </c>
      <c r="G237" s="42"/>
      <c r="H237" s="255">
        <v>34.433999999999997</v>
      </c>
      <c r="I237" s="42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U237" s="19" t="s">
        <v>82</v>
      </c>
    </row>
    <row r="238" s="2" customFormat="1" ht="16.5" customHeight="1">
      <c r="A238" s="40"/>
      <c r="B238" s="41"/>
      <c r="C238" s="206" t="s">
        <v>465</v>
      </c>
      <c r="D238" s="206" t="s">
        <v>129</v>
      </c>
      <c r="E238" s="207" t="s">
        <v>1469</v>
      </c>
      <c r="F238" s="208" t="s">
        <v>1470</v>
      </c>
      <c r="G238" s="209" t="s">
        <v>295</v>
      </c>
      <c r="H238" s="210">
        <v>4.8239999999999998</v>
      </c>
      <c r="I238" s="211"/>
      <c r="J238" s="212">
        <f>ROUND(I238*H238,2)</f>
        <v>0</v>
      </c>
      <c r="K238" s="208" t="s">
        <v>133</v>
      </c>
      <c r="L238" s="46"/>
      <c r="M238" s="213" t="s">
        <v>19</v>
      </c>
      <c r="N238" s="214" t="s">
        <v>43</v>
      </c>
      <c r="O238" s="86"/>
      <c r="P238" s="215">
        <f>O238*H238</f>
        <v>0</v>
      </c>
      <c r="Q238" s="215">
        <v>2.3010199999999998</v>
      </c>
      <c r="R238" s="215">
        <f>Q238*H238</f>
        <v>11.100120479999999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153</v>
      </c>
      <c r="AT238" s="217" t="s">
        <v>129</v>
      </c>
      <c r="AU238" s="217" t="s">
        <v>82</v>
      </c>
      <c r="AY238" s="19" t="s">
        <v>126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80</v>
      </c>
      <c r="BK238" s="218">
        <f>ROUND(I238*H238,2)</f>
        <v>0</v>
      </c>
      <c r="BL238" s="19" t="s">
        <v>153</v>
      </c>
      <c r="BM238" s="217" t="s">
        <v>1471</v>
      </c>
    </row>
    <row r="239" s="2" customFormat="1">
      <c r="A239" s="40"/>
      <c r="B239" s="41"/>
      <c r="C239" s="42"/>
      <c r="D239" s="219" t="s">
        <v>136</v>
      </c>
      <c r="E239" s="42"/>
      <c r="F239" s="220" t="s">
        <v>1472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136</v>
      </c>
      <c r="AU239" s="19" t="s">
        <v>82</v>
      </c>
    </row>
    <row r="240" s="2" customFormat="1">
      <c r="A240" s="40"/>
      <c r="B240" s="41"/>
      <c r="C240" s="42"/>
      <c r="D240" s="224" t="s">
        <v>137</v>
      </c>
      <c r="E240" s="42"/>
      <c r="F240" s="225" t="s">
        <v>1473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137</v>
      </c>
      <c r="AU240" s="19" t="s">
        <v>82</v>
      </c>
    </row>
    <row r="241" s="13" customFormat="1">
      <c r="A241" s="13"/>
      <c r="B241" s="226"/>
      <c r="C241" s="227"/>
      <c r="D241" s="219" t="s">
        <v>139</v>
      </c>
      <c r="E241" s="228" t="s">
        <v>19</v>
      </c>
      <c r="F241" s="229" t="s">
        <v>305</v>
      </c>
      <c r="G241" s="227"/>
      <c r="H241" s="228" t="s">
        <v>19</v>
      </c>
      <c r="I241" s="230"/>
      <c r="J241" s="227"/>
      <c r="K241" s="227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139</v>
      </c>
      <c r="AU241" s="235" t="s">
        <v>82</v>
      </c>
      <c r="AV241" s="13" t="s">
        <v>80</v>
      </c>
      <c r="AW241" s="13" t="s">
        <v>33</v>
      </c>
      <c r="AX241" s="13" t="s">
        <v>72</v>
      </c>
      <c r="AY241" s="235" t="s">
        <v>126</v>
      </c>
    </row>
    <row r="242" s="13" customFormat="1">
      <c r="A242" s="13"/>
      <c r="B242" s="226"/>
      <c r="C242" s="227"/>
      <c r="D242" s="219" t="s">
        <v>139</v>
      </c>
      <c r="E242" s="228" t="s">
        <v>19</v>
      </c>
      <c r="F242" s="229" t="s">
        <v>1474</v>
      </c>
      <c r="G242" s="227"/>
      <c r="H242" s="228" t="s">
        <v>19</v>
      </c>
      <c r="I242" s="230"/>
      <c r="J242" s="227"/>
      <c r="K242" s="227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139</v>
      </c>
      <c r="AU242" s="235" t="s">
        <v>82</v>
      </c>
      <c r="AV242" s="13" t="s">
        <v>80</v>
      </c>
      <c r="AW242" s="13" t="s">
        <v>33</v>
      </c>
      <c r="AX242" s="13" t="s">
        <v>72</v>
      </c>
      <c r="AY242" s="235" t="s">
        <v>126</v>
      </c>
    </row>
    <row r="243" s="14" customFormat="1">
      <c r="A243" s="14"/>
      <c r="B243" s="236"/>
      <c r="C243" s="237"/>
      <c r="D243" s="219" t="s">
        <v>139</v>
      </c>
      <c r="E243" s="239" t="s">
        <v>19</v>
      </c>
      <c r="F243" s="252" t="s">
        <v>221</v>
      </c>
      <c r="G243" s="237"/>
      <c r="H243" s="240">
        <v>4.8239999999999998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139</v>
      </c>
      <c r="AU243" s="246" t="s">
        <v>82</v>
      </c>
      <c r="AV243" s="14" t="s">
        <v>82</v>
      </c>
      <c r="AW243" s="14" t="s">
        <v>33</v>
      </c>
      <c r="AX243" s="14" t="s">
        <v>80</v>
      </c>
      <c r="AY243" s="246" t="s">
        <v>126</v>
      </c>
    </row>
    <row r="244" s="2" customFormat="1">
      <c r="A244" s="40"/>
      <c r="B244" s="41"/>
      <c r="C244" s="42"/>
      <c r="D244" s="219" t="s">
        <v>311</v>
      </c>
      <c r="E244" s="42"/>
      <c r="F244" s="253" t="s">
        <v>1475</v>
      </c>
      <c r="G244" s="42"/>
      <c r="H244" s="42"/>
      <c r="I244" s="42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U244" s="19" t="s">
        <v>82</v>
      </c>
    </row>
    <row r="245" s="2" customFormat="1">
      <c r="A245" s="40"/>
      <c r="B245" s="41"/>
      <c r="C245" s="42"/>
      <c r="D245" s="219" t="s">
        <v>311</v>
      </c>
      <c r="E245" s="42"/>
      <c r="F245" s="254" t="s">
        <v>1476</v>
      </c>
      <c r="G245" s="42"/>
      <c r="H245" s="255">
        <v>4.8239999999999998</v>
      </c>
      <c r="I245" s="42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U245" s="19" t="s">
        <v>82</v>
      </c>
    </row>
    <row r="246" s="2" customFormat="1">
      <c r="A246" s="40"/>
      <c r="B246" s="41"/>
      <c r="C246" s="42"/>
      <c r="D246" s="219" t="s">
        <v>311</v>
      </c>
      <c r="E246" s="42"/>
      <c r="F246" s="256" t="s">
        <v>1477</v>
      </c>
      <c r="G246" s="42"/>
      <c r="H246" s="42"/>
      <c r="I246" s="42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U246" s="19" t="s">
        <v>82</v>
      </c>
    </row>
    <row r="247" s="2" customFormat="1">
      <c r="A247" s="40"/>
      <c r="B247" s="41"/>
      <c r="C247" s="42"/>
      <c r="D247" s="219" t="s">
        <v>311</v>
      </c>
      <c r="E247" s="42"/>
      <c r="F247" s="257" t="s">
        <v>1478</v>
      </c>
      <c r="G247" s="42"/>
      <c r="H247" s="255">
        <v>1.401</v>
      </c>
      <c r="I247" s="42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U247" s="19" t="s">
        <v>82</v>
      </c>
    </row>
    <row r="248" s="2" customFormat="1">
      <c r="A248" s="40"/>
      <c r="B248" s="41"/>
      <c r="C248" s="42"/>
      <c r="D248" s="219" t="s">
        <v>311</v>
      </c>
      <c r="E248" s="42"/>
      <c r="F248" s="256" t="s">
        <v>1410</v>
      </c>
      <c r="G248" s="42"/>
      <c r="H248" s="42"/>
      <c r="I248" s="42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U248" s="19" t="s">
        <v>82</v>
      </c>
    </row>
    <row r="249" s="2" customFormat="1">
      <c r="A249" s="40"/>
      <c r="B249" s="41"/>
      <c r="C249" s="42"/>
      <c r="D249" s="219" t="s">
        <v>311</v>
      </c>
      <c r="E249" s="42"/>
      <c r="F249" s="257" t="s">
        <v>1384</v>
      </c>
      <c r="G249" s="42"/>
      <c r="H249" s="255">
        <v>34.433999999999997</v>
      </c>
      <c r="I249" s="42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U249" s="19" t="s">
        <v>82</v>
      </c>
    </row>
    <row r="250" s="2" customFormat="1" ht="16.5" customHeight="1">
      <c r="A250" s="40"/>
      <c r="B250" s="41"/>
      <c r="C250" s="206" t="s">
        <v>471</v>
      </c>
      <c r="D250" s="206" t="s">
        <v>129</v>
      </c>
      <c r="E250" s="207" t="s">
        <v>1479</v>
      </c>
      <c r="F250" s="208" t="s">
        <v>1480</v>
      </c>
      <c r="G250" s="209" t="s">
        <v>397</v>
      </c>
      <c r="H250" s="210">
        <v>7.1669999999999998</v>
      </c>
      <c r="I250" s="211"/>
      <c r="J250" s="212">
        <f>ROUND(I250*H250,2)</f>
        <v>0</v>
      </c>
      <c r="K250" s="208" t="s">
        <v>133</v>
      </c>
      <c r="L250" s="46"/>
      <c r="M250" s="213" t="s">
        <v>19</v>
      </c>
      <c r="N250" s="214" t="s">
        <v>43</v>
      </c>
      <c r="O250" s="86"/>
      <c r="P250" s="215">
        <f>O250*H250</f>
        <v>0</v>
      </c>
      <c r="Q250" s="215">
        <v>0.0029399999999999999</v>
      </c>
      <c r="R250" s="215">
        <f>Q250*H250</f>
        <v>0.02107098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153</v>
      </c>
      <c r="AT250" s="217" t="s">
        <v>129</v>
      </c>
      <c r="AU250" s="217" t="s">
        <v>82</v>
      </c>
      <c r="AY250" s="19" t="s">
        <v>126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80</v>
      </c>
      <c r="BK250" s="218">
        <f>ROUND(I250*H250,2)</f>
        <v>0</v>
      </c>
      <c r="BL250" s="19" t="s">
        <v>153</v>
      </c>
      <c r="BM250" s="217" t="s">
        <v>1481</v>
      </c>
    </row>
    <row r="251" s="2" customFormat="1">
      <c r="A251" s="40"/>
      <c r="B251" s="41"/>
      <c r="C251" s="42"/>
      <c r="D251" s="219" t="s">
        <v>136</v>
      </c>
      <c r="E251" s="42"/>
      <c r="F251" s="220" t="s">
        <v>1482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136</v>
      </c>
      <c r="AU251" s="19" t="s">
        <v>82</v>
      </c>
    </row>
    <row r="252" s="2" customFormat="1">
      <c r="A252" s="40"/>
      <c r="B252" s="41"/>
      <c r="C252" s="42"/>
      <c r="D252" s="224" t="s">
        <v>137</v>
      </c>
      <c r="E252" s="42"/>
      <c r="F252" s="225" t="s">
        <v>1483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137</v>
      </c>
      <c r="AU252" s="19" t="s">
        <v>82</v>
      </c>
    </row>
    <row r="253" s="13" customFormat="1">
      <c r="A253" s="13"/>
      <c r="B253" s="226"/>
      <c r="C253" s="227"/>
      <c r="D253" s="219" t="s">
        <v>139</v>
      </c>
      <c r="E253" s="228" t="s">
        <v>19</v>
      </c>
      <c r="F253" s="229" t="s">
        <v>305</v>
      </c>
      <c r="G253" s="227"/>
      <c r="H253" s="228" t="s">
        <v>19</v>
      </c>
      <c r="I253" s="230"/>
      <c r="J253" s="227"/>
      <c r="K253" s="227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139</v>
      </c>
      <c r="AU253" s="235" t="s">
        <v>82</v>
      </c>
      <c r="AV253" s="13" t="s">
        <v>80</v>
      </c>
      <c r="AW253" s="13" t="s">
        <v>33</v>
      </c>
      <c r="AX253" s="13" t="s">
        <v>72</v>
      </c>
      <c r="AY253" s="235" t="s">
        <v>126</v>
      </c>
    </row>
    <row r="254" s="13" customFormat="1">
      <c r="A254" s="13"/>
      <c r="B254" s="226"/>
      <c r="C254" s="227"/>
      <c r="D254" s="219" t="s">
        <v>139</v>
      </c>
      <c r="E254" s="228" t="s">
        <v>19</v>
      </c>
      <c r="F254" s="229" t="s">
        <v>1484</v>
      </c>
      <c r="G254" s="227"/>
      <c r="H254" s="228" t="s">
        <v>19</v>
      </c>
      <c r="I254" s="230"/>
      <c r="J254" s="227"/>
      <c r="K254" s="227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139</v>
      </c>
      <c r="AU254" s="235" t="s">
        <v>82</v>
      </c>
      <c r="AV254" s="13" t="s">
        <v>80</v>
      </c>
      <c r="AW254" s="13" t="s">
        <v>33</v>
      </c>
      <c r="AX254" s="13" t="s">
        <v>72</v>
      </c>
      <c r="AY254" s="235" t="s">
        <v>126</v>
      </c>
    </row>
    <row r="255" s="14" customFormat="1">
      <c r="A255" s="14"/>
      <c r="B255" s="236"/>
      <c r="C255" s="237"/>
      <c r="D255" s="219" t="s">
        <v>139</v>
      </c>
      <c r="E255" s="239" t="s">
        <v>19</v>
      </c>
      <c r="F255" s="252" t="s">
        <v>224</v>
      </c>
      <c r="G255" s="237"/>
      <c r="H255" s="240">
        <v>7.1669999999999998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139</v>
      </c>
      <c r="AU255" s="246" t="s">
        <v>82</v>
      </c>
      <c r="AV255" s="14" t="s">
        <v>82</v>
      </c>
      <c r="AW255" s="14" t="s">
        <v>33</v>
      </c>
      <c r="AX255" s="14" t="s">
        <v>80</v>
      </c>
      <c r="AY255" s="246" t="s">
        <v>126</v>
      </c>
    </row>
    <row r="256" s="2" customFormat="1">
      <c r="A256" s="40"/>
      <c r="B256" s="41"/>
      <c r="C256" s="42"/>
      <c r="D256" s="219" t="s">
        <v>311</v>
      </c>
      <c r="E256" s="42"/>
      <c r="F256" s="253" t="s">
        <v>1485</v>
      </c>
      <c r="G256" s="42"/>
      <c r="H256" s="42"/>
      <c r="I256" s="42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U256" s="19" t="s">
        <v>82</v>
      </c>
    </row>
    <row r="257" s="2" customFormat="1">
      <c r="A257" s="40"/>
      <c r="B257" s="41"/>
      <c r="C257" s="42"/>
      <c r="D257" s="219" t="s">
        <v>311</v>
      </c>
      <c r="E257" s="42"/>
      <c r="F257" s="254" t="s">
        <v>1486</v>
      </c>
      <c r="G257" s="42"/>
      <c r="H257" s="255">
        <v>7.1669999999999998</v>
      </c>
      <c r="I257" s="42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U257" s="19" t="s">
        <v>82</v>
      </c>
    </row>
    <row r="258" s="2" customFormat="1">
      <c r="A258" s="40"/>
      <c r="B258" s="41"/>
      <c r="C258" s="42"/>
      <c r="D258" s="219" t="s">
        <v>311</v>
      </c>
      <c r="E258" s="42"/>
      <c r="F258" s="256" t="s">
        <v>1410</v>
      </c>
      <c r="G258" s="42"/>
      <c r="H258" s="42"/>
      <c r="I258" s="42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U258" s="19" t="s">
        <v>82</v>
      </c>
    </row>
    <row r="259" s="2" customFormat="1">
      <c r="A259" s="40"/>
      <c r="B259" s="41"/>
      <c r="C259" s="42"/>
      <c r="D259" s="219" t="s">
        <v>311</v>
      </c>
      <c r="E259" s="42"/>
      <c r="F259" s="257" t="s">
        <v>1384</v>
      </c>
      <c r="G259" s="42"/>
      <c r="H259" s="255">
        <v>34.433999999999997</v>
      </c>
      <c r="I259" s="42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U259" s="19" t="s">
        <v>82</v>
      </c>
    </row>
    <row r="260" s="2" customFormat="1">
      <c r="A260" s="40"/>
      <c r="B260" s="41"/>
      <c r="C260" s="42"/>
      <c r="D260" s="219" t="s">
        <v>311</v>
      </c>
      <c r="E260" s="42"/>
      <c r="F260" s="256" t="s">
        <v>1477</v>
      </c>
      <c r="G260" s="42"/>
      <c r="H260" s="42"/>
      <c r="I260" s="42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U260" s="19" t="s">
        <v>82</v>
      </c>
    </row>
    <row r="261" s="2" customFormat="1">
      <c r="A261" s="40"/>
      <c r="B261" s="41"/>
      <c r="C261" s="42"/>
      <c r="D261" s="219" t="s">
        <v>311</v>
      </c>
      <c r="E261" s="42"/>
      <c r="F261" s="257" t="s">
        <v>1478</v>
      </c>
      <c r="G261" s="42"/>
      <c r="H261" s="255">
        <v>1.401</v>
      </c>
      <c r="I261" s="42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U261" s="19" t="s">
        <v>82</v>
      </c>
    </row>
    <row r="262" s="2" customFormat="1" ht="16.5" customHeight="1">
      <c r="A262" s="40"/>
      <c r="B262" s="41"/>
      <c r="C262" s="206" t="s">
        <v>477</v>
      </c>
      <c r="D262" s="206" t="s">
        <v>129</v>
      </c>
      <c r="E262" s="207" t="s">
        <v>1487</v>
      </c>
      <c r="F262" s="208" t="s">
        <v>1488</v>
      </c>
      <c r="G262" s="209" t="s">
        <v>397</v>
      </c>
      <c r="H262" s="210">
        <v>7.1669999999999998</v>
      </c>
      <c r="I262" s="211"/>
      <c r="J262" s="212">
        <f>ROUND(I262*H262,2)</f>
        <v>0</v>
      </c>
      <c r="K262" s="208" t="s">
        <v>133</v>
      </c>
      <c r="L262" s="46"/>
      <c r="M262" s="213" t="s">
        <v>19</v>
      </c>
      <c r="N262" s="214" t="s">
        <v>43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153</v>
      </c>
      <c r="AT262" s="217" t="s">
        <v>129</v>
      </c>
      <c r="AU262" s="217" t="s">
        <v>82</v>
      </c>
      <c r="AY262" s="19" t="s">
        <v>126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80</v>
      </c>
      <c r="BK262" s="218">
        <f>ROUND(I262*H262,2)</f>
        <v>0</v>
      </c>
      <c r="BL262" s="19" t="s">
        <v>153</v>
      </c>
      <c r="BM262" s="217" t="s">
        <v>1489</v>
      </c>
    </row>
    <row r="263" s="2" customFormat="1">
      <c r="A263" s="40"/>
      <c r="B263" s="41"/>
      <c r="C263" s="42"/>
      <c r="D263" s="219" t="s">
        <v>136</v>
      </c>
      <c r="E263" s="42"/>
      <c r="F263" s="220" t="s">
        <v>1490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136</v>
      </c>
      <c r="AU263" s="19" t="s">
        <v>82</v>
      </c>
    </row>
    <row r="264" s="2" customFormat="1">
      <c r="A264" s="40"/>
      <c r="B264" s="41"/>
      <c r="C264" s="42"/>
      <c r="D264" s="224" t="s">
        <v>137</v>
      </c>
      <c r="E264" s="42"/>
      <c r="F264" s="225" t="s">
        <v>1491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137</v>
      </c>
      <c r="AU264" s="19" t="s">
        <v>82</v>
      </c>
    </row>
    <row r="265" s="2" customFormat="1" ht="16.5" customHeight="1">
      <c r="A265" s="40"/>
      <c r="B265" s="41"/>
      <c r="C265" s="206" t="s">
        <v>483</v>
      </c>
      <c r="D265" s="206" t="s">
        <v>129</v>
      </c>
      <c r="E265" s="207" t="s">
        <v>1492</v>
      </c>
      <c r="F265" s="208" t="s">
        <v>1493</v>
      </c>
      <c r="G265" s="209" t="s">
        <v>295</v>
      </c>
      <c r="H265" s="210">
        <v>3.7400000000000002</v>
      </c>
      <c r="I265" s="211"/>
      <c r="J265" s="212">
        <f>ROUND(I265*H265,2)</f>
        <v>0</v>
      </c>
      <c r="K265" s="208" t="s">
        <v>133</v>
      </c>
      <c r="L265" s="46"/>
      <c r="M265" s="213" t="s">
        <v>19</v>
      </c>
      <c r="N265" s="214" t="s">
        <v>43</v>
      </c>
      <c r="O265" s="86"/>
      <c r="P265" s="215">
        <f>O265*H265</f>
        <v>0</v>
      </c>
      <c r="Q265" s="215">
        <v>2.3010199999999998</v>
      </c>
      <c r="R265" s="215">
        <f>Q265*H265</f>
        <v>8.6058147999999992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153</v>
      </c>
      <c r="AT265" s="217" t="s">
        <v>129</v>
      </c>
      <c r="AU265" s="217" t="s">
        <v>82</v>
      </c>
      <c r="AY265" s="19" t="s">
        <v>126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80</v>
      </c>
      <c r="BK265" s="218">
        <f>ROUND(I265*H265,2)</f>
        <v>0</v>
      </c>
      <c r="BL265" s="19" t="s">
        <v>153</v>
      </c>
      <c r="BM265" s="217" t="s">
        <v>1494</v>
      </c>
    </row>
    <row r="266" s="2" customFormat="1">
      <c r="A266" s="40"/>
      <c r="B266" s="41"/>
      <c r="C266" s="42"/>
      <c r="D266" s="219" t="s">
        <v>136</v>
      </c>
      <c r="E266" s="42"/>
      <c r="F266" s="220" t="s">
        <v>1495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136</v>
      </c>
      <c r="AU266" s="19" t="s">
        <v>82</v>
      </c>
    </row>
    <row r="267" s="2" customFormat="1">
      <c r="A267" s="40"/>
      <c r="B267" s="41"/>
      <c r="C267" s="42"/>
      <c r="D267" s="224" t="s">
        <v>137</v>
      </c>
      <c r="E267" s="42"/>
      <c r="F267" s="225" t="s">
        <v>1496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137</v>
      </c>
      <c r="AU267" s="19" t="s">
        <v>82</v>
      </c>
    </row>
    <row r="268" s="13" customFormat="1">
      <c r="A268" s="13"/>
      <c r="B268" s="226"/>
      <c r="C268" s="227"/>
      <c r="D268" s="219" t="s">
        <v>139</v>
      </c>
      <c r="E268" s="228" t="s">
        <v>19</v>
      </c>
      <c r="F268" s="229" t="s">
        <v>1497</v>
      </c>
      <c r="G268" s="227"/>
      <c r="H268" s="228" t="s">
        <v>19</v>
      </c>
      <c r="I268" s="230"/>
      <c r="J268" s="227"/>
      <c r="K268" s="227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139</v>
      </c>
      <c r="AU268" s="235" t="s">
        <v>82</v>
      </c>
      <c r="AV268" s="13" t="s">
        <v>80</v>
      </c>
      <c r="AW268" s="13" t="s">
        <v>33</v>
      </c>
      <c r="AX268" s="13" t="s">
        <v>72</v>
      </c>
      <c r="AY268" s="235" t="s">
        <v>126</v>
      </c>
    </row>
    <row r="269" s="14" customFormat="1">
      <c r="A269" s="14"/>
      <c r="B269" s="236"/>
      <c r="C269" s="237"/>
      <c r="D269" s="219" t="s">
        <v>139</v>
      </c>
      <c r="E269" s="238" t="s">
        <v>19</v>
      </c>
      <c r="F269" s="239" t="s">
        <v>1498</v>
      </c>
      <c r="G269" s="237"/>
      <c r="H269" s="240">
        <v>2.04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139</v>
      </c>
      <c r="AU269" s="246" t="s">
        <v>82</v>
      </c>
      <c r="AV269" s="14" t="s">
        <v>82</v>
      </c>
      <c r="AW269" s="14" t="s">
        <v>33</v>
      </c>
      <c r="AX269" s="14" t="s">
        <v>72</v>
      </c>
      <c r="AY269" s="246" t="s">
        <v>126</v>
      </c>
    </row>
    <row r="270" s="14" customFormat="1">
      <c r="A270" s="14"/>
      <c r="B270" s="236"/>
      <c r="C270" s="237"/>
      <c r="D270" s="219" t="s">
        <v>139</v>
      </c>
      <c r="E270" s="238" t="s">
        <v>19</v>
      </c>
      <c r="F270" s="239" t="s">
        <v>1499</v>
      </c>
      <c r="G270" s="237"/>
      <c r="H270" s="240">
        <v>1.7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6" t="s">
        <v>139</v>
      </c>
      <c r="AU270" s="246" t="s">
        <v>82</v>
      </c>
      <c r="AV270" s="14" t="s">
        <v>82</v>
      </c>
      <c r="AW270" s="14" t="s">
        <v>33</v>
      </c>
      <c r="AX270" s="14" t="s">
        <v>72</v>
      </c>
      <c r="AY270" s="246" t="s">
        <v>126</v>
      </c>
    </row>
    <row r="271" s="15" customFormat="1">
      <c r="A271" s="15"/>
      <c r="B271" s="258"/>
      <c r="C271" s="259"/>
      <c r="D271" s="219" t="s">
        <v>139</v>
      </c>
      <c r="E271" s="260" t="s">
        <v>19</v>
      </c>
      <c r="F271" s="261" t="s">
        <v>343</v>
      </c>
      <c r="G271" s="259"/>
      <c r="H271" s="262">
        <v>3.7400000000000002</v>
      </c>
      <c r="I271" s="263"/>
      <c r="J271" s="259"/>
      <c r="K271" s="259"/>
      <c r="L271" s="264"/>
      <c r="M271" s="265"/>
      <c r="N271" s="266"/>
      <c r="O271" s="266"/>
      <c r="P271" s="266"/>
      <c r="Q271" s="266"/>
      <c r="R271" s="266"/>
      <c r="S271" s="266"/>
      <c r="T271" s="267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8" t="s">
        <v>139</v>
      </c>
      <c r="AU271" s="268" t="s">
        <v>82</v>
      </c>
      <c r="AV271" s="15" t="s">
        <v>153</v>
      </c>
      <c r="AW271" s="15" t="s">
        <v>33</v>
      </c>
      <c r="AX271" s="15" t="s">
        <v>80</v>
      </c>
      <c r="AY271" s="268" t="s">
        <v>126</v>
      </c>
    </row>
    <row r="272" s="2" customFormat="1" ht="16.5" customHeight="1">
      <c r="A272" s="40"/>
      <c r="B272" s="41"/>
      <c r="C272" s="206" t="s">
        <v>489</v>
      </c>
      <c r="D272" s="206" t="s">
        <v>129</v>
      </c>
      <c r="E272" s="207" t="s">
        <v>1500</v>
      </c>
      <c r="F272" s="208" t="s">
        <v>1501</v>
      </c>
      <c r="G272" s="209" t="s">
        <v>295</v>
      </c>
      <c r="H272" s="210">
        <v>15.340999999999999</v>
      </c>
      <c r="I272" s="211"/>
      <c r="J272" s="212">
        <f>ROUND(I272*H272,2)</f>
        <v>0</v>
      </c>
      <c r="K272" s="208" t="s">
        <v>133</v>
      </c>
      <c r="L272" s="46"/>
      <c r="M272" s="213" t="s">
        <v>19</v>
      </c>
      <c r="N272" s="214" t="s">
        <v>43</v>
      </c>
      <c r="O272" s="86"/>
      <c r="P272" s="215">
        <f>O272*H272</f>
        <v>0</v>
      </c>
      <c r="Q272" s="215">
        <v>2.5018699999999998</v>
      </c>
      <c r="R272" s="215">
        <f>Q272*H272</f>
        <v>38.381187669999996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153</v>
      </c>
      <c r="AT272" s="217" t="s">
        <v>129</v>
      </c>
      <c r="AU272" s="217" t="s">
        <v>82</v>
      </c>
      <c r="AY272" s="19" t="s">
        <v>126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80</v>
      </c>
      <c r="BK272" s="218">
        <f>ROUND(I272*H272,2)</f>
        <v>0</v>
      </c>
      <c r="BL272" s="19" t="s">
        <v>153</v>
      </c>
      <c r="BM272" s="217" t="s">
        <v>1502</v>
      </c>
    </row>
    <row r="273" s="2" customFormat="1">
      <c r="A273" s="40"/>
      <c r="B273" s="41"/>
      <c r="C273" s="42"/>
      <c r="D273" s="219" t="s">
        <v>136</v>
      </c>
      <c r="E273" s="42"/>
      <c r="F273" s="220" t="s">
        <v>1503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136</v>
      </c>
      <c r="AU273" s="19" t="s">
        <v>82</v>
      </c>
    </row>
    <row r="274" s="2" customFormat="1">
      <c r="A274" s="40"/>
      <c r="B274" s="41"/>
      <c r="C274" s="42"/>
      <c r="D274" s="224" t="s">
        <v>137</v>
      </c>
      <c r="E274" s="42"/>
      <c r="F274" s="225" t="s">
        <v>1504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137</v>
      </c>
      <c r="AU274" s="19" t="s">
        <v>82</v>
      </c>
    </row>
    <row r="275" s="13" customFormat="1">
      <c r="A275" s="13"/>
      <c r="B275" s="226"/>
      <c r="C275" s="227"/>
      <c r="D275" s="219" t="s">
        <v>139</v>
      </c>
      <c r="E275" s="228" t="s">
        <v>19</v>
      </c>
      <c r="F275" s="229" t="s">
        <v>305</v>
      </c>
      <c r="G275" s="227"/>
      <c r="H275" s="228" t="s">
        <v>19</v>
      </c>
      <c r="I275" s="230"/>
      <c r="J275" s="227"/>
      <c r="K275" s="227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139</v>
      </c>
      <c r="AU275" s="235" t="s">
        <v>82</v>
      </c>
      <c r="AV275" s="13" t="s">
        <v>80</v>
      </c>
      <c r="AW275" s="13" t="s">
        <v>33</v>
      </c>
      <c r="AX275" s="13" t="s">
        <v>72</v>
      </c>
      <c r="AY275" s="235" t="s">
        <v>126</v>
      </c>
    </row>
    <row r="276" s="13" customFormat="1">
      <c r="A276" s="13"/>
      <c r="B276" s="226"/>
      <c r="C276" s="227"/>
      <c r="D276" s="219" t="s">
        <v>139</v>
      </c>
      <c r="E276" s="228" t="s">
        <v>19</v>
      </c>
      <c r="F276" s="229" t="s">
        <v>1505</v>
      </c>
      <c r="G276" s="227"/>
      <c r="H276" s="228" t="s">
        <v>19</v>
      </c>
      <c r="I276" s="230"/>
      <c r="J276" s="227"/>
      <c r="K276" s="227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139</v>
      </c>
      <c r="AU276" s="235" t="s">
        <v>82</v>
      </c>
      <c r="AV276" s="13" t="s">
        <v>80</v>
      </c>
      <c r="AW276" s="13" t="s">
        <v>33</v>
      </c>
      <c r="AX276" s="13" t="s">
        <v>72</v>
      </c>
      <c r="AY276" s="235" t="s">
        <v>126</v>
      </c>
    </row>
    <row r="277" s="14" customFormat="1">
      <c r="A277" s="14"/>
      <c r="B277" s="236"/>
      <c r="C277" s="237"/>
      <c r="D277" s="219" t="s">
        <v>139</v>
      </c>
      <c r="E277" s="239" t="s">
        <v>19</v>
      </c>
      <c r="F277" s="252" t="s">
        <v>227</v>
      </c>
      <c r="G277" s="237"/>
      <c r="H277" s="240">
        <v>15.340999999999999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139</v>
      </c>
      <c r="AU277" s="246" t="s">
        <v>82</v>
      </c>
      <c r="AV277" s="14" t="s">
        <v>82</v>
      </c>
      <c r="AW277" s="14" t="s">
        <v>33</v>
      </c>
      <c r="AX277" s="14" t="s">
        <v>80</v>
      </c>
      <c r="AY277" s="246" t="s">
        <v>126</v>
      </c>
    </row>
    <row r="278" s="2" customFormat="1">
      <c r="A278" s="40"/>
      <c r="B278" s="41"/>
      <c r="C278" s="42"/>
      <c r="D278" s="219" t="s">
        <v>311</v>
      </c>
      <c r="E278" s="42"/>
      <c r="F278" s="253" t="s">
        <v>1506</v>
      </c>
      <c r="G278" s="42"/>
      <c r="H278" s="42"/>
      <c r="I278" s="42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U278" s="19" t="s">
        <v>82</v>
      </c>
    </row>
    <row r="279" s="2" customFormat="1">
      <c r="A279" s="40"/>
      <c r="B279" s="41"/>
      <c r="C279" s="42"/>
      <c r="D279" s="219" t="s">
        <v>311</v>
      </c>
      <c r="E279" s="42"/>
      <c r="F279" s="254" t="s">
        <v>1507</v>
      </c>
      <c r="G279" s="42"/>
      <c r="H279" s="255">
        <v>15.340999999999999</v>
      </c>
      <c r="I279" s="42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U279" s="19" t="s">
        <v>82</v>
      </c>
    </row>
    <row r="280" s="2" customFormat="1">
      <c r="A280" s="40"/>
      <c r="B280" s="41"/>
      <c r="C280" s="42"/>
      <c r="D280" s="219" t="s">
        <v>311</v>
      </c>
      <c r="E280" s="42"/>
      <c r="F280" s="256" t="s">
        <v>1410</v>
      </c>
      <c r="G280" s="42"/>
      <c r="H280" s="42"/>
      <c r="I280" s="42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U280" s="19" t="s">
        <v>82</v>
      </c>
    </row>
    <row r="281" s="2" customFormat="1">
      <c r="A281" s="40"/>
      <c r="B281" s="41"/>
      <c r="C281" s="42"/>
      <c r="D281" s="219" t="s">
        <v>311</v>
      </c>
      <c r="E281" s="42"/>
      <c r="F281" s="257" t="s">
        <v>1384</v>
      </c>
      <c r="G281" s="42"/>
      <c r="H281" s="255">
        <v>34.433999999999997</v>
      </c>
      <c r="I281" s="42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U281" s="19" t="s">
        <v>82</v>
      </c>
    </row>
    <row r="282" s="2" customFormat="1">
      <c r="A282" s="40"/>
      <c r="B282" s="41"/>
      <c r="C282" s="42"/>
      <c r="D282" s="219" t="s">
        <v>311</v>
      </c>
      <c r="E282" s="42"/>
      <c r="F282" s="256" t="s">
        <v>1508</v>
      </c>
      <c r="G282" s="42"/>
      <c r="H282" s="42"/>
      <c r="I282" s="42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U282" s="19" t="s">
        <v>82</v>
      </c>
    </row>
    <row r="283" s="2" customFormat="1">
      <c r="A283" s="40"/>
      <c r="B283" s="41"/>
      <c r="C283" s="42"/>
      <c r="D283" s="219" t="s">
        <v>311</v>
      </c>
      <c r="E283" s="42"/>
      <c r="F283" s="257" t="s">
        <v>1509</v>
      </c>
      <c r="G283" s="42"/>
      <c r="H283" s="255">
        <v>1.111</v>
      </c>
      <c r="I283" s="42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U283" s="19" t="s">
        <v>82</v>
      </c>
    </row>
    <row r="284" s="2" customFormat="1">
      <c r="A284" s="40"/>
      <c r="B284" s="41"/>
      <c r="C284" s="42"/>
      <c r="D284" s="219" t="s">
        <v>311</v>
      </c>
      <c r="E284" s="42"/>
      <c r="F284" s="256" t="s">
        <v>1510</v>
      </c>
      <c r="G284" s="42"/>
      <c r="H284" s="42"/>
      <c r="I284" s="42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U284" s="19" t="s">
        <v>82</v>
      </c>
    </row>
    <row r="285" s="2" customFormat="1">
      <c r="A285" s="40"/>
      <c r="B285" s="41"/>
      <c r="C285" s="42"/>
      <c r="D285" s="219" t="s">
        <v>311</v>
      </c>
      <c r="E285" s="42"/>
      <c r="F285" s="257" t="s">
        <v>1511</v>
      </c>
      <c r="G285" s="42"/>
      <c r="H285" s="255">
        <v>0.40100000000000002</v>
      </c>
      <c r="I285" s="42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U285" s="19" t="s">
        <v>82</v>
      </c>
    </row>
    <row r="286" s="2" customFormat="1" ht="16.5" customHeight="1">
      <c r="A286" s="40"/>
      <c r="B286" s="41"/>
      <c r="C286" s="206" t="s">
        <v>495</v>
      </c>
      <c r="D286" s="206" t="s">
        <v>129</v>
      </c>
      <c r="E286" s="207" t="s">
        <v>1512</v>
      </c>
      <c r="F286" s="208" t="s">
        <v>1513</v>
      </c>
      <c r="G286" s="209" t="s">
        <v>397</v>
      </c>
      <c r="H286" s="210">
        <v>28.507000000000001</v>
      </c>
      <c r="I286" s="211"/>
      <c r="J286" s="212">
        <f>ROUND(I286*H286,2)</f>
        <v>0</v>
      </c>
      <c r="K286" s="208" t="s">
        <v>133</v>
      </c>
      <c r="L286" s="46"/>
      <c r="M286" s="213" t="s">
        <v>19</v>
      </c>
      <c r="N286" s="214" t="s">
        <v>43</v>
      </c>
      <c r="O286" s="86"/>
      <c r="P286" s="215">
        <f>O286*H286</f>
        <v>0</v>
      </c>
      <c r="Q286" s="215">
        <v>0.00264</v>
      </c>
      <c r="R286" s="215">
        <f>Q286*H286</f>
        <v>0.075258480000000003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153</v>
      </c>
      <c r="AT286" s="217" t="s">
        <v>129</v>
      </c>
      <c r="AU286" s="217" t="s">
        <v>82</v>
      </c>
      <c r="AY286" s="19" t="s">
        <v>126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80</v>
      </c>
      <c r="BK286" s="218">
        <f>ROUND(I286*H286,2)</f>
        <v>0</v>
      </c>
      <c r="BL286" s="19" t="s">
        <v>153</v>
      </c>
      <c r="BM286" s="217" t="s">
        <v>1514</v>
      </c>
    </row>
    <row r="287" s="2" customFormat="1">
      <c r="A287" s="40"/>
      <c r="B287" s="41"/>
      <c r="C287" s="42"/>
      <c r="D287" s="219" t="s">
        <v>136</v>
      </c>
      <c r="E287" s="42"/>
      <c r="F287" s="220" t="s">
        <v>1515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136</v>
      </c>
      <c r="AU287" s="19" t="s">
        <v>82</v>
      </c>
    </row>
    <row r="288" s="2" customFormat="1">
      <c r="A288" s="40"/>
      <c r="B288" s="41"/>
      <c r="C288" s="42"/>
      <c r="D288" s="224" t="s">
        <v>137</v>
      </c>
      <c r="E288" s="42"/>
      <c r="F288" s="225" t="s">
        <v>1516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137</v>
      </c>
      <c r="AU288" s="19" t="s">
        <v>82</v>
      </c>
    </row>
    <row r="289" s="13" customFormat="1">
      <c r="A289" s="13"/>
      <c r="B289" s="226"/>
      <c r="C289" s="227"/>
      <c r="D289" s="219" t="s">
        <v>139</v>
      </c>
      <c r="E289" s="228" t="s">
        <v>19</v>
      </c>
      <c r="F289" s="229" t="s">
        <v>305</v>
      </c>
      <c r="G289" s="227"/>
      <c r="H289" s="228" t="s">
        <v>19</v>
      </c>
      <c r="I289" s="230"/>
      <c r="J289" s="227"/>
      <c r="K289" s="227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139</v>
      </c>
      <c r="AU289" s="235" t="s">
        <v>82</v>
      </c>
      <c r="AV289" s="13" t="s">
        <v>80</v>
      </c>
      <c r="AW289" s="13" t="s">
        <v>33</v>
      </c>
      <c r="AX289" s="13" t="s">
        <v>72</v>
      </c>
      <c r="AY289" s="235" t="s">
        <v>126</v>
      </c>
    </row>
    <row r="290" s="13" customFormat="1">
      <c r="A290" s="13"/>
      <c r="B290" s="226"/>
      <c r="C290" s="227"/>
      <c r="D290" s="219" t="s">
        <v>139</v>
      </c>
      <c r="E290" s="228" t="s">
        <v>19</v>
      </c>
      <c r="F290" s="229" t="s">
        <v>1517</v>
      </c>
      <c r="G290" s="227"/>
      <c r="H290" s="228" t="s">
        <v>19</v>
      </c>
      <c r="I290" s="230"/>
      <c r="J290" s="227"/>
      <c r="K290" s="227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139</v>
      </c>
      <c r="AU290" s="235" t="s">
        <v>82</v>
      </c>
      <c r="AV290" s="13" t="s">
        <v>80</v>
      </c>
      <c r="AW290" s="13" t="s">
        <v>33</v>
      </c>
      <c r="AX290" s="13" t="s">
        <v>72</v>
      </c>
      <c r="AY290" s="235" t="s">
        <v>126</v>
      </c>
    </row>
    <row r="291" s="14" customFormat="1">
      <c r="A291" s="14"/>
      <c r="B291" s="236"/>
      <c r="C291" s="237"/>
      <c r="D291" s="219" t="s">
        <v>139</v>
      </c>
      <c r="E291" s="239" t="s">
        <v>19</v>
      </c>
      <c r="F291" s="252" t="s">
        <v>230</v>
      </c>
      <c r="G291" s="237"/>
      <c r="H291" s="240">
        <v>28.507000000000001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139</v>
      </c>
      <c r="AU291" s="246" t="s">
        <v>82</v>
      </c>
      <c r="AV291" s="14" t="s">
        <v>82</v>
      </c>
      <c r="AW291" s="14" t="s">
        <v>33</v>
      </c>
      <c r="AX291" s="14" t="s">
        <v>80</v>
      </c>
      <c r="AY291" s="246" t="s">
        <v>126</v>
      </c>
    </row>
    <row r="292" s="2" customFormat="1">
      <c r="A292" s="40"/>
      <c r="B292" s="41"/>
      <c r="C292" s="42"/>
      <c r="D292" s="219" t="s">
        <v>311</v>
      </c>
      <c r="E292" s="42"/>
      <c r="F292" s="253" t="s">
        <v>1518</v>
      </c>
      <c r="G292" s="42"/>
      <c r="H292" s="42"/>
      <c r="I292" s="42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U292" s="19" t="s">
        <v>82</v>
      </c>
    </row>
    <row r="293" s="2" customFormat="1">
      <c r="A293" s="40"/>
      <c r="B293" s="41"/>
      <c r="C293" s="42"/>
      <c r="D293" s="219" t="s">
        <v>311</v>
      </c>
      <c r="E293" s="42"/>
      <c r="F293" s="254" t="s">
        <v>1519</v>
      </c>
      <c r="G293" s="42"/>
      <c r="H293" s="255">
        <v>27.616</v>
      </c>
      <c r="I293" s="42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U293" s="19" t="s">
        <v>82</v>
      </c>
    </row>
    <row r="294" s="2" customFormat="1">
      <c r="A294" s="40"/>
      <c r="B294" s="41"/>
      <c r="C294" s="42"/>
      <c r="D294" s="219" t="s">
        <v>311</v>
      </c>
      <c r="E294" s="42"/>
      <c r="F294" s="254" t="s">
        <v>1520</v>
      </c>
      <c r="G294" s="42"/>
      <c r="H294" s="255">
        <v>0.89100000000000001</v>
      </c>
      <c r="I294" s="42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U294" s="19" t="s">
        <v>82</v>
      </c>
    </row>
    <row r="295" s="2" customFormat="1">
      <c r="A295" s="40"/>
      <c r="B295" s="41"/>
      <c r="C295" s="42"/>
      <c r="D295" s="219" t="s">
        <v>311</v>
      </c>
      <c r="E295" s="42"/>
      <c r="F295" s="256" t="s">
        <v>1410</v>
      </c>
      <c r="G295" s="42"/>
      <c r="H295" s="42"/>
      <c r="I295" s="42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U295" s="19" t="s">
        <v>82</v>
      </c>
    </row>
    <row r="296" s="2" customFormat="1">
      <c r="A296" s="40"/>
      <c r="B296" s="41"/>
      <c r="C296" s="42"/>
      <c r="D296" s="219" t="s">
        <v>311</v>
      </c>
      <c r="E296" s="42"/>
      <c r="F296" s="257" t="s">
        <v>1384</v>
      </c>
      <c r="G296" s="42"/>
      <c r="H296" s="255">
        <v>34.433999999999997</v>
      </c>
      <c r="I296" s="42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U296" s="19" t="s">
        <v>82</v>
      </c>
    </row>
    <row r="297" s="2" customFormat="1">
      <c r="A297" s="40"/>
      <c r="B297" s="41"/>
      <c r="C297" s="42"/>
      <c r="D297" s="219" t="s">
        <v>311</v>
      </c>
      <c r="E297" s="42"/>
      <c r="F297" s="256" t="s">
        <v>1510</v>
      </c>
      <c r="G297" s="42"/>
      <c r="H297" s="42"/>
      <c r="I297" s="42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U297" s="19" t="s">
        <v>82</v>
      </c>
    </row>
    <row r="298" s="2" customFormat="1">
      <c r="A298" s="40"/>
      <c r="B298" s="41"/>
      <c r="C298" s="42"/>
      <c r="D298" s="219" t="s">
        <v>311</v>
      </c>
      <c r="E298" s="42"/>
      <c r="F298" s="257" t="s">
        <v>1511</v>
      </c>
      <c r="G298" s="42"/>
      <c r="H298" s="255">
        <v>0.40100000000000002</v>
      </c>
      <c r="I298" s="42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U298" s="19" t="s">
        <v>82</v>
      </c>
    </row>
    <row r="299" s="2" customFormat="1">
      <c r="A299" s="40"/>
      <c r="B299" s="41"/>
      <c r="C299" s="42"/>
      <c r="D299" s="219" t="s">
        <v>311</v>
      </c>
      <c r="E299" s="42"/>
      <c r="F299" s="256" t="s">
        <v>1508</v>
      </c>
      <c r="G299" s="42"/>
      <c r="H299" s="42"/>
      <c r="I299" s="42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U299" s="19" t="s">
        <v>82</v>
      </c>
    </row>
    <row r="300" s="2" customFormat="1">
      <c r="A300" s="40"/>
      <c r="B300" s="41"/>
      <c r="C300" s="42"/>
      <c r="D300" s="219" t="s">
        <v>311</v>
      </c>
      <c r="E300" s="42"/>
      <c r="F300" s="257" t="s">
        <v>1509</v>
      </c>
      <c r="G300" s="42"/>
      <c r="H300" s="255">
        <v>1.111</v>
      </c>
      <c r="I300" s="42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U300" s="19" t="s">
        <v>82</v>
      </c>
    </row>
    <row r="301" s="2" customFormat="1" ht="16.5" customHeight="1">
      <c r="A301" s="40"/>
      <c r="B301" s="41"/>
      <c r="C301" s="206" t="s">
        <v>501</v>
      </c>
      <c r="D301" s="206" t="s">
        <v>129</v>
      </c>
      <c r="E301" s="207" t="s">
        <v>1521</v>
      </c>
      <c r="F301" s="208" t="s">
        <v>1522</v>
      </c>
      <c r="G301" s="209" t="s">
        <v>397</v>
      </c>
      <c r="H301" s="210">
        <v>28.507000000000001</v>
      </c>
      <c r="I301" s="211"/>
      <c r="J301" s="212">
        <f>ROUND(I301*H301,2)</f>
        <v>0</v>
      </c>
      <c r="K301" s="208" t="s">
        <v>133</v>
      </c>
      <c r="L301" s="46"/>
      <c r="M301" s="213" t="s">
        <v>19</v>
      </c>
      <c r="N301" s="214" t="s">
        <v>43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153</v>
      </c>
      <c r="AT301" s="217" t="s">
        <v>129</v>
      </c>
      <c r="AU301" s="217" t="s">
        <v>82</v>
      </c>
      <c r="AY301" s="19" t="s">
        <v>126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80</v>
      </c>
      <c r="BK301" s="218">
        <f>ROUND(I301*H301,2)</f>
        <v>0</v>
      </c>
      <c r="BL301" s="19" t="s">
        <v>153</v>
      </c>
      <c r="BM301" s="217" t="s">
        <v>1523</v>
      </c>
    </row>
    <row r="302" s="2" customFormat="1">
      <c r="A302" s="40"/>
      <c r="B302" s="41"/>
      <c r="C302" s="42"/>
      <c r="D302" s="219" t="s">
        <v>136</v>
      </c>
      <c r="E302" s="42"/>
      <c r="F302" s="220" t="s">
        <v>1524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136</v>
      </c>
      <c r="AU302" s="19" t="s">
        <v>82</v>
      </c>
    </row>
    <row r="303" s="2" customFormat="1">
      <c r="A303" s="40"/>
      <c r="B303" s="41"/>
      <c r="C303" s="42"/>
      <c r="D303" s="224" t="s">
        <v>137</v>
      </c>
      <c r="E303" s="42"/>
      <c r="F303" s="225" t="s">
        <v>1525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137</v>
      </c>
      <c r="AU303" s="19" t="s">
        <v>82</v>
      </c>
    </row>
    <row r="304" s="2" customFormat="1" ht="16.5" customHeight="1">
      <c r="A304" s="40"/>
      <c r="B304" s="41"/>
      <c r="C304" s="206" t="s">
        <v>507</v>
      </c>
      <c r="D304" s="206" t="s">
        <v>129</v>
      </c>
      <c r="E304" s="207" t="s">
        <v>1526</v>
      </c>
      <c r="F304" s="208" t="s">
        <v>1527</v>
      </c>
      <c r="G304" s="209" t="s">
        <v>295</v>
      </c>
      <c r="H304" s="210">
        <v>20.888000000000002</v>
      </c>
      <c r="I304" s="211"/>
      <c r="J304" s="212">
        <f>ROUND(I304*H304,2)</f>
        <v>0</v>
      </c>
      <c r="K304" s="208" t="s">
        <v>133</v>
      </c>
      <c r="L304" s="46"/>
      <c r="M304" s="213" t="s">
        <v>19</v>
      </c>
      <c r="N304" s="214" t="s">
        <v>43</v>
      </c>
      <c r="O304" s="86"/>
      <c r="P304" s="215">
        <f>O304*H304</f>
        <v>0</v>
      </c>
      <c r="Q304" s="215">
        <v>2.5018699999999998</v>
      </c>
      <c r="R304" s="215">
        <f>Q304*H304</f>
        <v>52.259060560000002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153</v>
      </c>
      <c r="AT304" s="217" t="s">
        <v>129</v>
      </c>
      <c r="AU304" s="217" t="s">
        <v>82</v>
      </c>
      <c r="AY304" s="19" t="s">
        <v>126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80</v>
      </c>
      <c r="BK304" s="218">
        <f>ROUND(I304*H304,2)</f>
        <v>0</v>
      </c>
      <c r="BL304" s="19" t="s">
        <v>153</v>
      </c>
      <c r="BM304" s="217" t="s">
        <v>1528</v>
      </c>
    </row>
    <row r="305" s="2" customFormat="1">
      <c r="A305" s="40"/>
      <c r="B305" s="41"/>
      <c r="C305" s="42"/>
      <c r="D305" s="219" t="s">
        <v>136</v>
      </c>
      <c r="E305" s="42"/>
      <c r="F305" s="220" t="s">
        <v>1529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136</v>
      </c>
      <c r="AU305" s="19" t="s">
        <v>82</v>
      </c>
    </row>
    <row r="306" s="2" customFormat="1">
      <c r="A306" s="40"/>
      <c r="B306" s="41"/>
      <c r="C306" s="42"/>
      <c r="D306" s="224" t="s">
        <v>137</v>
      </c>
      <c r="E306" s="42"/>
      <c r="F306" s="225" t="s">
        <v>1530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137</v>
      </c>
      <c r="AU306" s="19" t="s">
        <v>82</v>
      </c>
    </row>
    <row r="307" s="13" customFormat="1">
      <c r="A307" s="13"/>
      <c r="B307" s="226"/>
      <c r="C307" s="227"/>
      <c r="D307" s="219" t="s">
        <v>139</v>
      </c>
      <c r="E307" s="228" t="s">
        <v>19</v>
      </c>
      <c r="F307" s="229" t="s">
        <v>305</v>
      </c>
      <c r="G307" s="227"/>
      <c r="H307" s="228" t="s">
        <v>19</v>
      </c>
      <c r="I307" s="230"/>
      <c r="J307" s="227"/>
      <c r="K307" s="227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139</v>
      </c>
      <c r="AU307" s="235" t="s">
        <v>82</v>
      </c>
      <c r="AV307" s="13" t="s">
        <v>80</v>
      </c>
      <c r="AW307" s="13" t="s">
        <v>33</v>
      </c>
      <c r="AX307" s="13" t="s">
        <v>72</v>
      </c>
      <c r="AY307" s="235" t="s">
        <v>126</v>
      </c>
    </row>
    <row r="308" s="13" customFormat="1">
      <c r="A308" s="13"/>
      <c r="B308" s="226"/>
      <c r="C308" s="227"/>
      <c r="D308" s="219" t="s">
        <v>139</v>
      </c>
      <c r="E308" s="228" t="s">
        <v>19</v>
      </c>
      <c r="F308" s="229" t="s">
        <v>1531</v>
      </c>
      <c r="G308" s="227"/>
      <c r="H308" s="228" t="s">
        <v>19</v>
      </c>
      <c r="I308" s="230"/>
      <c r="J308" s="227"/>
      <c r="K308" s="227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139</v>
      </c>
      <c r="AU308" s="235" t="s">
        <v>82</v>
      </c>
      <c r="AV308" s="13" t="s">
        <v>80</v>
      </c>
      <c r="AW308" s="13" t="s">
        <v>33</v>
      </c>
      <c r="AX308" s="13" t="s">
        <v>72</v>
      </c>
      <c r="AY308" s="235" t="s">
        <v>126</v>
      </c>
    </row>
    <row r="309" s="14" customFormat="1">
      <c r="A309" s="14"/>
      <c r="B309" s="236"/>
      <c r="C309" s="237"/>
      <c r="D309" s="219" t="s">
        <v>139</v>
      </c>
      <c r="E309" s="239" t="s">
        <v>19</v>
      </c>
      <c r="F309" s="252" t="s">
        <v>233</v>
      </c>
      <c r="G309" s="237"/>
      <c r="H309" s="240">
        <v>20.888000000000002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6" t="s">
        <v>139</v>
      </c>
      <c r="AU309" s="246" t="s">
        <v>82</v>
      </c>
      <c r="AV309" s="14" t="s">
        <v>82</v>
      </c>
      <c r="AW309" s="14" t="s">
        <v>33</v>
      </c>
      <c r="AX309" s="14" t="s">
        <v>80</v>
      </c>
      <c r="AY309" s="246" t="s">
        <v>126</v>
      </c>
    </row>
    <row r="310" s="2" customFormat="1">
      <c r="A310" s="40"/>
      <c r="B310" s="41"/>
      <c r="C310" s="42"/>
      <c r="D310" s="219" t="s">
        <v>311</v>
      </c>
      <c r="E310" s="42"/>
      <c r="F310" s="253" t="s">
        <v>1532</v>
      </c>
      <c r="G310" s="42"/>
      <c r="H310" s="42"/>
      <c r="I310" s="42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U310" s="19" t="s">
        <v>82</v>
      </c>
    </row>
    <row r="311" s="2" customFormat="1">
      <c r="A311" s="40"/>
      <c r="B311" s="41"/>
      <c r="C311" s="42"/>
      <c r="D311" s="219" t="s">
        <v>311</v>
      </c>
      <c r="E311" s="42"/>
      <c r="F311" s="254" t="s">
        <v>1533</v>
      </c>
      <c r="G311" s="42"/>
      <c r="H311" s="255">
        <v>20.888000000000002</v>
      </c>
      <c r="I311" s="42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U311" s="19" t="s">
        <v>82</v>
      </c>
    </row>
    <row r="312" s="2" customFormat="1">
      <c r="A312" s="40"/>
      <c r="B312" s="41"/>
      <c r="C312" s="42"/>
      <c r="D312" s="219" t="s">
        <v>311</v>
      </c>
      <c r="E312" s="42"/>
      <c r="F312" s="256" t="s">
        <v>1410</v>
      </c>
      <c r="G312" s="42"/>
      <c r="H312" s="42"/>
      <c r="I312" s="42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U312" s="19" t="s">
        <v>82</v>
      </c>
    </row>
    <row r="313" s="2" customFormat="1">
      <c r="A313" s="40"/>
      <c r="B313" s="41"/>
      <c r="C313" s="42"/>
      <c r="D313" s="219" t="s">
        <v>311</v>
      </c>
      <c r="E313" s="42"/>
      <c r="F313" s="257" t="s">
        <v>1384</v>
      </c>
      <c r="G313" s="42"/>
      <c r="H313" s="255">
        <v>34.433999999999997</v>
      </c>
      <c r="I313" s="42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U313" s="19" t="s">
        <v>82</v>
      </c>
    </row>
    <row r="314" s="2" customFormat="1">
      <c r="A314" s="40"/>
      <c r="B314" s="41"/>
      <c r="C314" s="42"/>
      <c r="D314" s="219" t="s">
        <v>311</v>
      </c>
      <c r="E314" s="42"/>
      <c r="F314" s="256" t="s">
        <v>1534</v>
      </c>
      <c r="G314" s="42"/>
      <c r="H314" s="42"/>
      <c r="I314" s="42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U314" s="19" t="s">
        <v>82</v>
      </c>
    </row>
    <row r="315" s="2" customFormat="1">
      <c r="A315" s="40"/>
      <c r="B315" s="41"/>
      <c r="C315" s="42"/>
      <c r="D315" s="219" t="s">
        <v>311</v>
      </c>
      <c r="E315" s="42"/>
      <c r="F315" s="257" t="s">
        <v>1535</v>
      </c>
      <c r="G315" s="42"/>
      <c r="H315" s="255">
        <v>2.0219999999999998</v>
      </c>
      <c r="I315" s="42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U315" s="19" t="s">
        <v>82</v>
      </c>
    </row>
    <row r="316" s="2" customFormat="1" ht="16.5" customHeight="1">
      <c r="A316" s="40"/>
      <c r="B316" s="41"/>
      <c r="C316" s="206" t="s">
        <v>514</v>
      </c>
      <c r="D316" s="206" t="s">
        <v>129</v>
      </c>
      <c r="E316" s="207" t="s">
        <v>1536</v>
      </c>
      <c r="F316" s="208" t="s">
        <v>1537</v>
      </c>
      <c r="G316" s="209" t="s">
        <v>397</v>
      </c>
      <c r="H316" s="210">
        <v>140.464</v>
      </c>
      <c r="I316" s="211"/>
      <c r="J316" s="212">
        <f>ROUND(I316*H316,2)</f>
        <v>0</v>
      </c>
      <c r="K316" s="208" t="s">
        <v>133</v>
      </c>
      <c r="L316" s="46"/>
      <c r="M316" s="213" t="s">
        <v>19</v>
      </c>
      <c r="N316" s="214" t="s">
        <v>43</v>
      </c>
      <c r="O316" s="86"/>
      <c r="P316" s="215">
        <f>O316*H316</f>
        <v>0</v>
      </c>
      <c r="Q316" s="215">
        <v>0.0027499999999999998</v>
      </c>
      <c r="R316" s="215">
        <f>Q316*H316</f>
        <v>0.38627599999999995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153</v>
      </c>
      <c r="AT316" s="217" t="s">
        <v>129</v>
      </c>
      <c r="AU316" s="217" t="s">
        <v>82</v>
      </c>
      <c r="AY316" s="19" t="s">
        <v>126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80</v>
      </c>
      <c r="BK316" s="218">
        <f>ROUND(I316*H316,2)</f>
        <v>0</v>
      </c>
      <c r="BL316" s="19" t="s">
        <v>153</v>
      </c>
      <c r="BM316" s="217" t="s">
        <v>1538</v>
      </c>
    </row>
    <row r="317" s="2" customFormat="1">
      <c r="A317" s="40"/>
      <c r="B317" s="41"/>
      <c r="C317" s="42"/>
      <c r="D317" s="219" t="s">
        <v>136</v>
      </c>
      <c r="E317" s="42"/>
      <c r="F317" s="220" t="s">
        <v>1539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136</v>
      </c>
      <c r="AU317" s="19" t="s">
        <v>82</v>
      </c>
    </row>
    <row r="318" s="2" customFormat="1">
      <c r="A318" s="40"/>
      <c r="B318" s="41"/>
      <c r="C318" s="42"/>
      <c r="D318" s="224" t="s">
        <v>137</v>
      </c>
      <c r="E318" s="42"/>
      <c r="F318" s="225" t="s">
        <v>1540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137</v>
      </c>
      <c r="AU318" s="19" t="s">
        <v>82</v>
      </c>
    </row>
    <row r="319" s="13" customFormat="1">
      <c r="A319" s="13"/>
      <c r="B319" s="226"/>
      <c r="C319" s="227"/>
      <c r="D319" s="219" t="s">
        <v>139</v>
      </c>
      <c r="E319" s="228" t="s">
        <v>19</v>
      </c>
      <c r="F319" s="229" t="s">
        <v>305</v>
      </c>
      <c r="G319" s="227"/>
      <c r="H319" s="228" t="s">
        <v>19</v>
      </c>
      <c r="I319" s="230"/>
      <c r="J319" s="227"/>
      <c r="K319" s="227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139</v>
      </c>
      <c r="AU319" s="235" t="s">
        <v>82</v>
      </c>
      <c r="AV319" s="13" t="s">
        <v>80</v>
      </c>
      <c r="AW319" s="13" t="s">
        <v>33</v>
      </c>
      <c r="AX319" s="13" t="s">
        <v>72</v>
      </c>
      <c r="AY319" s="235" t="s">
        <v>126</v>
      </c>
    </row>
    <row r="320" s="13" customFormat="1">
      <c r="A320" s="13"/>
      <c r="B320" s="226"/>
      <c r="C320" s="227"/>
      <c r="D320" s="219" t="s">
        <v>139</v>
      </c>
      <c r="E320" s="228" t="s">
        <v>19</v>
      </c>
      <c r="F320" s="229" t="s">
        <v>1541</v>
      </c>
      <c r="G320" s="227"/>
      <c r="H320" s="228" t="s">
        <v>19</v>
      </c>
      <c r="I320" s="230"/>
      <c r="J320" s="227"/>
      <c r="K320" s="227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139</v>
      </c>
      <c r="AU320" s="235" t="s">
        <v>82</v>
      </c>
      <c r="AV320" s="13" t="s">
        <v>80</v>
      </c>
      <c r="AW320" s="13" t="s">
        <v>33</v>
      </c>
      <c r="AX320" s="13" t="s">
        <v>72</v>
      </c>
      <c r="AY320" s="235" t="s">
        <v>126</v>
      </c>
    </row>
    <row r="321" s="14" customFormat="1">
      <c r="A321" s="14"/>
      <c r="B321" s="236"/>
      <c r="C321" s="237"/>
      <c r="D321" s="219" t="s">
        <v>139</v>
      </c>
      <c r="E321" s="239" t="s">
        <v>19</v>
      </c>
      <c r="F321" s="252" t="s">
        <v>236</v>
      </c>
      <c r="G321" s="237"/>
      <c r="H321" s="240">
        <v>140.464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6" t="s">
        <v>139</v>
      </c>
      <c r="AU321" s="246" t="s">
        <v>82</v>
      </c>
      <c r="AV321" s="14" t="s">
        <v>82</v>
      </c>
      <c r="AW321" s="14" t="s">
        <v>33</v>
      </c>
      <c r="AX321" s="14" t="s">
        <v>80</v>
      </c>
      <c r="AY321" s="246" t="s">
        <v>126</v>
      </c>
    </row>
    <row r="322" s="2" customFormat="1">
      <c r="A322" s="40"/>
      <c r="B322" s="41"/>
      <c r="C322" s="42"/>
      <c r="D322" s="219" t="s">
        <v>311</v>
      </c>
      <c r="E322" s="42"/>
      <c r="F322" s="253" t="s">
        <v>1542</v>
      </c>
      <c r="G322" s="42"/>
      <c r="H322" s="42"/>
      <c r="I322" s="42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U322" s="19" t="s">
        <v>82</v>
      </c>
    </row>
    <row r="323" s="2" customFormat="1">
      <c r="A323" s="40"/>
      <c r="B323" s="41"/>
      <c r="C323" s="42"/>
      <c r="D323" s="219" t="s">
        <v>311</v>
      </c>
      <c r="E323" s="42"/>
      <c r="F323" s="254" t="s">
        <v>1543</v>
      </c>
      <c r="G323" s="42"/>
      <c r="H323" s="255">
        <v>139.25100000000001</v>
      </c>
      <c r="I323" s="42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U323" s="19" t="s">
        <v>82</v>
      </c>
    </row>
    <row r="324" s="2" customFormat="1">
      <c r="A324" s="40"/>
      <c r="B324" s="41"/>
      <c r="C324" s="42"/>
      <c r="D324" s="219" t="s">
        <v>311</v>
      </c>
      <c r="E324" s="42"/>
      <c r="F324" s="254" t="s">
        <v>1544</v>
      </c>
      <c r="G324" s="42"/>
      <c r="H324" s="255">
        <v>1.2130000000000001</v>
      </c>
      <c r="I324" s="42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U324" s="19" t="s">
        <v>82</v>
      </c>
    </row>
    <row r="325" s="2" customFormat="1">
      <c r="A325" s="40"/>
      <c r="B325" s="41"/>
      <c r="C325" s="42"/>
      <c r="D325" s="219" t="s">
        <v>311</v>
      </c>
      <c r="E325" s="42"/>
      <c r="F325" s="256" t="s">
        <v>1410</v>
      </c>
      <c r="G325" s="42"/>
      <c r="H325" s="42"/>
      <c r="I325" s="42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U325" s="19" t="s">
        <v>82</v>
      </c>
    </row>
    <row r="326" s="2" customFormat="1">
      <c r="A326" s="40"/>
      <c r="B326" s="41"/>
      <c r="C326" s="42"/>
      <c r="D326" s="219" t="s">
        <v>311</v>
      </c>
      <c r="E326" s="42"/>
      <c r="F326" s="257" t="s">
        <v>1384</v>
      </c>
      <c r="G326" s="42"/>
      <c r="H326" s="255">
        <v>34.433999999999997</v>
      </c>
      <c r="I326" s="42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U326" s="19" t="s">
        <v>82</v>
      </c>
    </row>
    <row r="327" s="2" customFormat="1">
      <c r="A327" s="40"/>
      <c r="B327" s="41"/>
      <c r="C327" s="42"/>
      <c r="D327" s="219" t="s">
        <v>311</v>
      </c>
      <c r="E327" s="42"/>
      <c r="F327" s="256" t="s">
        <v>1534</v>
      </c>
      <c r="G327" s="42"/>
      <c r="H327" s="42"/>
      <c r="I327" s="42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U327" s="19" t="s">
        <v>82</v>
      </c>
    </row>
    <row r="328" s="2" customFormat="1">
      <c r="A328" s="40"/>
      <c r="B328" s="41"/>
      <c r="C328" s="42"/>
      <c r="D328" s="219" t="s">
        <v>311</v>
      </c>
      <c r="E328" s="42"/>
      <c r="F328" s="257" t="s">
        <v>1535</v>
      </c>
      <c r="G328" s="42"/>
      <c r="H328" s="255">
        <v>2.0219999999999998</v>
      </c>
      <c r="I328" s="42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U328" s="19" t="s">
        <v>82</v>
      </c>
    </row>
    <row r="329" s="2" customFormat="1" ht="16.5" customHeight="1">
      <c r="A329" s="40"/>
      <c r="B329" s="41"/>
      <c r="C329" s="206" t="s">
        <v>518</v>
      </c>
      <c r="D329" s="206" t="s">
        <v>129</v>
      </c>
      <c r="E329" s="207" t="s">
        <v>1545</v>
      </c>
      <c r="F329" s="208" t="s">
        <v>1546</v>
      </c>
      <c r="G329" s="209" t="s">
        <v>397</v>
      </c>
      <c r="H329" s="210">
        <v>140.464</v>
      </c>
      <c r="I329" s="211"/>
      <c r="J329" s="212">
        <f>ROUND(I329*H329,2)</f>
        <v>0</v>
      </c>
      <c r="K329" s="208" t="s">
        <v>133</v>
      </c>
      <c r="L329" s="46"/>
      <c r="M329" s="213" t="s">
        <v>19</v>
      </c>
      <c r="N329" s="214" t="s">
        <v>43</v>
      </c>
      <c r="O329" s="86"/>
      <c r="P329" s="215">
        <f>O329*H329</f>
        <v>0</v>
      </c>
      <c r="Q329" s="215">
        <v>0</v>
      </c>
      <c r="R329" s="215">
        <f>Q329*H329</f>
        <v>0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153</v>
      </c>
      <c r="AT329" s="217" t="s">
        <v>129</v>
      </c>
      <c r="AU329" s="217" t="s">
        <v>82</v>
      </c>
      <c r="AY329" s="19" t="s">
        <v>126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80</v>
      </c>
      <c r="BK329" s="218">
        <f>ROUND(I329*H329,2)</f>
        <v>0</v>
      </c>
      <c r="BL329" s="19" t="s">
        <v>153</v>
      </c>
      <c r="BM329" s="217" t="s">
        <v>1547</v>
      </c>
    </row>
    <row r="330" s="2" customFormat="1">
      <c r="A330" s="40"/>
      <c r="B330" s="41"/>
      <c r="C330" s="42"/>
      <c r="D330" s="219" t="s">
        <v>136</v>
      </c>
      <c r="E330" s="42"/>
      <c r="F330" s="220" t="s">
        <v>1548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136</v>
      </c>
      <c r="AU330" s="19" t="s">
        <v>82</v>
      </c>
    </row>
    <row r="331" s="2" customFormat="1">
      <c r="A331" s="40"/>
      <c r="B331" s="41"/>
      <c r="C331" s="42"/>
      <c r="D331" s="224" t="s">
        <v>137</v>
      </c>
      <c r="E331" s="42"/>
      <c r="F331" s="225" t="s">
        <v>1549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137</v>
      </c>
      <c r="AU331" s="19" t="s">
        <v>82</v>
      </c>
    </row>
    <row r="332" s="2" customFormat="1" ht="16.5" customHeight="1">
      <c r="A332" s="40"/>
      <c r="B332" s="41"/>
      <c r="C332" s="206" t="s">
        <v>524</v>
      </c>
      <c r="D332" s="206" t="s">
        <v>129</v>
      </c>
      <c r="E332" s="207" t="s">
        <v>1550</v>
      </c>
      <c r="F332" s="208" t="s">
        <v>1551</v>
      </c>
      <c r="G332" s="209" t="s">
        <v>358</v>
      </c>
      <c r="H332" s="210">
        <v>3.4790000000000001</v>
      </c>
      <c r="I332" s="211"/>
      <c r="J332" s="212">
        <f>ROUND(I332*H332,2)</f>
        <v>0</v>
      </c>
      <c r="K332" s="208" t="s">
        <v>133</v>
      </c>
      <c r="L332" s="46"/>
      <c r="M332" s="213" t="s">
        <v>19</v>
      </c>
      <c r="N332" s="214" t="s">
        <v>43</v>
      </c>
      <c r="O332" s="86"/>
      <c r="P332" s="215">
        <f>O332*H332</f>
        <v>0</v>
      </c>
      <c r="Q332" s="215">
        <v>1.0593999999999999</v>
      </c>
      <c r="R332" s="215">
        <f>Q332*H332</f>
        <v>3.6856525999999996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153</v>
      </c>
      <c r="AT332" s="217" t="s">
        <v>129</v>
      </c>
      <c r="AU332" s="217" t="s">
        <v>82</v>
      </c>
      <c r="AY332" s="19" t="s">
        <v>126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80</v>
      </c>
      <c r="BK332" s="218">
        <f>ROUND(I332*H332,2)</f>
        <v>0</v>
      </c>
      <c r="BL332" s="19" t="s">
        <v>153</v>
      </c>
      <c r="BM332" s="217" t="s">
        <v>1552</v>
      </c>
    </row>
    <row r="333" s="2" customFormat="1">
      <c r="A333" s="40"/>
      <c r="B333" s="41"/>
      <c r="C333" s="42"/>
      <c r="D333" s="219" t="s">
        <v>136</v>
      </c>
      <c r="E333" s="42"/>
      <c r="F333" s="220" t="s">
        <v>1553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136</v>
      </c>
      <c r="AU333" s="19" t="s">
        <v>82</v>
      </c>
    </row>
    <row r="334" s="2" customFormat="1">
      <c r="A334" s="40"/>
      <c r="B334" s="41"/>
      <c r="C334" s="42"/>
      <c r="D334" s="224" t="s">
        <v>137</v>
      </c>
      <c r="E334" s="42"/>
      <c r="F334" s="225" t="s">
        <v>1554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137</v>
      </c>
      <c r="AU334" s="19" t="s">
        <v>82</v>
      </c>
    </row>
    <row r="335" s="13" customFormat="1">
      <c r="A335" s="13"/>
      <c r="B335" s="226"/>
      <c r="C335" s="227"/>
      <c r="D335" s="219" t="s">
        <v>139</v>
      </c>
      <c r="E335" s="228" t="s">
        <v>19</v>
      </c>
      <c r="F335" s="229" t="s">
        <v>1555</v>
      </c>
      <c r="G335" s="227"/>
      <c r="H335" s="228" t="s">
        <v>19</v>
      </c>
      <c r="I335" s="230"/>
      <c r="J335" s="227"/>
      <c r="K335" s="227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139</v>
      </c>
      <c r="AU335" s="235" t="s">
        <v>82</v>
      </c>
      <c r="AV335" s="13" t="s">
        <v>80</v>
      </c>
      <c r="AW335" s="13" t="s">
        <v>33</v>
      </c>
      <c r="AX335" s="13" t="s">
        <v>72</v>
      </c>
      <c r="AY335" s="235" t="s">
        <v>126</v>
      </c>
    </row>
    <row r="336" s="14" customFormat="1">
      <c r="A336" s="14"/>
      <c r="B336" s="236"/>
      <c r="C336" s="237"/>
      <c r="D336" s="219" t="s">
        <v>139</v>
      </c>
      <c r="E336" s="238" t="s">
        <v>19</v>
      </c>
      <c r="F336" s="239" t="s">
        <v>1556</v>
      </c>
      <c r="G336" s="237"/>
      <c r="H336" s="240">
        <v>3.3780000000000001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139</v>
      </c>
      <c r="AU336" s="246" t="s">
        <v>82</v>
      </c>
      <c r="AV336" s="14" t="s">
        <v>82</v>
      </c>
      <c r="AW336" s="14" t="s">
        <v>33</v>
      </c>
      <c r="AX336" s="14" t="s">
        <v>80</v>
      </c>
      <c r="AY336" s="246" t="s">
        <v>126</v>
      </c>
    </row>
    <row r="337" s="14" customFormat="1">
      <c r="A337" s="14"/>
      <c r="B337" s="236"/>
      <c r="C337" s="237"/>
      <c r="D337" s="219" t="s">
        <v>139</v>
      </c>
      <c r="E337" s="237"/>
      <c r="F337" s="239" t="s">
        <v>1557</v>
      </c>
      <c r="G337" s="237"/>
      <c r="H337" s="240">
        <v>3.4790000000000001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139</v>
      </c>
      <c r="AU337" s="246" t="s">
        <v>82</v>
      </c>
      <c r="AV337" s="14" t="s">
        <v>82</v>
      </c>
      <c r="AW337" s="14" t="s">
        <v>4</v>
      </c>
      <c r="AX337" s="14" t="s">
        <v>80</v>
      </c>
      <c r="AY337" s="246" t="s">
        <v>126</v>
      </c>
    </row>
    <row r="338" s="12" customFormat="1" ht="22.8" customHeight="1">
      <c r="A338" s="12"/>
      <c r="B338" s="190"/>
      <c r="C338" s="191"/>
      <c r="D338" s="192" t="s">
        <v>71</v>
      </c>
      <c r="E338" s="204" t="s">
        <v>147</v>
      </c>
      <c r="F338" s="204" t="s">
        <v>822</v>
      </c>
      <c r="G338" s="191"/>
      <c r="H338" s="191"/>
      <c r="I338" s="194"/>
      <c r="J338" s="205">
        <f>BK338</f>
        <v>0</v>
      </c>
      <c r="K338" s="191"/>
      <c r="L338" s="196"/>
      <c r="M338" s="197"/>
      <c r="N338" s="198"/>
      <c r="O338" s="198"/>
      <c r="P338" s="199">
        <f>SUM(P339:P353)</f>
        <v>0</v>
      </c>
      <c r="Q338" s="198"/>
      <c r="R338" s="199">
        <f>SUM(R339:R353)</f>
        <v>1.6793165399999999</v>
      </c>
      <c r="S338" s="198"/>
      <c r="T338" s="200">
        <f>SUM(T339:T353)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1" t="s">
        <v>80</v>
      </c>
      <c r="AT338" s="202" t="s">
        <v>71</v>
      </c>
      <c r="AU338" s="202" t="s">
        <v>80</v>
      </c>
      <c r="AY338" s="201" t="s">
        <v>126</v>
      </c>
      <c r="BK338" s="203">
        <f>SUM(BK339:BK353)</f>
        <v>0</v>
      </c>
    </row>
    <row r="339" s="2" customFormat="1" ht="16.5" customHeight="1">
      <c r="A339" s="40"/>
      <c r="B339" s="41"/>
      <c r="C339" s="206" t="s">
        <v>528</v>
      </c>
      <c r="D339" s="206" t="s">
        <v>129</v>
      </c>
      <c r="E339" s="207" t="s">
        <v>1558</v>
      </c>
      <c r="F339" s="208" t="s">
        <v>1559</v>
      </c>
      <c r="G339" s="209" t="s">
        <v>397</v>
      </c>
      <c r="H339" s="210">
        <v>4.0499999999999998</v>
      </c>
      <c r="I339" s="211"/>
      <c r="J339" s="212">
        <f>ROUND(I339*H339,2)</f>
        <v>0</v>
      </c>
      <c r="K339" s="208" t="s">
        <v>133</v>
      </c>
      <c r="L339" s="46"/>
      <c r="M339" s="213" t="s">
        <v>19</v>
      </c>
      <c r="N339" s="214" t="s">
        <v>43</v>
      </c>
      <c r="O339" s="86"/>
      <c r="P339" s="215">
        <f>O339*H339</f>
        <v>0</v>
      </c>
      <c r="Q339" s="215">
        <v>0.00095</v>
      </c>
      <c r="R339" s="215">
        <f>Q339*H339</f>
        <v>0.0038474999999999998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153</v>
      </c>
      <c r="AT339" s="217" t="s">
        <v>129</v>
      </c>
      <c r="AU339" s="217" t="s">
        <v>82</v>
      </c>
      <c r="AY339" s="19" t="s">
        <v>126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80</v>
      </c>
      <c r="BK339" s="218">
        <f>ROUND(I339*H339,2)</f>
        <v>0</v>
      </c>
      <c r="BL339" s="19" t="s">
        <v>153</v>
      </c>
      <c r="BM339" s="217" t="s">
        <v>1560</v>
      </c>
    </row>
    <row r="340" s="2" customFormat="1">
      <c r="A340" s="40"/>
      <c r="B340" s="41"/>
      <c r="C340" s="42"/>
      <c r="D340" s="219" t="s">
        <v>136</v>
      </c>
      <c r="E340" s="42"/>
      <c r="F340" s="220" t="s">
        <v>1561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136</v>
      </c>
      <c r="AU340" s="19" t="s">
        <v>82</v>
      </c>
    </row>
    <row r="341" s="2" customFormat="1">
      <c r="A341" s="40"/>
      <c r="B341" s="41"/>
      <c r="C341" s="42"/>
      <c r="D341" s="224" t="s">
        <v>137</v>
      </c>
      <c r="E341" s="42"/>
      <c r="F341" s="225" t="s">
        <v>1562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137</v>
      </c>
      <c r="AU341" s="19" t="s">
        <v>82</v>
      </c>
    </row>
    <row r="342" s="14" customFormat="1">
      <c r="A342" s="14"/>
      <c r="B342" s="236"/>
      <c r="C342" s="237"/>
      <c r="D342" s="219" t="s">
        <v>139</v>
      </c>
      <c r="E342" s="238" t="s">
        <v>19</v>
      </c>
      <c r="F342" s="239" t="s">
        <v>1563</v>
      </c>
      <c r="G342" s="237"/>
      <c r="H342" s="240">
        <v>4.0499999999999998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139</v>
      </c>
      <c r="AU342" s="246" t="s">
        <v>82</v>
      </c>
      <c r="AV342" s="14" t="s">
        <v>82</v>
      </c>
      <c r="AW342" s="14" t="s">
        <v>33</v>
      </c>
      <c r="AX342" s="14" t="s">
        <v>80</v>
      </c>
      <c r="AY342" s="246" t="s">
        <v>126</v>
      </c>
    </row>
    <row r="343" s="2" customFormat="1" ht="16.5" customHeight="1">
      <c r="A343" s="40"/>
      <c r="B343" s="41"/>
      <c r="C343" s="206" t="s">
        <v>534</v>
      </c>
      <c r="D343" s="206" t="s">
        <v>129</v>
      </c>
      <c r="E343" s="207" t="s">
        <v>1564</v>
      </c>
      <c r="F343" s="208" t="s">
        <v>1565</v>
      </c>
      <c r="G343" s="209" t="s">
        <v>277</v>
      </c>
      <c r="H343" s="210">
        <v>36.155999999999999</v>
      </c>
      <c r="I343" s="211"/>
      <c r="J343" s="212">
        <f>ROUND(I343*H343,2)</f>
        <v>0</v>
      </c>
      <c r="K343" s="208" t="s">
        <v>133</v>
      </c>
      <c r="L343" s="46"/>
      <c r="M343" s="213" t="s">
        <v>19</v>
      </c>
      <c r="N343" s="214" t="s">
        <v>43</v>
      </c>
      <c r="O343" s="86"/>
      <c r="P343" s="215">
        <f>O343*H343</f>
        <v>0</v>
      </c>
      <c r="Q343" s="215">
        <v>0.046339999999999999</v>
      </c>
      <c r="R343" s="215">
        <f>Q343*H343</f>
        <v>1.6754690399999999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153</v>
      </c>
      <c r="AT343" s="217" t="s">
        <v>129</v>
      </c>
      <c r="AU343" s="217" t="s">
        <v>82</v>
      </c>
      <c r="AY343" s="19" t="s">
        <v>126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80</v>
      </c>
      <c r="BK343" s="218">
        <f>ROUND(I343*H343,2)</f>
        <v>0</v>
      </c>
      <c r="BL343" s="19" t="s">
        <v>153</v>
      </c>
      <c r="BM343" s="217" t="s">
        <v>1566</v>
      </c>
    </row>
    <row r="344" s="2" customFormat="1">
      <c r="A344" s="40"/>
      <c r="B344" s="41"/>
      <c r="C344" s="42"/>
      <c r="D344" s="219" t="s">
        <v>136</v>
      </c>
      <c r="E344" s="42"/>
      <c r="F344" s="220" t="s">
        <v>1567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136</v>
      </c>
      <c r="AU344" s="19" t="s">
        <v>82</v>
      </c>
    </row>
    <row r="345" s="2" customFormat="1">
      <c r="A345" s="40"/>
      <c r="B345" s="41"/>
      <c r="C345" s="42"/>
      <c r="D345" s="224" t="s">
        <v>137</v>
      </c>
      <c r="E345" s="42"/>
      <c r="F345" s="225" t="s">
        <v>1568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137</v>
      </c>
      <c r="AU345" s="19" t="s">
        <v>82</v>
      </c>
    </row>
    <row r="346" s="13" customFormat="1">
      <c r="A346" s="13"/>
      <c r="B346" s="226"/>
      <c r="C346" s="227"/>
      <c r="D346" s="219" t="s">
        <v>139</v>
      </c>
      <c r="E346" s="228" t="s">
        <v>19</v>
      </c>
      <c r="F346" s="229" t="s">
        <v>305</v>
      </c>
      <c r="G346" s="227"/>
      <c r="H346" s="228" t="s">
        <v>19</v>
      </c>
      <c r="I346" s="230"/>
      <c r="J346" s="227"/>
      <c r="K346" s="227"/>
      <c r="L346" s="231"/>
      <c r="M346" s="232"/>
      <c r="N346" s="233"/>
      <c r="O346" s="233"/>
      <c r="P346" s="233"/>
      <c r="Q346" s="233"/>
      <c r="R346" s="233"/>
      <c r="S346" s="233"/>
      <c r="T346" s="23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5" t="s">
        <v>139</v>
      </c>
      <c r="AU346" s="235" t="s">
        <v>82</v>
      </c>
      <c r="AV346" s="13" t="s">
        <v>80</v>
      </c>
      <c r="AW346" s="13" t="s">
        <v>33</v>
      </c>
      <c r="AX346" s="13" t="s">
        <v>72</v>
      </c>
      <c r="AY346" s="235" t="s">
        <v>126</v>
      </c>
    </row>
    <row r="347" s="13" customFormat="1">
      <c r="A347" s="13"/>
      <c r="B347" s="226"/>
      <c r="C347" s="227"/>
      <c r="D347" s="219" t="s">
        <v>139</v>
      </c>
      <c r="E347" s="228" t="s">
        <v>19</v>
      </c>
      <c r="F347" s="229" t="s">
        <v>1569</v>
      </c>
      <c r="G347" s="227"/>
      <c r="H347" s="228" t="s">
        <v>19</v>
      </c>
      <c r="I347" s="230"/>
      <c r="J347" s="227"/>
      <c r="K347" s="227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139</v>
      </c>
      <c r="AU347" s="235" t="s">
        <v>82</v>
      </c>
      <c r="AV347" s="13" t="s">
        <v>80</v>
      </c>
      <c r="AW347" s="13" t="s">
        <v>33</v>
      </c>
      <c r="AX347" s="13" t="s">
        <v>72</v>
      </c>
      <c r="AY347" s="235" t="s">
        <v>126</v>
      </c>
    </row>
    <row r="348" s="14" customFormat="1">
      <c r="A348" s="14"/>
      <c r="B348" s="236"/>
      <c r="C348" s="237"/>
      <c r="D348" s="219" t="s">
        <v>139</v>
      </c>
      <c r="E348" s="239" t="s">
        <v>19</v>
      </c>
      <c r="F348" s="252" t="s">
        <v>764</v>
      </c>
      <c r="G348" s="237"/>
      <c r="H348" s="240">
        <v>34.433999999999997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139</v>
      </c>
      <c r="AU348" s="246" t="s">
        <v>82</v>
      </c>
      <c r="AV348" s="14" t="s">
        <v>82</v>
      </c>
      <c r="AW348" s="14" t="s">
        <v>33</v>
      </c>
      <c r="AX348" s="14" t="s">
        <v>80</v>
      </c>
      <c r="AY348" s="246" t="s">
        <v>126</v>
      </c>
    </row>
    <row r="349" s="2" customFormat="1">
      <c r="A349" s="40"/>
      <c r="B349" s="41"/>
      <c r="C349" s="42"/>
      <c r="D349" s="219" t="s">
        <v>311</v>
      </c>
      <c r="E349" s="42"/>
      <c r="F349" s="253" t="s">
        <v>1417</v>
      </c>
      <c r="G349" s="42"/>
      <c r="H349" s="42"/>
      <c r="I349" s="42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U349" s="19" t="s">
        <v>82</v>
      </c>
    </row>
    <row r="350" s="2" customFormat="1">
      <c r="A350" s="40"/>
      <c r="B350" s="41"/>
      <c r="C350" s="42"/>
      <c r="D350" s="219" t="s">
        <v>311</v>
      </c>
      <c r="E350" s="42"/>
      <c r="F350" s="254" t="s">
        <v>1418</v>
      </c>
      <c r="G350" s="42"/>
      <c r="H350" s="255">
        <v>34.433999999999997</v>
      </c>
      <c r="I350" s="42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U350" s="19" t="s">
        <v>82</v>
      </c>
    </row>
    <row r="351" s="2" customFormat="1">
      <c r="A351" s="40"/>
      <c r="B351" s="41"/>
      <c r="C351" s="42"/>
      <c r="D351" s="219" t="s">
        <v>311</v>
      </c>
      <c r="E351" s="42"/>
      <c r="F351" s="256" t="s">
        <v>1410</v>
      </c>
      <c r="G351" s="42"/>
      <c r="H351" s="42"/>
      <c r="I351" s="42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U351" s="19" t="s">
        <v>82</v>
      </c>
    </row>
    <row r="352" s="2" customFormat="1">
      <c r="A352" s="40"/>
      <c r="B352" s="41"/>
      <c r="C352" s="42"/>
      <c r="D352" s="219" t="s">
        <v>311</v>
      </c>
      <c r="E352" s="42"/>
      <c r="F352" s="257" t="s">
        <v>1384</v>
      </c>
      <c r="G352" s="42"/>
      <c r="H352" s="255">
        <v>34.433999999999997</v>
      </c>
      <c r="I352" s="42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U352" s="19" t="s">
        <v>82</v>
      </c>
    </row>
    <row r="353" s="14" customFormat="1">
      <c r="A353" s="14"/>
      <c r="B353" s="236"/>
      <c r="C353" s="237"/>
      <c r="D353" s="219" t="s">
        <v>139</v>
      </c>
      <c r="E353" s="237"/>
      <c r="F353" s="239" t="s">
        <v>1570</v>
      </c>
      <c r="G353" s="237"/>
      <c r="H353" s="240">
        <v>36.155999999999999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6" t="s">
        <v>139</v>
      </c>
      <c r="AU353" s="246" t="s">
        <v>82</v>
      </c>
      <c r="AV353" s="14" t="s">
        <v>82</v>
      </c>
      <c r="AW353" s="14" t="s">
        <v>4</v>
      </c>
      <c r="AX353" s="14" t="s">
        <v>80</v>
      </c>
      <c r="AY353" s="246" t="s">
        <v>126</v>
      </c>
    </row>
    <row r="354" s="12" customFormat="1" ht="22.8" customHeight="1">
      <c r="A354" s="12"/>
      <c r="B354" s="190"/>
      <c r="C354" s="191"/>
      <c r="D354" s="192" t="s">
        <v>71</v>
      </c>
      <c r="E354" s="204" t="s">
        <v>189</v>
      </c>
      <c r="F354" s="204" t="s">
        <v>1225</v>
      </c>
      <c r="G354" s="191"/>
      <c r="H354" s="191"/>
      <c r="I354" s="194"/>
      <c r="J354" s="205">
        <f>BK354</f>
        <v>0</v>
      </c>
      <c r="K354" s="191"/>
      <c r="L354" s="196"/>
      <c r="M354" s="197"/>
      <c r="N354" s="198"/>
      <c r="O354" s="198"/>
      <c r="P354" s="199">
        <f>SUM(P355:P366)</f>
        <v>0</v>
      </c>
      <c r="Q354" s="198"/>
      <c r="R354" s="199">
        <f>SUM(R355:R366)</f>
        <v>0.0021000000000000003</v>
      </c>
      <c r="S354" s="198"/>
      <c r="T354" s="200">
        <f>SUM(T355:T366)</f>
        <v>4.7999999999999998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01" t="s">
        <v>80</v>
      </c>
      <c r="AT354" s="202" t="s">
        <v>71</v>
      </c>
      <c r="AU354" s="202" t="s">
        <v>80</v>
      </c>
      <c r="AY354" s="201" t="s">
        <v>126</v>
      </c>
      <c r="BK354" s="203">
        <f>SUM(BK355:BK366)</f>
        <v>0</v>
      </c>
    </row>
    <row r="355" s="2" customFormat="1" ht="16.5" customHeight="1">
      <c r="A355" s="40"/>
      <c r="B355" s="41"/>
      <c r="C355" s="206" t="s">
        <v>538</v>
      </c>
      <c r="D355" s="206" t="s">
        <v>129</v>
      </c>
      <c r="E355" s="207" t="s">
        <v>1571</v>
      </c>
      <c r="F355" s="208" t="s">
        <v>1572</v>
      </c>
      <c r="G355" s="209" t="s">
        <v>510</v>
      </c>
      <c r="H355" s="210">
        <v>10</v>
      </c>
      <c r="I355" s="211"/>
      <c r="J355" s="212">
        <f>ROUND(I355*H355,2)</f>
        <v>0</v>
      </c>
      <c r="K355" s="208" t="s">
        <v>133</v>
      </c>
      <c r="L355" s="46"/>
      <c r="M355" s="213" t="s">
        <v>19</v>
      </c>
      <c r="N355" s="214" t="s">
        <v>43</v>
      </c>
      <c r="O355" s="86"/>
      <c r="P355" s="215">
        <f>O355*H355</f>
        <v>0</v>
      </c>
      <c r="Q355" s="215">
        <v>0</v>
      </c>
      <c r="R355" s="215">
        <f>Q355*H355</f>
        <v>0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153</v>
      </c>
      <c r="AT355" s="217" t="s">
        <v>129</v>
      </c>
      <c r="AU355" s="217" t="s">
        <v>82</v>
      </c>
      <c r="AY355" s="19" t="s">
        <v>126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80</v>
      </c>
      <c r="BK355" s="218">
        <f>ROUND(I355*H355,2)</f>
        <v>0</v>
      </c>
      <c r="BL355" s="19" t="s">
        <v>153</v>
      </c>
      <c r="BM355" s="217" t="s">
        <v>1573</v>
      </c>
    </row>
    <row r="356" s="2" customFormat="1">
      <c r="A356" s="40"/>
      <c r="B356" s="41"/>
      <c r="C356" s="42"/>
      <c r="D356" s="219" t="s">
        <v>136</v>
      </c>
      <c r="E356" s="42"/>
      <c r="F356" s="220" t="s">
        <v>1574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136</v>
      </c>
      <c r="AU356" s="19" t="s">
        <v>82</v>
      </c>
    </row>
    <row r="357" s="2" customFormat="1">
      <c r="A357" s="40"/>
      <c r="B357" s="41"/>
      <c r="C357" s="42"/>
      <c r="D357" s="224" t="s">
        <v>137</v>
      </c>
      <c r="E357" s="42"/>
      <c r="F357" s="225" t="s">
        <v>1575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137</v>
      </c>
      <c r="AU357" s="19" t="s">
        <v>82</v>
      </c>
    </row>
    <row r="358" s="13" customFormat="1">
      <c r="A358" s="13"/>
      <c r="B358" s="226"/>
      <c r="C358" s="227"/>
      <c r="D358" s="219" t="s">
        <v>139</v>
      </c>
      <c r="E358" s="228" t="s">
        <v>19</v>
      </c>
      <c r="F358" s="229" t="s">
        <v>1576</v>
      </c>
      <c r="G358" s="227"/>
      <c r="H358" s="228" t="s">
        <v>19</v>
      </c>
      <c r="I358" s="230"/>
      <c r="J358" s="227"/>
      <c r="K358" s="227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139</v>
      </c>
      <c r="AU358" s="235" t="s">
        <v>82</v>
      </c>
      <c r="AV358" s="13" t="s">
        <v>80</v>
      </c>
      <c r="AW358" s="13" t="s">
        <v>33</v>
      </c>
      <c r="AX358" s="13" t="s">
        <v>72</v>
      </c>
      <c r="AY358" s="235" t="s">
        <v>126</v>
      </c>
    </row>
    <row r="359" s="14" customFormat="1">
      <c r="A359" s="14"/>
      <c r="B359" s="236"/>
      <c r="C359" s="237"/>
      <c r="D359" s="219" t="s">
        <v>139</v>
      </c>
      <c r="E359" s="238" t="s">
        <v>19</v>
      </c>
      <c r="F359" s="239" t="s">
        <v>195</v>
      </c>
      <c r="G359" s="237"/>
      <c r="H359" s="240">
        <v>10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139</v>
      </c>
      <c r="AU359" s="246" t="s">
        <v>82</v>
      </c>
      <c r="AV359" s="14" t="s">
        <v>82</v>
      </c>
      <c r="AW359" s="14" t="s">
        <v>33</v>
      </c>
      <c r="AX359" s="14" t="s">
        <v>80</v>
      </c>
      <c r="AY359" s="246" t="s">
        <v>126</v>
      </c>
    </row>
    <row r="360" s="2" customFormat="1" ht="24.15" customHeight="1">
      <c r="A360" s="40"/>
      <c r="B360" s="41"/>
      <c r="C360" s="269" t="s">
        <v>544</v>
      </c>
      <c r="D360" s="269" t="s">
        <v>383</v>
      </c>
      <c r="E360" s="270" t="s">
        <v>1577</v>
      </c>
      <c r="F360" s="271" t="s">
        <v>1578</v>
      </c>
      <c r="G360" s="272" t="s">
        <v>510</v>
      </c>
      <c r="H360" s="273">
        <v>10</v>
      </c>
      <c r="I360" s="274"/>
      <c r="J360" s="275">
        <f>ROUND(I360*H360,2)</f>
        <v>0</v>
      </c>
      <c r="K360" s="271" t="s">
        <v>133</v>
      </c>
      <c r="L360" s="276"/>
      <c r="M360" s="277" t="s">
        <v>19</v>
      </c>
      <c r="N360" s="278" t="s">
        <v>43</v>
      </c>
      <c r="O360" s="86"/>
      <c r="P360" s="215">
        <f>O360*H360</f>
        <v>0</v>
      </c>
      <c r="Q360" s="215">
        <v>0.00021000000000000001</v>
      </c>
      <c r="R360" s="215">
        <f>Q360*H360</f>
        <v>0.0021000000000000003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183</v>
      </c>
      <c r="AT360" s="217" t="s">
        <v>383</v>
      </c>
      <c r="AU360" s="217" t="s">
        <v>82</v>
      </c>
      <c r="AY360" s="19" t="s">
        <v>126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80</v>
      </c>
      <c r="BK360" s="218">
        <f>ROUND(I360*H360,2)</f>
        <v>0</v>
      </c>
      <c r="BL360" s="19" t="s">
        <v>153</v>
      </c>
      <c r="BM360" s="217" t="s">
        <v>1579</v>
      </c>
    </row>
    <row r="361" s="2" customFormat="1">
      <c r="A361" s="40"/>
      <c r="B361" s="41"/>
      <c r="C361" s="42"/>
      <c r="D361" s="219" t="s">
        <v>136</v>
      </c>
      <c r="E361" s="42"/>
      <c r="F361" s="220" t="s">
        <v>1578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136</v>
      </c>
      <c r="AU361" s="19" t="s">
        <v>82</v>
      </c>
    </row>
    <row r="362" s="2" customFormat="1" ht="16.5" customHeight="1">
      <c r="A362" s="40"/>
      <c r="B362" s="41"/>
      <c r="C362" s="206" t="s">
        <v>550</v>
      </c>
      <c r="D362" s="206" t="s">
        <v>129</v>
      </c>
      <c r="E362" s="207" t="s">
        <v>1580</v>
      </c>
      <c r="F362" s="208" t="s">
        <v>1581</v>
      </c>
      <c r="G362" s="209" t="s">
        <v>295</v>
      </c>
      <c r="H362" s="210">
        <v>2.3999999999999999</v>
      </c>
      <c r="I362" s="211"/>
      <c r="J362" s="212">
        <f>ROUND(I362*H362,2)</f>
        <v>0</v>
      </c>
      <c r="K362" s="208" t="s">
        <v>133</v>
      </c>
      <c r="L362" s="46"/>
      <c r="M362" s="213" t="s">
        <v>19</v>
      </c>
      <c r="N362" s="214" t="s">
        <v>43</v>
      </c>
      <c r="O362" s="86"/>
      <c r="P362" s="215">
        <f>O362*H362</f>
        <v>0</v>
      </c>
      <c r="Q362" s="215">
        <v>0</v>
      </c>
      <c r="R362" s="215">
        <f>Q362*H362</f>
        <v>0</v>
      </c>
      <c r="S362" s="215">
        <v>2</v>
      </c>
      <c r="T362" s="216">
        <f>S362*H362</f>
        <v>4.7999999999999998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153</v>
      </c>
      <c r="AT362" s="217" t="s">
        <v>129</v>
      </c>
      <c r="AU362" s="217" t="s">
        <v>82</v>
      </c>
      <c r="AY362" s="19" t="s">
        <v>126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80</v>
      </c>
      <c r="BK362" s="218">
        <f>ROUND(I362*H362,2)</f>
        <v>0</v>
      </c>
      <c r="BL362" s="19" t="s">
        <v>153</v>
      </c>
      <c r="BM362" s="217" t="s">
        <v>1582</v>
      </c>
    </row>
    <row r="363" s="2" customFormat="1">
      <c r="A363" s="40"/>
      <c r="B363" s="41"/>
      <c r="C363" s="42"/>
      <c r="D363" s="219" t="s">
        <v>136</v>
      </c>
      <c r="E363" s="42"/>
      <c r="F363" s="220" t="s">
        <v>1581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136</v>
      </c>
      <c r="AU363" s="19" t="s">
        <v>82</v>
      </c>
    </row>
    <row r="364" s="2" customFormat="1">
      <c r="A364" s="40"/>
      <c r="B364" s="41"/>
      <c r="C364" s="42"/>
      <c r="D364" s="224" t="s">
        <v>137</v>
      </c>
      <c r="E364" s="42"/>
      <c r="F364" s="225" t="s">
        <v>1583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137</v>
      </c>
      <c r="AU364" s="19" t="s">
        <v>82</v>
      </c>
    </row>
    <row r="365" s="13" customFormat="1">
      <c r="A365" s="13"/>
      <c r="B365" s="226"/>
      <c r="C365" s="227"/>
      <c r="D365" s="219" t="s">
        <v>139</v>
      </c>
      <c r="E365" s="228" t="s">
        <v>19</v>
      </c>
      <c r="F365" s="229" t="s">
        <v>1584</v>
      </c>
      <c r="G365" s="227"/>
      <c r="H365" s="228" t="s">
        <v>19</v>
      </c>
      <c r="I365" s="230"/>
      <c r="J365" s="227"/>
      <c r="K365" s="227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139</v>
      </c>
      <c r="AU365" s="235" t="s">
        <v>82</v>
      </c>
      <c r="AV365" s="13" t="s">
        <v>80</v>
      </c>
      <c r="AW365" s="13" t="s">
        <v>33</v>
      </c>
      <c r="AX365" s="13" t="s">
        <v>72</v>
      </c>
      <c r="AY365" s="235" t="s">
        <v>126</v>
      </c>
    </row>
    <row r="366" s="14" customFormat="1">
      <c r="A366" s="14"/>
      <c r="B366" s="236"/>
      <c r="C366" s="237"/>
      <c r="D366" s="219" t="s">
        <v>139</v>
      </c>
      <c r="E366" s="238" t="s">
        <v>19</v>
      </c>
      <c r="F366" s="239" t="s">
        <v>1585</v>
      </c>
      <c r="G366" s="237"/>
      <c r="H366" s="240">
        <v>2.3999999999999999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6" t="s">
        <v>139</v>
      </c>
      <c r="AU366" s="246" t="s">
        <v>82</v>
      </c>
      <c r="AV366" s="14" t="s">
        <v>82</v>
      </c>
      <c r="AW366" s="14" t="s">
        <v>33</v>
      </c>
      <c r="AX366" s="14" t="s">
        <v>80</v>
      </c>
      <c r="AY366" s="246" t="s">
        <v>126</v>
      </c>
    </row>
    <row r="367" s="12" customFormat="1" ht="22.8" customHeight="1">
      <c r="A367" s="12"/>
      <c r="B367" s="190"/>
      <c r="C367" s="191"/>
      <c r="D367" s="192" t="s">
        <v>71</v>
      </c>
      <c r="E367" s="204" t="s">
        <v>1329</v>
      </c>
      <c r="F367" s="204" t="s">
        <v>1330</v>
      </c>
      <c r="G367" s="191"/>
      <c r="H367" s="191"/>
      <c r="I367" s="194"/>
      <c r="J367" s="205">
        <f>BK367</f>
        <v>0</v>
      </c>
      <c r="K367" s="191"/>
      <c r="L367" s="196"/>
      <c r="M367" s="197"/>
      <c r="N367" s="198"/>
      <c r="O367" s="198"/>
      <c r="P367" s="199">
        <f>SUM(P368:P380)</f>
        <v>0</v>
      </c>
      <c r="Q367" s="198"/>
      <c r="R367" s="199">
        <f>SUM(R368:R380)</f>
        <v>0</v>
      </c>
      <c r="S367" s="198"/>
      <c r="T367" s="200">
        <f>SUM(T368:T380)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01" t="s">
        <v>80</v>
      </c>
      <c r="AT367" s="202" t="s">
        <v>71</v>
      </c>
      <c r="AU367" s="202" t="s">
        <v>80</v>
      </c>
      <c r="AY367" s="201" t="s">
        <v>126</v>
      </c>
      <c r="BK367" s="203">
        <f>SUM(BK368:BK380)</f>
        <v>0</v>
      </c>
    </row>
    <row r="368" s="2" customFormat="1" ht="16.5" customHeight="1">
      <c r="A368" s="40"/>
      <c r="B368" s="41"/>
      <c r="C368" s="206" t="s">
        <v>554</v>
      </c>
      <c r="D368" s="206" t="s">
        <v>129</v>
      </c>
      <c r="E368" s="207" t="s">
        <v>1586</v>
      </c>
      <c r="F368" s="208" t="s">
        <v>1587</v>
      </c>
      <c r="G368" s="209" t="s">
        <v>358</v>
      </c>
      <c r="H368" s="210">
        <v>4.7999999999999998</v>
      </c>
      <c r="I368" s="211"/>
      <c r="J368" s="212">
        <f>ROUND(I368*H368,2)</f>
        <v>0</v>
      </c>
      <c r="K368" s="208" t="s">
        <v>133</v>
      </c>
      <c r="L368" s="46"/>
      <c r="M368" s="213" t="s">
        <v>19</v>
      </c>
      <c r="N368" s="214" t="s">
        <v>43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153</v>
      </c>
      <c r="AT368" s="217" t="s">
        <v>129</v>
      </c>
      <c r="AU368" s="217" t="s">
        <v>82</v>
      </c>
      <c r="AY368" s="19" t="s">
        <v>126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80</v>
      </c>
      <c r="BK368" s="218">
        <f>ROUND(I368*H368,2)</f>
        <v>0</v>
      </c>
      <c r="BL368" s="19" t="s">
        <v>153</v>
      </c>
      <c r="BM368" s="217" t="s">
        <v>1588</v>
      </c>
    </row>
    <row r="369" s="2" customFormat="1">
      <c r="A369" s="40"/>
      <c r="B369" s="41"/>
      <c r="C369" s="42"/>
      <c r="D369" s="219" t="s">
        <v>136</v>
      </c>
      <c r="E369" s="42"/>
      <c r="F369" s="220" t="s">
        <v>1589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136</v>
      </c>
      <c r="AU369" s="19" t="s">
        <v>82</v>
      </c>
    </row>
    <row r="370" s="2" customFormat="1">
      <c r="A370" s="40"/>
      <c r="B370" s="41"/>
      <c r="C370" s="42"/>
      <c r="D370" s="224" t="s">
        <v>137</v>
      </c>
      <c r="E370" s="42"/>
      <c r="F370" s="225" t="s">
        <v>1590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137</v>
      </c>
      <c r="AU370" s="19" t="s">
        <v>82</v>
      </c>
    </row>
    <row r="371" s="2" customFormat="1" ht="16.5" customHeight="1">
      <c r="A371" s="40"/>
      <c r="B371" s="41"/>
      <c r="C371" s="206" t="s">
        <v>563</v>
      </c>
      <c r="D371" s="206" t="s">
        <v>129</v>
      </c>
      <c r="E371" s="207" t="s">
        <v>1591</v>
      </c>
      <c r="F371" s="208" t="s">
        <v>1592</v>
      </c>
      <c r="G371" s="209" t="s">
        <v>358</v>
      </c>
      <c r="H371" s="210">
        <v>4.7999999999999998</v>
      </c>
      <c r="I371" s="211"/>
      <c r="J371" s="212">
        <f>ROUND(I371*H371,2)</f>
        <v>0</v>
      </c>
      <c r="K371" s="208" t="s">
        <v>133</v>
      </c>
      <c r="L371" s="46"/>
      <c r="M371" s="213" t="s">
        <v>19</v>
      </c>
      <c r="N371" s="214" t="s">
        <v>43</v>
      </c>
      <c r="O371" s="86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153</v>
      </c>
      <c r="AT371" s="217" t="s">
        <v>129</v>
      </c>
      <c r="AU371" s="217" t="s">
        <v>82</v>
      </c>
      <c r="AY371" s="19" t="s">
        <v>126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80</v>
      </c>
      <c r="BK371" s="218">
        <f>ROUND(I371*H371,2)</f>
        <v>0</v>
      </c>
      <c r="BL371" s="19" t="s">
        <v>153</v>
      </c>
      <c r="BM371" s="217" t="s">
        <v>1593</v>
      </c>
    </row>
    <row r="372" s="2" customFormat="1">
      <c r="A372" s="40"/>
      <c r="B372" s="41"/>
      <c r="C372" s="42"/>
      <c r="D372" s="219" t="s">
        <v>136</v>
      </c>
      <c r="E372" s="42"/>
      <c r="F372" s="220" t="s">
        <v>1594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136</v>
      </c>
      <c r="AU372" s="19" t="s">
        <v>82</v>
      </c>
    </row>
    <row r="373" s="2" customFormat="1">
      <c r="A373" s="40"/>
      <c r="B373" s="41"/>
      <c r="C373" s="42"/>
      <c r="D373" s="224" t="s">
        <v>137</v>
      </c>
      <c r="E373" s="42"/>
      <c r="F373" s="225" t="s">
        <v>1595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137</v>
      </c>
      <c r="AU373" s="19" t="s">
        <v>82</v>
      </c>
    </row>
    <row r="374" s="2" customFormat="1" ht="16.5" customHeight="1">
      <c r="A374" s="40"/>
      <c r="B374" s="41"/>
      <c r="C374" s="206" t="s">
        <v>571</v>
      </c>
      <c r="D374" s="206" t="s">
        <v>129</v>
      </c>
      <c r="E374" s="207" t="s">
        <v>1596</v>
      </c>
      <c r="F374" s="208" t="s">
        <v>1597</v>
      </c>
      <c r="G374" s="209" t="s">
        <v>358</v>
      </c>
      <c r="H374" s="210">
        <v>43.200000000000003</v>
      </c>
      <c r="I374" s="211"/>
      <c r="J374" s="212">
        <f>ROUND(I374*H374,2)</f>
        <v>0</v>
      </c>
      <c r="K374" s="208" t="s">
        <v>133</v>
      </c>
      <c r="L374" s="46"/>
      <c r="M374" s="213" t="s">
        <v>19</v>
      </c>
      <c r="N374" s="214" t="s">
        <v>43</v>
      </c>
      <c r="O374" s="86"/>
      <c r="P374" s="215">
        <f>O374*H374</f>
        <v>0</v>
      </c>
      <c r="Q374" s="215">
        <v>0</v>
      </c>
      <c r="R374" s="215">
        <f>Q374*H374</f>
        <v>0</v>
      </c>
      <c r="S374" s="215">
        <v>0</v>
      </c>
      <c r="T374" s="216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153</v>
      </c>
      <c r="AT374" s="217" t="s">
        <v>129</v>
      </c>
      <c r="AU374" s="217" t="s">
        <v>82</v>
      </c>
      <c r="AY374" s="19" t="s">
        <v>126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80</v>
      </c>
      <c r="BK374" s="218">
        <f>ROUND(I374*H374,2)</f>
        <v>0</v>
      </c>
      <c r="BL374" s="19" t="s">
        <v>153</v>
      </c>
      <c r="BM374" s="217" t="s">
        <v>1598</v>
      </c>
    </row>
    <row r="375" s="2" customFormat="1">
      <c r="A375" s="40"/>
      <c r="B375" s="41"/>
      <c r="C375" s="42"/>
      <c r="D375" s="219" t="s">
        <v>136</v>
      </c>
      <c r="E375" s="42"/>
      <c r="F375" s="220" t="s">
        <v>1599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136</v>
      </c>
      <c r="AU375" s="19" t="s">
        <v>82</v>
      </c>
    </row>
    <row r="376" s="2" customFormat="1">
      <c r="A376" s="40"/>
      <c r="B376" s="41"/>
      <c r="C376" s="42"/>
      <c r="D376" s="224" t="s">
        <v>137</v>
      </c>
      <c r="E376" s="42"/>
      <c r="F376" s="225" t="s">
        <v>1600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137</v>
      </c>
      <c r="AU376" s="19" t="s">
        <v>82</v>
      </c>
    </row>
    <row r="377" s="14" customFormat="1">
      <c r="A377" s="14"/>
      <c r="B377" s="236"/>
      <c r="C377" s="237"/>
      <c r="D377" s="219" t="s">
        <v>139</v>
      </c>
      <c r="E377" s="237"/>
      <c r="F377" s="239" t="s">
        <v>1601</v>
      </c>
      <c r="G377" s="237"/>
      <c r="H377" s="240">
        <v>43.200000000000003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139</v>
      </c>
      <c r="AU377" s="246" t="s">
        <v>82</v>
      </c>
      <c r="AV377" s="14" t="s">
        <v>82</v>
      </c>
      <c r="AW377" s="14" t="s">
        <v>4</v>
      </c>
      <c r="AX377" s="14" t="s">
        <v>80</v>
      </c>
      <c r="AY377" s="246" t="s">
        <v>126</v>
      </c>
    </row>
    <row r="378" s="2" customFormat="1" ht="24.15" customHeight="1">
      <c r="A378" s="40"/>
      <c r="B378" s="41"/>
      <c r="C378" s="206" t="s">
        <v>577</v>
      </c>
      <c r="D378" s="206" t="s">
        <v>129</v>
      </c>
      <c r="E378" s="207" t="s">
        <v>1602</v>
      </c>
      <c r="F378" s="208" t="s">
        <v>1603</v>
      </c>
      <c r="G378" s="209" t="s">
        <v>358</v>
      </c>
      <c r="H378" s="210">
        <v>4.7999999999999998</v>
      </c>
      <c r="I378" s="211"/>
      <c r="J378" s="212">
        <f>ROUND(I378*H378,2)</f>
        <v>0</v>
      </c>
      <c r="K378" s="208" t="s">
        <v>133</v>
      </c>
      <c r="L378" s="46"/>
      <c r="M378" s="213" t="s">
        <v>19</v>
      </c>
      <c r="N378" s="214" t="s">
        <v>43</v>
      </c>
      <c r="O378" s="86"/>
      <c r="P378" s="215">
        <f>O378*H378</f>
        <v>0</v>
      </c>
      <c r="Q378" s="215">
        <v>0</v>
      </c>
      <c r="R378" s="215">
        <f>Q378*H378</f>
        <v>0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153</v>
      </c>
      <c r="AT378" s="217" t="s">
        <v>129</v>
      </c>
      <c r="AU378" s="217" t="s">
        <v>82</v>
      </c>
      <c r="AY378" s="19" t="s">
        <v>126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80</v>
      </c>
      <c r="BK378" s="218">
        <f>ROUND(I378*H378,2)</f>
        <v>0</v>
      </c>
      <c r="BL378" s="19" t="s">
        <v>153</v>
      </c>
      <c r="BM378" s="217" t="s">
        <v>1604</v>
      </c>
    </row>
    <row r="379" s="2" customFormat="1">
      <c r="A379" s="40"/>
      <c r="B379" s="41"/>
      <c r="C379" s="42"/>
      <c r="D379" s="219" t="s">
        <v>136</v>
      </c>
      <c r="E379" s="42"/>
      <c r="F379" s="220" t="s">
        <v>1605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136</v>
      </c>
      <c r="AU379" s="19" t="s">
        <v>82</v>
      </c>
    </row>
    <row r="380" s="2" customFormat="1">
      <c r="A380" s="40"/>
      <c r="B380" s="41"/>
      <c r="C380" s="42"/>
      <c r="D380" s="224" t="s">
        <v>137</v>
      </c>
      <c r="E380" s="42"/>
      <c r="F380" s="225" t="s">
        <v>1606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137</v>
      </c>
      <c r="AU380" s="19" t="s">
        <v>82</v>
      </c>
    </row>
    <row r="381" s="12" customFormat="1" ht="22.8" customHeight="1">
      <c r="A381" s="12"/>
      <c r="B381" s="190"/>
      <c r="C381" s="191"/>
      <c r="D381" s="192" t="s">
        <v>71</v>
      </c>
      <c r="E381" s="204" t="s">
        <v>739</v>
      </c>
      <c r="F381" s="204" t="s">
        <v>740</v>
      </c>
      <c r="G381" s="191"/>
      <c r="H381" s="191"/>
      <c r="I381" s="194"/>
      <c r="J381" s="205">
        <f>BK381</f>
        <v>0</v>
      </c>
      <c r="K381" s="191"/>
      <c r="L381" s="196"/>
      <c r="M381" s="197"/>
      <c r="N381" s="198"/>
      <c r="O381" s="198"/>
      <c r="P381" s="199">
        <f>SUM(P382:P384)</f>
        <v>0</v>
      </c>
      <c r="Q381" s="198"/>
      <c r="R381" s="199">
        <f>SUM(R382:R384)</f>
        <v>0</v>
      </c>
      <c r="S381" s="198"/>
      <c r="T381" s="200">
        <f>SUM(T382:T384)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01" t="s">
        <v>80</v>
      </c>
      <c r="AT381" s="202" t="s">
        <v>71</v>
      </c>
      <c r="AU381" s="202" t="s">
        <v>80</v>
      </c>
      <c r="AY381" s="201" t="s">
        <v>126</v>
      </c>
      <c r="BK381" s="203">
        <f>SUM(BK382:BK384)</f>
        <v>0</v>
      </c>
    </row>
    <row r="382" s="2" customFormat="1" ht="16.5" customHeight="1">
      <c r="A382" s="40"/>
      <c r="B382" s="41"/>
      <c r="C382" s="206" t="s">
        <v>583</v>
      </c>
      <c r="D382" s="206" t="s">
        <v>129</v>
      </c>
      <c r="E382" s="207" t="s">
        <v>1607</v>
      </c>
      <c r="F382" s="208" t="s">
        <v>1608</v>
      </c>
      <c r="G382" s="209" t="s">
        <v>358</v>
      </c>
      <c r="H382" s="210">
        <v>128.48599999999999</v>
      </c>
      <c r="I382" s="211"/>
      <c r="J382" s="212">
        <f>ROUND(I382*H382,2)</f>
        <v>0</v>
      </c>
      <c r="K382" s="208" t="s">
        <v>133</v>
      </c>
      <c r="L382" s="46"/>
      <c r="M382" s="213" t="s">
        <v>19</v>
      </c>
      <c r="N382" s="214" t="s">
        <v>43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153</v>
      </c>
      <c r="AT382" s="217" t="s">
        <v>129</v>
      </c>
      <c r="AU382" s="217" t="s">
        <v>82</v>
      </c>
      <c r="AY382" s="19" t="s">
        <v>126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80</v>
      </c>
      <c r="BK382" s="218">
        <f>ROUND(I382*H382,2)</f>
        <v>0</v>
      </c>
      <c r="BL382" s="19" t="s">
        <v>153</v>
      </c>
      <c r="BM382" s="217" t="s">
        <v>1609</v>
      </c>
    </row>
    <row r="383" s="2" customFormat="1">
      <c r="A383" s="40"/>
      <c r="B383" s="41"/>
      <c r="C383" s="42"/>
      <c r="D383" s="219" t="s">
        <v>136</v>
      </c>
      <c r="E383" s="42"/>
      <c r="F383" s="220" t="s">
        <v>1608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136</v>
      </c>
      <c r="AU383" s="19" t="s">
        <v>82</v>
      </c>
    </row>
    <row r="384" s="2" customFormat="1">
      <c r="A384" s="40"/>
      <c r="B384" s="41"/>
      <c r="C384" s="42"/>
      <c r="D384" s="224" t="s">
        <v>137</v>
      </c>
      <c r="E384" s="42"/>
      <c r="F384" s="225" t="s">
        <v>1610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137</v>
      </c>
      <c r="AU384" s="19" t="s">
        <v>82</v>
      </c>
    </row>
    <row r="385" s="12" customFormat="1" ht="25.92" customHeight="1">
      <c r="A385" s="12"/>
      <c r="B385" s="190"/>
      <c r="C385" s="191"/>
      <c r="D385" s="192" t="s">
        <v>71</v>
      </c>
      <c r="E385" s="193" t="s">
        <v>1611</v>
      </c>
      <c r="F385" s="193" t="s">
        <v>1612</v>
      </c>
      <c r="G385" s="191"/>
      <c r="H385" s="191"/>
      <c r="I385" s="194"/>
      <c r="J385" s="195">
        <f>BK385</f>
        <v>0</v>
      </c>
      <c r="K385" s="191"/>
      <c r="L385" s="196"/>
      <c r="M385" s="197"/>
      <c r="N385" s="198"/>
      <c r="O385" s="198"/>
      <c r="P385" s="199">
        <f>P386</f>
        <v>0</v>
      </c>
      <c r="Q385" s="198"/>
      <c r="R385" s="199">
        <f>R386</f>
        <v>0.75706972000000017</v>
      </c>
      <c r="S385" s="198"/>
      <c r="T385" s="200">
        <f>T386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1" t="s">
        <v>82</v>
      </c>
      <c r="AT385" s="202" t="s">
        <v>71</v>
      </c>
      <c r="AU385" s="202" t="s">
        <v>72</v>
      </c>
      <c r="AY385" s="201" t="s">
        <v>126</v>
      </c>
      <c r="BK385" s="203">
        <f>BK386</f>
        <v>0</v>
      </c>
    </row>
    <row r="386" s="12" customFormat="1" ht="22.8" customHeight="1">
      <c r="A386" s="12"/>
      <c r="B386" s="190"/>
      <c r="C386" s="191"/>
      <c r="D386" s="192" t="s">
        <v>71</v>
      </c>
      <c r="E386" s="204" t="s">
        <v>1613</v>
      </c>
      <c r="F386" s="204" t="s">
        <v>1614</v>
      </c>
      <c r="G386" s="191"/>
      <c r="H386" s="191"/>
      <c r="I386" s="194"/>
      <c r="J386" s="205">
        <f>BK386</f>
        <v>0</v>
      </c>
      <c r="K386" s="191"/>
      <c r="L386" s="196"/>
      <c r="M386" s="197"/>
      <c r="N386" s="198"/>
      <c r="O386" s="198"/>
      <c r="P386" s="199">
        <f>SUM(P387:P416)</f>
        <v>0</v>
      </c>
      <c r="Q386" s="198"/>
      <c r="R386" s="199">
        <f>SUM(R387:R416)</f>
        <v>0.75706972000000017</v>
      </c>
      <c r="S386" s="198"/>
      <c r="T386" s="200">
        <f>SUM(T387:T416)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01" t="s">
        <v>82</v>
      </c>
      <c r="AT386" s="202" t="s">
        <v>71</v>
      </c>
      <c r="AU386" s="202" t="s">
        <v>80</v>
      </c>
      <c r="AY386" s="201" t="s">
        <v>126</v>
      </c>
      <c r="BK386" s="203">
        <f>SUM(BK387:BK416)</f>
        <v>0</v>
      </c>
    </row>
    <row r="387" s="2" customFormat="1" ht="16.5" customHeight="1">
      <c r="A387" s="40"/>
      <c r="B387" s="41"/>
      <c r="C387" s="206" t="s">
        <v>589</v>
      </c>
      <c r="D387" s="206" t="s">
        <v>129</v>
      </c>
      <c r="E387" s="207" t="s">
        <v>1615</v>
      </c>
      <c r="F387" s="208" t="s">
        <v>1616</v>
      </c>
      <c r="G387" s="209" t="s">
        <v>397</v>
      </c>
      <c r="H387" s="210">
        <v>99.617999999999995</v>
      </c>
      <c r="I387" s="211"/>
      <c r="J387" s="212">
        <f>ROUND(I387*H387,2)</f>
        <v>0</v>
      </c>
      <c r="K387" s="208" t="s">
        <v>133</v>
      </c>
      <c r="L387" s="46"/>
      <c r="M387" s="213" t="s">
        <v>19</v>
      </c>
      <c r="N387" s="214" t="s">
        <v>43</v>
      </c>
      <c r="O387" s="86"/>
      <c r="P387" s="215">
        <f>O387*H387</f>
        <v>0</v>
      </c>
      <c r="Q387" s="215">
        <v>0</v>
      </c>
      <c r="R387" s="215">
        <f>Q387*H387</f>
        <v>0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414</v>
      </c>
      <c r="AT387" s="217" t="s">
        <v>129</v>
      </c>
      <c r="AU387" s="217" t="s">
        <v>82</v>
      </c>
      <c r="AY387" s="19" t="s">
        <v>126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80</v>
      </c>
      <c r="BK387" s="218">
        <f>ROUND(I387*H387,2)</f>
        <v>0</v>
      </c>
      <c r="BL387" s="19" t="s">
        <v>414</v>
      </c>
      <c r="BM387" s="217" t="s">
        <v>1617</v>
      </c>
    </row>
    <row r="388" s="2" customFormat="1">
      <c r="A388" s="40"/>
      <c r="B388" s="41"/>
      <c r="C388" s="42"/>
      <c r="D388" s="219" t="s">
        <v>136</v>
      </c>
      <c r="E388" s="42"/>
      <c r="F388" s="220" t="s">
        <v>1618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136</v>
      </c>
      <c r="AU388" s="19" t="s">
        <v>82</v>
      </c>
    </row>
    <row r="389" s="2" customFormat="1">
      <c r="A389" s="40"/>
      <c r="B389" s="41"/>
      <c r="C389" s="42"/>
      <c r="D389" s="224" t="s">
        <v>137</v>
      </c>
      <c r="E389" s="42"/>
      <c r="F389" s="225" t="s">
        <v>1619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137</v>
      </c>
      <c r="AU389" s="19" t="s">
        <v>82</v>
      </c>
    </row>
    <row r="390" s="13" customFormat="1">
      <c r="A390" s="13"/>
      <c r="B390" s="226"/>
      <c r="C390" s="227"/>
      <c r="D390" s="219" t="s">
        <v>139</v>
      </c>
      <c r="E390" s="228" t="s">
        <v>19</v>
      </c>
      <c r="F390" s="229" t="s">
        <v>305</v>
      </c>
      <c r="G390" s="227"/>
      <c r="H390" s="228" t="s">
        <v>19</v>
      </c>
      <c r="I390" s="230"/>
      <c r="J390" s="227"/>
      <c r="K390" s="227"/>
      <c r="L390" s="231"/>
      <c r="M390" s="232"/>
      <c r="N390" s="233"/>
      <c r="O390" s="233"/>
      <c r="P390" s="233"/>
      <c r="Q390" s="233"/>
      <c r="R390" s="233"/>
      <c r="S390" s="233"/>
      <c r="T390" s="23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5" t="s">
        <v>139</v>
      </c>
      <c r="AU390" s="235" t="s">
        <v>82</v>
      </c>
      <c r="AV390" s="13" t="s">
        <v>80</v>
      </c>
      <c r="AW390" s="13" t="s">
        <v>33</v>
      </c>
      <c r="AX390" s="13" t="s">
        <v>72</v>
      </c>
      <c r="AY390" s="235" t="s">
        <v>126</v>
      </c>
    </row>
    <row r="391" s="13" customFormat="1">
      <c r="A391" s="13"/>
      <c r="B391" s="226"/>
      <c r="C391" s="227"/>
      <c r="D391" s="219" t="s">
        <v>139</v>
      </c>
      <c r="E391" s="228" t="s">
        <v>19</v>
      </c>
      <c r="F391" s="229" t="s">
        <v>1620</v>
      </c>
      <c r="G391" s="227"/>
      <c r="H391" s="228" t="s">
        <v>19</v>
      </c>
      <c r="I391" s="230"/>
      <c r="J391" s="227"/>
      <c r="K391" s="227"/>
      <c r="L391" s="231"/>
      <c r="M391" s="232"/>
      <c r="N391" s="233"/>
      <c r="O391" s="233"/>
      <c r="P391" s="233"/>
      <c r="Q391" s="233"/>
      <c r="R391" s="233"/>
      <c r="S391" s="233"/>
      <c r="T391" s="23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5" t="s">
        <v>139</v>
      </c>
      <c r="AU391" s="235" t="s">
        <v>82</v>
      </c>
      <c r="AV391" s="13" t="s">
        <v>80</v>
      </c>
      <c r="AW391" s="13" t="s">
        <v>33</v>
      </c>
      <c r="AX391" s="13" t="s">
        <v>72</v>
      </c>
      <c r="AY391" s="235" t="s">
        <v>126</v>
      </c>
    </row>
    <row r="392" s="14" customFormat="1">
      <c r="A392" s="14"/>
      <c r="B392" s="236"/>
      <c r="C392" s="237"/>
      <c r="D392" s="219" t="s">
        <v>139</v>
      </c>
      <c r="E392" s="238" t="s">
        <v>19</v>
      </c>
      <c r="F392" s="239" t="s">
        <v>1388</v>
      </c>
      <c r="G392" s="237"/>
      <c r="H392" s="240">
        <v>99.617999999999995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139</v>
      </c>
      <c r="AU392" s="246" t="s">
        <v>82</v>
      </c>
      <c r="AV392" s="14" t="s">
        <v>82</v>
      </c>
      <c r="AW392" s="14" t="s">
        <v>33</v>
      </c>
      <c r="AX392" s="14" t="s">
        <v>80</v>
      </c>
      <c r="AY392" s="246" t="s">
        <v>126</v>
      </c>
    </row>
    <row r="393" s="2" customFormat="1" ht="16.5" customHeight="1">
      <c r="A393" s="40"/>
      <c r="B393" s="41"/>
      <c r="C393" s="269" t="s">
        <v>595</v>
      </c>
      <c r="D393" s="269" t="s">
        <v>383</v>
      </c>
      <c r="E393" s="270" t="s">
        <v>1621</v>
      </c>
      <c r="F393" s="271" t="s">
        <v>1622</v>
      </c>
      <c r="G393" s="272" t="s">
        <v>1623</v>
      </c>
      <c r="H393" s="273">
        <v>19.923999999999999</v>
      </c>
      <c r="I393" s="274"/>
      <c r="J393" s="275">
        <f>ROUND(I393*H393,2)</f>
        <v>0</v>
      </c>
      <c r="K393" s="271" t="s">
        <v>133</v>
      </c>
      <c r="L393" s="276"/>
      <c r="M393" s="277" t="s">
        <v>19</v>
      </c>
      <c r="N393" s="278" t="s">
        <v>43</v>
      </c>
      <c r="O393" s="86"/>
      <c r="P393" s="215">
        <f>O393*H393</f>
        <v>0</v>
      </c>
      <c r="Q393" s="215">
        <v>0.001</v>
      </c>
      <c r="R393" s="215">
        <f>Q393*H393</f>
        <v>0.019924000000000001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518</v>
      </c>
      <c r="AT393" s="217" t="s">
        <v>383</v>
      </c>
      <c r="AU393" s="217" t="s">
        <v>82</v>
      </c>
      <c r="AY393" s="19" t="s">
        <v>126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80</v>
      </c>
      <c r="BK393" s="218">
        <f>ROUND(I393*H393,2)</f>
        <v>0</v>
      </c>
      <c r="BL393" s="19" t="s">
        <v>414</v>
      </c>
      <c r="BM393" s="217" t="s">
        <v>1624</v>
      </c>
    </row>
    <row r="394" s="2" customFormat="1">
      <c r="A394" s="40"/>
      <c r="B394" s="41"/>
      <c r="C394" s="42"/>
      <c r="D394" s="219" t="s">
        <v>136</v>
      </c>
      <c r="E394" s="42"/>
      <c r="F394" s="220" t="s">
        <v>1622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136</v>
      </c>
      <c r="AU394" s="19" t="s">
        <v>82</v>
      </c>
    </row>
    <row r="395" s="14" customFormat="1">
      <c r="A395" s="14"/>
      <c r="B395" s="236"/>
      <c r="C395" s="237"/>
      <c r="D395" s="219" t="s">
        <v>139</v>
      </c>
      <c r="E395" s="237"/>
      <c r="F395" s="239" t="s">
        <v>1625</v>
      </c>
      <c r="G395" s="237"/>
      <c r="H395" s="240">
        <v>19.923999999999999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6" t="s">
        <v>139</v>
      </c>
      <c r="AU395" s="246" t="s">
        <v>82</v>
      </c>
      <c r="AV395" s="14" t="s">
        <v>82</v>
      </c>
      <c r="AW395" s="14" t="s">
        <v>4</v>
      </c>
      <c r="AX395" s="14" t="s">
        <v>80</v>
      </c>
      <c r="AY395" s="246" t="s">
        <v>126</v>
      </c>
    </row>
    <row r="396" s="2" customFormat="1" ht="16.5" customHeight="1">
      <c r="A396" s="40"/>
      <c r="B396" s="41"/>
      <c r="C396" s="206" t="s">
        <v>600</v>
      </c>
      <c r="D396" s="206" t="s">
        <v>129</v>
      </c>
      <c r="E396" s="207" t="s">
        <v>1626</v>
      </c>
      <c r="F396" s="208" t="s">
        <v>1627</v>
      </c>
      <c r="G396" s="209" t="s">
        <v>397</v>
      </c>
      <c r="H396" s="210">
        <v>99.617999999999995</v>
      </c>
      <c r="I396" s="211"/>
      <c r="J396" s="212">
        <f>ROUND(I396*H396,2)</f>
        <v>0</v>
      </c>
      <c r="K396" s="208" t="s">
        <v>133</v>
      </c>
      <c r="L396" s="46"/>
      <c r="M396" s="213" t="s">
        <v>19</v>
      </c>
      <c r="N396" s="214" t="s">
        <v>43</v>
      </c>
      <c r="O396" s="86"/>
      <c r="P396" s="215">
        <f>O396*H396</f>
        <v>0</v>
      </c>
      <c r="Q396" s="215">
        <v>0.00040000000000000002</v>
      </c>
      <c r="R396" s="215">
        <f>Q396*H396</f>
        <v>0.039847199999999999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414</v>
      </c>
      <c r="AT396" s="217" t="s">
        <v>129</v>
      </c>
      <c r="AU396" s="217" t="s">
        <v>82</v>
      </c>
      <c r="AY396" s="19" t="s">
        <v>126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80</v>
      </c>
      <c r="BK396" s="218">
        <f>ROUND(I396*H396,2)</f>
        <v>0</v>
      </c>
      <c r="BL396" s="19" t="s">
        <v>414</v>
      </c>
      <c r="BM396" s="217" t="s">
        <v>1628</v>
      </c>
    </row>
    <row r="397" s="2" customFormat="1">
      <c r="A397" s="40"/>
      <c r="B397" s="41"/>
      <c r="C397" s="42"/>
      <c r="D397" s="219" t="s">
        <v>136</v>
      </c>
      <c r="E397" s="42"/>
      <c r="F397" s="220" t="s">
        <v>1629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136</v>
      </c>
      <c r="AU397" s="19" t="s">
        <v>82</v>
      </c>
    </row>
    <row r="398" s="2" customFormat="1">
      <c r="A398" s="40"/>
      <c r="B398" s="41"/>
      <c r="C398" s="42"/>
      <c r="D398" s="224" t="s">
        <v>137</v>
      </c>
      <c r="E398" s="42"/>
      <c r="F398" s="225" t="s">
        <v>1630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137</v>
      </c>
      <c r="AU398" s="19" t="s">
        <v>82</v>
      </c>
    </row>
    <row r="399" s="13" customFormat="1">
      <c r="A399" s="13"/>
      <c r="B399" s="226"/>
      <c r="C399" s="227"/>
      <c r="D399" s="219" t="s">
        <v>139</v>
      </c>
      <c r="E399" s="228" t="s">
        <v>19</v>
      </c>
      <c r="F399" s="229" t="s">
        <v>305</v>
      </c>
      <c r="G399" s="227"/>
      <c r="H399" s="228" t="s">
        <v>19</v>
      </c>
      <c r="I399" s="230"/>
      <c r="J399" s="227"/>
      <c r="K399" s="227"/>
      <c r="L399" s="231"/>
      <c r="M399" s="232"/>
      <c r="N399" s="233"/>
      <c r="O399" s="233"/>
      <c r="P399" s="233"/>
      <c r="Q399" s="233"/>
      <c r="R399" s="233"/>
      <c r="S399" s="233"/>
      <c r="T399" s="23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5" t="s">
        <v>139</v>
      </c>
      <c r="AU399" s="235" t="s">
        <v>82</v>
      </c>
      <c r="AV399" s="13" t="s">
        <v>80</v>
      </c>
      <c r="AW399" s="13" t="s">
        <v>33</v>
      </c>
      <c r="AX399" s="13" t="s">
        <v>72</v>
      </c>
      <c r="AY399" s="235" t="s">
        <v>126</v>
      </c>
    </row>
    <row r="400" s="13" customFormat="1">
      <c r="A400" s="13"/>
      <c r="B400" s="226"/>
      <c r="C400" s="227"/>
      <c r="D400" s="219" t="s">
        <v>139</v>
      </c>
      <c r="E400" s="228" t="s">
        <v>19</v>
      </c>
      <c r="F400" s="229" t="s">
        <v>1620</v>
      </c>
      <c r="G400" s="227"/>
      <c r="H400" s="228" t="s">
        <v>19</v>
      </c>
      <c r="I400" s="230"/>
      <c r="J400" s="227"/>
      <c r="K400" s="227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139</v>
      </c>
      <c r="AU400" s="235" t="s">
        <v>82</v>
      </c>
      <c r="AV400" s="13" t="s">
        <v>80</v>
      </c>
      <c r="AW400" s="13" t="s">
        <v>33</v>
      </c>
      <c r="AX400" s="13" t="s">
        <v>72</v>
      </c>
      <c r="AY400" s="235" t="s">
        <v>126</v>
      </c>
    </row>
    <row r="401" s="14" customFormat="1">
      <c r="A401" s="14"/>
      <c r="B401" s="236"/>
      <c r="C401" s="237"/>
      <c r="D401" s="219" t="s">
        <v>139</v>
      </c>
      <c r="E401" s="238" t="s">
        <v>19</v>
      </c>
      <c r="F401" s="239" t="s">
        <v>1391</v>
      </c>
      <c r="G401" s="237"/>
      <c r="H401" s="240">
        <v>99.617999999999995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6" t="s">
        <v>139</v>
      </c>
      <c r="AU401" s="246" t="s">
        <v>82</v>
      </c>
      <c r="AV401" s="14" t="s">
        <v>82</v>
      </c>
      <c r="AW401" s="14" t="s">
        <v>33</v>
      </c>
      <c r="AX401" s="14" t="s">
        <v>80</v>
      </c>
      <c r="AY401" s="246" t="s">
        <v>126</v>
      </c>
    </row>
    <row r="402" s="2" customFormat="1" ht="24.15" customHeight="1">
      <c r="A402" s="40"/>
      <c r="B402" s="41"/>
      <c r="C402" s="269" t="s">
        <v>606</v>
      </c>
      <c r="D402" s="269" t="s">
        <v>383</v>
      </c>
      <c r="E402" s="270" t="s">
        <v>1631</v>
      </c>
      <c r="F402" s="271" t="s">
        <v>1632</v>
      </c>
      <c r="G402" s="272" t="s">
        <v>397</v>
      </c>
      <c r="H402" s="273">
        <v>121.634</v>
      </c>
      <c r="I402" s="274"/>
      <c r="J402" s="275">
        <f>ROUND(I402*H402,2)</f>
        <v>0</v>
      </c>
      <c r="K402" s="271" t="s">
        <v>133</v>
      </c>
      <c r="L402" s="276"/>
      <c r="M402" s="277" t="s">
        <v>19</v>
      </c>
      <c r="N402" s="278" t="s">
        <v>43</v>
      </c>
      <c r="O402" s="86"/>
      <c r="P402" s="215">
        <f>O402*H402</f>
        <v>0</v>
      </c>
      <c r="Q402" s="215">
        <v>0.0054000000000000003</v>
      </c>
      <c r="R402" s="215">
        <f>Q402*H402</f>
        <v>0.65682360000000006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518</v>
      </c>
      <c r="AT402" s="217" t="s">
        <v>383</v>
      </c>
      <c r="AU402" s="217" t="s">
        <v>82</v>
      </c>
      <c r="AY402" s="19" t="s">
        <v>126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80</v>
      </c>
      <c r="BK402" s="218">
        <f>ROUND(I402*H402,2)</f>
        <v>0</v>
      </c>
      <c r="BL402" s="19" t="s">
        <v>414</v>
      </c>
      <c r="BM402" s="217" t="s">
        <v>1633</v>
      </c>
    </row>
    <row r="403" s="2" customFormat="1">
      <c r="A403" s="40"/>
      <c r="B403" s="41"/>
      <c r="C403" s="42"/>
      <c r="D403" s="219" t="s">
        <v>136</v>
      </c>
      <c r="E403" s="42"/>
      <c r="F403" s="220" t="s">
        <v>1632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136</v>
      </c>
      <c r="AU403" s="19" t="s">
        <v>82</v>
      </c>
    </row>
    <row r="404" s="14" customFormat="1">
      <c r="A404" s="14"/>
      <c r="B404" s="236"/>
      <c r="C404" s="237"/>
      <c r="D404" s="219" t="s">
        <v>139</v>
      </c>
      <c r="E404" s="237"/>
      <c r="F404" s="239" t="s">
        <v>1634</v>
      </c>
      <c r="G404" s="237"/>
      <c r="H404" s="240">
        <v>121.634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139</v>
      </c>
      <c r="AU404" s="246" t="s">
        <v>82</v>
      </c>
      <c r="AV404" s="14" t="s">
        <v>82</v>
      </c>
      <c r="AW404" s="14" t="s">
        <v>4</v>
      </c>
      <c r="AX404" s="14" t="s">
        <v>80</v>
      </c>
      <c r="AY404" s="246" t="s">
        <v>126</v>
      </c>
    </row>
    <row r="405" s="2" customFormat="1" ht="16.5" customHeight="1">
      <c r="A405" s="40"/>
      <c r="B405" s="41"/>
      <c r="C405" s="206" t="s">
        <v>610</v>
      </c>
      <c r="D405" s="206" t="s">
        <v>129</v>
      </c>
      <c r="E405" s="207" t="s">
        <v>1635</v>
      </c>
      <c r="F405" s="208" t="s">
        <v>1636</v>
      </c>
      <c r="G405" s="209" t="s">
        <v>397</v>
      </c>
      <c r="H405" s="210">
        <v>99.617999999999995</v>
      </c>
      <c r="I405" s="211"/>
      <c r="J405" s="212">
        <f>ROUND(I405*H405,2)</f>
        <v>0</v>
      </c>
      <c r="K405" s="208" t="s">
        <v>133</v>
      </c>
      <c r="L405" s="46"/>
      <c r="M405" s="213" t="s">
        <v>19</v>
      </c>
      <c r="N405" s="214" t="s">
        <v>43</v>
      </c>
      <c r="O405" s="86"/>
      <c r="P405" s="215">
        <f>O405*H405</f>
        <v>0</v>
      </c>
      <c r="Q405" s="215">
        <v>4.0000000000000003E-05</v>
      </c>
      <c r="R405" s="215">
        <f>Q405*H405</f>
        <v>0.0039847199999999998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414</v>
      </c>
      <c r="AT405" s="217" t="s">
        <v>129</v>
      </c>
      <c r="AU405" s="217" t="s">
        <v>82</v>
      </c>
      <c r="AY405" s="19" t="s">
        <v>126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80</v>
      </c>
      <c r="BK405" s="218">
        <f>ROUND(I405*H405,2)</f>
        <v>0</v>
      </c>
      <c r="BL405" s="19" t="s">
        <v>414</v>
      </c>
      <c r="BM405" s="217" t="s">
        <v>1637</v>
      </c>
    </row>
    <row r="406" s="2" customFormat="1">
      <c r="A406" s="40"/>
      <c r="B406" s="41"/>
      <c r="C406" s="42"/>
      <c r="D406" s="219" t="s">
        <v>136</v>
      </c>
      <c r="E406" s="42"/>
      <c r="F406" s="220" t="s">
        <v>1638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136</v>
      </c>
      <c r="AU406" s="19" t="s">
        <v>82</v>
      </c>
    </row>
    <row r="407" s="2" customFormat="1">
      <c r="A407" s="40"/>
      <c r="B407" s="41"/>
      <c r="C407" s="42"/>
      <c r="D407" s="224" t="s">
        <v>137</v>
      </c>
      <c r="E407" s="42"/>
      <c r="F407" s="225" t="s">
        <v>1639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137</v>
      </c>
      <c r="AU407" s="19" t="s">
        <v>82</v>
      </c>
    </row>
    <row r="408" s="13" customFormat="1">
      <c r="A408" s="13"/>
      <c r="B408" s="226"/>
      <c r="C408" s="227"/>
      <c r="D408" s="219" t="s">
        <v>139</v>
      </c>
      <c r="E408" s="228" t="s">
        <v>19</v>
      </c>
      <c r="F408" s="229" t="s">
        <v>305</v>
      </c>
      <c r="G408" s="227"/>
      <c r="H408" s="228" t="s">
        <v>19</v>
      </c>
      <c r="I408" s="230"/>
      <c r="J408" s="227"/>
      <c r="K408" s="227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139</v>
      </c>
      <c r="AU408" s="235" t="s">
        <v>82</v>
      </c>
      <c r="AV408" s="13" t="s">
        <v>80</v>
      </c>
      <c r="AW408" s="13" t="s">
        <v>33</v>
      </c>
      <c r="AX408" s="13" t="s">
        <v>72</v>
      </c>
      <c r="AY408" s="235" t="s">
        <v>126</v>
      </c>
    </row>
    <row r="409" s="13" customFormat="1">
      <c r="A409" s="13"/>
      <c r="B409" s="226"/>
      <c r="C409" s="227"/>
      <c r="D409" s="219" t="s">
        <v>139</v>
      </c>
      <c r="E409" s="228" t="s">
        <v>19</v>
      </c>
      <c r="F409" s="229" t="s">
        <v>1620</v>
      </c>
      <c r="G409" s="227"/>
      <c r="H409" s="228" t="s">
        <v>19</v>
      </c>
      <c r="I409" s="230"/>
      <c r="J409" s="227"/>
      <c r="K409" s="227"/>
      <c r="L409" s="231"/>
      <c r="M409" s="232"/>
      <c r="N409" s="233"/>
      <c r="O409" s="233"/>
      <c r="P409" s="233"/>
      <c r="Q409" s="233"/>
      <c r="R409" s="233"/>
      <c r="S409" s="233"/>
      <c r="T409" s="23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5" t="s">
        <v>139</v>
      </c>
      <c r="AU409" s="235" t="s">
        <v>82</v>
      </c>
      <c r="AV409" s="13" t="s">
        <v>80</v>
      </c>
      <c r="AW409" s="13" t="s">
        <v>33</v>
      </c>
      <c r="AX409" s="13" t="s">
        <v>72</v>
      </c>
      <c r="AY409" s="235" t="s">
        <v>126</v>
      </c>
    </row>
    <row r="410" s="14" customFormat="1">
      <c r="A410" s="14"/>
      <c r="B410" s="236"/>
      <c r="C410" s="237"/>
      <c r="D410" s="219" t="s">
        <v>139</v>
      </c>
      <c r="E410" s="238" t="s">
        <v>19</v>
      </c>
      <c r="F410" s="239" t="s">
        <v>1393</v>
      </c>
      <c r="G410" s="237"/>
      <c r="H410" s="240">
        <v>99.617999999999995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6" t="s">
        <v>139</v>
      </c>
      <c r="AU410" s="246" t="s">
        <v>82</v>
      </c>
      <c r="AV410" s="14" t="s">
        <v>82</v>
      </c>
      <c r="AW410" s="14" t="s">
        <v>33</v>
      </c>
      <c r="AX410" s="14" t="s">
        <v>80</v>
      </c>
      <c r="AY410" s="246" t="s">
        <v>126</v>
      </c>
    </row>
    <row r="411" s="2" customFormat="1" ht="16.5" customHeight="1">
      <c r="A411" s="40"/>
      <c r="B411" s="41"/>
      <c r="C411" s="269" t="s">
        <v>616</v>
      </c>
      <c r="D411" s="269" t="s">
        <v>383</v>
      </c>
      <c r="E411" s="270" t="s">
        <v>1640</v>
      </c>
      <c r="F411" s="271" t="s">
        <v>1641</v>
      </c>
      <c r="G411" s="272" t="s">
        <v>397</v>
      </c>
      <c r="H411" s="273">
        <v>121.634</v>
      </c>
      <c r="I411" s="274"/>
      <c r="J411" s="275">
        <f>ROUND(I411*H411,2)</f>
        <v>0</v>
      </c>
      <c r="K411" s="271" t="s">
        <v>133</v>
      </c>
      <c r="L411" s="276"/>
      <c r="M411" s="277" t="s">
        <v>19</v>
      </c>
      <c r="N411" s="278" t="s">
        <v>43</v>
      </c>
      <c r="O411" s="86"/>
      <c r="P411" s="215">
        <f>O411*H411</f>
        <v>0</v>
      </c>
      <c r="Q411" s="215">
        <v>0.00029999999999999997</v>
      </c>
      <c r="R411" s="215">
        <f>Q411*H411</f>
        <v>0.036490199999999993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518</v>
      </c>
      <c r="AT411" s="217" t="s">
        <v>383</v>
      </c>
      <c r="AU411" s="217" t="s">
        <v>82</v>
      </c>
      <c r="AY411" s="19" t="s">
        <v>126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80</v>
      </c>
      <c r="BK411" s="218">
        <f>ROUND(I411*H411,2)</f>
        <v>0</v>
      </c>
      <c r="BL411" s="19" t="s">
        <v>414</v>
      </c>
      <c r="BM411" s="217" t="s">
        <v>1642</v>
      </c>
    </row>
    <row r="412" s="2" customFormat="1">
      <c r="A412" s="40"/>
      <c r="B412" s="41"/>
      <c r="C412" s="42"/>
      <c r="D412" s="219" t="s">
        <v>136</v>
      </c>
      <c r="E412" s="42"/>
      <c r="F412" s="220" t="s">
        <v>1641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136</v>
      </c>
      <c r="AU412" s="19" t="s">
        <v>82</v>
      </c>
    </row>
    <row r="413" s="14" customFormat="1">
      <c r="A413" s="14"/>
      <c r="B413" s="236"/>
      <c r="C413" s="237"/>
      <c r="D413" s="219" t="s">
        <v>139</v>
      </c>
      <c r="E413" s="237"/>
      <c r="F413" s="239" t="s">
        <v>1634</v>
      </c>
      <c r="G413" s="237"/>
      <c r="H413" s="240">
        <v>121.634</v>
      </c>
      <c r="I413" s="241"/>
      <c r="J413" s="237"/>
      <c r="K413" s="237"/>
      <c r="L413" s="242"/>
      <c r="M413" s="243"/>
      <c r="N413" s="244"/>
      <c r="O413" s="244"/>
      <c r="P413" s="244"/>
      <c r="Q413" s="244"/>
      <c r="R413" s="244"/>
      <c r="S413" s="244"/>
      <c r="T413" s="245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6" t="s">
        <v>139</v>
      </c>
      <c r="AU413" s="246" t="s">
        <v>82</v>
      </c>
      <c r="AV413" s="14" t="s">
        <v>82</v>
      </c>
      <c r="AW413" s="14" t="s">
        <v>4</v>
      </c>
      <c r="AX413" s="14" t="s">
        <v>80</v>
      </c>
      <c r="AY413" s="246" t="s">
        <v>126</v>
      </c>
    </row>
    <row r="414" s="2" customFormat="1" ht="16.5" customHeight="1">
      <c r="A414" s="40"/>
      <c r="B414" s="41"/>
      <c r="C414" s="206" t="s">
        <v>620</v>
      </c>
      <c r="D414" s="206" t="s">
        <v>129</v>
      </c>
      <c r="E414" s="207" t="s">
        <v>1643</v>
      </c>
      <c r="F414" s="208" t="s">
        <v>1644</v>
      </c>
      <c r="G414" s="209" t="s">
        <v>358</v>
      </c>
      <c r="H414" s="210">
        <v>0.75700000000000001</v>
      </c>
      <c r="I414" s="211"/>
      <c r="J414" s="212">
        <f>ROUND(I414*H414,2)</f>
        <v>0</v>
      </c>
      <c r="K414" s="208" t="s">
        <v>133</v>
      </c>
      <c r="L414" s="46"/>
      <c r="M414" s="213" t="s">
        <v>19</v>
      </c>
      <c r="N414" s="214" t="s">
        <v>43</v>
      </c>
      <c r="O414" s="86"/>
      <c r="P414" s="215">
        <f>O414*H414</f>
        <v>0</v>
      </c>
      <c r="Q414" s="215">
        <v>0</v>
      </c>
      <c r="R414" s="215">
        <f>Q414*H414</f>
        <v>0</v>
      </c>
      <c r="S414" s="215">
        <v>0</v>
      </c>
      <c r="T414" s="21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153</v>
      </c>
      <c r="AT414" s="217" t="s">
        <v>129</v>
      </c>
      <c r="AU414" s="217" t="s">
        <v>82</v>
      </c>
      <c r="AY414" s="19" t="s">
        <v>126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80</v>
      </c>
      <c r="BK414" s="218">
        <f>ROUND(I414*H414,2)</f>
        <v>0</v>
      </c>
      <c r="BL414" s="19" t="s">
        <v>153</v>
      </c>
      <c r="BM414" s="217" t="s">
        <v>1645</v>
      </c>
    </row>
    <row r="415" s="2" customFormat="1">
      <c r="A415" s="40"/>
      <c r="B415" s="41"/>
      <c r="C415" s="42"/>
      <c r="D415" s="219" t="s">
        <v>136</v>
      </c>
      <c r="E415" s="42"/>
      <c r="F415" s="220" t="s">
        <v>1646</v>
      </c>
      <c r="G415" s="42"/>
      <c r="H415" s="42"/>
      <c r="I415" s="221"/>
      <c r="J415" s="42"/>
      <c r="K415" s="42"/>
      <c r="L415" s="46"/>
      <c r="M415" s="222"/>
      <c r="N415" s="223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136</v>
      </c>
      <c r="AU415" s="19" t="s">
        <v>82</v>
      </c>
    </row>
    <row r="416" s="2" customFormat="1">
      <c r="A416" s="40"/>
      <c r="B416" s="41"/>
      <c r="C416" s="42"/>
      <c r="D416" s="224" t="s">
        <v>137</v>
      </c>
      <c r="E416" s="42"/>
      <c r="F416" s="225" t="s">
        <v>1647</v>
      </c>
      <c r="G416" s="42"/>
      <c r="H416" s="42"/>
      <c r="I416" s="221"/>
      <c r="J416" s="42"/>
      <c r="K416" s="42"/>
      <c r="L416" s="46"/>
      <c r="M416" s="279"/>
      <c r="N416" s="280"/>
      <c r="O416" s="281"/>
      <c r="P416" s="281"/>
      <c r="Q416" s="281"/>
      <c r="R416" s="281"/>
      <c r="S416" s="281"/>
      <c r="T416" s="282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137</v>
      </c>
      <c r="AU416" s="19" t="s">
        <v>82</v>
      </c>
    </row>
    <row r="417" s="2" customFormat="1" ht="6.96" customHeight="1">
      <c r="A417" s="40"/>
      <c r="B417" s="61"/>
      <c r="C417" s="62"/>
      <c r="D417" s="62"/>
      <c r="E417" s="62"/>
      <c r="F417" s="62"/>
      <c r="G417" s="62"/>
      <c r="H417" s="62"/>
      <c r="I417" s="62"/>
      <c r="J417" s="62"/>
      <c r="K417" s="62"/>
      <c r="L417" s="46"/>
      <c r="M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</row>
  </sheetData>
  <sheetProtection sheet="1" autoFilter="0" formatColumns="0" formatRows="0" objects="1" scenarios="1" spinCount="100000" saltValue="EAkwvZRN8YlhcvkyFwjgnzY5mbCvZa9wtd9fHW5e43ckxre2J331xseirlS0RTcmAfJsAb0SlqSX8PNWuccZ2w==" hashValue="IhVkpgaxYNSw9FFQOAczy2ilSN/uk6U52kY4sjslmh7Sa7JoN3wiiNnNQnSRdBMxPeXRGeRGvg9faISZXJI/hQ==" algorithmName="SHA-512" password="9A93"/>
  <autoFilter ref="C88:K416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7" r:id="rId1" display="https://podminky.urs.cz/item/CS_URS_2024_02/121151113"/>
    <hyperlink ref="F100" r:id="rId2" display="VV0009"/>
    <hyperlink ref="F105" r:id="rId3" display="https://podminky.urs.cz/item/CS_URS_2024_02/132351253"/>
    <hyperlink ref="F108" r:id="rId4" display="VV0008"/>
    <hyperlink ref="F115" r:id="rId5" display="https://podminky.urs.cz/item/CS_URS_2024_02/151301201"/>
    <hyperlink ref="F119" r:id="rId6" display="https://podminky.urs.cz/item/CS_URS_2024_02/151301211"/>
    <hyperlink ref="F122" r:id="rId7" display="https://podminky.urs.cz/item/CS_URS_2024_02/151301301"/>
    <hyperlink ref="F126" r:id="rId8" display="https://podminky.urs.cz/item/CS_URS_2024_02/151301311"/>
    <hyperlink ref="F129" r:id="rId9" display="https://podminky.urs.cz/item/CS_URS_2024_02/162351123"/>
    <hyperlink ref="F139" r:id="rId10" display="https://podminky.urs.cz/item/CS_URS_2024_02/162751117"/>
    <hyperlink ref="F147" r:id="rId11" display="https://podminky.urs.cz/item/CS_URS_2024_02/167151102"/>
    <hyperlink ref="F157" r:id="rId12" display="https://podminky.urs.cz/item/CS_URS_2024_02/171201231"/>
    <hyperlink ref="F160" r:id="rId13" display="https://podminky.urs.cz/item/CS_URS_2024_02/171251201"/>
    <hyperlink ref="F163" r:id="rId14" display="VV0008"/>
    <hyperlink ref="F170" r:id="rId15" display="https://podminky.urs.cz/item/CS_URS_2024_02/174151101"/>
    <hyperlink ref="F180" r:id="rId16" display="https://podminky.urs.cz/item/CS_URS_2024_02/181951114"/>
    <hyperlink ref="F185" r:id="rId17" display="https://podminky.urs.cz/item/CS_URS_2024_02/181351103"/>
    <hyperlink ref="F188" r:id="rId18" display="VV0009"/>
    <hyperlink ref="F193" r:id="rId19" display="https://podminky.urs.cz/item/CS_URS_2024_02/181411131"/>
    <hyperlink ref="F196" r:id="rId20" display="VV0009"/>
    <hyperlink ref="F205" r:id="rId21" display="https://podminky.urs.cz/item/CS_URS_2024_02/211561111"/>
    <hyperlink ref="F208" r:id="rId22" display="VV0013"/>
    <hyperlink ref="F213" r:id="rId23" display="https://podminky.urs.cz/item/CS_URS_2024_02/211971110"/>
    <hyperlink ref="F216" r:id="rId24" display="VV0012"/>
    <hyperlink ref="F224" r:id="rId25" display="https://podminky.urs.cz/item/CS_URS_2024_02/212312111"/>
    <hyperlink ref="F227" r:id="rId26" display="VV0011"/>
    <hyperlink ref="F232" r:id="rId27" display="https://podminky.urs.cz/item/CS_URS_2024_02/212755214"/>
    <hyperlink ref="F235" r:id="rId28" display="VV0010"/>
    <hyperlink ref="F240" r:id="rId29" display="https://podminky.urs.cz/item/CS_URS_2024_02/273313611"/>
    <hyperlink ref="F243" r:id="rId30" display="VV0001"/>
    <hyperlink ref="F252" r:id="rId31" display="https://podminky.urs.cz/item/CS_URS_2024_02/273351121"/>
    <hyperlink ref="F255" r:id="rId32" display="VV0002"/>
    <hyperlink ref="F264" r:id="rId33" display="https://podminky.urs.cz/item/CS_URS_2024_02/273351122"/>
    <hyperlink ref="F267" r:id="rId34" display="https://podminky.urs.cz/item/CS_URS_2024_02/275321211"/>
    <hyperlink ref="F274" r:id="rId35" display="https://podminky.urs.cz/item/CS_URS_2024_02/275322511"/>
    <hyperlink ref="F277" r:id="rId36" display="VV0003"/>
    <hyperlink ref="F288" r:id="rId37" display="https://podminky.urs.cz/item/CS_URS_2024_02/275351121"/>
    <hyperlink ref="F291" r:id="rId38" display="VV0004"/>
    <hyperlink ref="F303" r:id="rId39" display="https://podminky.urs.cz/item/CS_URS_2024_02/275351122"/>
    <hyperlink ref="F306" r:id="rId40" display="https://podminky.urs.cz/item/CS_URS_2024_02/279322511"/>
    <hyperlink ref="F309" r:id="rId41" display="VV0005"/>
    <hyperlink ref="F318" r:id="rId42" display="https://podminky.urs.cz/item/CS_URS_2024_02/279351121"/>
    <hyperlink ref="F321" r:id="rId43" display="VV0006"/>
    <hyperlink ref="F331" r:id="rId44" display="https://podminky.urs.cz/item/CS_URS_2024_02/279351122"/>
    <hyperlink ref="F334" r:id="rId45" display="https://podminky.urs.cz/item/CS_URS_2024_02/279361821"/>
    <hyperlink ref="F341" r:id="rId46" display="https://podminky.urs.cz/item/CS_URS_2024_02/317998140"/>
    <hyperlink ref="F345" r:id="rId47" display="https://podminky.urs.cz/item/CS_URS_2024_02/348272515"/>
    <hyperlink ref="F348" r:id="rId48" display="VV0007"/>
    <hyperlink ref="F357" r:id="rId49" display="https://podminky.urs.cz/item/CS_URS_2024_02/953241211"/>
    <hyperlink ref="F364" r:id="rId50" display="https://podminky.urs.cz/item/CS_URS_2024_02/961044111"/>
    <hyperlink ref="F370" r:id="rId51" display="https://podminky.urs.cz/item/CS_URS_2024_02/997013111"/>
    <hyperlink ref="F373" r:id="rId52" display="https://podminky.urs.cz/item/CS_URS_2024_02/997013501"/>
    <hyperlink ref="F376" r:id="rId53" display="https://podminky.urs.cz/item/CS_URS_2024_02/997013509"/>
    <hyperlink ref="F380" r:id="rId54" display="https://podminky.urs.cz/item/CS_URS_2024_02/997013869"/>
    <hyperlink ref="F384" r:id="rId55" display="https://podminky.urs.cz/item/CS_URS_2024_02/998001011"/>
    <hyperlink ref="F389" r:id="rId56" display="https://podminky.urs.cz/item/CS_URS_2024_02/711111002"/>
    <hyperlink ref="F398" r:id="rId57" display="https://podminky.urs.cz/item/CS_URS_2024_02/711142559"/>
    <hyperlink ref="F407" r:id="rId58" display="https://podminky.urs.cz/item/CS_URS_2024_02/711161273"/>
    <hyperlink ref="F416" r:id="rId59" display="https://podminky.urs.cz/item/CS_URS_2024_02/9987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  <c r="AZ2" s="251" t="s">
        <v>221</v>
      </c>
      <c r="BA2" s="251" t="s">
        <v>1648</v>
      </c>
      <c r="BB2" s="251" t="s">
        <v>19</v>
      </c>
      <c r="BC2" s="251" t="s">
        <v>1649</v>
      </c>
      <c r="BD2" s="251" t="s">
        <v>147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  <c r="AZ3" s="251" t="s">
        <v>224</v>
      </c>
      <c r="BA3" s="251" t="s">
        <v>1650</v>
      </c>
      <c r="BB3" s="251" t="s">
        <v>19</v>
      </c>
      <c r="BC3" s="251" t="s">
        <v>1651</v>
      </c>
      <c r="BD3" s="251" t="s">
        <v>147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  <c r="AZ4" s="251" t="s">
        <v>227</v>
      </c>
      <c r="BA4" s="251" t="s">
        <v>1652</v>
      </c>
      <c r="BB4" s="251" t="s">
        <v>19</v>
      </c>
      <c r="BC4" s="251" t="s">
        <v>1653</v>
      </c>
      <c r="BD4" s="251" t="s">
        <v>147</v>
      </c>
    </row>
    <row r="5" s="1" customFormat="1" ht="6.96" customHeight="1">
      <c r="B5" s="22"/>
      <c r="L5" s="22"/>
      <c r="AZ5" s="251" t="s">
        <v>230</v>
      </c>
      <c r="BA5" s="251" t="s">
        <v>1654</v>
      </c>
      <c r="BB5" s="251" t="s">
        <v>19</v>
      </c>
      <c r="BC5" s="251" t="s">
        <v>1655</v>
      </c>
      <c r="BD5" s="251" t="s">
        <v>147</v>
      </c>
    </row>
    <row r="6" s="1" customFormat="1" ht="12" customHeight="1">
      <c r="B6" s="22"/>
      <c r="D6" s="134" t="s">
        <v>16</v>
      </c>
      <c r="L6" s="22"/>
      <c r="AZ6" s="251" t="s">
        <v>233</v>
      </c>
      <c r="BA6" s="251" t="s">
        <v>1656</v>
      </c>
      <c r="BB6" s="251" t="s">
        <v>19</v>
      </c>
      <c r="BC6" s="251" t="s">
        <v>1657</v>
      </c>
      <c r="BD6" s="251" t="s">
        <v>147</v>
      </c>
    </row>
    <row r="7" s="1" customFormat="1" ht="16.5" customHeight="1">
      <c r="B7" s="22"/>
      <c r="E7" s="135" t="str">
        <f>'Rekapitulace stavby'!K6</f>
        <v>„Šitbořice- ul. Na Kopečku, dobudování IS</v>
      </c>
      <c r="F7" s="134"/>
      <c r="G7" s="134"/>
      <c r="H7" s="134"/>
      <c r="L7" s="22"/>
      <c r="AZ7" s="251" t="s">
        <v>236</v>
      </c>
      <c r="BA7" s="251" t="s">
        <v>1658</v>
      </c>
      <c r="BB7" s="251" t="s">
        <v>19</v>
      </c>
      <c r="BC7" s="251" t="s">
        <v>1659</v>
      </c>
      <c r="BD7" s="251" t="s">
        <v>147</v>
      </c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251" t="s">
        <v>764</v>
      </c>
      <c r="BA8" s="251" t="s">
        <v>1660</v>
      </c>
      <c r="BB8" s="251" t="s">
        <v>19</v>
      </c>
      <c r="BC8" s="251" t="s">
        <v>1661</v>
      </c>
      <c r="BD8" s="251" t="s">
        <v>147</v>
      </c>
    </row>
    <row r="9" s="2" customFormat="1" ht="16.5" customHeight="1">
      <c r="A9" s="40"/>
      <c r="B9" s="46"/>
      <c r="C9" s="40"/>
      <c r="D9" s="40"/>
      <c r="E9" s="137" t="s">
        <v>1662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251" t="s">
        <v>239</v>
      </c>
      <c r="BA9" s="251" t="s">
        <v>1663</v>
      </c>
      <c r="BB9" s="251" t="s">
        <v>19</v>
      </c>
      <c r="BC9" s="251" t="s">
        <v>1664</v>
      </c>
      <c r="BD9" s="251" t="s">
        <v>147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251" t="s">
        <v>243</v>
      </c>
      <c r="BA10" s="251" t="s">
        <v>1665</v>
      </c>
      <c r="BB10" s="251" t="s">
        <v>19</v>
      </c>
      <c r="BC10" s="251" t="s">
        <v>1666</v>
      </c>
      <c r="BD10" s="251" t="s">
        <v>147</v>
      </c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251" t="s">
        <v>246</v>
      </c>
      <c r="BA11" s="251" t="s">
        <v>1667</v>
      </c>
      <c r="BB11" s="251" t="s">
        <v>19</v>
      </c>
      <c r="BC11" s="251" t="s">
        <v>1668</v>
      </c>
      <c r="BD11" s="251" t="s">
        <v>147</v>
      </c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8. 11. 2024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251" t="s">
        <v>249</v>
      </c>
      <c r="BA12" s="251" t="s">
        <v>1669</v>
      </c>
      <c r="BB12" s="251" t="s">
        <v>19</v>
      </c>
      <c r="BC12" s="251" t="s">
        <v>1670</v>
      </c>
      <c r="BD12" s="251" t="s">
        <v>147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251" t="s">
        <v>252</v>
      </c>
      <c r="BA13" s="251" t="s">
        <v>1671</v>
      </c>
      <c r="BB13" s="251" t="s">
        <v>19</v>
      </c>
      <c r="BC13" s="251" t="s">
        <v>1672</v>
      </c>
      <c r="BD13" s="251" t="s">
        <v>147</v>
      </c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251" t="s">
        <v>255</v>
      </c>
      <c r="BA14" s="251" t="s">
        <v>1673</v>
      </c>
      <c r="BB14" s="251" t="s">
        <v>19</v>
      </c>
      <c r="BC14" s="251" t="s">
        <v>1674</v>
      </c>
      <c r="BD14" s="251" t="s">
        <v>147</v>
      </c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ROUND((SUM(BE86:BE646)),  2)</f>
        <v>0</v>
      </c>
      <c r="G33" s="40"/>
      <c r="H33" s="40"/>
      <c r="I33" s="150">
        <v>0.20999999999999999</v>
      </c>
      <c r="J33" s="149">
        <f>ROUND(((SUM(BE86:BE646))*I33),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ROUND((SUM(BF86:BF646)),  2)</f>
        <v>0</v>
      </c>
      <c r="G34" s="40"/>
      <c r="H34" s="40"/>
      <c r="I34" s="150">
        <v>0.12</v>
      </c>
      <c r="J34" s="149">
        <f>ROUND(((SUM(BF86:BF646))*I34),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ROUND((SUM(BG86:BG646)),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ROUND((SUM(BH86:BH646)),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ROUND((SUM(BI86:BI646)),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„Šitbořice- ul. Na Kopečku, dobudování IS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300 - Vodohospodářské objekty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ŠITBOŘICE</v>
      </c>
      <c r="G52" s="42"/>
      <c r="H52" s="42"/>
      <c r="I52" s="34" t="s">
        <v>23</v>
      </c>
      <c r="J52" s="74" t="str">
        <f>IF(J12="","",J12)</f>
        <v>8. 11. 2024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ŠITBOŘICE</v>
      </c>
      <c r="G54" s="42"/>
      <c r="H54" s="42"/>
      <c r="I54" s="34" t="s">
        <v>31</v>
      </c>
      <c r="J54" s="38" t="str">
        <f>E21</f>
        <v>Modrý 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Jakub Vágner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261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262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263</v>
      </c>
      <c r="E62" s="176"/>
      <c r="F62" s="176"/>
      <c r="G62" s="176"/>
      <c r="H62" s="176"/>
      <c r="I62" s="176"/>
      <c r="J62" s="177">
        <f>J249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264</v>
      </c>
      <c r="E63" s="176"/>
      <c r="F63" s="176"/>
      <c r="G63" s="176"/>
      <c r="H63" s="176"/>
      <c r="I63" s="176"/>
      <c r="J63" s="177">
        <f>J282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265</v>
      </c>
      <c r="E64" s="176"/>
      <c r="F64" s="176"/>
      <c r="G64" s="176"/>
      <c r="H64" s="176"/>
      <c r="I64" s="176"/>
      <c r="J64" s="177">
        <f>J307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266</v>
      </c>
      <c r="E65" s="176"/>
      <c r="F65" s="176"/>
      <c r="G65" s="176"/>
      <c r="H65" s="176"/>
      <c r="I65" s="176"/>
      <c r="J65" s="177">
        <f>J315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267</v>
      </c>
      <c r="E66" s="176"/>
      <c r="F66" s="176"/>
      <c r="G66" s="176"/>
      <c r="H66" s="176"/>
      <c r="I66" s="176"/>
      <c r="J66" s="177">
        <f>J640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110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„Šitbořice- ul. Na Kopečku, dobudování IS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99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300 - Vodohospodářské objekty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ŠITBOŘICE</v>
      </c>
      <c r="G80" s="42"/>
      <c r="H80" s="42"/>
      <c r="I80" s="34" t="s">
        <v>23</v>
      </c>
      <c r="J80" s="74" t="str">
        <f>IF(J12="","",J12)</f>
        <v>8. 11. 2024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OBEC ŠITBOŘICE</v>
      </c>
      <c r="G82" s="42"/>
      <c r="H82" s="42"/>
      <c r="I82" s="34" t="s">
        <v>31</v>
      </c>
      <c r="J82" s="38" t="str">
        <f>E21</f>
        <v>Modrý projekt s.r.o.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Jakub Vágner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111</v>
      </c>
      <c r="D85" s="182" t="s">
        <v>57</v>
      </c>
      <c r="E85" s="182" t="s">
        <v>53</v>
      </c>
      <c r="F85" s="182" t="s">
        <v>54</v>
      </c>
      <c r="G85" s="182" t="s">
        <v>112</v>
      </c>
      <c r="H85" s="182" t="s">
        <v>113</v>
      </c>
      <c r="I85" s="182" t="s">
        <v>114</v>
      </c>
      <c r="J85" s="182" t="s">
        <v>103</v>
      </c>
      <c r="K85" s="183" t="s">
        <v>115</v>
      </c>
      <c r="L85" s="184"/>
      <c r="M85" s="94" t="s">
        <v>19</v>
      </c>
      <c r="N85" s="95" t="s">
        <v>42</v>
      </c>
      <c r="O85" s="95" t="s">
        <v>116</v>
      </c>
      <c r="P85" s="95" t="s">
        <v>117</v>
      </c>
      <c r="Q85" s="95" t="s">
        <v>118</v>
      </c>
      <c r="R85" s="95" t="s">
        <v>119</v>
      </c>
      <c r="S85" s="95" t="s">
        <v>120</v>
      </c>
      <c r="T85" s="96" t="s">
        <v>121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122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42.332703020000004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104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268</v>
      </c>
      <c r="F87" s="193" t="s">
        <v>269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P88+SUM(P89:P91)+P249+P282+P307+P315+P640</f>
        <v>0</v>
      </c>
      <c r="Q87" s="198"/>
      <c r="R87" s="199">
        <f>R88+SUM(R89:R91)+R249+R282+R307+R315+R640</f>
        <v>42.332703020000004</v>
      </c>
      <c r="S87" s="198"/>
      <c r="T87" s="200">
        <f>T88+SUM(T89:T91)+T249+T282+T307+T315+T640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126</v>
      </c>
      <c r="BK87" s="203">
        <f>BK88+SUM(BK89:BK91)+BK249+BK282+BK307+BK315+BK640</f>
        <v>0</v>
      </c>
    </row>
    <row r="88" s="2" customFormat="1" ht="16.5" customHeight="1">
      <c r="A88" s="40"/>
      <c r="B88" s="41"/>
      <c r="C88" s="206" t="s">
        <v>80</v>
      </c>
      <c r="D88" s="206" t="s">
        <v>129</v>
      </c>
      <c r="E88" s="207" t="s">
        <v>270</v>
      </c>
      <c r="F88" s="208" t="s">
        <v>271</v>
      </c>
      <c r="G88" s="209" t="s">
        <v>19</v>
      </c>
      <c r="H88" s="210">
        <v>0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153</v>
      </c>
      <c r="AT88" s="217" t="s">
        <v>129</v>
      </c>
      <c r="AU88" s="217" t="s">
        <v>80</v>
      </c>
      <c r="AY88" s="19" t="s">
        <v>126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153</v>
      </c>
      <c r="BM88" s="217" t="s">
        <v>1675</v>
      </c>
    </row>
    <row r="89" s="2" customFormat="1">
      <c r="A89" s="40"/>
      <c r="B89" s="41"/>
      <c r="C89" s="42"/>
      <c r="D89" s="219" t="s">
        <v>136</v>
      </c>
      <c r="E89" s="42"/>
      <c r="F89" s="220" t="s">
        <v>271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136</v>
      </c>
      <c r="AU89" s="19" t="s">
        <v>80</v>
      </c>
    </row>
    <row r="90" s="2" customFormat="1">
      <c r="A90" s="40"/>
      <c r="B90" s="41"/>
      <c r="C90" s="42"/>
      <c r="D90" s="219" t="s">
        <v>158</v>
      </c>
      <c r="E90" s="42"/>
      <c r="F90" s="247" t="s">
        <v>273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158</v>
      </c>
      <c r="AU90" s="19" t="s">
        <v>80</v>
      </c>
    </row>
    <row r="91" s="12" customFormat="1" ht="22.8" customHeight="1">
      <c r="A91" s="12"/>
      <c r="B91" s="190"/>
      <c r="C91" s="191"/>
      <c r="D91" s="192" t="s">
        <v>71</v>
      </c>
      <c r="E91" s="204" t="s">
        <v>80</v>
      </c>
      <c r="F91" s="204" t="s">
        <v>274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SUM(P92:P248)</f>
        <v>0</v>
      </c>
      <c r="Q91" s="198"/>
      <c r="R91" s="199">
        <f>SUM(R92:R248)</f>
        <v>0.91486536000000007</v>
      </c>
      <c r="S91" s="198"/>
      <c r="T91" s="200">
        <f>SUM(T92:T248)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80</v>
      </c>
      <c r="AY91" s="201" t="s">
        <v>126</v>
      </c>
      <c r="BK91" s="203">
        <f>SUM(BK92:BK248)</f>
        <v>0</v>
      </c>
    </row>
    <row r="92" s="2" customFormat="1" ht="16.5" customHeight="1">
      <c r="A92" s="40"/>
      <c r="B92" s="41"/>
      <c r="C92" s="206" t="s">
        <v>82</v>
      </c>
      <c r="D92" s="206" t="s">
        <v>129</v>
      </c>
      <c r="E92" s="207" t="s">
        <v>275</v>
      </c>
      <c r="F92" s="208" t="s">
        <v>276</v>
      </c>
      <c r="G92" s="209" t="s">
        <v>277</v>
      </c>
      <c r="H92" s="210">
        <v>50</v>
      </c>
      <c r="I92" s="211"/>
      <c r="J92" s="212">
        <f>ROUND(I92*H92,2)</f>
        <v>0</v>
      </c>
      <c r="K92" s="208" t="s">
        <v>133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0.0071900000000000002</v>
      </c>
      <c r="R92" s="215">
        <f>Q92*H92</f>
        <v>0.35949999999999999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153</v>
      </c>
      <c r="AT92" s="217" t="s">
        <v>129</v>
      </c>
      <c r="AU92" s="217" t="s">
        <v>82</v>
      </c>
      <c r="AY92" s="19" t="s">
        <v>126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153</v>
      </c>
      <c r="BM92" s="217" t="s">
        <v>1676</v>
      </c>
    </row>
    <row r="93" s="2" customFormat="1">
      <c r="A93" s="40"/>
      <c r="B93" s="41"/>
      <c r="C93" s="42"/>
      <c r="D93" s="219" t="s">
        <v>136</v>
      </c>
      <c r="E93" s="42"/>
      <c r="F93" s="220" t="s">
        <v>279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136</v>
      </c>
      <c r="AU93" s="19" t="s">
        <v>82</v>
      </c>
    </row>
    <row r="94" s="2" customFormat="1">
      <c r="A94" s="40"/>
      <c r="B94" s="41"/>
      <c r="C94" s="42"/>
      <c r="D94" s="224" t="s">
        <v>137</v>
      </c>
      <c r="E94" s="42"/>
      <c r="F94" s="225" t="s">
        <v>280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137</v>
      </c>
      <c r="AU94" s="19" t="s">
        <v>82</v>
      </c>
    </row>
    <row r="95" s="2" customFormat="1" ht="16.5" customHeight="1">
      <c r="A95" s="40"/>
      <c r="B95" s="41"/>
      <c r="C95" s="206" t="s">
        <v>147</v>
      </c>
      <c r="D95" s="206" t="s">
        <v>129</v>
      </c>
      <c r="E95" s="207" t="s">
        <v>281</v>
      </c>
      <c r="F95" s="208" t="s">
        <v>282</v>
      </c>
      <c r="G95" s="209" t="s">
        <v>283</v>
      </c>
      <c r="H95" s="210">
        <v>120</v>
      </c>
      <c r="I95" s="211"/>
      <c r="J95" s="212">
        <f>ROUND(I95*H95,2)</f>
        <v>0</v>
      </c>
      <c r="K95" s="208" t="s">
        <v>133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3.0000000000000001E-05</v>
      </c>
      <c r="R95" s="215">
        <f>Q95*H95</f>
        <v>0.0035999999999999999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153</v>
      </c>
      <c r="AT95" s="217" t="s">
        <v>129</v>
      </c>
      <c r="AU95" s="217" t="s">
        <v>82</v>
      </c>
      <c r="AY95" s="19" t="s">
        <v>126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153</v>
      </c>
      <c r="BM95" s="217" t="s">
        <v>1677</v>
      </c>
    </row>
    <row r="96" s="2" customFormat="1">
      <c r="A96" s="40"/>
      <c r="B96" s="41"/>
      <c r="C96" s="42"/>
      <c r="D96" s="219" t="s">
        <v>136</v>
      </c>
      <c r="E96" s="42"/>
      <c r="F96" s="220" t="s">
        <v>285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82</v>
      </c>
    </row>
    <row r="97" s="2" customFormat="1">
      <c r="A97" s="40"/>
      <c r="B97" s="41"/>
      <c r="C97" s="42"/>
      <c r="D97" s="224" t="s">
        <v>137</v>
      </c>
      <c r="E97" s="42"/>
      <c r="F97" s="225" t="s">
        <v>286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137</v>
      </c>
      <c r="AU97" s="19" t="s">
        <v>82</v>
      </c>
    </row>
    <row r="98" s="2" customFormat="1" ht="16.5" customHeight="1">
      <c r="A98" s="40"/>
      <c r="B98" s="41"/>
      <c r="C98" s="206" t="s">
        <v>153</v>
      </c>
      <c r="D98" s="206" t="s">
        <v>129</v>
      </c>
      <c r="E98" s="207" t="s">
        <v>287</v>
      </c>
      <c r="F98" s="208" t="s">
        <v>288</v>
      </c>
      <c r="G98" s="209" t="s">
        <v>289</v>
      </c>
      <c r="H98" s="210">
        <v>15</v>
      </c>
      <c r="I98" s="211"/>
      <c r="J98" s="212">
        <f>ROUND(I98*H98,2)</f>
        <v>0</v>
      </c>
      <c r="K98" s="208" t="s">
        <v>133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153</v>
      </c>
      <c r="AT98" s="217" t="s">
        <v>129</v>
      </c>
      <c r="AU98" s="217" t="s">
        <v>82</v>
      </c>
      <c r="AY98" s="19" t="s">
        <v>126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153</v>
      </c>
      <c r="BM98" s="217" t="s">
        <v>1678</v>
      </c>
    </row>
    <row r="99" s="2" customFormat="1">
      <c r="A99" s="40"/>
      <c r="B99" s="41"/>
      <c r="C99" s="42"/>
      <c r="D99" s="219" t="s">
        <v>136</v>
      </c>
      <c r="E99" s="42"/>
      <c r="F99" s="220" t="s">
        <v>291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136</v>
      </c>
      <c r="AU99" s="19" t="s">
        <v>82</v>
      </c>
    </row>
    <row r="100" s="2" customFormat="1">
      <c r="A100" s="40"/>
      <c r="B100" s="41"/>
      <c r="C100" s="42"/>
      <c r="D100" s="224" t="s">
        <v>137</v>
      </c>
      <c r="E100" s="42"/>
      <c r="F100" s="225" t="s">
        <v>292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137</v>
      </c>
      <c r="AU100" s="19" t="s">
        <v>82</v>
      </c>
    </row>
    <row r="101" s="2" customFormat="1" ht="21.75" customHeight="1">
      <c r="A101" s="40"/>
      <c r="B101" s="41"/>
      <c r="C101" s="206" t="s">
        <v>125</v>
      </c>
      <c r="D101" s="206" t="s">
        <v>129</v>
      </c>
      <c r="E101" s="207" t="s">
        <v>293</v>
      </c>
      <c r="F101" s="208" t="s">
        <v>294</v>
      </c>
      <c r="G101" s="209" t="s">
        <v>295</v>
      </c>
      <c r="H101" s="210">
        <v>10</v>
      </c>
      <c r="I101" s="211"/>
      <c r="J101" s="212">
        <f>ROUND(I101*H101,2)</f>
        <v>0</v>
      </c>
      <c r="K101" s="208" t="s">
        <v>133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153</v>
      </c>
      <c r="AT101" s="217" t="s">
        <v>129</v>
      </c>
      <c r="AU101" s="217" t="s">
        <v>82</v>
      </c>
      <c r="AY101" s="19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153</v>
      </c>
      <c r="BM101" s="217" t="s">
        <v>1679</v>
      </c>
    </row>
    <row r="102" s="2" customFormat="1">
      <c r="A102" s="40"/>
      <c r="B102" s="41"/>
      <c r="C102" s="42"/>
      <c r="D102" s="219" t="s">
        <v>136</v>
      </c>
      <c r="E102" s="42"/>
      <c r="F102" s="220" t="s">
        <v>297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136</v>
      </c>
      <c r="AU102" s="19" t="s">
        <v>82</v>
      </c>
    </row>
    <row r="103" s="2" customFormat="1">
      <c r="A103" s="40"/>
      <c r="B103" s="41"/>
      <c r="C103" s="42"/>
      <c r="D103" s="224" t="s">
        <v>137</v>
      </c>
      <c r="E103" s="42"/>
      <c r="F103" s="225" t="s">
        <v>298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137</v>
      </c>
      <c r="AU103" s="19" t="s">
        <v>82</v>
      </c>
    </row>
    <row r="104" s="13" customFormat="1">
      <c r="A104" s="13"/>
      <c r="B104" s="226"/>
      <c r="C104" s="227"/>
      <c r="D104" s="219" t="s">
        <v>139</v>
      </c>
      <c r="E104" s="228" t="s">
        <v>19</v>
      </c>
      <c r="F104" s="229" t="s">
        <v>1680</v>
      </c>
      <c r="G104" s="227"/>
      <c r="H104" s="228" t="s">
        <v>19</v>
      </c>
      <c r="I104" s="230"/>
      <c r="J104" s="227"/>
      <c r="K104" s="227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139</v>
      </c>
      <c r="AU104" s="235" t="s">
        <v>82</v>
      </c>
      <c r="AV104" s="13" t="s">
        <v>80</v>
      </c>
      <c r="AW104" s="13" t="s">
        <v>33</v>
      </c>
      <c r="AX104" s="13" t="s">
        <v>72</v>
      </c>
      <c r="AY104" s="235" t="s">
        <v>126</v>
      </c>
    </row>
    <row r="105" s="14" customFormat="1">
      <c r="A105" s="14"/>
      <c r="B105" s="236"/>
      <c r="C105" s="237"/>
      <c r="D105" s="219" t="s">
        <v>139</v>
      </c>
      <c r="E105" s="238" t="s">
        <v>19</v>
      </c>
      <c r="F105" s="239" t="s">
        <v>195</v>
      </c>
      <c r="G105" s="237"/>
      <c r="H105" s="240">
        <v>10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139</v>
      </c>
      <c r="AU105" s="246" t="s">
        <v>82</v>
      </c>
      <c r="AV105" s="14" t="s">
        <v>82</v>
      </c>
      <c r="AW105" s="14" t="s">
        <v>33</v>
      </c>
      <c r="AX105" s="14" t="s">
        <v>80</v>
      </c>
      <c r="AY105" s="246" t="s">
        <v>126</v>
      </c>
    </row>
    <row r="106" s="2" customFormat="1" ht="21.75" customHeight="1">
      <c r="A106" s="40"/>
      <c r="B106" s="41"/>
      <c r="C106" s="206" t="s">
        <v>167</v>
      </c>
      <c r="D106" s="206" t="s">
        <v>129</v>
      </c>
      <c r="E106" s="207" t="s">
        <v>300</v>
      </c>
      <c r="F106" s="208" t="s">
        <v>301</v>
      </c>
      <c r="G106" s="209" t="s">
        <v>295</v>
      </c>
      <c r="H106" s="210">
        <v>274.78100000000001</v>
      </c>
      <c r="I106" s="211"/>
      <c r="J106" s="212">
        <f>ROUND(I106*H106,2)</f>
        <v>0</v>
      </c>
      <c r="K106" s="208" t="s">
        <v>133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153</v>
      </c>
      <c r="AT106" s="217" t="s">
        <v>129</v>
      </c>
      <c r="AU106" s="217" t="s">
        <v>82</v>
      </c>
      <c r="AY106" s="19" t="s">
        <v>126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153</v>
      </c>
      <c r="BM106" s="217" t="s">
        <v>1681</v>
      </c>
    </row>
    <row r="107" s="2" customFormat="1">
      <c r="A107" s="40"/>
      <c r="B107" s="41"/>
      <c r="C107" s="42"/>
      <c r="D107" s="219" t="s">
        <v>136</v>
      </c>
      <c r="E107" s="42"/>
      <c r="F107" s="220" t="s">
        <v>303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136</v>
      </c>
      <c r="AU107" s="19" t="s">
        <v>82</v>
      </c>
    </row>
    <row r="108" s="2" customFormat="1">
      <c r="A108" s="40"/>
      <c r="B108" s="41"/>
      <c r="C108" s="42"/>
      <c r="D108" s="224" t="s">
        <v>137</v>
      </c>
      <c r="E108" s="42"/>
      <c r="F108" s="225" t="s">
        <v>304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137</v>
      </c>
      <c r="AU108" s="19" t="s">
        <v>82</v>
      </c>
    </row>
    <row r="109" s="13" customFormat="1">
      <c r="A109" s="13"/>
      <c r="B109" s="226"/>
      <c r="C109" s="227"/>
      <c r="D109" s="219" t="s">
        <v>139</v>
      </c>
      <c r="E109" s="228" t="s">
        <v>19</v>
      </c>
      <c r="F109" s="229" t="s">
        <v>305</v>
      </c>
      <c r="G109" s="227"/>
      <c r="H109" s="228" t="s">
        <v>19</v>
      </c>
      <c r="I109" s="230"/>
      <c r="J109" s="227"/>
      <c r="K109" s="227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139</v>
      </c>
      <c r="AU109" s="235" t="s">
        <v>82</v>
      </c>
      <c r="AV109" s="13" t="s">
        <v>80</v>
      </c>
      <c r="AW109" s="13" t="s">
        <v>33</v>
      </c>
      <c r="AX109" s="13" t="s">
        <v>72</v>
      </c>
      <c r="AY109" s="235" t="s">
        <v>126</v>
      </c>
    </row>
    <row r="110" s="13" customFormat="1">
      <c r="A110" s="13"/>
      <c r="B110" s="226"/>
      <c r="C110" s="227"/>
      <c r="D110" s="219" t="s">
        <v>139</v>
      </c>
      <c r="E110" s="228" t="s">
        <v>19</v>
      </c>
      <c r="F110" s="229" t="s">
        <v>1682</v>
      </c>
      <c r="G110" s="227"/>
      <c r="H110" s="228" t="s">
        <v>19</v>
      </c>
      <c r="I110" s="230"/>
      <c r="J110" s="227"/>
      <c r="K110" s="227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139</v>
      </c>
      <c r="AU110" s="235" t="s">
        <v>82</v>
      </c>
      <c r="AV110" s="13" t="s">
        <v>80</v>
      </c>
      <c r="AW110" s="13" t="s">
        <v>33</v>
      </c>
      <c r="AX110" s="13" t="s">
        <v>72</v>
      </c>
      <c r="AY110" s="235" t="s">
        <v>126</v>
      </c>
    </row>
    <row r="111" s="13" customFormat="1">
      <c r="A111" s="13"/>
      <c r="B111" s="226"/>
      <c r="C111" s="227"/>
      <c r="D111" s="219" t="s">
        <v>139</v>
      </c>
      <c r="E111" s="228" t="s">
        <v>19</v>
      </c>
      <c r="F111" s="229" t="s">
        <v>1683</v>
      </c>
      <c r="G111" s="227"/>
      <c r="H111" s="228" t="s">
        <v>19</v>
      </c>
      <c r="I111" s="230"/>
      <c r="J111" s="227"/>
      <c r="K111" s="227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139</v>
      </c>
      <c r="AU111" s="235" t="s">
        <v>82</v>
      </c>
      <c r="AV111" s="13" t="s">
        <v>80</v>
      </c>
      <c r="AW111" s="13" t="s">
        <v>33</v>
      </c>
      <c r="AX111" s="13" t="s">
        <v>72</v>
      </c>
      <c r="AY111" s="235" t="s">
        <v>126</v>
      </c>
    </row>
    <row r="112" s="13" customFormat="1">
      <c r="A112" s="13"/>
      <c r="B112" s="226"/>
      <c r="C112" s="227"/>
      <c r="D112" s="219" t="s">
        <v>139</v>
      </c>
      <c r="E112" s="228" t="s">
        <v>19</v>
      </c>
      <c r="F112" s="229" t="s">
        <v>308</v>
      </c>
      <c r="G112" s="227"/>
      <c r="H112" s="228" t="s">
        <v>19</v>
      </c>
      <c r="I112" s="230"/>
      <c r="J112" s="227"/>
      <c r="K112" s="227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139</v>
      </c>
      <c r="AU112" s="235" t="s">
        <v>82</v>
      </c>
      <c r="AV112" s="13" t="s">
        <v>80</v>
      </c>
      <c r="AW112" s="13" t="s">
        <v>33</v>
      </c>
      <c r="AX112" s="13" t="s">
        <v>72</v>
      </c>
      <c r="AY112" s="235" t="s">
        <v>126</v>
      </c>
    </row>
    <row r="113" s="13" customFormat="1">
      <c r="A113" s="13"/>
      <c r="B113" s="226"/>
      <c r="C113" s="227"/>
      <c r="D113" s="219" t="s">
        <v>139</v>
      </c>
      <c r="E113" s="228" t="s">
        <v>19</v>
      </c>
      <c r="F113" s="229" t="s">
        <v>1684</v>
      </c>
      <c r="G113" s="227"/>
      <c r="H113" s="228" t="s">
        <v>19</v>
      </c>
      <c r="I113" s="230"/>
      <c r="J113" s="227"/>
      <c r="K113" s="227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139</v>
      </c>
      <c r="AU113" s="235" t="s">
        <v>82</v>
      </c>
      <c r="AV113" s="13" t="s">
        <v>80</v>
      </c>
      <c r="AW113" s="13" t="s">
        <v>33</v>
      </c>
      <c r="AX113" s="13" t="s">
        <v>72</v>
      </c>
      <c r="AY113" s="235" t="s">
        <v>126</v>
      </c>
    </row>
    <row r="114" s="13" customFormat="1">
      <c r="A114" s="13"/>
      <c r="B114" s="226"/>
      <c r="C114" s="227"/>
      <c r="D114" s="219" t="s">
        <v>139</v>
      </c>
      <c r="E114" s="228" t="s">
        <v>19</v>
      </c>
      <c r="F114" s="229" t="s">
        <v>1685</v>
      </c>
      <c r="G114" s="227"/>
      <c r="H114" s="228" t="s">
        <v>19</v>
      </c>
      <c r="I114" s="230"/>
      <c r="J114" s="227"/>
      <c r="K114" s="227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139</v>
      </c>
      <c r="AU114" s="235" t="s">
        <v>82</v>
      </c>
      <c r="AV114" s="13" t="s">
        <v>80</v>
      </c>
      <c r="AW114" s="13" t="s">
        <v>33</v>
      </c>
      <c r="AX114" s="13" t="s">
        <v>72</v>
      </c>
      <c r="AY114" s="235" t="s">
        <v>126</v>
      </c>
    </row>
    <row r="115" s="13" customFormat="1">
      <c r="A115" s="13"/>
      <c r="B115" s="226"/>
      <c r="C115" s="227"/>
      <c r="D115" s="219" t="s">
        <v>139</v>
      </c>
      <c r="E115" s="228" t="s">
        <v>19</v>
      </c>
      <c r="F115" s="229" t="s">
        <v>1686</v>
      </c>
      <c r="G115" s="227"/>
      <c r="H115" s="228" t="s">
        <v>19</v>
      </c>
      <c r="I115" s="230"/>
      <c r="J115" s="227"/>
      <c r="K115" s="227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139</v>
      </c>
      <c r="AU115" s="235" t="s">
        <v>82</v>
      </c>
      <c r="AV115" s="13" t="s">
        <v>80</v>
      </c>
      <c r="AW115" s="13" t="s">
        <v>33</v>
      </c>
      <c r="AX115" s="13" t="s">
        <v>72</v>
      </c>
      <c r="AY115" s="235" t="s">
        <v>126</v>
      </c>
    </row>
    <row r="116" s="14" customFormat="1">
      <c r="A116" s="14"/>
      <c r="B116" s="236"/>
      <c r="C116" s="237"/>
      <c r="D116" s="219" t="s">
        <v>139</v>
      </c>
      <c r="E116" s="239" t="s">
        <v>19</v>
      </c>
      <c r="F116" s="252" t="s">
        <v>236</v>
      </c>
      <c r="G116" s="237"/>
      <c r="H116" s="240">
        <v>274.78100000000001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139</v>
      </c>
      <c r="AU116" s="246" t="s">
        <v>82</v>
      </c>
      <c r="AV116" s="14" t="s">
        <v>82</v>
      </c>
      <c r="AW116" s="14" t="s">
        <v>33</v>
      </c>
      <c r="AX116" s="14" t="s">
        <v>80</v>
      </c>
      <c r="AY116" s="246" t="s">
        <v>126</v>
      </c>
    </row>
    <row r="117" s="2" customFormat="1">
      <c r="A117" s="40"/>
      <c r="B117" s="41"/>
      <c r="C117" s="42"/>
      <c r="D117" s="219" t="s">
        <v>311</v>
      </c>
      <c r="E117" s="42"/>
      <c r="F117" s="253" t="s">
        <v>1687</v>
      </c>
      <c r="G117" s="42"/>
      <c r="H117" s="42"/>
      <c r="I117" s="42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U117" s="19" t="s">
        <v>82</v>
      </c>
    </row>
    <row r="118" s="2" customFormat="1">
      <c r="A118" s="40"/>
      <c r="B118" s="41"/>
      <c r="C118" s="42"/>
      <c r="D118" s="219" t="s">
        <v>311</v>
      </c>
      <c r="E118" s="42"/>
      <c r="F118" s="254" t="s">
        <v>1688</v>
      </c>
      <c r="G118" s="42"/>
      <c r="H118" s="255">
        <v>145.559</v>
      </c>
      <c r="I118" s="42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U118" s="19" t="s">
        <v>82</v>
      </c>
    </row>
    <row r="119" s="2" customFormat="1">
      <c r="A119" s="40"/>
      <c r="B119" s="41"/>
      <c r="C119" s="42"/>
      <c r="D119" s="219" t="s">
        <v>311</v>
      </c>
      <c r="E119" s="42"/>
      <c r="F119" s="254" t="s">
        <v>1689</v>
      </c>
      <c r="G119" s="42"/>
      <c r="H119" s="255">
        <v>24.774999999999999</v>
      </c>
      <c r="I119" s="42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U119" s="19" t="s">
        <v>82</v>
      </c>
    </row>
    <row r="120" s="2" customFormat="1">
      <c r="A120" s="40"/>
      <c r="B120" s="41"/>
      <c r="C120" s="42"/>
      <c r="D120" s="219" t="s">
        <v>311</v>
      </c>
      <c r="E120" s="42"/>
      <c r="F120" s="256" t="s">
        <v>1690</v>
      </c>
      <c r="G120" s="42"/>
      <c r="H120" s="42"/>
      <c r="I120" s="42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U120" s="19" t="s">
        <v>82</v>
      </c>
    </row>
    <row r="121" s="2" customFormat="1">
      <c r="A121" s="40"/>
      <c r="B121" s="41"/>
      <c r="C121" s="42"/>
      <c r="D121" s="219" t="s">
        <v>311</v>
      </c>
      <c r="E121" s="42"/>
      <c r="F121" s="257" t="s">
        <v>1691</v>
      </c>
      <c r="G121" s="42"/>
      <c r="H121" s="255">
        <v>145.559</v>
      </c>
      <c r="I121" s="42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U121" s="19" t="s">
        <v>82</v>
      </c>
    </row>
    <row r="122" s="2" customFormat="1">
      <c r="A122" s="40"/>
      <c r="B122" s="41"/>
      <c r="C122" s="42"/>
      <c r="D122" s="219" t="s">
        <v>311</v>
      </c>
      <c r="E122" s="42"/>
      <c r="F122" s="256" t="s">
        <v>1692</v>
      </c>
      <c r="G122" s="42"/>
      <c r="H122" s="42"/>
      <c r="I122" s="42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U122" s="19" t="s">
        <v>82</v>
      </c>
    </row>
    <row r="123" s="2" customFormat="1">
      <c r="A123" s="40"/>
      <c r="B123" s="41"/>
      <c r="C123" s="42"/>
      <c r="D123" s="219" t="s">
        <v>311</v>
      </c>
      <c r="E123" s="42"/>
      <c r="F123" s="257" t="s">
        <v>1693</v>
      </c>
      <c r="G123" s="42"/>
      <c r="H123" s="255">
        <v>24.774999999999999</v>
      </c>
      <c r="I123" s="42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U123" s="19" t="s">
        <v>82</v>
      </c>
    </row>
    <row r="124" s="2" customFormat="1">
      <c r="A124" s="40"/>
      <c r="B124" s="41"/>
      <c r="C124" s="42"/>
      <c r="D124" s="219" t="s">
        <v>311</v>
      </c>
      <c r="E124" s="42"/>
      <c r="F124" s="253" t="s">
        <v>1694</v>
      </c>
      <c r="G124" s="42"/>
      <c r="H124" s="42"/>
      <c r="I124" s="42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U124" s="19" t="s">
        <v>82</v>
      </c>
    </row>
    <row r="125" s="2" customFormat="1">
      <c r="A125" s="40"/>
      <c r="B125" s="41"/>
      <c r="C125" s="42"/>
      <c r="D125" s="219" t="s">
        <v>311</v>
      </c>
      <c r="E125" s="42"/>
      <c r="F125" s="254" t="s">
        <v>1695</v>
      </c>
      <c r="G125" s="42"/>
      <c r="H125" s="255">
        <v>43.744</v>
      </c>
      <c r="I125" s="42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U125" s="19" t="s">
        <v>82</v>
      </c>
    </row>
    <row r="126" s="2" customFormat="1">
      <c r="A126" s="40"/>
      <c r="B126" s="41"/>
      <c r="C126" s="42"/>
      <c r="D126" s="219" t="s">
        <v>311</v>
      </c>
      <c r="E126" s="42"/>
      <c r="F126" s="254" t="s">
        <v>1696</v>
      </c>
      <c r="G126" s="42"/>
      <c r="H126" s="255">
        <v>14.986000000000001</v>
      </c>
      <c r="I126" s="42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U126" s="19" t="s">
        <v>82</v>
      </c>
    </row>
    <row r="127" s="2" customFormat="1">
      <c r="A127" s="40"/>
      <c r="B127" s="41"/>
      <c r="C127" s="42"/>
      <c r="D127" s="219" t="s">
        <v>311</v>
      </c>
      <c r="E127" s="42"/>
      <c r="F127" s="254" t="s">
        <v>1697</v>
      </c>
      <c r="G127" s="42"/>
      <c r="H127" s="255">
        <v>6.7939999999999996</v>
      </c>
      <c r="I127" s="42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U127" s="19" t="s">
        <v>82</v>
      </c>
    </row>
    <row r="128" s="2" customFormat="1">
      <c r="A128" s="40"/>
      <c r="B128" s="41"/>
      <c r="C128" s="42"/>
      <c r="D128" s="219" t="s">
        <v>311</v>
      </c>
      <c r="E128" s="42"/>
      <c r="F128" s="256" t="s">
        <v>1698</v>
      </c>
      <c r="G128" s="42"/>
      <c r="H128" s="42"/>
      <c r="I128" s="42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U128" s="19" t="s">
        <v>82</v>
      </c>
    </row>
    <row r="129" s="2" customFormat="1">
      <c r="A129" s="40"/>
      <c r="B129" s="41"/>
      <c r="C129" s="42"/>
      <c r="D129" s="219" t="s">
        <v>311</v>
      </c>
      <c r="E129" s="42"/>
      <c r="F129" s="257" t="s">
        <v>1699</v>
      </c>
      <c r="G129" s="42"/>
      <c r="H129" s="255">
        <v>43.744</v>
      </c>
      <c r="I129" s="42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U129" s="19" t="s">
        <v>82</v>
      </c>
    </row>
    <row r="130" s="2" customFormat="1">
      <c r="A130" s="40"/>
      <c r="B130" s="41"/>
      <c r="C130" s="42"/>
      <c r="D130" s="219" t="s">
        <v>311</v>
      </c>
      <c r="E130" s="42"/>
      <c r="F130" s="256" t="s">
        <v>1700</v>
      </c>
      <c r="G130" s="42"/>
      <c r="H130" s="42"/>
      <c r="I130" s="42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U130" s="19" t="s">
        <v>82</v>
      </c>
    </row>
    <row r="131" s="2" customFormat="1">
      <c r="A131" s="40"/>
      <c r="B131" s="41"/>
      <c r="C131" s="42"/>
      <c r="D131" s="219" t="s">
        <v>311</v>
      </c>
      <c r="E131" s="42"/>
      <c r="F131" s="257" t="s">
        <v>1701</v>
      </c>
      <c r="G131" s="42"/>
      <c r="H131" s="255">
        <v>14.986000000000001</v>
      </c>
      <c r="I131" s="42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U131" s="19" t="s">
        <v>82</v>
      </c>
    </row>
    <row r="132" s="2" customFormat="1">
      <c r="A132" s="40"/>
      <c r="B132" s="41"/>
      <c r="C132" s="42"/>
      <c r="D132" s="219" t="s">
        <v>311</v>
      </c>
      <c r="E132" s="42"/>
      <c r="F132" s="256" t="s">
        <v>1702</v>
      </c>
      <c r="G132" s="42"/>
      <c r="H132" s="42"/>
      <c r="I132" s="42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U132" s="19" t="s">
        <v>82</v>
      </c>
    </row>
    <row r="133" s="2" customFormat="1">
      <c r="A133" s="40"/>
      <c r="B133" s="41"/>
      <c r="C133" s="42"/>
      <c r="D133" s="219" t="s">
        <v>311</v>
      </c>
      <c r="E133" s="42"/>
      <c r="F133" s="257" t="s">
        <v>1703</v>
      </c>
      <c r="G133" s="42"/>
      <c r="H133" s="255">
        <v>6.7939999999999996</v>
      </c>
      <c r="I133" s="42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U133" s="19" t="s">
        <v>82</v>
      </c>
    </row>
    <row r="134" s="2" customFormat="1" ht="16.5" customHeight="1">
      <c r="A134" s="40"/>
      <c r="B134" s="41"/>
      <c r="C134" s="206" t="s">
        <v>176</v>
      </c>
      <c r="D134" s="206" t="s">
        <v>129</v>
      </c>
      <c r="E134" s="207" t="s">
        <v>335</v>
      </c>
      <c r="F134" s="208" t="s">
        <v>336</v>
      </c>
      <c r="G134" s="209" t="s">
        <v>295</v>
      </c>
      <c r="H134" s="210">
        <v>12.6</v>
      </c>
      <c r="I134" s="211"/>
      <c r="J134" s="212">
        <f>ROUND(I134*H134,2)</f>
        <v>0</v>
      </c>
      <c r="K134" s="208" t="s">
        <v>133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153</v>
      </c>
      <c r="AT134" s="217" t="s">
        <v>129</v>
      </c>
      <c r="AU134" s="217" t="s">
        <v>82</v>
      </c>
      <c r="AY134" s="19" t="s">
        <v>126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153</v>
      </c>
      <c r="BM134" s="217" t="s">
        <v>1704</v>
      </c>
    </row>
    <row r="135" s="2" customFormat="1">
      <c r="A135" s="40"/>
      <c r="B135" s="41"/>
      <c r="C135" s="42"/>
      <c r="D135" s="219" t="s">
        <v>136</v>
      </c>
      <c r="E135" s="42"/>
      <c r="F135" s="220" t="s">
        <v>338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136</v>
      </c>
      <c r="AU135" s="19" t="s">
        <v>82</v>
      </c>
    </row>
    <row r="136" s="2" customFormat="1">
      <c r="A136" s="40"/>
      <c r="B136" s="41"/>
      <c r="C136" s="42"/>
      <c r="D136" s="224" t="s">
        <v>137</v>
      </c>
      <c r="E136" s="42"/>
      <c r="F136" s="225" t="s">
        <v>339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137</v>
      </c>
      <c r="AU136" s="19" t="s">
        <v>82</v>
      </c>
    </row>
    <row r="137" s="13" customFormat="1">
      <c r="A137" s="13"/>
      <c r="B137" s="226"/>
      <c r="C137" s="227"/>
      <c r="D137" s="219" t="s">
        <v>139</v>
      </c>
      <c r="E137" s="228" t="s">
        <v>19</v>
      </c>
      <c r="F137" s="229" t="s">
        <v>1705</v>
      </c>
      <c r="G137" s="227"/>
      <c r="H137" s="228" t="s">
        <v>19</v>
      </c>
      <c r="I137" s="230"/>
      <c r="J137" s="227"/>
      <c r="K137" s="227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139</v>
      </c>
      <c r="AU137" s="235" t="s">
        <v>82</v>
      </c>
      <c r="AV137" s="13" t="s">
        <v>80</v>
      </c>
      <c r="AW137" s="13" t="s">
        <v>33</v>
      </c>
      <c r="AX137" s="13" t="s">
        <v>72</v>
      </c>
      <c r="AY137" s="235" t="s">
        <v>126</v>
      </c>
    </row>
    <row r="138" s="14" customFormat="1">
      <c r="A138" s="14"/>
      <c r="B138" s="236"/>
      <c r="C138" s="237"/>
      <c r="D138" s="219" t="s">
        <v>139</v>
      </c>
      <c r="E138" s="238" t="s">
        <v>19</v>
      </c>
      <c r="F138" s="239" t="s">
        <v>1706</v>
      </c>
      <c r="G138" s="237"/>
      <c r="H138" s="240">
        <v>12.6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139</v>
      </c>
      <c r="AU138" s="246" t="s">
        <v>82</v>
      </c>
      <c r="AV138" s="14" t="s">
        <v>82</v>
      </c>
      <c r="AW138" s="14" t="s">
        <v>33</v>
      </c>
      <c r="AX138" s="14" t="s">
        <v>80</v>
      </c>
      <c r="AY138" s="246" t="s">
        <v>126</v>
      </c>
    </row>
    <row r="139" s="2" customFormat="1" ht="24.15" customHeight="1">
      <c r="A139" s="40"/>
      <c r="B139" s="41"/>
      <c r="C139" s="206" t="s">
        <v>183</v>
      </c>
      <c r="D139" s="206" t="s">
        <v>129</v>
      </c>
      <c r="E139" s="207" t="s">
        <v>344</v>
      </c>
      <c r="F139" s="208" t="s">
        <v>345</v>
      </c>
      <c r="G139" s="209" t="s">
        <v>295</v>
      </c>
      <c r="H139" s="210">
        <v>156.731</v>
      </c>
      <c r="I139" s="211"/>
      <c r="J139" s="212">
        <f>ROUND(I139*H139,2)</f>
        <v>0</v>
      </c>
      <c r="K139" s="208" t="s">
        <v>133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153</v>
      </c>
      <c r="AT139" s="217" t="s">
        <v>129</v>
      </c>
      <c r="AU139" s="217" t="s">
        <v>82</v>
      </c>
      <c r="AY139" s="19" t="s">
        <v>126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153</v>
      </c>
      <c r="BM139" s="217" t="s">
        <v>1707</v>
      </c>
    </row>
    <row r="140" s="2" customFormat="1">
      <c r="A140" s="40"/>
      <c r="B140" s="41"/>
      <c r="C140" s="42"/>
      <c r="D140" s="219" t="s">
        <v>136</v>
      </c>
      <c r="E140" s="42"/>
      <c r="F140" s="220" t="s">
        <v>347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136</v>
      </c>
      <c r="AU140" s="19" t="s">
        <v>82</v>
      </c>
    </row>
    <row r="141" s="2" customFormat="1">
      <c r="A141" s="40"/>
      <c r="B141" s="41"/>
      <c r="C141" s="42"/>
      <c r="D141" s="224" t="s">
        <v>137</v>
      </c>
      <c r="E141" s="42"/>
      <c r="F141" s="225" t="s">
        <v>348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137</v>
      </c>
      <c r="AU141" s="19" t="s">
        <v>82</v>
      </c>
    </row>
    <row r="142" s="13" customFormat="1">
      <c r="A142" s="13"/>
      <c r="B142" s="226"/>
      <c r="C142" s="227"/>
      <c r="D142" s="219" t="s">
        <v>139</v>
      </c>
      <c r="E142" s="228" t="s">
        <v>19</v>
      </c>
      <c r="F142" s="229" t="s">
        <v>1442</v>
      </c>
      <c r="G142" s="227"/>
      <c r="H142" s="228" t="s">
        <v>19</v>
      </c>
      <c r="I142" s="230"/>
      <c r="J142" s="227"/>
      <c r="K142" s="227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139</v>
      </c>
      <c r="AU142" s="235" t="s">
        <v>82</v>
      </c>
      <c r="AV142" s="13" t="s">
        <v>80</v>
      </c>
      <c r="AW142" s="13" t="s">
        <v>33</v>
      </c>
      <c r="AX142" s="13" t="s">
        <v>72</v>
      </c>
      <c r="AY142" s="235" t="s">
        <v>126</v>
      </c>
    </row>
    <row r="143" s="14" customFormat="1">
      <c r="A143" s="14"/>
      <c r="B143" s="236"/>
      <c r="C143" s="237"/>
      <c r="D143" s="219" t="s">
        <v>139</v>
      </c>
      <c r="E143" s="238" t="s">
        <v>19</v>
      </c>
      <c r="F143" s="239" t="s">
        <v>1659</v>
      </c>
      <c r="G143" s="237"/>
      <c r="H143" s="240">
        <v>274.78100000000001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139</v>
      </c>
      <c r="AU143" s="246" t="s">
        <v>82</v>
      </c>
      <c r="AV143" s="14" t="s">
        <v>82</v>
      </c>
      <c r="AW143" s="14" t="s">
        <v>33</v>
      </c>
      <c r="AX143" s="14" t="s">
        <v>72</v>
      </c>
      <c r="AY143" s="246" t="s">
        <v>126</v>
      </c>
    </row>
    <row r="144" s="14" customFormat="1">
      <c r="A144" s="14"/>
      <c r="B144" s="236"/>
      <c r="C144" s="237"/>
      <c r="D144" s="219" t="s">
        <v>139</v>
      </c>
      <c r="E144" s="238" t="s">
        <v>19</v>
      </c>
      <c r="F144" s="239" t="s">
        <v>1708</v>
      </c>
      <c r="G144" s="237"/>
      <c r="H144" s="240">
        <v>12.6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139</v>
      </c>
      <c r="AU144" s="246" t="s">
        <v>82</v>
      </c>
      <c r="AV144" s="14" t="s">
        <v>82</v>
      </c>
      <c r="AW144" s="14" t="s">
        <v>33</v>
      </c>
      <c r="AX144" s="14" t="s">
        <v>72</v>
      </c>
      <c r="AY144" s="246" t="s">
        <v>126</v>
      </c>
    </row>
    <row r="145" s="13" customFormat="1">
      <c r="A145" s="13"/>
      <c r="B145" s="226"/>
      <c r="C145" s="227"/>
      <c r="D145" s="219" t="s">
        <v>139</v>
      </c>
      <c r="E145" s="228" t="s">
        <v>19</v>
      </c>
      <c r="F145" s="229" t="s">
        <v>1709</v>
      </c>
      <c r="G145" s="227"/>
      <c r="H145" s="228" t="s">
        <v>19</v>
      </c>
      <c r="I145" s="230"/>
      <c r="J145" s="227"/>
      <c r="K145" s="227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139</v>
      </c>
      <c r="AU145" s="235" t="s">
        <v>82</v>
      </c>
      <c r="AV145" s="13" t="s">
        <v>80</v>
      </c>
      <c r="AW145" s="13" t="s">
        <v>33</v>
      </c>
      <c r="AX145" s="13" t="s">
        <v>72</v>
      </c>
      <c r="AY145" s="235" t="s">
        <v>126</v>
      </c>
    </row>
    <row r="146" s="14" customFormat="1">
      <c r="A146" s="14"/>
      <c r="B146" s="236"/>
      <c r="C146" s="237"/>
      <c r="D146" s="219" t="s">
        <v>139</v>
      </c>
      <c r="E146" s="238" t="s">
        <v>19</v>
      </c>
      <c r="F146" s="239" t="s">
        <v>1710</v>
      </c>
      <c r="G146" s="237"/>
      <c r="H146" s="240">
        <v>-130.65000000000001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139</v>
      </c>
      <c r="AU146" s="246" t="s">
        <v>82</v>
      </c>
      <c r="AV146" s="14" t="s">
        <v>82</v>
      </c>
      <c r="AW146" s="14" t="s">
        <v>33</v>
      </c>
      <c r="AX146" s="14" t="s">
        <v>72</v>
      </c>
      <c r="AY146" s="246" t="s">
        <v>126</v>
      </c>
    </row>
    <row r="147" s="15" customFormat="1">
      <c r="A147" s="15"/>
      <c r="B147" s="258"/>
      <c r="C147" s="259"/>
      <c r="D147" s="219" t="s">
        <v>139</v>
      </c>
      <c r="E147" s="260" t="s">
        <v>19</v>
      </c>
      <c r="F147" s="261" t="s">
        <v>343</v>
      </c>
      <c r="G147" s="259"/>
      <c r="H147" s="262">
        <v>156.73100000000002</v>
      </c>
      <c r="I147" s="263"/>
      <c r="J147" s="259"/>
      <c r="K147" s="259"/>
      <c r="L147" s="264"/>
      <c r="M147" s="265"/>
      <c r="N147" s="266"/>
      <c r="O147" s="266"/>
      <c r="P147" s="266"/>
      <c r="Q147" s="266"/>
      <c r="R147" s="266"/>
      <c r="S147" s="266"/>
      <c r="T147" s="26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8" t="s">
        <v>139</v>
      </c>
      <c r="AU147" s="268" t="s">
        <v>82</v>
      </c>
      <c r="AV147" s="15" t="s">
        <v>153</v>
      </c>
      <c r="AW147" s="15" t="s">
        <v>33</v>
      </c>
      <c r="AX147" s="15" t="s">
        <v>80</v>
      </c>
      <c r="AY147" s="268" t="s">
        <v>126</v>
      </c>
    </row>
    <row r="148" s="2" customFormat="1" ht="16.5" customHeight="1">
      <c r="A148" s="40"/>
      <c r="B148" s="41"/>
      <c r="C148" s="206" t="s">
        <v>189</v>
      </c>
      <c r="D148" s="206" t="s">
        <v>129</v>
      </c>
      <c r="E148" s="207" t="s">
        <v>356</v>
      </c>
      <c r="F148" s="208" t="s">
        <v>357</v>
      </c>
      <c r="G148" s="209" t="s">
        <v>358</v>
      </c>
      <c r="H148" s="210">
        <v>282.11599999999999</v>
      </c>
      <c r="I148" s="211"/>
      <c r="J148" s="212">
        <f>ROUND(I148*H148,2)</f>
        <v>0</v>
      </c>
      <c r="K148" s="208" t="s">
        <v>133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153</v>
      </c>
      <c r="AT148" s="217" t="s">
        <v>129</v>
      </c>
      <c r="AU148" s="217" t="s">
        <v>82</v>
      </c>
      <c r="AY148" s="19" t="s">
        <v>126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153</v>
      </c>
      <c r="BM148" s="217" t="s">
        <v>1711</v>
      </c>
    </row>
    <row r="149" s="2" customFormat="1">
      <c r="A149" s="40"/>
      <c r="B149" s="41"/>
      <c r="C149" s="42"/>
      <c r="D149" s="219" t="s">
        <v>136</v>
      </c>
      <c r="E149" s="42"/>
      <c r="F149" s="220" t="s">
        <v>360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136</v>
      </c>
      <c r="AU149" s="19" t="s">
        <v>82</v>
      </c>
    </row>
    <row r="150" s="2" customFormat="1">
      <c r="A150" s="40"/>
      <c r="B150" s="41"/>
      <c r="C150" s="42"/>
      <c r="D150" s="224" t="s">
        <v>137</v>
      </c>
      <c r="E150" s="42"/>
      <c r="F150" s="225" t="s">
        <v>361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137</v>
      </c>
      <c r="AU150" s="19" t="s">
        <v>82</v>
      </c>
    </row>
    <row r="151" s="14" customFormat="1">
      <c r="A151" s="14"/>
      <c r="B151" s="236"/>
      <c r="C151" s="237"/>
      <c r="D151" s="219" t="s">
        <v>139</v>
      </c>
      <c r="E151" s="237"/>
      <c r="F151" s="239" t="s">
        <v>1712</v>
      </c>
      <c r="G151" s="237"/>
      <c r="H151" s="240">
        <v>282.11599999999999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139</v>
      </c>
      <c r="AU151" s="246" t="s">
        <v>82</v>
      </c>
      <c r="AV151" s="14" t="s">
        <v>82</v>
      </c>
      <c r="AW151" s="14" t="s">
        <v>4</v>
      </c>
      <c r="AX151" s="14" t="s">
        <v>80</v>
      </c>
      <c r="AY151" s="246" t="s">
        <v>126</v>
      </c>
    </row>
    <row r="152" s="2" customFormat="1" ht="16.5" customHeight="1">
      <c r="A152" s="40"/>
      <c r="B152" s="41"/>
      <c r="C152" s="206" t="s">
        <v>195</v>
      </c>
      <c r="D152" s="206" t="s">
        <v>129</v>
      </c>
      <c r="E152" s="207" t="s">
        <v>363</v>
      </c>
      <c r="F152" s="208" t="s">
        <v>364</v>
      </c>
      <c r="G152" s="209" t="s">
        <v>295</v>
      </c>
      <c r="H152" s="210">
        <v>156.731</v>
      </c>
      <c r="I152" s="211"/>
      <c r="J152" s="212">
        <f>ROUND(I152*H152,2)</f>
        <v>0</v>
      </c>
      <c r="K152" s="208" t="s">
        <v>133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153</v>
      </c>
      <c r="AT152" s="217" t="s">
        <v>129</v>
      </c>
      <c r="AU152" s="217" t="s">
        <v>82</v>
      </c>
      <c r="AY152" s="19" t="s">
        <v>126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153</v>
      </c>
      <c r="BM152" s="217" t="s">
        <v>1713</v>
      </c>
    </row>
    <row r="153" s="2" customFormat="1">
      <c r="A153" s="40"/>
      <c r="B153" s="41"/>
      <c r="C153" s="42"/>
      <c r="D153" s="219" t="s">
        <v>136</v>
      </c>
      <c r="E153" s="42"/>
      <c r="F153" s="220" t="s">
        <v>366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136</v>
      </c>
      <c r="AU153" s="19" t="s">
        <v>82</v>
      </c>
    </row>
    <row r="154" s="2" customFormat="1">
      <c r="A154" s="40"/>
      <c r="B154" s="41"/>
      <c r="C154" s="42"/>
      <c r="D154" s="224" t="s">
        <v>137</v>
      </c>
      <c r="E154" s="42"/>
      <c r="F154" s="225" t="s">
        <v>367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137</v>
      </c>
      <c r="AU154" s="19" t="s">
        <v>82</v>
      </c>
    </row>
    <row r="155" s="2" customFormat="1" ht="16.5" customHeight="1">
      <c r="A155" s="40"/>
      <c r="B155" s="41"/>
      <c r="C155" s="206" t="s">
        <v>200</v>
      </c>
      <c r="D155" s="206" t="s">
        <v>129</v>
      </c>
      <c r="E155" s="207" t="s">
        <v>368</v>
      </c>
      <c r="F155" s="208" t="s">
        <v>369</v>
      </c>
      <c r="G155" s="209" t="s">
        <v>295</v>
      </c>
      <c r="H155" s="210">
        <v>153.25</v>
      </c>
      <c r="I155" s="211"/>
      <c r="J155" s="212">
        <f>ROUND(I155*H155,2)</f>
        <v>0</v>
      </c>
      <c r="K155" s="208" t="s">
        <v>133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153</v>
      </c>
      <c r="AT155" s="217" t="s">
        <v>129</v>
      </c>
      <c r="AU155" s="217" t="s">
        <v>82</v>
      </c>
      <c r="AY155" s="19" t="s">
        <v>126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153</v>
      </c>
      <c r="BM155" s="217" t="s">
        <v>1714</v>
      </c>
    </row>
    <row r="156" s="2" customFormat="1">
      <c r="A156" s="40"/>
      <c r="B156" s="41"/>
      <c r="C156" s="42"/>
      <c r="D156" s="219" t="s">
        <v>136</v>
      </c>
      <c r="E156" s="42"/>
      <c r="F156" s="220" t="s">
        <v>371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136</v>
      </c>
      <c r="AU156" s="19" t="s">
        <v>82</v>
      </c>
    </row>
    <row r="157" s="2" customFormat="1">
      <c r="A157" s="40"/>
      <c r="B157" s="41"/>
      <c r="C157" s="42"/>
      <c r="D157" s="224" t="s">
        <v>137</v>
      </c>
      <c r="E157" s="42"/>
      <c r="F157" s="225" t="s">
        <v>372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137</v>
      </c>
      <c r="AU157" s="19" t="s">
        <v>82</v>
      </c>
    </row>
    <row r="158" s="13" customFormat="1">
      <c r="A158" s="13"/>
      <c r="B158" s="226"/>
      <c r="C158" s="227"/>
      <c r="D158" s="219" t="s">
        <v>139</v>
      </c>
      <c r="E158" s="228" t="s">
        <v>19</v>
      </c>
      <c r="F158" s="229" t="s">
        <v>305</v>
      </c>
      <c r="G158" s="227"/>
      <c r="H158" s="228" t="s">
        <v>19</v>
      </c>
      <c r="I158" s="230"/>
      <c r="J158" s="227"/>
      <c r="K158" s="227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139</v>
      </c>
      <c r="AU158" s="235" t="s">
        <v>82</v>
      </c>
      <c r="AV158" s="13" t="s">
        <v>80</v>
      </c>
      <c r="AW158" s="13" t="s">
        <v>33</v>
      </c>
      <c r="AX158" s="13" t="s">
        <v>72</v>
      </c>
      <c r="AY158" s="235" t="s">
        <v>126</v>
      </c>
    </row>
    <row r="159" s="13" customFormat="1">
      <c r="A159" s="13"/>
      <c r="B159" s="226"/>
      <c r="C159" s="227"/>
      <c r="D159" s="219" t="s">
        <v>139</v>
      </c>
      <c r="E159" s="228" t="s">
        <v>19</v>
      </c>
      <c r="F159" s="229" t="s">
        <v>1715</v>
      </c>
      <c r="G159" s="227"/>
      <c r="H159" s="228" t="s">
        <v>19</v>
      </c>
      <c r="I159" s="230"/>
      <c r="J159" s="227"/>
      <c r="K159" s="227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139</v>
      </c>
      <c r="AU159" s="235" t="s">
        <v>82</v>
      </c>
      <c r="AV159" s="13" t="s">
        <v>80</v>
      </c>
      <c r="AW159" s="13" t="s">
        <v>33</v>
      </c>
      <c r="AX159" s="13" t="s">
        <v>72</v>
      </c>
      <c r="AY159" s="235" t="s">
        <v>126</v>
      </c>
    </row>
    <row r="160" s="13" customFormat="1">
      <c r="A160" s="13"/>
      <c r="B160" s="226"/>
      <c r="C160" s="227"/>
      <c r="D160" s="219" t="s">
        <v>139</v>
      </c>
      <c r="E160" s="228" t="s">
        <v>19</v>
      </c>
      <c r="F160" s="229" t="s">
        <v>1716</v>
      </c>
      <c r="G160" s="227"/>
      <c r="H160" s="228" t="s">
        <v>19</v>
      </c>
      <c r="I160" s="230"/>
      <c r="J160" s="227"/>
      <c r="K160" s="227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139</v>
      </c>
      <c r="AU160" s="235" t="s">
        <v>82</v>
      </c>
      <c r="AV160" s="13" t="s">
        <v>80</v>
      </c>
      <c r="AW160" s="13" t="s">
        <v>33</v>
      </c>
      <c r="AX160" s="13" t="s">
        <v>72</v>
      </c>
      <c r="AY160" s="235" t="s">
        <v>126</v>
      </c>
    </row>
    <row r="161" s="13" customFormat="1">
      <c r="A161" s="13"/>
      <c r="B161" s="226"/>
      <c r="C161" s="227"/>
      <c r="D161" s="219" t="s">
        <v>139</v>
      </c>
      <c r="E161" s="228" t="s">
        <v>19</v>
      </c>
      <c r="F161" s="229" t="s">
        <v>1717</v>
      </c>
      <c r="G161" s="227"/>
      <c r="H161" s="228" t="s">
        <v>19</v>
      </c>
      <c r="I161" s="230"/>
      <c r="J161" s="227"/>
      <c r="K161" s="227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139</v>
      </c>
      <c r="AU161" s="235" t="s">
        <v>82</v>
      </c>
      <c r="AV161" s="13" t="s">
        <v>80</v>
      </c>
      <c r="AW161" s="13" t="s">
        <v>33</v>
      </c>
      <c r="AX161" s="13" t="s">
        <v>72</v>
      </c>
      <c r="AY161" s="235" t="s">
        <v>126</v>
      </c>
    </row>
    <row r="162" s="13" customFormat="1">
      <c r="A162" s="13"/>
      <c r="B162" s="226"/>
      <c r="C162" s="227"/>
      <c r="D162" s="219" t="s">
        <v>139</v>
      </c>
      <c r="E162" s="228" t="s">
        <v>19</v>
      </c>
      <c r="F162" s="229" t="s">
        <v>1718</v>
      </c>
      <c r="G162" s="227"/>
      <c r="H162" s="228" t="s">
        <v>19</v>
      </c>
      <c r="I162" s="230"/>
      <c r="J162" s="227"/>
      <c r="K162" s="227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139</v>
      </c>
      <c r="AU162" s="235" t="s">
        <v>82</v>
      </c>
      <c r="AV162" s="13" t="s">
        <v>80</v>
      </c>
      <c r="AW162" s="13" t="s">
        <v>33</v>
      </c>
      <c r="AX162" s="13" t="s">
        <v>72</v>
      </c>
      <c r="AY162" s="235" t="s">
        <v>126</v>
      </c>
    </row>
    <row r="163" s="13" customFormat="1">
      <c r="A163" s="13"/>
      <c r="B163" s="226"/>
      <c r="C163" s="227"/>
      <c r="D163" s="219" t="s">
        <v>139</v>
      </c>
      <c r="E163" s="228" t="s">
        <v>19</v>
      </c>
      <c r="F163" s="229" t="s">
        <v>1719</v>
      </c>
      <c r="G163" s="227"/>
      <c r="H163" s="228" t="s">
        <v>19</v>
      </c>
      <c r="I163" s="230"/>
      <c r="J163" s="227"/>
      <c r="K163" s="227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139</v>
      </c>
      <c r="AU163" s="235" t="s">
        <v>82</v>
      </c>
      <c r="AV163" s="13" t="s">
        <v>80</v>
      </c>
      <c r="AW163" s="13" t="s">
        <v>33</v>
      </c>
      <c r="AX163" s="13" t="s">
        <v>72</v>
      </c>
      <c r="AY163" s="235" t="s">
        <v>126</v>
      </c>
    </row>
    <row r="164" s="13" customFormat="1">
      <c r="A164" s="13"/>
      <c r="B164" s="226"/>
      <c r="C164" s="227"/>
      <c r="D164" s="219" t="s">
        <v>139</v>
      </c>
      <c r="E164" s="228" t="s">
        <v>19</v>
      </c>
      <c r="F164" s="229" t="s">
        <v>1720</v>
      </c>
      <c r="G164" s="227"/>
      <c r="H164" s="228" t="s">
        <v>19</v>
      </c>
      <c r="I164" s="230"/>
      <c r="J164" s="227"/>
      <c r="K164" s="227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139</v>
      </c>
      <c r="AU164" s="235" t="s">
        <v>82</v>
      </c>
      <c r="AV164" s="13" t="s">
        <v>80</v>
      </c>
      <c r="AW164" s="13" t="s">
        <v>33</v>
      </c>
      <c r="AX164" s="13" t="s">
        <v>72</v>
      </c>
      <c r="AY164" s="235" t="s">
        <v>126</v>
      </c>
    </row>
    <row r="165" s="13" customFormat="1">
      <c r="A165" s="13"/>
      <c r="B165" s="226"/>
      <c r="C165" s="227"/>
      <c r="D165" s="219" t="s">
        <v>139</v>
      </c>
      <c r="E165" s="228" t="s">
        <v>19</v>
      </c>
      <c r="F165" s="229" t="s">
        <v>382</v>
      </c>
      <c r="G165" s="227"/>
      <c r="H165" s="228" t="s">
        <v>19</v>
      </c>
      <c r="I165" s="230"/>
      <c r="J165" s="227"/>
      <c r="K165" s="227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139</v>
      </c>
      <c r="AU165" s="235" t="s">
        <v>82</v>
      </c>
      <c r="AV165" s="13" t="s">
        <v>80</v>
      </c>
      <c r="AW165" s="13" t="s">
        <v>33</v>
      </c>
      <c r="AX165" s="13" t="s">
        <v>72</v>
      </c>
      <c r="AY165" s="235" t="s">
        <v>126</v>
      </c>
    </row>
    <row r="166" s="13" customFormat="1">
      <c r="A166" s="13"/>
      <c r="B166" s="226"/>
      <c r="C166" s="227"/>
      <c r="D166" s="219" t="s">
        <v>139</v>
      </c>
      <c r="E166" s="228" t="s">
        <v>19</v>
      </c>
      <c r="F166" s="229" t="s">
        <v>392</v>
      </c>
      <c r="G166" s="227"/>
      <c r="H166" s="228" t="s">
        <v>19</v>
      </c>
      <c r="I166" s="230"/>
      <c r="J166" s="227"/>
      <c r="K166" s="227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139</v>
      </c>
      <c r="AU166" s="235" t="s">
        <v>82</v>
      </c>
      <c r="AV166" s="13" t="s">
        <v>80</v>
      </c>
      <c r="AW166" s="13" t="s">
        <v>33</v>
      </c>
      <c r="AX166" s="13" t="s">
        <v>72</v>
      </c>
      <c r="AY166" s="235" t="s">
        <v>126</v>
      </c>
    </row>
    <row r="167" s="13" customFormat="1">
      <c r="A167" s="13"/>
      <c r="B167" s="226"/>
      <c r="C167" s="227"/>
      <c r="D167" s="219" t="s">
        <v>139</v>
      </c>
      <c r="E167" s="228" t="s">
        <v>19</v>
      </c>
      <c r="F167" s="229" t="s">
        <v>1721</v>
      </c>
      <c r="G167" s="227"/>
      <c r="H167" s="228" t="s">
        <v>19</v>
      </c>
      <c r="I167" s="230"/>
      <c r="J167" s="227"/>
      <c r="K167" s="227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139</v>
      </c>
      <c r="AU167" s="235" t="s">
        <v>82</v>
      </c>
      <c r="AV167" s="13" t="s">
        <v>80</v>
      </c>
      <c r="AW167" s="13" t="s">
        <v>33</v>
      </c>
      <c r="AX167" s="13" t="s">
        <v>72</v>
      </c>
      <c r="AY167" s="235" t="s">
        <v>126</v>
      </c>
    </row>
    <row r="168" s="14" customFormat="1">
      <c r="A168" s="14"/>
      <c r="B168" s="236"/>
      <c r="C168" s="237"/>
      <c r="D168" s="219" t="s">
        <v>139</v>
      </c>
      <c r="E168" s="239" t="s">
        <v>19</v>
      </c>
      <c r="F168" s="252" t="s">
        <v>243</v>
      </c>
      <c r="G168" s="237"/>
      <c r="H168" s="240">
        <v>153.25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139</v>
      </c>
      <c r="AU168" s="246" t="s">
        <v>82</v>
      </c>
      <c r="AV168" s="14" t="s">
        <v>82</v>
      </c>
      <c r="AW168" s="14" t="s">
        <v>33</v>
      </c>
      <c r="AX168" s="14" t="s">
        <v>80</v>
      </c>
      <c r="AY168" s="246" t="s">
        <v>126</v>
      </c>
    </row>
    <row r="169" s="2" customFormat="1">
      <c r="A169" s="40"/>
      <c r="B169" s="41"/>
      <c r="C169" s="42"/>
      <c r="D169" s="219" t="s">
        <v>311</v>
      </c>
      <c r="E169" s="42"/>
      <c r="F169" s="253" t="s">
        <v>1692</v>
      </c>
      <c r="G169" s="42"/>
      <c r="H169" s="42"/>
      <c r="I169" s="42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U169" s="19" t="s">
        <v>82</v>
      </c>
    </row>
    <row r="170" s="2" customFormat="1">
      <c r="A170" s="40"/>
      <c r="B170" s="41"/>
      <c r="C170" s="42"/>
      <c r="D170" s="219" t="s">
        <v>311</v>
      </c>
      <c r="E170" s="42"/>
      <c r="F170" s="254" t="s">
        <v>1693</v>
      </c>
      <c r="G170" s="42"/>
      <c r="H170" s="255">
        <v>24.774999999999999</v>
      </c>
      <c r="I170" s="42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U170" s="19" t="s">
        <v>82</v>
      </c>
    </row>
    <row r="171" s="2" customFormat="1">
      <c r="A171" s="40"/>
      <c r="B171" s="41"/>
      <c r="C171" s="42"/>
      <c r="D171" s="219" t="s">
        <v>311</v>
      </c>
      <c r="E171" s="42"/>
      <c r="F171" s="253" t="s">
        <v>1702</v>
      </c>
      <c r="G171" s="42"/>
      <c r="H171" s="42"/>
      <c r="I171" s="42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U171" s="19" t="s">
        <v>82</v>
      </c>
    </row>
    <row r="172" s="2" customFormat="1">
      <c r="A172" s="40"/>
      <c r="B172" s="41"/>
      <c r="C172" s="42"/>
      <c r="D172" s="219" t="s">
        <v>311</v>
      </c>
      <c r="E172" s="42"/>
      <c r="F172" s="254" t="s">
        <v>1703</v>
      </c>
      <c r="G172" s="42"/>
      <c r="H172" s="255">
        <v>6.7939999999999996</v>
      </c>
      <c r="I172" s="42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U172" s="19" t="s">
        <v>82</v>
      </c>
    </row>
    <row r="173" s="2" customFormat="1">
      <c r="A173" s="40"/>
      <c r="B173" s="41"/>
      <c r="C173" s="42"/>
      <c r="D173" s="219" t="s">
        <v>311</v>
      </c>
      <c r="E173" s="42"/>
      <c r="F173" s="253" t="s">
        <v>1690</v>
      </c>
      <c r="G173" s="42"/>
      <c r="H173" s="42"/>
      <c r="I173" s="42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U173" s="19" t="s">
        <v>82</v>
      </c>
    </row>
    <row r="174" s="2" customFormat="1">
      <c r="A174" s="40"/>
      <c r="B174" s="41"/>
      <c r="C174" s="42"/>
      <c r="D174" s="219" t="s">
        <v>311</v>
      </c>
      <c r="E174" s="42"/>
      <c r="F174" s="254" t="s">
        <v>1691</v>
      </c>
      <c r="G174" s="42"/>
      <c r="H174" s="255">
        <v>145.559</v>
      </c>
      <c r="I174" s="42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U174" s="19" t="s">
        <v>82</v>
      </c>
    </row>
    <row r="175" s="2" customFormat="1">
      <c r="A175" s="40"/>
      <c r="B175" s="41"/>
      <c r="C175" s="42"/>
      <c r="D175" s="219" t="s">
        <v>311</v>
      </c>
      <c r="E175" s="42"/>
      <c r="F175" s="253" t="s">
        <v>1698</v>
      </c>
      <c r="G175" s="42"/>
      <c r="H175" s="42"/>
      <c r="I175" s="42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U175" s="19" t="s">
        <v>82</v>
      </c>
    </row>
    <row r="176" s="2" customFormat="1">
      <c r="A176" s="40"/>
      <c r="B176" s="41"/>
      <c r="C176" s="42"/>
      <c r="D176" s="219" t="s">
        <v>311</v>
      </c>
      <c r="E176" s="42"/>
      <c r="F176" s="254" t="s">
        <v>1699</v>
      </c>
      <c r="G176" s="42"/>
      <c r="H176" s="255">
        <v>43.744</v>
      </c>
      <c r="I176" s="42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U176" s="19" t="s">
        <v>82</v>
      </c>
    </row>
    <row r="177" s="2" customFormat="1">
      <c r="A177" s="40"/>
      <c r="B177" s="41"/>
      <c r="C177" s="42"/>
      <c r="D177" s="219" t="s">
        <v>311</v>
      </c>
      <c r="E177" s="42"/>
      <c r="F177" s="253" t="s">
        <v>1700</v>
      </c>
      <c r="G177" s="42"/>
      <c r="H177" s="42"/>
      <c r="I177" s="42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U177" s="19" t="s">
        <v>82</v>
      </c>
    </row>
    <row r="178" s="2" customFormat="1">
      <c r="A178" s="40"/>
      <c r="B178" s="41"/>
      <c r="C178" s="42"/>
      <c r="D178" s="219" t="s">
        <v>311</v>
      </c>
      <c r="E178" s="42"/>
      <c r="F178" s="254" t="s">
        <v>1701</v>
      </c>
      <c r="G178" s="42"/>
      <c r="H178" s="255">
        <v>14.986000000000001</v>
      </c>
      <c r="I178" s="42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U178" s="19" t="s">
        <v>82</v>
      </c>
    </row>
    <row r="179" s="2" customFormat="1" ht="16.5" customHeight="1">
      <c r="A179" s="40"/>
      <c r="B179" s="41"/>
      <c r="C179" s="269" t="s">
        <v>8</v>
      </c>
      <c r="D179" s="269" t="s">
        <v>383</v>
      </c>
      <c r="E179" s="270" t="s">
        <v>384</v>
      </c>
      <c r="F179" s="271" t="s">
        <v>385</v>
      </c>
      <c r="G179" s="272" t="s">
        <v>358</v>
      </c>
      <c r="H179" s="273">
        <v>178.22499999999999</v>
      </c>
      <c r="I179" s="274"/>
      <c r="J179" s="275">
        <f>ROUND(I179*H179,2)</f>
        <v>0</v>
      </c>
      <c r="K179" s="271" t="s">
        <v>133</v>
      </c>
      <c r="L179" s="276"/>
      <c r="M179" s="277" t="s">
        <v>19</v>
      </c>
      <c r="N179" s="278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183</v>
      </c>
      <c r="AT179" s="217" t="s">
        <v>383</v>
      </c>
      <c r="AU179" s="217" t="s">
        <v>82</v>
      </c>
      <c r="AY179" s="19" t="s">
        <v>126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153</v>
      </c>
      <c r="BM179" s="217" t="s">
        <v>1722</v>
      </c>
    </row>
    <row r="180" s="2" customFormat="1">
      <c r="A180" s="40"/>
      <c r="B180" s="41"/>
      <c r="C180" s="42"/>
      <c r="D180" s="219" t="s">
        <v>136</v>
      </c>
      <c r="E180" s="42"/>
      <c r="F180" s="220" t="s">
        <v>385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136</v>
      </c>
      <c r="AU180" s="19" t="s">
        <v>82</v>
      </c>
    </row>
    <row r="181" s="13" customFormat="1">
      <c r="A181" s="13"/>
      <c r="B181" s="226"/>
      <c r="C181" s="227"/>
      <c r="D181" s="219" t="s">
        <v>139</v>
      </c>
      <c r="E181" s="228" t="s">
        <v>19</v>
      </c>
      <c r="F181" s="229" t="s">
        <v>305</v>
      </c>
      <c r="G181" s="227"/>
      <c r="H181" s="228" t="s">
        <v>19</v>
      </c>
      <c r="I181" s="230"/>
      <c r="J181" s="227"/>
      <c r="K181" s="227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139</v>
      </c>
      <c r="AU181" s="235" t="s">
        <v>82</v>
      </c>
      <c r="AV181" s="13" t="s">
        <v>80</v>
      </c>
      <c r="AW181" s="13" t="s">
        <v>33</v>
      </c>
      <c r="AX181" s="13" t="s">
        <v>72</v>
      </c>
      <c r="AY181" s="235" t="s">
        <v>126</v>
      </c>
    </row>
    <row r="182" s="13" customFormat="1">
      <c r="A182" s="13"/>
      <c r="B182" s="226"/>
      <c r="C182" s="227"/>
      <c r="D182" s="219" t="s">
        <v>139</v>
      </c>
      <c r="E182" s="228" t="s">
        <v>19</v>
      </c>
      <c r="F182" s="229" t="s">
        <v>1717</v>
      </c>
      <c r="G182" s="227"/>
      <c r="H182" s="228" t="s">
        <v>19</v>
      </c>
      <c r="I182" s="230"/>
      <c r="J182" s="227"/>
      <c r="K182" s="227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139</v>
      </c>
      <c r="AU182" s="235" t="s">
        <v>82</v>
      </c>
      <c r="AV182" s="13" t="s">
        <v>80</v>
      </c>
      <c r="AW182" s="13" t="s">
        <v>33</v>
      </c>
      <c r="AX182" s="13" t="s">
        <v>72</v>
      </c>
      <c r="AY182" s="235" t="s">
        <v>126</v>
      </c>
    </row>
    <row r="183" s="13" customFormat="1">
      <c r="A183" s="13"/>
      <c r="B183" s="226"/>
      <c r="C183" s="227"/>
      <c r="D183" s="219" t="s">
        <v>139</v>
      </c>
      <c r="E183" s="228" t="s">
        <v>19</v>
      </c>
      <c r="F183" s="229" t="s">
        <v>1718</v>
      </c>
      <c r="G183" s="227"/>
      <c r="H183" s="228" t="s">
        <v>19</v>
      </c>
      <c r="I183" s="230"/>
      <c r="J183" s="227"/>
      <c r="K183" s="227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139</v>
      </c>
      <c r="AU183" s="235" t="s">
        <v>82</v>
      </c>
      <c r="AV183" s="13" t="s">
        <v>80</v>
      </c>
      <c r="AW183" s="13" t="s">
        <v>33</v>
      </c>
      <c r="AX183" s="13" t="s">
        <v>72</v>
      </c>
      <c r="AY183" s="235" t="s">
        <v>126</v>
      </c>
    </row>
    <row r="184" s="13" customFormat="1">
      <c r="A184" s="13"/>
      <c r="B184" s="226"/>
      <c r="C184" s="227"/>
      <c r="D184" s="219" t="s">
        <v>139</v>
      </c>
      <c r="E184" s="228" t="s">
        <v>19</v>
      </c>
      <c r="F184" s="229" t="s">
        <v>1719</v>
      </c>
      <c r="G184" s="227"/>
      <c r="H184" s="228" t="s">
        <v>19</v>
      </c>
      <c r="I184" s="230"/>
      <c r="J184" s="227"/>
      <c r="K184" s="227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139</v>
      </c>
      <c r="AU184" s="235" t="s">
        <v>82</v>
      </c>
      <c r="AV184" s="13" t="s">
        <v>80</v>
      </c>
      <c r="AW184" s="13" t="s">
        <v>33</v>
      </c>
      <c r="AX184" s="13" t="s">
        <v>72</v>
      </c>
      <c r="AY184" s="235" t="s">
        <v>126</v>
      </c>
    </row>
    <row r="185" s="13" customFormat="1">
      <c r="A185" s="13"/>
      <c r="B185" s="226"/>
      <c r="C185" s="227"/>
      <c r="D185" s="219" t="s">
        <v>139</v>
      </c>
      <c r="E185" s="228" t="s">
        <v>19</v>
      </c>
      <c r="F185" s="229" t="s">
        <v>392</v>
      </c>
      <c r="G185" s="227"/>
      <c r="H185" s="228" t="s">
        <v>19</v>
      </c>
      <c r="I185" s="230"/>
      <c r="J185" s="227"/>
      <c r="K185" s="227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139</v>
      </c>
      <c r="AU185" s="235" t="s">
        <v>82</v>
      </c>
      <c r="AV185" s="13" t="s">
        <v>80</v>
      </c>
      <c r="AW185" s="13" t="s">
        <v>33</v>
      </c>
      <c r="AX185" s="13" t="s">
        <v>72</v>
      </c>
      <c r="AY185" s="235" t="s">
        <v>126</v>
      </c>
    </row>
    <row r="186" s="13" customFormat="1">
      <c r="A186" s="13"/>
      <c r="B186" s="226"/>
      <c r="C186" s="227"/>
      <c r="D186" s="219" t="s">
        <v>139</v>
      </c>
      <c r="E186" s="228" t="s">
        <v>19</v>
      </c>
      <c r="F186" s="229" t="s">
        <v>1721</v>
      </c>
      <c r="G186" s="227"/>
      <c r="H186" s="228" t="s">
        <v>19</v>
      </c>
      <c r="I186" s="230"/>
      <c r="J186" s="227"/>
      <c r="K186" s="227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139</v>
      </c>
      <c r="AU186" s="235" t="s">
        <v>82</v>
      </c>
      <c r="AV186" s="13" t="s">
        <v>80</v>
      </c>
      <c r="AW186" s="13" t="s">
        <v>33</v>
      </c>
      <c r="AX186" s="13" t="s">
        <v>72</v>
      </c>
      <c r="AY186" s="235" t="s">
        <v>126</v>
      </c>
    </row>
    <row r="187" s="14" customFormat="1">
      <c r="A187" s="14"/>
      <c r="B187" s="236"/>
      <c r="C187" s="237"/>
      <c r="D187" s="219" t="s">
        <v>139</v>
      </c>
      <c r="E187" s="239" t="s">
        <v>19</v>
      </c>
      <c r="F187" s="252" t="s">
        <v>246</v>
      </c>
      <c r="G187" s="237"/>
      <c r="H187" s="240">
        <v>99.013999999999996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139</v>
      </c>
      <c r="AU187" s="246" t="s">
        <v>82</v>
      </c>
      <c r="AV187" s="14" t="s">
        <v>82</v>
      </c>
      <c r="AW187" s="14" t="s">
        <v>33</v>
      </c>
      <c r="AX187" s="14" t="s">
        <v>80</v>
      </c>
      <c r="AY187" s="246" t="s">
        <v>126</v>
      </c>
    </row>
    <row r="188" s="2" customFormat="1">
      <c r="A188" s="40"/>
      <c r="B188" s="41"/>
      <c r="C188" s="42"/>
      <c r="D188" s="219" t="s">
        <v>311</v>
      </c>
      <c r="E188" s="42"/>
      <c r="F188" s="253" t="s">
        <v>1690</v>
      </c>
      <c r="G188" s="42"/>
      <c r="H188" s="42"/>
      <c r="I188" s="42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U188" s="19" t="s">
        <v>82</v>
      </c>
    </row>
    <row r="189" s="2" customFormat="1">
      <c r="A189" s="40"/>
      <c r="B189" s="41"/>
      <c r="C189" s="42"/>
      <c r="D189" s="219" t="s">
        <v>311</v>
      </c>
      <c r="E189" s="42"/>
      <c r="F189" s="254" t="s">
        <v>1691</v>
      </c>
      <c r="G189" s="42"/>
      <c r="H189" s="255">
        <v>145.559</v>
      </c>
      <c r="I189" s="42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U189" s="19" t="s">
        <v>82</v>
      </c>
    </row>
    <row r="190" s="2" customFormat="1">
      <c r="A190" s="40"/>
      <c r="B190" s="41"/>
      <c r="C190" s="42"/>
      <c r="D190" s="219" t="s">
        <v>311</v>
      </c>
      <c r="E190" s="42"/>
      <c r="F190" s="253" t="s">
        <v>1698</v>
      </c>
      <c r="G190" s="42"/>
      <c r="H190" s="42"/>
      <c r="I190" s="42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U190" s="19" t="s">
        <v>82</v>
      </c>
    </row>
    <row r="191" s="2" customFormat="1">
      <c r="A191" s="40"/>
      <c r="B191" s="41"/>
      <c r="C191" s="42"/>
      <c r="D191" s="219" t="s">
        <v>311</v>
      </c>
      <c r="E191" s="42"/>
      <c r="F191" s="254" t="s">
        <v>1699</v>
      </c>
      <c r="G191" s="42"/>
      <c r="H191" s="255">
        <v>43.744</v>
      </c>
      <c r="I191" s="42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U191" s="19" t="s">
        <v>82</v>
      </c>
    </row>
    <row r="192" s="2" customFormat="1">
      <c r="A192" s="40"/>
      <c r="B192" s="41"/>
      <c r="C192" s="42"/>
      <c r="D192" s="219" t="s">
        <v>311</v>
      </c>
      <c r="E192" s="42"/>
      <c r="F192" s="253" t="s">
        <v>1700</v>
      </c>
      <c r="G192" s="42"/>
      <c r="H192" s="42"/>
      <c r="I192" s="42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U192" s="19" t="s">
        <v>82</v>
      </c>
    </row>
    <row r="193" s="2" customFormat="1">
      <c r="A193" s="40"/>
      <c r="B193" s="41"/>
      <c r="C193" s="42"/>
      <c r="D193" s="219" t="s">
        <v>311</v>
      </c>
      <c r="E193" s="42"/>
      <c r="F193" s="254" t="s">
        <v>1701</v>
      </c>
      <c r="G193" s="42"/>
      <c r="H193" s="255">
        <v>14.986000000000001</v>
      </c>
      <c r="I193" s="42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U193" s="19" t="s">
        <v>82</v>
      </c>
    </row>
    <row r="194" s="14" customFormat="1">
      <c r="A194" s="14"/>
      <c r="B194" s="236"/>
      <c r="C194" s="237"/>
      <c r="D194" s="219" t="s">
        <v>139</v>
      </c>
      <c r="E194" s="237"/>
      <c r="F194" s="239" t="s">
        <v>1723</v>
      </c>
      <c r="G194" s="237"/>
      <c r="H194" s="240">
        <v>178.22499999999999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139</v>
      </c>
      <c r="AU194" s="246" t="s">
        <v>82</v>
      </c>
      <c r="AV194" s="14" t="s">
        <v>82</v>
      </c>
      <c r="AW194" s="14" t="s">
        <v>4</v>
      </c>
      <c r="AX194" s="14" t="s">
        <v>80</v>
      </c>
      <c r="AY194" s="246" t="s">
        <v>126</v>
      </c>
    </row>
    <row r="195" s="2" customFormat="1" ht="16.5" customHeight="1">
      <c r="A195" s="40"/>
      <c r="B195" s="41"/>
      <c r="C195" s="206" t="s">
        <v>208</v>
      </c>
      <c r="D195" s="206" t="s">
        <v>129</v>
      </c>
      <c r="E195" s="207" t="s">
        <v>395</v>
      </c>
      <c r="F195" s="208" t="s">
        <v>396</v>
      </c>
      <c r="G195" s="209" t="s">
        <v>397</v>
      </c>
      <c r="H195" s="210">
        <v>495.30099999999999</v>
      </c>
      <c r="I195" s="211"/>
      <c r="J195" s="212">
        <f>ROUND(I195*H195,2)</f>
        <v>0</v>
      </c>
      <c r="K195" s="208" t="s">
        <v>133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0.00069999999999999999</v>
      </c>
      <c r="R195" s="215">
        <f>Q195*H195</f>
        <v>0.34671069999999998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153</v>
      </c>
      <c r="AT195" s="217" t="s">
        <v>129</v>
      </c>
      <c r="AU195" s="217" t="s">
        <v>82</v>
      </c>
      <c r="AY195" s="19" t="s">
        <v>126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ROUND(I195*H195,2)</f>
        <v>0</v>
      </c>
      <c r="BL195" s="19" t="s">
        <v>153</v>
      </c>
      <c r="BM195" s="217" t="s">
        <v>1724</v>
      </c>
    </row>
    <row r="196" s="2" customFormat="1">
      <c r="A196" s="40"/>
      <c r="B196" s="41"/>
      <c r="C196" s="42"/>
      <c r="D196" s="219" t="s">
        <v>136</v>
      </c>
      <c r="E196" s="42"/>
      <c r="F196" s="220" t="s">
        <v>399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136</v>
      </c>
      <c r="AU196" s="19" t="s">
        <v>82</v>
      </c>
    </row>
    <row r="197" s="2" customFormat="1">
      <c r="A197" s="40"/>
      <c r="B197" s="41"/>
      <c r="C197" s="42"/>
      <c r="D197" s="224" t="s">
        <v>137</v>
      </c>
      <c r="E197" s="42"/>
      <c r="F197" s="225" t="s">
        <v>400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137</v>
      </c>
      <c r="AU197" s="19" t="s">
        <v>82</v>
      </c>
    </row>
    <row r="198" s="13" customFormat="1">
      <c r="A198" s="13"/>
      <c r="B198" s="226"/>
      <c r="C198" s="227"/>
      <c r="D198" s="219" t="s">
        <v>139</v>
      </c>
      <c r="E198" s="228" t="s">
        <v>19</v>
      </c>
      <c r="F198" s="229" t="s">
        <v>305</v>
      </c>
      <c r="G198" s="227"/>
      <c r="H198" s="228" t="s">
        <v>19</v>
      </c>
      <c r="I198" s="230"/>
      <c r="J198" s="227"/>
      <c r="K198" s="227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139</v>
      </c>
      <c r="AU198" s="235" t="s">
        <v>82</v>
      </c>
      <c r="AV198" s="13" t="s">
        <v>80</v>
      </c>
      <c r="AW198" s="13" t="s">
        <v>33</v>
      </c>
      <c r="AX198" s="13" t="s">
        <v>72</v>
      </c>
      <c r="AY198" s="235" t="s">
        <v>126</v>
      </c>
    </row>
    <row r="199" s="13" customFormat="1">
      <c r="A199" s="13"/>
      <c r="B199" s="226"/>
      <c r="C199" s="227"/>
      <c r="D199" s="219" t="s">
        <v>139</v>
      </c>
      <c r="E199" s="228" t="s">
        <v>19</v>
      </c>
      <c r="F199" s="229" t="s">
        <v>1725</v>
      </c>
      <c r="G199" s="227"/>
      <c r="H199" s="228" t="s">
        <v>19</v>
      </c>
      <c r="I199" s="230"/>
      <c r="J199" s="227"/>
      <c r="K199" s="227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139</v>
      </c>
      <c r="AU199" s="235" t="s">
        <v>82</v>
      </c>
      <c r="AV199" s="13" t="s">
        <v>80</v>
      </c>
      <c r="AW199" s="13" t="s">
        <v>33</v>
      </c>
      <c r="AX199" s="13" t="s">
        <v>72</v>
      </c>
      <c r="AY199" s="235" t="s">
        <v>126</v>
      </c>
    </row>
    <row r="200" s="13" customFormat="1">
      <c r="A200" s="13"/>
      <c r="B200" s="226"/>
      <c r="C200" s="227"/>
      <c r="D200" s="219" t="s">
        <v>139</v>
      </c>
      <c r="E200" s="228" t="s">
        <v>19</v>
      </c>
      <c r="F200" s="229" t="s">
        <v>1726</v>
      </c>
      <c r="G200" s="227"/>
      <c r="H200" s="228" t="s">
        <v>19</v>
      </c>
      <c r="I200" s="230"/>
      <c r="J200" s="227"/>
      <c r="K200" s="227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139</v>
      </c>
      <c r="AU200" s="235" t="s">
        <v>82</v>
      </c>
      <c r="AV200" s="13" t="s">
        <v>80</v>
      </c>
      <c r="AW200" s="13" t="s">
        <v>33</v>
      </c>
      <c r="AX200" s="13" t="s">
        <v>72</v>
      </c>
      <c r="AY200" s="235" t="s">
        <v>126</v>
      </c>
    </row>
    <row r="201" s="14" customFormat="1">
      <c r="A201" s="14"/>
      <c r="B201" s="236"/>
      <c r="C201" s="237"/>
      <c r="D201" s="219" t="s">
        <v>139</v>
      </c>
      <c r="E201" s="239" t="s">
        <v>19</v>
      </c>
      <c r="F201" s="252" t="s">
        <v>249</v>
      </c>
      <c r="G201" s="237"/>
      <c r="H201" s="240">
        <v>495.30099999999999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139</v>
      </c>
      <c r="AU201" s="246" t="s">
        <v>82</v>
      </c>
      <c r="AV201" s="14" t="s">
        <v>82</v>
      </c>
      <c r="AW201" s="14" t="s">
        <v>33</v>
      </c>
      <c r="AX201" s="14" t="s">
        <v>80</v>
      </c>
      <c r="AY201" s="246" t="s">
        <v>126</v>
      </c>
    </row>
    <row r="202" s="2" customFormat="1">
      <c r="A202" s="40"/>
      <c r="B202" s="41"/>
      <c r="C202" s="42"/>
      <c r="D202" s="219" t="s">
        <v>311</v>
      </c>
      <c r="E202" s="42"/>
      <c r="F202" s="253" t="s">
        <v>1687</v>
      </c>
      <c r="G202" s="42"/>
      <c r="H202" s="42"/>
      <c r="I202" s="42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U202" s="19" t="s">
        <v>82</v>
      </c>
    </row>
    <row r="203" s="2" customFormat="1">
      <c r="A203" s="40"/>
      <c r="B203" s="41"/>
      <c r="C203" s="42"/>
      <c r="D203" s="219" t="s">
        <v>311</v>
      </c>
      <c r="E203" s="42"/>
      <c r="F203" s="254" t="s">
        <v>1688</v>
      </c>
      <c r="G203" s="42"/>
      <c r="H203" s="255">
        <v>145.559</v>
      </c>
      <c r="I203" s="42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U203" s="19" t="s">
        <v>82</v>
      </c>
    </row>
    <row r="204" s="2" customFormat="1">
      <c r="A204" s="40"/>
      <c r="B204" s="41"/>
      <c r="C204" s="42"/>
      <c r="D204" s="219" t="s">
        <v>311</v>
      </c>
      <c r="E204" s="42"/>
      <c r="F204" s="254" t="s">
        <v>1689</v>
      </c>
      <c r="G204" s="42"/>
      <c r="H204" s="255">
        <v>24.774999999999999</v>
      </c>
      <c r="I204" s="42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U204" s="19" t="s">
        <v>82</v>
      </c>
    </row>
    <row r="205" s="2" customFormat="1">
      <c r="A205" s="40"/>
      <c r="B205" s="41"/>
      <c r="C205" s="42"/>
      <c r="D205" s="219" t="s">
        <v>311</v>
      </c>
      <c r="E205" s="42"/>
      <c r="F205" s="256" t="s">
        <v>1690</v>
      </c>
      <c r="G205" s="42"/>
      <c r="H205" s="42"/>
      <c r="I205" s="42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U205" s="19" t="s">
        <v>82</v>
      </c>
    </row>
    <row r="206" s="2" customFormat="1">
      <c r="A206" s="40"/>
      <c r="B206" s="41"/>
      <c r="C206" s="42"/>
      <c r="D206" s="219" t="s">
        <v>311</v>
      </c>
      <c r="E206" s="42"/>
      <c r="F206" s="257" t="s">
        <v>1691</v>
      </c>
      <c r="G206" s="42"/>
      <c r="H206" s="255">
        <v>145.559</v>
      </c>
      <c r="I206" s="42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U206" s="19" t="s">
        <v>82</v>
      </c>
    </row>
    <row r="207" s="2" customFormat="1">
      <c r="A207" s="40"/>
      <c r="B207" s="41"/>
      <c r="C207" s="42"/>
      <c r="D207" s="219" t="s">
        <v>311</v>
      </c>
      <c r="E207" s="42"/>
      <c r="F207" s="256" t="s">
        <v>1692</v>
      </c>
      <c r="G207" s="42"/>
      <c r="H207" s="42"/>
      <c r="I207" s="42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U207" s="19" t="s">
        <v>82</v>
      </c>
    </row>
    <row r="208" s="2" customFormat="1">
      <c r="A208" s="40"/>
      <c r="B208" s="41"/>
      <c r="C208" s="42"/>
      <c r="D208" s="219" t="s">
        <v>311</v>
      </c>
      <c r="E208" s="42"/>
      <c r="F208" s="257" t="s">
        <v>1693</v>
      </c>
      <c r="G208" s="42"/>
      <c r="H208" s="255">
        <v>24.774999999999999</v>
      </c>
      <c r="I208" s="42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U208" s="19" t="s">
        <v>82</v>
      </c>
    </row>
    <row r="209" s="2" customFormat="1">
      <c r="A209" s="40"/>
      <c r="B209" s="41"/>
      <c r="C209" s="42"/>
      <c r="D209" s="219" t="s">
        <v>311</v>
      </c>
      <c r="E209" s="42"/>
      <c r="F209" s="253" t="s">
        <v>1694</v>
      </c>
      <c r="G209" s="42"/>
      <c r="H209" s="42"/>
      <c r="I209" s="42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U209" s="19" t="s">
        <v>82</v>
      </c>
    </row>
    <row r="210" s="2" customFormat="1">
      <c r="A210" s="40"/>
      <c r="B210" s="41"/>
      <c r="C210" s="42"/>
      <c r="D210" s="219" t="s">
        <v>311</v>
      </c>
      <c r="E210" s="42"/>
      <c r="F210" s="254" t="s">
        <v>1695</v>
      </c>
      <c r="G210" s="42"/>
      <c r="H210" s="255">
        <v>43.744</v>
      </c>
      <c r="I210" s="42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U210" s="19" t="s">
        <v>82</v>
      </c>
    </row>
    <row r="211" s="2" customFormat="1">
      <c r="A211" s="40"/>
      <c r="B211" s="41"/>
      <c r="C211" s="42"/>
      <c r="D211" s="219" t="s">
        <v>311</v>
      </c>
      <c r="E211" s="42"/>
      <c r="F211" s="254" t="s">
        <v>1696</v>
      </c>
      <c r="G211" s="42"/>
      <c r="H211" s="255">
        <v>14.986000000000001</v>
      </c>
      <c r="I211" s="42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U211" s="19" t="s">
        <v>82</v>
      </c>
    </row>
    <row r="212" s="2" customFormat="1">
      <c r="A212" s="40"/>
      <c r="B212" s="41"/>
      <c r="C212" s="42"/>
      <c r="D212" s="219" t="s">
        <v>311</v>
      </c>
      <c r="E212" s="42"/>
      <c r="F212" s="254" t="s">
        <v>1697</v>
      </c>
      <c r="G212" s="42"/>
      <c r="H212" s="255">
        <v>6.7939999999999996</v>
      </c>
      <c r="I212" s="42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U212" s="19" t="s">
        <v>82</v>
      </c>
    </row>
    <row r="213" s="2" customFormat="1">
      <c r="A213" s="40"/>
      <c r="B213" s="41"/>
      <c r="C213" s="42"/>
      <c r="D213" s="219" t="s">
        <v>311</v>
      </c>
      <c r="E213" s="42"/>
      <c r="F213" s="256" t="s">
        <v>1698</v>
      </c>
      <c r="G213" s="42"/>
      <c r="H213" s="42"/>
      <c r="I213" s="42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U213" s="19" t="s">
        <v>82</v>
      </c>
    </row>
    <row r="214" s="2" customFormat="1">
      <c r="A214" s="40"/>
      <c r="B214" s="41"/>
      <c r="C214" s="42"/>
      <c r="D214" s="219" t="s">
        <v>311</v>
      </c>
      <c r="E214" s="42"/>
      <c r="F214" s="257" t="s">
        <v>1699</v>
      </c>
      <c r="G214" s="42"/>
      <c r="H214" s="255">
        <v>43.744</v>
      </c>
      <c r="I214" s="42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U214" s="19" t="s">
        <v>82</v>
      </c>
    </row>
    <row r="215" s="2" customFormat="1">
      <c r="A215" s="40"/>
      <c r="B215" s="41"/>
      <c r="C215" s="42"/>
      <c r="D215" s="219" t="s">
        <v>311</v>
      </c>
      <c r="E215" s="42"/>
      <c r="F215" s="256" t="s">
        <v>1700</v>
      </c>
      <c r="G215" s="42"/>
      <c r="H215" s="42"/>
      <c r="I215" s="42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U215" s="19" t="s">
        <v>82</v>
      </c>
    </row>
    <row r="216" s="2" customFormat="1">
      <c r="A216" s="40"/>
      <c r="B216" s="41"/>
      <c r="C216" s="42"/>
      <c r="D216" s="219" t="s">
        <v>311</v>
      </c>
      <c r="E216" s="42"/>
      <c r="F216" s="257" t="s">
        <v>1701</v>
      </c>
      <c r="G216" s="42"/>
      <c r="H216" s="255">
        <v>14.986000000000001</v>
      </c>
      <c r="I216" s="42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U216" s="19" t="s">
        <v>82</v>
      </c>
    </row>
    <row r="217" s="2" customFormat="1">
      <c r="A217" s="40"/>
      <c r="B217" s="41"/>
      <c r="C217" s="42"/>
      <c r="D217" s="219" t="s">
        <v>311</v>
      </c>
      <c r="E217" s="42"/>
      <c r="F217" s="256" t="s">
        <v>1702</v>
      </c>
      <c r="G217" s="42"/>
      <c r="H217" s="42"/>
      <c r="I217" s="42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U217" s="19" t="s">
        <v>82</v>
      </c>
    </row>
    <row r="218" s="2" customFormat="1">
      <c r="A218" s="40"/>
      <c r="B218" s="41"/>
      <c r="C218" s="42"/>
      <c r="D218" s="219" t="s">
        <v>311</v>
      </c>
      <c r="E218" s="42"/>
      <c r="F218" s="257" t="s">
        <v>1703</v>
      </c>
      <c r="G218" s="42"/>
      <c r="H218" s="255">
        <v>6.7939999999999996</v>
      </c>
      <c r="I218" s="42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U218" s="19" t="s">
        <v>82</v>
      </c>
    </row>
    <row r="219" s="2" customFormat="1" ht="16.5" customHeight="1">
      <c r="A219" s="40"/>
      <c r="B219" s="41"/>
      <c r="C219" s="206" t="s">
        <v>215</v>
      </c>
      <c r="D219" s="206" t="s">
        <v>129</v>
      </c>
      <c r="E219" s="207" t="s">
        <v>403</v>
      </c>
      <c r="F219" s="208" t="s">
        <v>404</v>
      </c>
      <c r="G219" s="209" t="s">
        <v>295</v>
      </c>
      <c r="H219" s="210">
        <v>445.77100000000002</v>
      </c>
      <c r="I219" s="211"/>
      <c r="J219" s="212">
        <f>ROUND(I219*H219,2)</f>
        <v>0</v>
      </c>
      <c r="K219" s="208" t="s">
        <v>133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0.00046000000000000001</v>
      </c>
      <c r="R219" s="215">
        <f>Q219*H219</f>
        <v>0.20505466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153</v>
      </c>
      <c r="AT219" s="217" t="s">
        <v>129</v>
      </c>
      <c r="AU219" s="217" t="s">
        <v>82</v>
      </c>
      <c r="AY219" s="19" t="s">
        <v>126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153</v>
      </c>
      <c r="BM219" s="217" t="s">
        <v>1727</v>
      </c>
    </row>
    <row r="220" s="2" customFormat="1">
      <c r="A220" s="40"/>
      <c r="B220" s="41"/>
      <c r="C220" s="42"/>
      <c r="D220" s="219" t="s">
        <v>136</v>
      </c>
      <c r="E220" s="42"/>
      <c r="F220" s="220" t="s">
        <v>406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136</v>
      </c>
      <c r="AU220" s="19" t="s">
        <v>82</v>
      </c>
    </row>
    <row r="221" s="2" customFormat="1">
      <c r="A221" s="40"/>
      <c r="B221" s="41"/>
      <c r="C221" s="42"/>
      <c r="D221" s="224" t="s">
        <v>137</v>
      </c>
      <c r="E221" s="42"/>
      <c r="F221" s="225" t="s">
        <v>407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137</v>
      </c>
      <c r="AU221" s="19" t="s">
        <v>82</v>
      </c>
    </row>
    <row r="222" s="13" customFormat="1">
      <c r="A222" s="13"/>
      <c r="B222" s="226"/>
      <c r="C222" s="227"/>
      <c r="D222" s="219" t="s">
        <v>139</v>
      </c>
      <c r="E222" s="228" t="s">
        <v>19</v>
      </c>
      <c r="F222" s="229" t="s">
        <v>305</v>
      </c>
      <c r="G222" s="227"/>
      <c r="H222" s="228" t="s">
        <v>19</v>
      </c>
      <c r="I222" s="230"/>
      <c r="J222" s="227"/>
      <c r="K222" s="227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139</v>
      </c>
      <c r="AU222" s="235" t="s">
        <v>82</v>
      </c>
      <c r="AV222" s="13" t="s">
        <v>80</v>
      </c>
      <c r="AW222" s="13" t="s">
        <v>33</v>
      </c>
      <c r="AX222" s="13" t="s">
        <v>72</v>
      </c>
      <c r="AY222" s="235" t="s">
        <v>126</v>
      </c>
    </row>
    <row r="223" s="13" customFormat="1">
      <c r="A223" s="13"/>
      <c r="B223" s="226"/>
      <c r="C223" s="227"/>
      <c r="D223" s="219" t="s">
        <v>139</v>
      </c>
      <c r="E223" s="228" t="s">
        <v>19</v>
      </c>
      <c r="F223" s="229" t="s">
        <v>1728</v>
      </c>
      <c r="G223" s="227"/>
      <c r="H223" s="228" t="s">
        <v>19</v>
      </c>
      <c r="I223" s="230"/>
      <c r="J223" s="227"/>
      <c r="K223" s="227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139</v>
      </c>
      <c r="AU223" s="235" t="s">
        <v>82</v>
      </c>
      <c r="AV223" s="13" t="s">
        <v>80</v>
      </c>
      <c r="AW223" s="13" t="s">
        <v>33</v>
      </c>
      <c r="AX223" s="13" t="s">
        <v>72</v>
      </c>
      <c r="AY223" s="235" t="s">
        <v>126</v>
      </c>
    </row>
    <row r="224" s="13" customFormat="1">
      <c r="A224" s="13"/>
      <c r="B224" s="226"/>
      <c r="C224" s="227"/>
      <c r="D224" s="219" t="s">
        <v>139</v>
      </c>
      <c r="E224" s="228" t="s">
        <v>19</v>
      </c>
      <c r="F224" s="229" t="s">
        <v>1729</v>
      </c>
      <c r="G224" s="227"/>
      <c r="H224" s="228" t="s">
        <v>19</v>
      </c>
      <c r="I224" s="230"/>
      <c r="J224" s="227"/>
      <c r="K224" s="227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139</v>
      </c>
      <c r="AU224" s="235" t="s">
        <v>82</v>
      </c>
      <c r="AV224" s="13" t="s">
        <v>80</v>
      </c>
      <c r="AW224" s="13" t="s">
        <v>33</v>
      </c>
      <c r="AX224" s="13" t="s">
        <v>72</v>
      </c>
      <c r="AY224" s="235" t="s">
        <v>126</v>
      </c>
    </row>
    <row r="225" s="14" customFormat="1">
      <c r="A225" s="14"/>
      <c r="B225" s="236"/>
      <c r="C225" s="237"/>
      <c r="D225" s="219" t="s">
        <v>139</v>
      </c>
      <c r="E225" s="239" t="s">
        <v>19</v>
      </c>
      <c r="F225" s="252" t="s">
        <v>252</v>
      </c>
      <c r="G225" s="237"/>
      <c r="H225" s="240">
        <v>445.77100000000002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139</v>
      </c>
      <c r="AU225" s="246" t="s">
        <v>82</v>
      </c>
      <c r="AV225" s="14" t="s">
        <v>82</v>
      </c>
      <c r="AW225" s="14" t="s">
        <v>33</v>
      </c>
      <c r="AX225" s="14" t="s">
        <v>80</v>
      </c>
      <c r="AY225" s="246" t="s">
        <v>126</v>
      </c>
    </row>
    <row r="226" s="2" customFormat="1">
      <c r="A226" s="40"/>
      <c r="B226" s="41"/>
      <c r="C226" s="42"/>
      <c r="D226" s="219" t="s">
        <v>311</v>
      </c>
      <c r="E226" s="42"/>
      <c r="F226" s="253" t="s">
        <v>1687</v>
      </c>
      <c r="G226" s="42"/>
      <c r="H226" s="42"/>
      <c r="I226" s="42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U226" s="19" t="s">
        <v>82</v>
      </c>
    </row>
    <row r="227" s="2" customFormat="1">
      <c r="A227" s="40"/>
      <c r="B227" s="41"/>
      <c r="C227" s="42"/>
      <c r="D227" s="219" t="s">
        <v>311</v>
      </c>
      <c r="E227" s="42"/>
      <c r="F227" s="254" t="s">
        <v>1688</v>
      </c>
      <c r="G227" s="42"/>
      <c r="H227" s="255">
        <v>145.559</v>
      </c>
      <c r="I227" s="42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U227" s="19" t="s">
        <v>82</v>
      </c>
    </row>
    <row r="228" s="2" customFormat="1">
      <c r="A228" s="40"/>
      <c r="B228" s="41"/>
      <c r="C228" s="42"/>
      <c r="D228" s="219" t="s">
        <v>311</v>
      </c>
      <c r="E228" s="42"/>
      <c r="F228" s="254" t="s">
        <v>1689</v>
      </c>
      <c r="G228" s="42"/>
      <c r="H228" s="255">
        <v>24.774999999999999</v>
      </c>
      <c r="I228" s="42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U228" s="19" t="s">
        <v>82</v>
      </c>
    </row>
    <row r="229" s="2" customFormat="1">
      <c r="A229" s="40"/>
      <c r="B229" s="41"/>
      <c r="C229" s="42"/>
      <c r="D229" s="219" t="s">
        <v>311</v>
      </c>
      <c r="E229" s="42"/>
      <c r="F229" s="256" t="s">
        <v>1690</v>
      </c>
      <c r="G229" s="42"/>
      <c r="H229" s="42"/>
      <c r="I229" s="42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U229" s="19" t="s">
        <v>82</v>
      </c>
    </row>
    <row r="230" s="2" customFormat="1">
      <c r="A230" s="40"/>
      <c r="B230" s="41"/>
      <c r="C230" s="42"/>
      <c r="D230" s="219" t="s">
        <v>311</v>
      </c>
      <c r="E230" s="42"/>
      <c r="F230" s="257" t="s">
        <v>1691</v>
      </c>
      <c r="G230" s="42"/>
      <c r="H230" s="255">
        <v>145.559</v>
      </c>
      <c r="I230" s="42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U230" s="19" t="s">
        <v>82</v>
      </c>
    </row>
    <row r="231" s="2" customFormat="1">
      <c r="A231" s="40"/>
      <c r="B231" s="41"/>
      <c r="C231" s="42"/>
      <c r="D231" s="219" t="s">
        <v>311</v>
      </c>
      <c r="E231" s="42"/>
      <c r="F231" s="256" t="s">
        <v>1692</v>
      </c>
      <c r="G231" s="42"/>
      <c r="H231" s="42"/>
      <c r="I231" s="42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U231" s="19" t="s">
        <v>82</v>
      </c>
    </row>
    <row r="232" s="2" customFormat="1">
      <c r="A232" s="40"/>
      <c r="B232" s="41"/>
      <c r="C232" s="42"/>
      <c r="D232" s="219" t="s">
        <v>311</v>
      </c>
      <c r="E232" s="42"/>
      <c r="F232" s="257" t="s">
        <v>1693</v>
      </c>
      <c r="G232" s="42"/>
      <c r="H232" s="255">
        <v>24.774999999999999</v>
      </c>
      <c r="I232" s="42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U232" s="19" t="s">
        <v>82</v>
      </c>
    </row>
    <row r="233" s="2" customFormat="1">
      <c r="A233" s="40"/>
      <c r="B233" s="41"/>
      <c r="C233" s="42"/>
      <c r="D233" s="219" t="s">
        <v>311</v>
      </c>
      <c r="E233" s="42"/>
      <c r="F233" s="253" t="s">
        <v>1694</v>
      </c>
      <c r="G233" s="42"/>
      <c r="H233" s="42"/>
      <c r="I233" s="42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U233" s="19" t="s">
        <v>82</v>
      </c>
    </row>
    <row r="234" s="2" customFormat="1">
      <c r="A234" s="40"/>
      <c r="B234" s="41"/>
      <c r="C234" s="42"/>
      <c r="D234" s="219" t="s">
        <v>311</v>
      </c>
      <c r="E234" s="42"/>
      <c r="F234" s="254" t="s">
        <v>1695</v>
      </c>
      <c r="G234" s="42"/>
      <c r="H234" s="255">
        <v>43.744</v>
      </c>
      <c r="I234" s="42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U234" s="19" t="s">
        <v>82</v>
      </c>
    </row>
    <row r="235" s="2" customFormat="1">
      <c r="A235" s="40"/>
      <c r="B235" s="41"/>
      <c r="C235" s="42"/>
      <c r="D235" s="219" t="s">
        <v>311</v>
      </c>
      <c r="E235" s="42"/>
      <c r="F235" s="254" t="s">
        <v>1696</v>
      </c>
      <c r="G235" s="42"/>
      <c r="H235" s="255">
        <v>14.986000000000001</v>
      </c>
      <c r="I235" s="42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U235" s="19" t="s">
        <v>82</v>
      </c>
    </row>
    <row r="236" s="2" customFormat="1">
      <c r="A236" s="40"/>
      <c r="B236" s="41"/>
      <c r="C236" s="42"/>
      <c r="D236" s="219" t="s">
        <v>311</v>
      </c>
      <c r="E236" s="42"/>
      <c r="F236" s="254" t="s">
        <v>1697</v>
      </c>
      <c r="G236" s="42"/>
      <c r="H236" s="255">
        <v>6.7939999999999996</v>
      </c>
      <c r="I236" s="42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U236" s="19" t="s">
        <v>82</v>
      </c>
    </row>
    <row r="237" s="2" customFormat="1">
      <c r="A237" s="40"/>
      <c r="B237" s="41"/>
      <c r="C237" s="42"/>
      <c r="D237" s="219" t="s">
        <v>311</v>
      </c>
      <c r="E237" s="42"/>
      <c r="F237" s="256" t="s">
        <v>1698</v>
      </c>
      <c r="G237" s="42"/>
      <c r="H237" s="42"/>
      <c r="I237" s="42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U237" s="19" t="s">
        <v>82</v>
      </c>
    </row>
    <row r="238" s="2" customFormat="1">
      <c r="A238" s="40"/>
      <c r="B238" s="41"/>
      <c r="C238" s="42"/>
      <c r="D238" s="219" t="s">
        <v>311</v>
      </c>
      <c r="E238" s="42"/>
      <c r="F238" s="257" t="s">
        <v>1699</v>
      </c>
      <c r="G238" s="42"/>
      <c r="H238" s="255">
        <v>43.744</v>
      </c>
      <c r="I238" s="42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U238" s="19" t="s">
        <v>82</v>
      </c>
    </row>
    <row r="239" s="2" customFormat="1">
      <c r="A239" s="40"/>
      <c r="B239" s="41"/>
      <c r="C239" s="42"/>
      <c r="D239" s="219" t="s">
        <v>311</v>
      </c>
      <c r="E239" s="42"/>
      <c r="F239" s="256" t="s">
        <v>1700</v>
      </c>
      <c r="G239" s="42"/>
      <c r="H239" s="42"/>
      <c r="I239" s="42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U239" s="19" t="s">
        <v>82</v>
      </c>
    </row>
    <row r="240" s="2" customFormat="1">
      <c r="A240" s="40"/>
      <c r="B240" s="41"/>
      <c r="C240" s="42"/>
      <c r="D240" s="219" t="s">
        <v>311</v>
      </c>
      <c r="E240" s="42"/>
      <c r="F240" s="257" t="s">
        <v>1701</v>
      </c>
      <c r="G240" s="42"/>
      <c r="H240" s="255">
        <v>14.986000000000001</v>
      </c>
      <c r="I240" s="42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U240" s="19" t="s">
        <v>82</v>
      </c>
    </row>
    <row r="241" s="2" customFormat="1">
      <c r="A241" s="40"/>
      <c r="B241" s="41"/>
      <c r="C241" s="42"/>
      <c r="D241" s="219" t="s">
        <v>311</v>
      </c>
      <c r="E241" s="42"/>
      <c r="F241" s="256" t="s">
        <v>1702</v>
      </c>
      <c r="G241" s="42"/>
      <c r="H241" s="42"/>
      <c r="I241" s="42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U241" s="19" t="s">
        <v>82</v>
      </c>
    </row>
    <row r="242" s="2" customFormat="1">
      <c r="A242" s="40"/>
      <c r="B242" s="41"/>
      <c r="C242" s="42"/>
      <c r="D242" s="219" t="s">
        <v>311</v>
      </c>
      <c r="E242" s="42"/>
      <c r="F242" s="257" t="s">
        <v>1703</v>
      </c>
      <c r="G242" s="42"/>
      <c r="H242" s="255">
        <v>6.7939999999999996</v>
      </c>
      <c r="I242" s="42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U242" s="19" t="s">
        <v>82</v>
      </c>
    </row>
    <row r="243" s="2" customFormat="1" ht="16.5" customHeight="1">
      <c r="A243" s="40"/>
      <c r="B243" s="41"/>
      <c r="C243" s="206" t="s">
        <v>408</v>
      </c>
      <c r="D243" s="206" t="s">
        <v>129</v>
      </c>
      <c r="E243" s="207" t="s">
        <v>409</v>
      </c>
      <c r="F243" s="208" t="s">
        <v>410</v>
      </c>
      <c r="G243" s="209" t="s">
        <v>397</v>
      </c>
      <c r="H243" s="210">
        <v>495.30099999999999</v>
      </c>
      <c r="I243" s="211"/>
      <c r="J243" s="212">
        <f>ROUND(I243*H243,2)</f>
        <v>0</v>
      </c>
      <c r="K243" s="208" t="s">
        <v>133</v>
      </c>
      <c r="L243" s="46"/>
      <c r="M243" s="213" t="s">
        <v>19</v>
      </c>
      <c r="N243" s="214" t="s">
        <v>43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153</v>
      </c>
      <c r="AT243" s="217" t="s">
        <v>129</v>
      </c>
      <c r="AU243" s="217" t="s">
        <v>82</v>
      </c>
      <c r="AY243" s="19" t="s">
        <v>126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80</v>
      </c>
      <c r="BK243" s="218">
        <f>ROUND(I243*H243,2)</f>
        <v>0</v>
      </c>
      <c r="BL243" s="19" t="s">
        <v>153</v>
      </c>
      <c r="BM243" s="217" t="s">
        <v>1730</v>
      </c>
    </row>
    <row r="244" s="2" customFormat="1">
      <c r="A244" s="40"/>
      <c r="B244" s="41"/>
      <c r="C244" s="42"/>
      <c r="D244" s="219" t="s">
        <v>136</v>
      </c>
      <c r="E244" s="42"/>
      <c r="F244" s="220" t="s">
        <v>412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136</v>
      </c>
      <c r="AU244" s="19" t="s">
        <v>82</v>
      </c>
    </row>
    <row r="245" s="2" customFormat="1">
      <c r="A245" s="40"/>
      <c r="B245" s="41"/>
      <c r="C245" s="42"/>
      <c r="D245" s="224" t="s">
        <v>137</v>
      </c>
      <c r="E245" s="42"/>
      <c r="F245" s="225" t="s">
        <v>413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137</v>
      </c>
      <c r="AU245" s="19" t="s">
        <v>82</v>
      </c>
    </row>
    <row r="246" s="2" customFormat="1" ht="16.5" customHeight="1">
      <c r="A246" s="40"/>
      <c r="B246" s="41"/>
      <c r="C246" s="206" t="s">
        <v>414</v>
      </c>
      <c r="D246" s="206" t="s">
        <v>129</v>
      </c>
      <c r="E246" s="207" t="s">
        <v>415</v>
      </c>
      <c r="F246" s="208" t="s">
        <v>416</v>
      </c>
      <c r="G246" s="209" t="s">
        <v>295</v>
      </c>
      <c r="H246" s="210">
        <v>445.77100000000002</v>
      </c>
      <c r="I246" s="211"/>
      <c r="J246" s="212">
        <f>ROUND(I246*H246,2)</f>
        <v>0</v>
      </c>
      <c r="K246" s="208" t="s">
        <v>133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153</v>
      </c>
      <c r="AT246" s="217" t="s">
        <v>129</v>
      </c>
      <c r="AU246" s="217" t="s">
        <v>82</v>
      </c>
      <c r="AY246" s="19" t="s">
        <v>126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153</v>
      </c>
      <c r="BM246" s="217" t="s">
        <v>1731</v>
      </c>
    </row>
    <row r="247" s="2" customFormat="1">
      <c r="A247" s="40"/>
      <c r="B247" s="41"/>
      <c r="C247" s="42"/>
      <c r="D247" s="219" t="s">
        <v>136</v>
      </c>
      <c r="E247" s="42"/>
      <c r="F247" s="220" t="s">
        <v>418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136</v>
      </c>
      <c r="AU247" s="19" t="s">
        <v>82</v>
      </c>
    </row>
    <row r="248" s="2" customFormat="1">
      <c r="A248" s="40"/>
      <c r="B248" s="41"/>
      <c r="C248" s="42"/>
      <c r="D248" s="224" t="s">
        <v>137</v>
      </c>
      <c r="E248" s="42"/>
      <c r="F248" s="225" t="s">
        <v>419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137</v>
      </c>
      <c r="AU248" s="19" t="s">
        <v>82</v>
      </c>
    </row>
    <row r="249" s="12" customFormat="1" ht="22.8" customHeight="1">
      <c r="A249" s="12"/>
      <c r="B249" s="190"/>
      <c r="C249" s="191"/>
      <c r="D249" s="192" t="s">
        <v>71</v>
      </c>
      <c r="E249" s="204" t="s">
        <v>82</v>
      </c>
      <c r="F249" s="204" t="s">
        <v>420</v>
      </c>
      <c r="G249" s="191"/>
      <c r="H249" s="191"/>
      <c r="I249" s="194"/>
      <c r="J249" s="205">
        <f>BK249</f>
        <v>0</v>
      </c>
      <c r="K249" s="191"/>
      <c r="L249" s="196"/>
      <c r="M249" s="197"/>
      <c r="N249" s="198"/>
      <c r="O249" s="198"/>
      <c r="P249" s="199">
        <f>SUM(P250:P281)</f>
        <v>0</v>
      </c>
      <c r="Q249" s="198"/>
      <c r="R249" s="199">
        <f>SUM(R250:R281)</f>
        <v>4.1418359999999996</v>
      </c>
      <c r="S249" s="198"/>
      <c r="T249" s="200">
        <f>SUM(T250:T281)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1" t="s">
        <v>80</v>
      </c>
      <c r="AT249" s="202" t="s">
        <v>71</v>
      </c>
      <c r="AU249" s="202" t="s">
        <v>80</v>
      </c>
      <c r="AY249" s="201" t="s">
        <v>126</v>
      </c>
      <c r="BK249" s="203">
        <f>SUM(BK250:BK281)</f>
        <v>0</v>
      </c>
    </row>
    <row r="250" s="2" customFormat="1" ht="16.5" customHeight="1">
      <c r="A250" s="40"/>
      <c r="B250" s="41"/>
      <c r="C250" s="206" t="s">
        <v>421</v>
      </c>
      <c r="D250" s="206" t="s">
        <v>129</v>
      </c>
      <c r="E250" s="207" t="s">
        <v>422</v>
      </c>
      <c r="F250" s="208" t="s">
        <v>423</v>
      </c>
      <c r="G250" s="209" t="s">
        <v>295</v>
      </c>
      <c r="H250" s="210">
        <v>118.517</v>
      </c>
      <c r="I250" s="211"/>
      <c r="J250" s="212">
        <f>ROUND(I250*H250,2)</f>
        <v>0</v>
      </c>
      <c r="K250" s="208" t="s">
        <v>133</v>
      </c>
      <c r="L250" s="46"/>
      <c r="M250" s="213" t="s">
        <v>19</v>
      </c>
      <c r="N250" s="214" t="s">
        <v>43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153</v>
      </c>
      <c r="AT250" s="217" t="s">
        <v>129</v>
      </c>
      <c r="AU250" s="217" t="s">
        <v>82</v>
      </c>
      <c r="AY250" s="19" t="s">
        <v>126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80</v>
      </c>
      <c r="BK250" s="218">
        <f>ROUND(I250*H250,2)</f>
        <v>0</v>
      </c>
      <c r="BL250" s="19" t="s">
        <v>153</v>
      </c>
      <c r="BM250" s="217" t="s">
        <v>1732</v>
      </c>
    </row>
    <row r="251" s="2" customFormat="1">
      <c r="A251" s="40"/>
      <c r="B251" s="41"/>
      <c r="C251" s="42"/>
      <c r="D251" s="219" t="s">
        <v>136</v>
      </c>
      <c r="E251" s="42"/>
      <c r="F251" s="220" t="s">
        <v>425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136</v>
      </c>
      <c r="AU251" s="19" t="s">
        <v>82</v>
      </c>
    </row>
    <row r="252" s="2" customFormat="1">
      <c r="A252" s="40"/>
      <c r="B252" s="41"/>
      <c r="C252" s="42"/>
      <c r="D252" s="224" t="s">
        <v>137</v>
      </c>
      <c r="E252" s="42"/>
      <c r="F252" s="225" t="s">
        <v>426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137</v>
      </c>
      <c r="AU252" s="19" t="s">
        <v>82</v>
      </c>
    </row>
    <row r="253" s="13" customFormat="1">
      <c r="A253" s="13"/>
      <c r="B253" s="226"/>
      <c r="C253" s="227"/>
      <c r="D253" s="219" t="s">
        <v>139</v>
      </c>
      <c r="E253" s="228" t="s">
        <v>19</v>
      </c>
      <c r="F253" s="229" t="s">
        <v>305</v>
      </c>
      <c r="G253" s="227"/>
      <c r="H253" s="228" t="s">
        <v>19</v>
      </c>
      <c r="I253" s="230"/>
      <c r="J253" s="227"/>
      <c r="K253" s="227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139</v>
      </c>
      <c r="AU253" s="235" t="s">
        <v>82</v>
      </c>
      <c r="AV253" s="13" t="s">
        <v>80</v>
      </c>
      <c r="AW253" s="13" t="s">
        <v>33</v>
      </c>
      <c r="AX253" s="13" t="s">
        <v>72</v>
      </c>
      <c r="AY253" s="235" t="s">
        <v>126</v>
      </c>
    </row>
    <row r="254" s="13" customFormat="1">
      <c r="A254" s="13"/>
      <c r="B254" s="226"/>
      <c r="C254" s="227"/>
      <c r="D254" s="219" t="s">
        <v>139</v>
      </c>
      <c r="E254" s="228" t="s">
        <v>19</v>
      </c>
      <c r="F254" s="229" t="s">
        <v>1733</v>
      </c>
      <c r="G254" s="227"/>
      <c r="H254" s="228" t="s">
        <v>19</v>
      </c>
      <c r="I254" s="230"/>
      <c r="J254" s="227"/>
      <c r="K254" s="227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139</v>
      </c>
      <c r="AU254" s="235" t="s">
        <v>82</v>
      </c>
      <c r="AV254" s="13" t="s">
        <v>80</v>
      </c>
      <c r="AW254" s="13" t="s">
        <v>33</v>
      </c>
      <c r="AX254" s="13" t="s">
        <v>72</v>
      </c>
      <c r="AY254" s="235" t="s">
        <v>126</v>
      </c>
    </row>
    <row r="255" s="13" customFormat="1">
      <c r="A255" s="13"/>
      <c r="B255" s="226"/>
      <c r="C255" s="227"/>
      <c r="D255" s="219" t="s">
        <v>139</v>
      </c>
      <c r="E255" s="228" t="s">
        <v>19</v>
      </c>
      <c r="F255" s="229" t="s">
        <v>1734</v>
      </c>
      <c r="G255" s="227"/>
      <c r="H255" s="228" t="s">
        <v>19</v>
      </c>
      <c r="I255" s="230"/>
      <c r="J255" s="227"/>
      <c r="K255" s="227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139</v>
      </c>
      <c r="AU255" s="235" t="s">
        <v>82</v>
      </c>
      <c r="AV255" s="13" t="s">
        <v>80</v>
      </c>
      <c r="AW255" s="13" t="s">
        <v>33</v>
      </c>
      <c r="AX255" s="13" t="s">
        <v>72</v>
      </c>
      <c r="AY255" s="235" t="s">
        <v>126</v>
      </c>
    </row>
    <row r="256" s="14" customFormat="1">
      <c r="A256" s="14"/>
      <c r="B256" s="236"/>
      <c r="C256" s="237"/>
      <c r="D256" s="219" t="s">
        <v>139</v>
      </c>
      <c r="E256" s="239" t="s">
        <v>19</v>
      </c>
      <c r="F256" s="252" t="s">
        <v>239</v>
      </c>
      <c r="G256" s="237"/>
      <c r="H256" s="240">
        <v>118.517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139</v>
      </c>
      <c r="AU256" s="246" t="s">
        <v>82</v>
      </c>
      <c r="AV256" s="14" t="s">
        <v>82</v>
      </c>
      <c r="AW256" s="14" t="s">
        <v>33</v>
      </c>
      <c r="AX256" s="14" t="s">
        <v>80</v>
      </c>
      <c r="AY256" s="246" t="s">
        <v>126</v>
      </c>
    </row>
    <row r="257" s="2" customFormat="1">
      <c r="A257" s="40"/>
      <c r="B257" s="41"/>
      <c r="C257" s="42"/>
      <c r="D257" s="219" t="s">
        <v>311</v>
      </c>
      <c r="E257" s="42"/>
      <c r="F257" s="253" t="s">
        <v>1687</v>
      </c>
      <c r="G257" s="42"/>
      <c r="H257" s="42"/>
      <c r="I257" s="42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U257" s="19" t="s">
        <v>82</v>
      </c>
    </row>
    <row r="258" s="2" customFormat="1">
      <c r="A258" s="40"/>
      <c r="B258" s="41"/>
      <c r="C258" s="42"/>
      <c r="D258" s="219" t="s">
        <v>311</v>
      </c>
      <c r="E258" s="42"/>
      <c r="F258" s="254" t="s">
        <v>1688</v>
      </c>
      <c r="G258" s="42"/>
      <c r="H258" s="255">
        <v>145.559</v>
      </c>
      <c r="I258" s="42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U258" s="19" t="s">
        <v>82</v>
      </c>
    </row>
    <row r="259" s="2" customFormat="1">
      <c r="A259" s="40"/>
      <c r="B259" s="41"/>
      <c r="C259" s="42"/>
      <c r="D259" s="219" t="s">
        <v>311</v>
      </c>
      <c r="E259" s="42"/>
      <c r="F259" s="254" t="s">
        <v>1689</v>
      </c>
      <c r="G259" s="42"/>
      <c r="H259" s="255">
        <v>24.774999999999999</v>
      </c>
      <c r="I259" s="42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U259" s="19" t="s">
        <v>82</v>
      </c>
    </row>
    <row r="260" s="2" customFormat="1">
      <c r="A260" s="40"/>
      <c r="B260" s="41"/>
      <c r="C260" s="42"/>
      <c r="D260" s="219" t="s">
        <v>311</v>
      </c>
      <c r="E260" s="42"/>
      <c r="F260" s="256" t="s">
        <v>1690</v>
      </c>
      <c r="G260" s="42"/>
      <c r="H260" s="42"/>
      <c r="I260" s="42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U260" s="19" t="s">
        <v>82</v>
      </c>
    </row>
    <row r="261" s="2" customFormat="1">
      <c r="A261" s="40"/>
      <c r="B261" s="41"/>
      <c r="C261" s="42"/>
      <c r="D261" s="219" t="s">
        <v>311</v>
      </c>
      <c r="E261" s="42"/>
      <c r="F261" s="257" t="s">
        <v>1691</v>
      </c>
      <c r="G261" s="42"/>
      <c r="H261" s="255">
        <v>145.559</v>
      </c>
      <c r="I261" s="42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U261" s="19" t="s">
        <v>82</v>
      </c>
    </row>
    <row r="262" s="2" customFormat="1">
      <c r="A262" s="40"/>
      <c r="B262" s="41"/>
      <c r="C262" s="42"/>
      <c r="D262" s="219" t="s">
        <v>311</v>
      </c>
      <c r="E262" s="42"/>
      <c r="F262" s="256" t="s">
        <v>1692</v>
      </c>
      <c r="G262" s="42"/>
      <c r="H262" s="42"/>
      <c r="I262" s="42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U262" s="19" t="s">
        <v>82</v>
      </c>
    </row>
    <row r="263" s="2" customFormat="1">
      <c r="A263" s="40"/>
      <c r="B263" s="41"/>
      <c r="C263" s="42"/>
      <c r="D263" s="219" t="s">
        <v>311</v>
      </c>
      <c r="E263" s="42"/>
      <c r="F263" s="257" t="s">
        <v>1693</v>
      </c>
      <c r="G263" s="42"/>
      <c r="H263" s="255">
        <v>24.774999999999999</v>
      </c>
      <c r="I263" s="42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U263" s="19" t="s">
        <v>82</v>
      </c>
    </row>
    <row r="264" s="2" customFormat="1">
      <c r="A264" s="40"/>
      <c r="B264" s="41"/>
      <c r="C264" s="42"/>
      <c r="D264" s="219" t="s">
        <v>311</v>
      </c>
      <c r="E264" s="42"/>
      <c r="F264" s="253" t="s">
        <v>1694</v>
      </c>
      <c r="G264" s="42"/>
      <c r="H264" s="42"/>
      <c r="I264" s="42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U264" s="19" t="s">
        <v>82</v>
      </c>
    </row>
    <row r="265" s="2" customFormat="1">
      <c r="A265" s="40"/>
      <c r="B265" s="41"/>
      <c r="C265" s="42"/>
      <c r="D265" s="219" t="s">
        <v>311</v>
      </c>
      <c r="E265" s="42"/>
      <c r="F265" s="254" t="s">
        <v>1695</v>
      </c>
      <c r="G265" s="42"/>
      <c r="H265" s="255">
        <v>43.744</v>
      </c>
      <c r="I265" s="42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U265" s="19" t="s">
        <v>82</v>
      </c>
    </row>
    <row r="266" s="2" customFormat="1">
      <c r="A266" s="40"/>
      <c r="B266" s="41"/>
      <c r="C266" s="42"/>
      <c r="D266" s="219" t="s">
        <v>311</v>
      </c>
      <c r="E266" s="42"/>
      <c r="F266" s="254" t="s">
        <v>1696</v>
      </c>
      <c r="G266" s="42"/>
      <c r="H266" s="255">
        <v>14.986000000000001</v>
      </c>
      <c r="I266" s="42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U266" s="19" t="s">
        <v>82</v>
      </c>
    </row>
    <row r="267" s="2" customFormat="1">
      <c r="A267" s="40"/>
      <c r="B267" s="41"/>
      <c r="C267" s="42"/>
      <c r="D267" s="219" t="s">
        <v>311</v>
      </c>
      <c r="E267" s="42"/>
      <c r="F267" s="254" t="s">
        <v>1697</v>
      </c>
      <c r="G267" s="42"/>
      <c r="H267" s="255">
        <v>6.7939999999999996</v>
      </c>
      <c r="I267" s="42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U267" s="19" t="s">
        <v>82</v>
      </c>
    </row>
    <row r="268" s="2" customFormat="1">
      <c r="A268" s="40"/>
      <c r="B268" s="41"/>
      <c r="C268" s="42"/>
      <c r="D268" s="219" t="s">
        <v>311</v>
      </c>
      <c r="E268" s="42"/>
      <c r="F268" s="256" t="s">
        <v>1698</v>
      </c>
      <c r="G268" s="42"/>
      <c r="H268" s="42"/>
      <c r="I268" s="42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U268" s="19" t="s">
        <v>82</v>
      </c>
    </row>
    <row r="269" s="2" customFormat="1">
      <c r="A269" s="40"/>
      <c r="B269" s="41"/>
      <c r="C269" s="42"/>
      <c r="D269" s="219" t="s">
        <v>311</v>
      </c>
      <c r="E269" s="42"/>
      <c r="F269" s="257" t="s">
        <v>1699</v>
      </c>
      <c r="G269" s="42"/>
      <c r="H269" s="255">
        <v>43.744</v>
      </c>
      <c r="I269" s="42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U269" s="19" t="s">
        <v>82</v>
      </c>
    </row>
    <row r="270" s="2" customFormat="1">
      <c r="A270" s="40"/>
      <c r="B270" s="41"/>
      <c r="C270" s="42"/>
      <c r="D270" s="219" t="s">
        <v>311</v>
      </c>
      <c r="E270" s="42"/>
      <c r="F270" s="256" t="s">
        <v>1700</v>
      </c>
      <c r="G270" s="42"/>
      <c r="H270" s="42"/>
      <c r="I270" s="42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U270" s="19" t="s">
        <v>82</v>
      </c>
    </row>
    <row r="271" s="2" customFormat="1">
      <c r="A271" s="40"/>
      <c r="B271" s="41"/>
      <c r="C271" s="42"/>
      <c r="D271" s="219" t="s">
        <v>311</v>
      </c>
      <c r="E271" s="42"/>
      <c r="F271" s="257" t="s">
        <v>1701</v>
      </c>
      <c r="G271" s="42"/>
      <c r="H271" s="255">
        <v>14.986000000000001</v>
      </c>
      <c r="I271" s="42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U271" s="19" t="s">
        <v>82</v>
      </c>
    </row>
    <row r="272" s="2" customFormat="1">
      <c r="A272" s="40"/>
      <c r="B272" s="41"/>
      <c r="C272" s="42"/>
      <c r="D272" s="219" t="s">
        <v>311</v>
      </c>
      <c r="E272" s="42"/>
      <c r="F272" s="256" t="s">
        <v>1702</v>
      </c>
      <c r="G272" s="42"/>
      <c r="H272" s="42"/>
      <c r="I272" s="42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U272" s="19" t="s">
        <v>82</v>
      </c>
    </row>
    <row r="273" s="2" customFormat="1">
      <c r="A273" s="40"/>
      <c r="B273" s="41"/>
      <c r="C273" s="42"/>
      <c r="D273" s="219" t="s">
        <v>311</v>
      </c>
      <c r="E273" s="42"/>
      <c r="F273" s="257" t="s">
        <v>1703</v>
      </c>
      <c r="G273" s="42"/>
      <c r="H273" s="255">
        <v>6.7939999999999996</v>
      </c>
      <c r="I273" s="42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U273" s="19" t="s">
        <v>82</v>
      </c>
    </row>
    <row r="274" s="2" customFormat="1" ht="16.5" customHeight="1">
      <c r="A274" s="40"/>
      <c r="B274" s="41"/>
      <c r="C274" s="269" t="s">
        <v>429</v>
      </c>
      <c r="D274" s="269" t="s">
        <v>383</v>
      </c>
      <c r="E274" s="270" t="s">
        <v>430</v>
      </c>
      <c r="F274" s="271" t="s">
        <v>431</v>
      </c>
      <c r="G274" s="272" t="s">
        <v>358</v>
      </c>
      <c r="H274" s="273">
        <v>213.33099999999999</v>
      </c>
      <c r="I274" s="274"/>
      <c r="J274" s="275">
        <f>ROUND(I274*H274,2)</f>
        <v>0</v>
      </c>
      <c r="K274" s="271" t="s">
        <v>133</v>
      </c>
      <c r="L274" s="276"/>
      <c r="M274" s="277" t="s">
        <v>19</v>
      </c>
      <c r="N274" s="278" t="s">
        <v>43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183</v>
      </c>
      <c r="AT274" s="217" t="s">
        <v>383</v>
      </c>
      <c r="AU274" s="217" t="s">
        <v>82</v>
      </c>
      <c r="AY274" s="19" t="s">
        <v>126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80</v>
      </c>
      <c r="BK274" s="218">
        <f>ROUND(I274*H274,2)</f>
        <v>0</v>
      </c>
      <c r="BL274" s="19" t="s">
        <v>153</v>
      </c>
      <c r="BM274" s="217" t="s">
        <v>1735</v>
      </c>
    </row>
    <row r="275" s="2" customFormat="1">
      <c r="A275" s="40"/>
      <c r="B275" s="41"/>
      <c r="C275" s="42"/>
      <c r="D275" s="219" t="s">
        <v>136</v>
      </c>
      <c r="E275" s="42"/>
      <c r="F275" s="220" t="s">
        <v>431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136</v>
      </c>
      <c r="AU275" s="19" t="s">
        <v>82</v>
      </c>
    </row>
    <row r="276" s="14" customFormat="1">
      <c r="A276" s="14"/>
      <c r="B276" s="236"/>
      <c r="C276" s="237"/>
      <c r="D276" s="219" t="s">
        <v>139</v>
      </c>
      <c r="E276" s="237"/>
      <c r="F276" s="239" t="s">
        <v>1736</v>
      </c>
      <c r="G276" s="237"/>
      <c r="H276" s="240">
        <v>213.33099999999999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139</v>
      </c>
      <c r="AU276" s="246" t="s">
        <v>82</v>
      </c>
      <c r="AV276" s="14" t="s">
        <v>82</v>
      </c>
      <c r="AW276" s="14" t="s">
        <v>4</v>
      </c>
      <c r="AX276" s="14" t="s">
        <v>80</v>
      </c>
      <c r="AY276" s="246" t="s">
        <v>126</v>
      </c>
    </row>
    <row r="277" s="2" customFormat="1" ht="16.5" customHeight="1">
      <c r="A277" s="40"/>
      <c r="B277" s="41"/>
      <c r="C277" s="206" t="s">
        <v>434</v>
      </c>
      <c r="D277" s="206" t="s">
        <v>129</v>
      </c>
      <c r="E277" s="207" t="s">
        <v>435</v>
      </c>
      <c r="F277" s="208" t="s">
        <v>436</v>
      </c>
      <c r="G277" s="209" t="s">
        <v>295</v>
      </c>
      <c r="H277" s="210">
        <v>1.8</v>
      </c>
      <c r="I277" s="211"/>
      <c r="J277" s="212">
        <f>ROUND(I277*H277,2)</f>
        <v>0</v>
      </c>
      <c r="K277" s="208" t="s">
        <v>133</v>
      </c>
      <c r="L277" s="46"/>
      <c r="M277" s="213" t="s">
        <v>19</v>
      </c>
      <c r="N277" s="214" t="s">
        <v>43</v>
      </c>
      <c r="O277" s="86"/>
      <c r="P277" s="215">
        <f>O277*H277</f>
        <v>0</v>
      </c>
      <c r="Q277" s="215">
        <v>2.3010199999999998</v>
      </c>
      <c r="R277" s="215">
        <f>Q277*H277</f>
        <v>4.1418359999999996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153</v>
      </c>
      <c r="AT277" s="217" t="s">
        <v>129</v>
      </c>
      <c r="AU277" s="217" t="s">
        <v>82</v>
      </c>
      <c r="AY277" s="19" t="s">
        <v>126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80</v>
      </c>
      <c r="BK277" s="218">
        <f>ROUND(I277*H277,2)</f>
        <v>0</v>
      </c>
      <c r="BL277" s="19" t="s">
        <v>153</v>
      </c>
      <c r="BM277" s="217" t="s">
        <v>1737</v>
      </c>
    </row>
    <row r="278" s="2" customFormat="1">
      <c r="A278" s="40"/>
      <c r="B278" s="41"/>
      <c r="C278" s="42"/>
      <c r="D278" s="219" t="s">
        <v>136</v>
      </c>
      <c r="E278" s="42"/>
      <c r="F278" s="220" t="s">
        <v>438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136</v>
      </c>
      <c r="AU278" s="19" t="s">
        <v>82</v>
      </c>
    </row>
    <row r="279" s="2" customFormat="1">
      <c r="A279" s="40"/>
      <c r="B279" s="41"/>
      <c r="C279" s="42"/>
      <c r="D279" s="224" t="s">
        <v>137</v>
      </c>
      <c r="E279" s="42"/>
      <c r="F279" s="225" t="s">
        <v>439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137</v>
      </c>
      <c r="AU279" s="19" t="s">
        <v>82</v>
      </c>
    </row>
    <row r="280" s="13" customFormat="1">
      <c r="A280" s="13"/>
      <c r="B280" s="226"/>
      <c r="C280" s="227"/>
      <c r="D280" s="219" t="s">
        <v>139</v>
      </c>
      <c r="E280" s="228" t="s">
        <v>19</v>
      </c>
      <c r="F280" s="229" t="s">
        <v>440</v>
      </c>
      <c r="G280" s="227"/>
      <c r="H280" s="228" t="s">
        <v>19</v>
      </c>
      <c r="I280" s="230"/>
      <c r="J280" s="227"/>
      <c r="K280" s="227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139</v>
      </c>
      <c r="AU280" s="235" t="s">
        <v>82</v>
      </c>
      <c r="AV280" s="13" t="s">
        <v>80</v>
      </c>
      <c r="AW280" s="13" t="s">
        <v>33</v>
      </c>
      <c r="AX280" s="13" t="s">
        <v>72</v>
      </c>
      <c r="AY280" s="235" t="s">
        <v>126</v>
      </c>
    </row>
    <row r="281" s="14" customFormat="1">
      <c r="A281" s="14"/>
      <c r="B281" s="236"/>
      <c r="C281" s="237"/>
      <c r="D281" s="219" t="s">
        <v>139</v>
      </c>
      <c r="E281" s="238" t="s">
        <v>19</v>
      </c>
      <c r="F281" s="239" t="s">
        <v>1738</v>
      </c>
      <c r="G281" s="237"/>
      <c r="H281" s="240">
        <v>1.8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139</v>
      </c>
      <c r="AU281" s="246" t="s">
        <v>82</v>
      </c>
      <c r="AV281" s="14" t="s">
        <v>82</v>
      </c>
      <c r="AW281" s="14" t="s">
        <v>33</v>
      </c>
      <c r="AX281" s="14" t="s">
        <v>80</v>
      </c>
      <c r="AY281" s="246" t="s">
        <v>126</v>
      </c>
    </row>
    <row r="282" s="12" customFormat="1" ht="22.8" customHeight="1">
      <c r="A282" s="12"/>
      <c r="B282" s="190"/>
      <c r="C282" s="191"/>
      <c r="D282" s="192" t="s">
        <v>71</v>
      </c>
      <c r="E282" s="204" t="s">
        <v>153</v>
      </c>
      <c r="F282" s="204" t="s">
        <v>442</v>
      </c>
      <c r="G282" s="191"/>
      <c r="H282" s="191"/>
      <c r="I282" s="194"/>
      <c r="J282" s="205">
        <f>BK282</f>
        <v>0</v>
      </c>
      <c r="K282" s="191"/>
      <c r="L282" s="196"/>
      <c r="M282" s="197"/>
      <c r="N282" s="198"/>
      <c r="O282" s="198"/>
      <c r="P282" s="199">
        <f>SUM(P283:P306)</f>
        <v>0</v>
      </c>
      <c r="Q282" s="198"/>
      <c r="R282" s="199">
        <f>SUM(R283:R306)</f>
        <v>0</v>
      </c>
      <c r="S282" s="198"/>
      <c r="T282" s="200">
        <f>SUM(T283:T306)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1" t="s">
        <v>80</v>
      </c>
      <c r="AT282" s="202" t="s">
        <v>71</v>
      </c>
      <c r="AU282" s="202" t="s">
        <v>80</v>
      </c>
      <c r="AY282" s="201" t="s">
        <v>126</v>
      </c>
      <c r="BK282" s="203">
        <f>SUM(BK283:BK306)</f>
        <v>0</v>
      </c>
    </row>
    <row r="283" s="2" customFormat="1" ht="16.5" customHeight="1">
      <c r="A283" s="40"/>
      <c r="B283" s="41"/>
      <c r="C283" s="206" t="s">
        <v>443</v>
      </c>
      <c r="D283" s="206" t="s">
        <v>129</v>
      </c>
      <c r="E283" s="207" t="s">
        <v>444</v>
      </c>
      <c r="F283" s="208" t="s">
        <v>445</v>
      </c>
      <c r="G283" s="209" t="s">
        <v>295</v>
      </c>
      <c r="H283" s="210">
        <v>21.227</v>
      </c>
      <c r="I283" s="211"/>
      <c r="J283" s="212">
        <f>ROUND(I283*H283,2)</f>
        <v>0</v>
      </c>
      <c r="K283" s="208" t="s">
        <v>133</v>
      </c>
      <c r="L283" s="46"/>
      <c r="M283" s="213" t="s">
        <v>19</v>
      </c>
      <c r="N283" s="214" t="s">
        <v>43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153</v>
      </c>
      <c r="AT283" s="217" t="s">
        <v>129</v>
      </c>
      <c r="AU283" s="217" t="s">
        <v>82</v>
      </c>
      <c r="AY283" s="19" t="s">
        <v>126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80</v>
      </c>
      <c r="BK283" s="218">
        <f>ROUND(I283*H283,2)</f>
        <v>0</v>
      </c>
      <c r="BL283" s="19" t="s">
        <v>153</v>
      </c>
      <c r="BM283" s="217" t="s">
        <v>1739</v>
      </c>
    </row>
    <row r="284" s="2" customFormat="1">
      <c r="A284" s="40"/>
      <c r="B284" s="41"/>
      <c r="C284" s="42"/>
      <c r="D284" s="219" t="s">
        <v>136</v>
      </c>
      <c r="E284" s="42"/>
      <c r="F284" s="220" t="s">
        <v>447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136</v>
      </c>
      <c r="AU284" s="19" t="s">
        <v>82</v>
      </c>
    </row>
    <row r="285" s="2" customFormat="1">
      <c r="A285" s="40"/>
      <c r="B285" s="41"/>
      <c r="C285" s="42"/>
      <c r="D285" s="224" t="s">
        <v>137</v>
      </c>
      <c r="E285" s="42"/>
      <c r="F285" s="225" t="s">
        <v>448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137</v>
      </c>
      <c r="AU285" s="19" t="s">
        <v>82</v>
      </c>
    </row>
    <row r="286" s="13" customFormat="1">
      <c r="A286" s="13"/>
      <c r="B286" s="226"/>
      <c r="C286" s="227"/>
      <c r="D286" s="219" t="s">
        <v>139</v>
      </c>
      <c r="E286" s="228" t="s">
        <v>19</v>
      </c>
      <c r="F286" s="229" t="s">
        <v>305</v>
      </c>
      <c r="G286" s="227"/>
      <c r="H286" s="228" t="s">
        <v>19</v>
      </c>
      <c r="I286" s="230"/>
      <c r="J286" s="227"/>
      <c r="K286" s="227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139</v>
      </c>
      <c r="AU286" s="235" t="s">
        <v>82</v>
      </c>
      <c r="AV286" s="13" t="s">
        <v>80</v>
      </c>
      <c r="AW286" s="13" t="s">
        <v>33</v>
      </c>
      <c r="AX286" s="13" t="s">
        <v>72</v>
      </c>
      <c r="AY286" s="235" t="s">
        <v>126</v>
      </c>
    </row>
    <row r="287" s="13" customFormat="1">
      <c r="A287" s="13"/>
      <c r="B287" s="226"/>
      <c r="C287" s="227"/>
      <c r="D287" s="219" t="s">
        <v>139</v>
      </c>
      <c r="E287" s="228" t="s">
        <v>19</v>
      </c>
      <c r="F287" s="229" t="s">
        <v>1740</v>
      </c>
      <c r="G287" s="227"/>
      <c r="H287" s="228" t="s">
        <v>19</v>
      </c>
      <c r="I287" s="230"/>
      <c r="J287" s="227"/>
      <c r="K287" s="227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139</v>
      </c>
      <c r="AU287" s="235" t="s">
        <v>82</v>
      </c>
      <c r="AV287" s="13" t="s">
        <v>80</v>
      </c>
      <c r="AW287" s="13" t="s">
        <v>33</v>
      </c>
      <c r="AX287" s="13" t="s">
        <v>72</v>
      </c>
      <c r="AY287" s="235" t="s">
        <v>126</v>
      </c>
    </row>
    <row r="288" s="13" customFormat="1">
      <c r="A288" s="13"/>
      <c r="B288" s="226"/>
      <c r="C288" s="227"/>
      <c r="D288" s="219" t="s">
        <v>139</v>
      </c>
      <c r="E288" s="228" t="s">
        <v>19</v>
      </c>
      <c r="F288" s="229" t="s">
        <v>1741</v>
      </c>
      <c r="G288" s="227"/>
      <c r="H288" s="228" t="s">
        <v>19</v>
      </c>
      <c r="I288" s="230"/>
      <c r="J288" s="227"/>
      <c r="K288" s="227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139</v>
      </c>
      <c r="AU288" s="235" t="s">
        <v>82</v>
      </c>
      <c r="AV288" s="13" t="s">
        <v>80</v>
      </c>
      <c r="AW288" s="13" t="s">
        <v>33</v>
      </c>
      <c r="AX288" s="13" t="s">
        <v>72</v>
      </c>
      <c r="AY288" s="235" t="s">
        <v>126</v>
      </c>
    </row>
    <row r="289" s="14" customFormat="1">
      <c r="A289" s="14"/>
      <c r="B289" s="236"/>
      <c r="C289" s="237"/>
      <c r="D289" s="219" t="s">
        <v>139</v>
      </c>
      <c r="E289" s="239" t="s">
        <v>19</v>
      </c>
      <c r="F289" s="252" t="s">
        <v>764</v>
      </c>
      <c r="G289" s="237"/>
      <c r="H289" s="240">
        <v>21.227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139</v>
      </c>
      <c r="AU289" s="246" t="s">
        <v>82</v>
      </c>
      <c r="AV289" s="14" t="s">
        <v>82</v>
      </c>
      <c r="AW289" s="14" t="s">
        <v>33</v>
      </c>
      <c r="AX289" s="14" t="s">
        <v>80</v>
      </c>
      <c r="AY289" s="246" t="s">
        <v>126</v>
      </c>
    </row>
    <row r="290" s="2" customFormat="1">
      <c r="A290" s="40"/>
      <c r="B290" s="41"/>
      <c r="C290" s="42"/>
      <c r="D290" s="219" t="s">
        <v>311</v>
      </c>
      <c r="E290" s="42"/>
      <c r="F290" s="253" t="s">
        <v>1687</v>
      </c>
      <c r="G290" s="42"/>
      <c r="H290" s="42"/>
      <c r="I290" s="42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U290" s="19" t="s">
        <v>82</v>
      </c>
    </row>
    <row r="291" s="2" customFormat="1">
      <c r="A291" s="40"/>
      <c r="B291" s="41"/>
      <c r="C291" s="42"/>
      <c r="D291" s="219" t="s">
        <v>311</v>
      </c>
      <c r="E291" s="42"/>
      <c r="F291" s="254" t="s">
        <v>1688</v>
      </c>
      <c r="G291" s="42"/>
      <c r="H291" s="255">
        <v>145.559</v>
      </c>
      <c r="I291" s="42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U291" s="19" t="s">
        <v>82</v>
      </c>
    </row>
    <row r="292" s="2" customFormat="1">
      <c r="A292" s="40"/>
      <c r="B292" s="41"/>
      <c r="C292" s="42"/>
      <c r="D292" s="219" t="s">
        <v>311</v>
      </c>
      <c r="E292" s="42"/>
      <c r="F292" s="254" t="s">
        <v>1689</v>
      </c>
      <c r="G292" s="42"/>
      <c r="H292" s="255">
        <v>24.774999999999999</v>
      </c>
      <c r="I292" s="42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U292" s="19" t="s">
        <v>82</v>
      </c>
    </row>
    <row r="293" s="2" customFormat="1">
      <c r="A293" s="40"/>
      <c r="B293" s="41"/>
      <c r="C293" s="42"/>
      <c r="D293" s="219" t="s">
        <v>311</v>
      </c>
      <c r="E293" s="42"/>
      <c r="F293" s="256" t="s">
        <v>1690</v>
      </c>
      <c r="G293" s="42"/>
      <c r="H293" s="42"/>
      <c r="I293" s="42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U293" s="19" t="s">
        <v>82</v>
      </c>
    </row>
    <row r="294" s="2" customFormat="1">
      <c r="A294" s="40"/>
      <c r="B294" s="41"/>
      <c r="C294" s="42"/>
      <c r="D294" s="219" t="s">
        <v>311</v>
      </c>
      <c r="E294" s="42"/>
      <c r="F294" s="257" t="s">
        <v>1691</v>
      </c>
      <c r="G294" s="42"/>
      <c r="H294" s="255">
        <v>145.559</v>
      </c>
      <c r="I294" s="42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U294" s="19" t="s">
        <v>82</v>
      </c>
    </row>
    <row r="295" s="2" customFormat="1">
      <c r="A295" s="40"/>
      <c r="B295" s="41"/>
      <c r="C295" s="42"/>
      <c r="D295" s="219" t="s">
        <v>311</v>
      </c>
      <c r="E295" s="42"/>
      <c r="F295" s="256" t="s">
        <v>1692</v>
      </c>
      <c r="G295" s="42"/>
      <c r="H295" s="42"/>
      <c r="I295" s="42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U295" s="19" t="s">
        <v>82</v>
      </c>
    </row>
    <row r="296" s="2" customFormat="1">
      <c r="A296" s="40"/>
      <c r="B296" s="41"/>
      <c r="C296" s="42"/>
      <c r="D296" s="219" t="s">
        <v>311</v>
      </c>
      <c r="E296" s="42"/>
      <c r="F296" s="257" t="s">
        <v>1693</v>
      </c>
      <c r="G296" s="42"/>
      <c r="H296" s="255">
        <v>24.774999999999999</v>
      </c>
      <c r="I296" s="42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U296" s="19" t="s">
        <v>82</v>
      </c>
    </row>
    <row r="297" s="2" customFormat="1">
      <c r="A297" s="40"/>
      <c r="B297" s="41"/>
      <c r="C297" s="42"/>
      <c r="D297" s="219" t="s">
        <v>311</v>
      </c>
      <c r="E297" s="42"/>
      <c r="F297" s="253" t="s">
        <v>1694</v>
      </c>
      <c r="G297" s="42"/>
      <c r="H297" s="42"/>
      <c r="I297" s="42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U297" s="19" t="s">
        <v>82</v>
      </c>
    </row>
    <row r="298" s="2" customFormat="1">
      <c r="A298" s="40"/>
      <c r="B298" s="41"/>
      <c r="C298" s="42"/>
      <c r="D298" s="219" t="s">
        <v>311</v>
      </c>
      <c r="E298" s="42"/>
      <c r="F298" s="254" t="s">
        <v>1695</v>
      </c>
      <c r="G298" s="42"/>
      <c r="H298" s="255">
        <v>43.744</v>
      </c>
      <c r="I298" s="42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U298" s="19" t="s">
        <v>82</v>
      </c>
    </row>
    <row r="299" s="2" customFormat="1">
      <c r="A299" s="40"/>
      <c r="B299" s="41"/>
      <c r="C299" s="42"/>
      <c r="D299" s="219" t="s">
        <v>311</v>
      </c>
      <c r="E299" s="42"/>
      <c r="F299" s="254" t="s">
        <v>1696</v>
      </c>
      <c r="G299" s="42"/>
      <c r="H299" s="255">
        <v>14.986000000000001</v>
      </c>
      <c r="I299" s="42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U299" s="19" t="s">
        <v>82</v>
      </c>
    </row>
    <row r="300" s="2" customFormat="1">
      <c r="A300" s="40"/>
      <c r="B300" s="41"/>
      <c r="C300" s="42"/>
      <c r="D300" s="219" t="s">
        <v>311</v>
      </c>
      <c r="E300" s="42"/>
      <c r="F300" s="254" t="s">
        <v>1697</v>
      </c>
      <c r="G300" s="42"/>
      <c r="H300" s="255">
        <v>6.7939999999999996</v>
      </c>
      <c r="I300" s="42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U300" s="19" t="s">
        <v>82</v>
      </c>
    </row>
    <row r="301" s="2" customFormat="1">
      <c r="A301" s="40"/>
      <c r="B301" s="41"/>
      <c r="C301" s="42"/>
      <c r="D301" s="219" t="s">
        <v>311</v>
      </c>
      <c r="E301" s="42"/>
      <c r="F301" s="256" t="s">
        <v>1698</v>
      </c>
      <c r="G301" s="42"/>
      <c r="H301" s="42"/>
      <c r="I301" s="42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U301" s="19" t="s">
        <v>82</v>
      </c>
    </row>
    <row r="302" s="2" customFormat="1">
      <c r="A302" s="40"/>
      <c r="B302" s="41"/>
      <c r="C302" s="42"/>
      <c r="D302" s="219" t="s">
        <v>311</v>
      </c>
      <c r="E302" s="42"/>
      <c r="F302" s="257" t="s">
        <v>1699</v>
      </c>
      <c r="G302" s="42"/>
      <c r="H302" s="255">
        <v>43.744</v>
      </c>
      <c r="I302" s="42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U302" s="19" t="s">
        <v>82</v>
      </c>
    </row>
    <row r="303" s="2" customFormat="1">
      <c r="A303" s="40"/>
      <c r="B303" s="41"/>
      <c r="C303" s="42"/>
      <c r="D303" s="219" t="s">
        <v>311</v>
      </c>
      <c r="E303" s="42"/>
      <c r="F303" s="256" t="s">
        <v>1700</v>
      </c>
      <c r="G303" s="42"/>
      <c r="H303" s="42"/>
      <c r="I303" s="42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U303" s="19" t="s">
        <v>82</v>
      </c>
    </row>
    <row r="304" s="2" customFormat="1">
      <c r="A304" s="40"/>
      <c r="B304" s="41"/>
      <c r="C304" s="42"/>
      <c r="D304" s="219" t="s">
        <v>311</v>
      </c>
      <c r="E304" s="42"/>
      <c r="F304" s="257" t="s">
        <v>1701</v>
      </c>
      <c r="G304" s="42"/>
      <c r="H304" s="255">
        <v>14.986000000000001</v>
      </c>
      <c r="I304" s="42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U304" s="19" t="s">
        <v>82</v>
      </c>
    </row>
    <row r="305" s="2" customFormat="1">
      <c r="A305" s="40"/>
      <c r="B305" s="41"/>
      <c r="C305" s="42"/>
      <c r="D305" s="219" t="s">
        <v>311</v>
      </c>
      <c r="E305" s="42"/>
      <c r="F305" s="256" t="s">
        <v>1702</v>
      </c>
      <c r="G305" s="42"/>
      <c r="H305" s="42"/>
      <c r="I305" s="42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U305" s="19" t="s">
        <v>82</v>
      </c>
    </row>
    <row r="306" s="2" customFormat="1">
      <c r="A306" s="40"/>
      <c r="B306" s="41"/>
      <c r="C306" s="42"/>
      <c r="D306" s="219" t="s">
        <v>311</v>
      </c>
      <c r="E306" s="42"/>
      <c r="F306" s="257" t="s">
        <v>1703</v>
      </c>
      <c r="G306" s="42"/>
      <c r="H306" s="255">
        <v>6.7939999999999996</v>
      </c>
      <c r="I306" s="42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U306" s="19" t="s">
        <v>82</v>
      </c>
    </row>
    <row r="307" s="12" customFormat="1" ht="22.8" customHeight="1">
      <c r="A307" s="12"/>
      <c r="B307" s="190"/>
      <c r="C307" s="191"/>
      <c r="D307" s="192" t="s">
        <v>71</v>
      </c>
      <c r="E307" s="204" t="s">
        <v>125</v>
      </c>
      <c r="F307" s="204" t="s">
        <v>451</v>
      </c>
      <c r="G307" s="191"/>
      <c r="H307" s="191"/>
      <c r="I307" s="194"/>
      <c r="J307" s="205">
        <f>BK307</f>
        <v>0</v>
      </c>
      <c r="K307" s="191"/>
      <c r="L307" s="196"/>
      <c r="M307" s="197"/>
      <c r="N307" s="198"/>
      <c r="O307" s="198"/>
      <c r="P307" s="199">
        <f>SUM(P308:P314)</f>
        <v>0</v>
      </c>
      <c r="Q307" s="198"/>
      <c r="R307" s="199">
        <f>SUM(R308:R314)</f>
        <v>1.06908</v>
      </c>
      <c r="S307" s="198"/>
      <c r="T307" s="200">
        <f>SUM(T308:T314)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1" t="s">
        <v>80</v>
      </c>
      <c r="AT307" s="202" t="s">
        <v>71</v>
      </c>
      <c r="AU307" s="202" t="s">
        <v>80</v>
      </c>
      <c r="AY307" s="201" t="s">
        <v>126</v>
      </c>
      <c r="BK307" s="203">
        <f>SUM(BK308:BK314)</f>
        <v>0</v>
      </c>
    </row>
    <row r="308" s="2" customFormat="1" ht="16.5" customHeight="1">
      <c r="A308" s="40"/>
      <c r="B308" s="41"/>
      <c r="C308" s="206" t="s">
        <v>7</v>
      </c>
      <c r="D308" s="206" t="s">
        <v>129</v>
      </c>
      <c r="E308" s="207" t="s">
        <v>452</v>
      </c>
      <c r="F308" s="208" t="s">
        <v>453</v>
      </c>
      <c r="G308" s="209" t="s">
        <v>397</v>
      </c>
      <c r="H308" s="210">
        <v>3</v>
      </c>
      <c r="I308" s="211"/>
      <c r="J308" s="212">
        <f>ROUND(I308*H308,2)</f>
        <v>0</v>
      </c>
      <c r="K308" s="208" t="s">
        <v>133</v>
      </c>
      <c r="L308" s="46"/>
      <c r="M308" s="213" t="s">
        <v>19</v>
      </c>
      <c r="N308" s="214" t="s">
        <v>43</v>
      </c>
      <c r="O308" s="86"/>
      <c r="P308" s="215">
        <f>O308*H308</f>
        <v>0</v>
      </c>
      <c r="Q308" s="215">
        <v>0.19536000000000001</v>
      </c>
      <c r="R308" s="215">
        <f>Q308*H308</f>
        <v>0.58608000000000005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153</v>
      </c>
      <c r="AT308" s="217" t="s">
        <v>129</v>
      </c>
      <c r="AU308" s="217" t="s">
        <v>82</v>
      </c>
      <c r="AY308" s="19" t="s">
        <v>126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80</v>
      </c>
      <c r="BK308" s="218">
        <f>ROUND(I308*H308,2)</f>
        <v>0</v>
      </c>
      <c r="BL308" s="19" t="s">
        <v>153</v>
      </c>
      <c r="BM308" s="217" t="s">
        <v>1742</v>
      </c>
    </row>
    <row r="309" s="2" customFormat="1">
      <c r="A309" s="40"/>
      <c r="B309" s="41"/>
      <c r="C309" s="42"/>
      <c r="D309" s="219" t="s">
        <v>136</v>
      </c>
      <c r="E309" s="42"/>
      <c r="F309" s="220" t="s">
        <v>455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136</v>
      </c>
      <c r="AU309" s="19" t="s">
        <v>82</v>
      </c>
    </row>
    <row r="310" s="2" customFormat="1">
      <c r="A310" s="40"/>
      <c r="B310" s="41"/>
      <c r="C310" s="42"/>
      <c r="D310" s="224" t="s">
        <v>137</v>
      </c>
      <c r="E310" s="42"/>
      <c r="F310" s="225" t="s">
        <v>456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137</v>
      </c>
      <c r="AU310" s="19" t="s">
        <v>82</v>
      </c>
    </row>
    <row r="311" s="13" customFormat="1">
      <c r="A311" s="13"/>
      <c r="B311" s="226"/>
      <c r="C311" s="227"/>
      <c r="D311" s="219" t="s">
        <v>139</v>
      </c>
      <c r="E311" s="228" t="s">
        <v>19</v>
      </c>
      <c r="F311" s="229" t="s">
        <v>1743</v>
      </c>
      <c r="G311" s="227"/>
      <c r="H311" s="228" t="s">
        <v>19</v>
      </c>
      <c r="I311" s="230"/>
      <c r="J311" s="227"/>
      <c r="K311" s="227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139</v>
      </c>
      <c r="AU311" s="235" t="s">
        <v>82</v>
      </c>
      <c r="AV311" s="13" t="s">
        <v>80</v>
      </c>
      <c r="AW311" s="13" t="s">
        <v>33</v>
      </c>
      <c r="AX311" s="13" t="s">
        <v>72</v>
      </c>
      <c r="AY311" s="235" t="s">
        <v>126</v>
      </c>
    </row>
    <row r="312" s="14" customFormat="1">
      <c r="A312" s="14"/>
      <c r="B312" s="236"/>
      <c r="C312" s="237"/>
      <c r="D312" s="219" t="s">
        <v>139</v>
      </c>
      <c r="E312" s="238" t="s">
        <v>19</v>
      </c>
      <c r="F312" s="239" t="s">
        <v>1744</v>
      </c>
      <c r="G312" s="237"/>
      <c r="H312" s="240">
        <v>3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139</v>
      </c>
      <c r="AU312" s="246" t="s">
        <v>82</v>
      </c>
      <c r="AV312" s="14" t="s">
        <v>82</v>
      </c>
      <c r="AW312" s="14" t="s">
        <v>33</v>
      </c>
      <c r="AX312" s="14" t="s">
        <v>80</v>
      </c>
      <c r="AY312" s="246" t="s">
        <v>126</v>
      </c>
    </row>
    <row r="313" s="2" customFormat="1" ht="16.5" customHeight="1">
      <c r="A313" s="40"/>
      <c r="B313" s="41"/>
      <c r="C313" s="269" t="s">
        <v>459</v>
      </c>
      <c r="D313" s="269" t="s">
        <v>383</v>
      </c>
      <c r="E313" s="270" t="s">
        <v>460</v>
      </c>
      <c r="F313" s="271" t="s">
        <v>461</v>
      </c>
      <c r="G313" s="272" t="s">
        <v>397</v>
      </c>
      <c r="H313" s="273">
        <v>3</v>
      </c>
      <c r="I313" s="274"/>
      <c r="J313" s="275">
        <f>ROUND(I313*H313,2)</f>
        <v>0</v>
      </c>
      <c r="K313" s="271" t="s">
        <v>133</v>
      </c>
      <c r="L313" s="276"/>
      <c r="M313" s="277" t="s">
        <v>19</v>
      </c>
      <c r="N313" s="278" t="s">
        <v>43</v>
      </c>
      <c r="O313" s="86"/>
      <c r="P313" s="215">
        <f>O313*H313</f>
        <v>0</v>
      </c>
      <c r="Q313" s="215">
        <v>0.161</v>
      </c>
      <c r="R313" s="215">
        <f>Q313*H313</f>
        <v>0.48299999999999998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183</v>
      </c>
      <c r="AT313" s="217" t="s">
        <v>383</v>
      </c>
      <c r="AU313" s="217" t="s">
        <v>82</v>
      </c>
      <c r="AY313" s="19" t="s">
        <v>126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80</v>
      </c>
      <c r="BK313" s="218">
        <f>ROUND(I313*H313,2)</f>
        <v>0</v>
      </c>
      <c r="BL313" s="19" t="s">
        <v>153</v>
      </c>
      <c r="BM313" s="217" t="s">
        <v>1745</v>
      </c>
    </row>
    <row r="314" s="2" customFormat="1">
      <c r="A314" s="40"/>
      <c r="B314" s="41"/>
      <c r="C314" s="42"/>
      <c r="D314" s="219" t="s">
        <v>136</v>
      </c>
      <c r="E314" s="42"/>
      <c r="F314" s="220" t="s">
        <v>461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136</v>
      </c>
      <c r="AU314" s="19" t="s">
        <v>82</v>
      </c>
    </row>
    <row r="315" s="12" customFormat="1" ht="22.8" customHeight="1">
      <c r="A315" s="12"/>
      <c r="B315" s="190"/>
      <c r="C315" s="191"/>
      <c r="D315" s="192" t="s">
        <v>71</v>
      </c>
      <c r="E315" s="204" t="s">
        <v>183</v>
      </c>
      <c r="F315" s="204" t="s">
        <v>464</v>
      </c>
      <c r="G315" s="191"/>
      <c r="H315" s="191"/>
      <c r="I315" s="194"/>
      <c r="J315" s="205">
        <f>BK315</f>
        <v>0</v>
      </c>
      <c r="K315" s="191"/>
      <c r="L315" s="196"/>
      <c r="M315" s="197"/>
      <c r="N315" s="198"/>
      <c r="O315" s="198"/>
      <c r="P315" s="199">
        <f>SUM(P316:P639)</f>
        <v>0</v>
      </c>
      <c r="Q315" s="198"/>
      <c r="R315" s="199">
        <f>SUM(R316:R639)</f>
        <v>36.206921660000006</v>
      </c>
      <c r="S315" s="198"/>
      <c r="T315" s="200">
        <f>SUM(T316:T639)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1" t="s">
        <v>80</v>
      </c>
      <c r="AT315" s="202" t="s">
        <v>71</v>
      </c>
      <c r="AU315" s="202" t="s">
        <v>80</v>
      </c>
      <c r="AY315" s="201" t="s">
        <v>126</v>
      </c>
      <c r="BK315" s="203">
        <f>SUM(BK316:BK639)</f>
        <v>0</v>
      </c>
    </row>
    <row r="316" s="2" customFormat="1" ht="16.5" customHeight="1">
      <c r="A316" s="40"/>
      <c r="B316" s="41"/>
      <c r="C316" s="206" t="s">
        <v>465</v>
      </c>
      <c r="D316" s="206" t="s">
        <v>129</v>
      </c>
      <c r="E316" s="207" t="s">
        <v>466</v>
      </c>
      <c r="F316" s="208" t="s">
        <v>467</v>
      </c>
      <c r="G316" s="209" t="s">
        <v>277</v>
      </c>
      <c r="H316" s="210">
        <v>72.790000000000006</v>
      </c>
      <c r="I316" s="211"/>
      <c r="J316" s="212">
        <f>ROUND(I316*H316,2)</f>
        <v>0</v>
      </c>
      <c r="K316" s="208" t="s">
        <v>133</v>
      </c>
      <c r="L316" s="46"/>
      <c r="M316" s="213" t="s">
        <v>19</v>
      </c>
      <c r="N316" s="214" t="s">
        <v>43</v>
      </c>
      <c r="O316" s="86"/>
      <c r="P316" s="215">
        <f>O316*H316</f>
        <v>0</v>
      </c>
      <c r="Q316" s="215">
        <v>1.0000000000000001E-05</v>
      </c>
      <c r="R316" s="215">
        <f>Q316*H316</f>
        <v>0.00072790000000000007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153</v>
      </c>
      <c r="AT316" s="217" t="s">
        <v>129</v>
      </c>
      <c r="AU316" s="217" t="s">
        <v>82</v>
      </c>
      <c r="AY316" s="19" t="s">
        <v>126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80</v>
      </c>
      <c r="BK316" s="218">
        <f>ROUND(I316*H316,2)</f>
        <v>0</v>
      </c>
      <c r="BL316" s="19" t="s">
        <v>153</v>
      </c>
      <c r="BM316" s="217" t="s">
        <v>1746</v>
      </c>
    </row>
    <row r="317" s="2" customFormat="1">
      <c r="A317" s="40"/>
      <c r="B317" s="41"/>
      <c r="C317" s="42"/>
      <c r="D317" s="219" t="s">
        <v>136</v>
      </c>
      <c r="E317" s="42"/>
      <c r="F317" s="220" t="s">
        <v>469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136</v>
      </c>
      <c r="AU317" s="19" t="s">
        <v>82</v>
      </c>
    </row>
    <row r="318" s="2" customFormat="1">
      <c r="A318" s="40"/>
      <c r="B318" s="41"/>
      <c r="C318" s="42"/>
      <c r="D318" s="224" t="s">
        <v>137</v>
      </c>
      <c r="E318" s="42"/>
      <c r="F318" s="225" t="s">
        <v>470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137</v>
      </c>
      <c r="AU318" s="19" t="s">
        <v>82</v>
      </c>
    </row>
    <row r="319" s="2" customFormat="1" ht="16.5" customHeight="1">
      <c r="A319" s="40"/>
      <c r="B319" s="41"/>
      <c r="C319" s="269" t="s">
        <v>471</v>
      </c>
      <c r="D319" s="269" t="s">
        <v>383</v>
      </c>
      <c r="E319" s="270" t="s">
        <v>472</v>
      </c>
      <c r="F319" s="271" t="s">
        <v>473</v>
      </c>
      <c r="G319" s="272" t="s">
        <v>277</v>
      </c>
      <c r="H319" s="273">
        <v>57.366</v>
      </c>
      <c r="I319" s="274"/>
      <c r="J319" s="275">
        <f>ROUND(I319*H319,2)</f>
        <v>0</v>
      </c>
      <c r="K319" s="271" t="s">
        <v>133</v>
      </c>
      <c r="L319" s="276"/>
      <c r="M319" s="277" t="s">
        <v>19</v>
      </c>
      <c r="N319" s="278" t="s">
        <v>43</v>
      </c>
      <c r="O319" s="86"/>
      <c r="P319" s="215">
        <f>O319*H319</f>
        <v>0</v>
      </c>
      <c r="Q319" s="215">
        <v>0.0040400000000000002</v>
      </c>
      <c r="R319" s="215">
        <f>Q319*H319</f>
        <v>0.23175864000000002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183</v>
      </c>
      <c r="AT319" s="217" t="s">
        <v>383</v>
      </c>
      <c r="AU319" s="217" t="s">
        <v>82</v>
      </c>
      <c r="AY319" s="19" t="s">
        <v>126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80</v>
      </c>
      <c r="BK319" s="218">
        <f>ROUND(I319*H319,2)</f>
        <v>0</v>
      </c>
      <c r="BL319" s="19" t="s">
        <v>153</v>
      </c>
      <c r="BM319" s="217" t="s">
        <v>1747</v>
      </c>
    </row>
    <row r="320" s="2" customFormat="1">
      <c r="A320" s="40"/>
      <c r="B320" s="41"/>
      <c r="C320" s="42"/>
      <c r="D320" s="219" t="s">
        <v>136</v>
      </c>
      <c r="E320" s="42"/>
      <c r="F320" s="220" t="s">
        <v>473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136</v>
      </c>
      <c r="AU320" s="19" t="s">
        <v>82</v>
      </c>
    </row>
    <row r="321" s="13" customFormat="1">
      <c r="A321" s="13"/>
      <c r="B321" s="226"/>
      <c r="C321" s="227"/>
      <c r="D321" s="219" t="s">
        <v>139</v>
      </c>
      <c r="E321" s="228" t="s">
        <v>19</v>
      </c>
      <c r="F321" s="229" t="s">
        <v>305</v>
      </c>
      <c r="G321" s="227"/>
      <c r="H321" s="228" t="s">
        <v>19</v>
      </c>
      <c r="I321" s="230"/>
      <c r="J321" s="227"/>
      <c r="K321" s="227"/>
      <c r="L321" s="231"/>
      <c r="M321" s="232"/>
      <c r="N321" s="233"/>
      <c r="O321" s="233"/>
      <c r="P321" s="233"/>
      <c r="Q321" s="233"/>
      <c r="R321" s="233"/>
      <c r="S321" s="233"/>
      <c r="T321" s="23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5" t="s">
        <v>139</v>
      </c>
      <c r="AU321" s="235" t="s">
        <v>82</v>
      </c>
      <c r="AV321" s="13" t="s">
        <v>80</v>
      </c>
      <c r="AW321" s="13" t="s">
        <v>33</v>
      </c>
      <c r="AX321" s="13" t="s">
        <v>72</v>
      </c>
      <c r="AY321" s="235" t="s">
        <v>126</v>
      </c>
    </row>
    <row r="322" s="13" customFormat="1">
      <c r="A322" s="13"/>
      <c r="B322" s="226"/>
      <c r="C322" s="227"/>
      <c r="D322" s="219" t="s">
        <v>139</v>
      </c>
      <c r="E322" s="228" t="s">
        <v>19</v>
      </c>
      <c r="F322" s="229" t="s">
        <v>1748</v>
      </c>
      <c r="G322" s="227"/>
      <c r="H322" s="228" t="s">
        <v>19</v>
      </c>
      <c r="I322" s="230"/>
      <c r="J322" s="227"/>
      <c r="K322" s="227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139</v>
      </c>
      <c r="AU322" s="235" t="s">
        <v>82</v>
      </c>
      <c r="AV322" s="13" t="s">
        <v>80</v>
      </c>
      <c r="AW322" s="13" t="s">
        <v>33</v>
      </c>
      <c r="AX322" s="13" t="s">
        <v>72</v>
      </c>
      <c r="AY322" s="235" t="s">
        <v>126</v>
      </c>
    </row>
    <row r="323" s="14" customFormat="1">
      <c r="A323" s="14"/>
      <c r="B323" s="236"/>
      <c r="C323" s="237"/>
      <c r="D323" s="219" t="s">
        <v>139</v>
      </c>
      <c r="E323" s="239" t="s">
        <v>19</v>
      </c>
      <c r="F323" s="252" t="s">
        <v>221</v>
      </c>
      <c r="G323" s="237"/>
      <c r="H323" s="240">
        <v>55.695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139</v>
      </c>
      <c r="AU323" s="246" t="s">
        <v>82</v>
      </c>
      <c r="AV323" s="14" t="s">
        <v>82</v>
      </c>
      <c r="AW323" s="14" t="s">
        <v>33</v>
      </c>
      <c r="AX323" s="14" t="s">
        <v>80</v>
      </c>
      <c r="AY323" s="246" t="s">
        <v>126</v>
      </c>
    </row>
    <row r="324" s="2" customFormat="1">
      <c r="A324" s="40"/>
      <c r="B324" s="41"/>
      <c r="C324" s="42"/>
      <c r="D324" s="219" t="s">
        <v>311</v>
      </c>
      <c r="E324" s="42"/>
      <c r="F324" s="253" t="s">
        <v>1694</v>
      </c>
      <c r="G324" s="42"/>
      <c r="H324" s="42"/>
      <c r="I324" s="42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U324" s="19" t="s">
        <v>82</v>
      </c>
    </row>
    <row r="325" s="2" customFormat="1">
      <c r="A325" s="40"/>
      <c r="B325" s="41"/>
      <c r="C325" s="42"/>
      <c r="D325" s="219" t="s">
        <v>311</v>
      </c>
      <c r="E325" s="42"/>
      <c r="F325" s="254" t="s">
        <v>1695</v>
      </c>
      <c r="G325" s="42"/>
      <c r="H325" s="255">
        <v>43.744</v>
      </c>
      <c r="I325" s="42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U325" s="19" t="s">
        <v>82</v>
      </c>
    </row>
    <row r="326" s="2" customFormat="1">
      <c r="A326" s="40"/>
      <c r="B326" s="41"/>
      <c r="C326" s="42"/>
      <c r="D326" s="219" t="s">
        <v>311</v>
      </c>
      <c r="E326" s="42"/>
      <c r="F326" s="254" t="s">
        <v>1696</v>
      </c>
      <c r="G326" s="42"/>
      <c r="H326" s="255">
        <v>14.986000000000001</v>
      </c>
      <c r="I326" s="42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U326" s="19" t="s">
        <v>82</v>
      </c>
    </row>
    <row r="327" s="2" customFormat="1">
      <c r="A327" s="40"/>
      <c r="B327" s="41"/>
      <c r="C327" s="42"/>
      <c r="D327" s="219" t="s">
        <v>311</v>
      </c>
      <c r="E327" s="42"/>
      <c r="F327" s="254" t="s">
        <v>1697</v>
      </c>
      <c r="G327" s="42"/>
      <c r="H327" s="255">
        <v>6.7939999999999996</v>
      </c>
      <c r="I327" s="42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U327" s="19" t="s">
        <v>82</v>
      </c>
    </row>
    <row r="328" s="2" customFormat="1">
      <c r="A328" s="40"/>
      <c r="B328" s="41"/>
      <c r="C328" s="42"/>
      <c r="D328" s="219" t="s">
        <v>311</v>
      </c>
      <c r="E328" s="42"/>
      <c r="F328" s="256" t="s">
        <v>1698</v>
      </c>
      <c r="G328" s="42"/>
      <c r="H328" s="42"/>
      <c r="I328" s="42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U328" s="19" t="s">
        <v>82</v>
      </c>
    </row>
    <row r="329" s="2" customFormat="1">
      <c r="A329" s="40"/>
      <c r="B329" s="41"/>
      <c r="C329" s="42"/>
      <c r="D329" s="219" t="s">
        <v>311</v>
      </c>
      <c r="E329" s="42"/>
      <c r="F329" s="257" t="s">
        <v>1699</v>
      </c>
      <c r="G329" s="42"/>
      <c r="H329" s="255">
        <v>43.744</v>
      </c>
      <c r="I329" s="42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U329" s="19" t="s">
        <v>82</v>
      </c>
    </row>
    <row r="330" s="2" customFormat="1">
      <c r="A330" s="40"/>
      <c r="B330" s="41"/>
      <c r="C330" s="42"/>
      <c r="D330" s="219" t="s">
        <v>311</v>
      </c>
      <c r="E330" s="42"/>
      <c r="F330" s="256" t="s">
        <v>1700</v>
      </c>
      <c r="G330" s="42"/>
      <c r="H330" s="42"/>
      <c r="I330" s="42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U330" s="19" t="s">
        <v>82</v>
      </c>
    </row>
    <row r="331" s="2" customFormat="1">
      <c r="A331" s="40"/>
      <c r="B331" s="41"/>
      <c r="C331" s="42"/>
      <c r="D331" s="219" t="s">
        <v>311</v>
      </c>
      <c r="E331" s="42"/>
      <c r="F331" s="257" t="s">
        <v>1701</v>
      </c>
      <c r="G331" s="42"/>
      <c r="H331" s="255">
        <v>14.986000000000001</v>
      </c>
      <c r="I331" s="42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U331" s="19" t="s">
        <v>82</v>
      </c>
    </row>
    <row r="332" s="2" customFormat="1">
      <c r="A332" s="40"/>
      <c r="B332" s="41"/>
      <c r="C332" s="42"/>
      <c r="D332" s="219" t="s">
        <v>311</v>
      </c>
      <c r="E332" s="42"/>
      <c r="F332" s="256" t="s">
        <v>1702</v>
      </c>
      <c r="G332" s="42"/>
      <c r="H332" s="42"/>
      <c r="I332" s="42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U332" s="19" t="s">
        <v>82</v>
      </c>
    </row>
    <row r="333" s="2" customFormat="1">
      <c r="A333" s="40"/>
      <c r="B333" s="41"/>
      <c r="C333" s="42"/>
      <c r="D333" s="219" t="s">
        <v>311</v>
      </c>
      <c r="E333" s="42"/>
      <c r="F333" s="257" t="s">
        <v>1703</v>
      </c>
      <c r="G333" s="42"/>
      <c r="H333" s="255">
        <v>6.7939999999999996</v>
      </c>
      <c r="I333" s="42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U333" s="19" t="s">
        <v>82</v>
      </c>
    </row>
    <row r="334" s="14" customFormat="1">
      <c r="A334" s="14"/>
      <c r="B334" s="236"/>
      <c r="C334" s="237"/>
      <c r="D334" s="219" t="s">
        <v>139</v>
      </c>
      <c r="E334" s="237"/>
      <c r="F334" s="239" t="s">
        <v>1749</v>
      </c>
      <c r="G334" s="237"/>
      <c r="H334" s="240">
        <v>57.366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139</v>
      </c>
      <c r="AU334" s="246" t="s">
        <v>82</v>
      </c>
      <c r="AV334" s="14" t="s">
        <v>82</v>
      </c>
      <c r="AW334" s="14" t="s">
        <v>4</v>
      </c>
      <c r="AX334" s="14" t="s">
        <v>80</v>
      </c>
      <c r="AY334" s="246" t="s">
        <v>126</v>
      </c>
    </row>
    <row r="335" s="2" customFormat="1" ht="16.5" customHeight="1">
      <c r="A335" s="40"/>
      <c r="B335" s="41"/>
      <c r="C335" s="269" t="s">
        <v>477</v>
      </c>
      <c r="D335" s="269" t="s">
        <v>383</v>
      </c>
      <c r="E335" s="270" t="s">
        <v>478</v>
      </c>
      <c r="F335" s="271" t="s">
        <v>479</v>
      </c>
      <c r="G335" s="272" t="s">
        <v>277</v>
      </c>
      <c r="H335" s="273">
        <v>17.608000000000001</v>
      </c>
      <c r="I335" s="274"/>
      <c r="J335" s="275">
        <f>ROUND(I335*H335,2)</f>
        <v>0</v>
      </c>
      <c r="K335" s="271" t="s">
        <v>133</v>
      </c>
      <c r="L335" s="276"/>
      <c r="M335" s="277" t="s">
        <v>19</v>
      </c>
      <c r="N335" s="278" t="s">
        <v>43</v>
      </c>
      <c r="O335" s="86"/>
      <c r="P335" s="215">
        <f>O335*H335</f>
        <v>0</v>
      </c>
      <c r="Q335" s="215">
        <v>0.0038999999999999998</v>
      </c>
      <c r="R335" s="215">
        <f>Q335*H335</f>
        <v>0.068671200000000002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183</v>
      </c>
      <c r="AT335" s="217" t="s">
        <v>383</v>
      </c>
      <c r="AU335" s="217" t="s">
        <v>82</v>
      </c>
      <c r="AY335" s="19" t="s">
        <v>126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80</v>
      </c>
      <c r="BK335" s="218">
        <f>ROUND(I335*H335,2)</f>
        <v>0</v>
      </c>
      <c r="BL335" s="19" t="s">
        <v>153</v>
      </c>
      <c r="BM335" s="217" t="s">
        <v>1750</v>
      </c>
    </row>
    <row r="336" s="2" customFormat="1">
      <c r="A336" s="40"/>
      <c r="B336" s="41"/>
      <c r="C336" s="42"/>
      <c r="D336" s="219" t="s">
        <v>136</v>
      </c>
      <c r="E336" s="42"/>
      <c r="F336" s="220" t="s">
        <v>479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136</v>
      </c>
      <c r="AU336" s="19" t="s">
        <v>82</v>
      </c>
    </row>
    <row r="337" s="13" customFormat="1">
      <c r="A337" s="13"/>
      <c r="B337" s="226"/>
      <c r="C337" s="227"/>
      <c r="D337" s="219" t="s">
        <v>139</v>
      </c>
      <c r="E337" s="228" t="s">
        <v>19</v>
      </c>
      <c r="F337" s="229" t="s">
        <v>305</v>
      </c>
      <c r="G337" s="227"/>
      <c r="H337" s="228" t="s">
        <v>19</v>
      </c>
      <c r="I337" s="230"/>
      <c r="J337" s="227"/>
      <c r="K337" s="227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139</v>
      </c>
      <c r="AU337" s="235" t="s">
        <v>82</v>
      </c>
      <c r="AV337" s="13" t="s">
        <v>80</v>
      </c>
      <c r="AW337" s="13" t="s">
        <v>33</v>
      </c>
      <c r="AX337" s="13" t="s">
        <v>72</v>
      </c>
      <c r="AY337" s="235" t="s">
        <v>126</v>
      </c>
    </row>
    <row r="338" s="13" customFormat="1">
      <c r="A338" s="13"/>
      <c r="B338" s="226"/>
      <c r="C338" s="227"/>
      <c r="D338" s="219" t="s">
        <v>139</v>
      </c>
      <c r="E338" s="228" t="s">
        <v>19</v>
      </c>
      <c r="F338" s="229" t="s">
        <v>1751</v>
      </c>
      <c r="G338" s="227"/>
      <c r="H338" s="228" t="s">
        <v>19</v>
      </c>
      <c r="I338" s="230"/>
      <c r="J338" s="227"/>
      <c r="K338" s="227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139</v>
      </c>
      <c r="AU338" s="235" t="s">
        <v>82</v>
      </c>
      <c r="AV338" s="13" t="s">
        <v>80</v>
      </c>
      <c r="AW338" s="13" t="s">
        <v>33</v>
      </c>
      <c r="AX338" s="13" t="s">
        <v>72</v>
      </c>
      <c r="AY338" s="235" t="s">
        <v>126</v>
      </c>
    </row>
    <row r="339" s="13" customFormat="1">
      <c r="A339" s="13"/>
      <c r="B339" s="226"/>
      <c r="C339" s="227"/>
      <c r="D339" s="219" t="s">
        <v>139</v>
      </c>
      <c r="E339" s="228" t="s">
        <v>19</v>
      </c>
      <c r="F339" s="229" t="s">
        <v>1752</v>
      </c>
      <c r="G339" s="227"/>
      <c r="H339" s="228" t="s">
        <v>19</v>
      </c>
      <c r="I339" s="230"/>
      <c r="J339" s="227"/>
      <c r="K339" s="227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139</v>
      </c>
      <c r="AU339" s="235" t="s">
        <v>82</v>
      </c>
      <c r="AV339" s="13" t="s">
        <v>80</v>
      </c>
      <c r="AW339" s="13" t="s">
        <v>33</v>
      </c>
      <c r="AX339" s="13" t="s">
        <v>72</v>
      </c>
      <c r="AY339" s="235" t="s">
        <v>126</v>
      </c>
    </row>
    <row r="340" s="14" customFormat="1">
      <c r="A340" s="14"/>
      <c r="B340" s="236"/>
      <c r="C340" s="237"/>
      <c r="D340" s="219" t="s">
        <v>139</v>
      </c>
      <c r="E340" s="239" t="s">
        <v>19</v>
      </c>
      <c r="F340" s="252" t="s">
        <v>224</v>
      </c>
      <c r="G340" s="237"/>
      <c r="H340" s="240">
        <v>17.094999999999999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6" t="s">
        <v>139</v>
      </c>
      <c r="AU340" s="246" t="s">
        <v>82</v>
      </c>
      <c r="AV340" s="14" t="s">
        <v>82</v>
      </c>
      <c r="AW340" s="14" t="s">
        <v>33</v>
      </c>
      <c r="AX340" s="14" t="s">
        <v>80</v>
      </c>
      <c r="AY340" s="246" t="s">
        <v>126</v>
      </c>
    </row>
    <row r="341" s="2" customFormat="1">
      <c r="A341" s="40"/>
      <c r="B341" s="41"/>
      <c r="C341" s="42"/>
      <c r="D341" s="219" t="s">
        <v>311</v>
      </c>
      <c r="E341" s="42"/>
      <c r="F341" s="253" t="s">
        <v>1694</v>
      </c>
      <c r="G341" s="42"/>
      <c r="H341" s="42"/>
      <c r="I341" s="42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U341" s="19" t="s">
        <v>82</v>
      </c>
    </row>
    <row r="342" s="2" customFormat="1">
      <c r="A342" s="40"/>
      <c r="B342" s="41"/>
      <c r="C342" s="42"/>
      <c r="D342" s="219" t="s">
        <v>311</v>
      </c>
      <c r="E342" s="42"/>
      <c r="F342" s="254" t="s">
        <v>1695</v>
      </c>
      <c r="G342" s="42"/>
      <c r="H342" s="255">
        <v>43.744</v>
      </c>
      <c r="I342" s="42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U342" s="19" t="s">
        <v>82</v>
      </c>
    </row>
    <row r="343" s="2" customFormat="1">
      <c r="A343" s="40"/>
      <c r="B343" s="41"/>
      <c r="C343" s="42"/>
      <c r="D343" s="219" t="s">
        <v>311</v>
      </c>
      <c r="E343" s="42"/>
      <c r="F343" s="254" t="s">
        <v>1696</v>
      </c>
      <c r="G343" s="42"/>
      <c r="H343" s="255">
        <v>14.986000000000001</v>
      </c>
      <c r="I343" s="42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U343" s="19" t="s">
        <v>82</v>
      </c>
    </row>
    <row r="344" s="2" customFormat="1">
      <c r="A344" s="40"/>
      <c r="B344" s="41"/>
      <c r="C344" s="42"/>
      <c r="D344" s="219" t="s">
        <v>311</v>
      </c>
      <c r="E344" s="42"/>
      <c r="F344" s="254" t="s">
        <v>1697</v>
      </c>
      <c r="G344" s="42"/>
      <c r="H344" s="255">
        <v>6.7939999999999996</v>
      </c>
      <c r="I344" s="42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U344" s="19" t="s">
        <v>82</v>
      </c>
    </row>
    <row r="345" s="2" customFormat="1">
      <c r="A345" s="40"/>
      <c r="B345" s="41"/>
      <c r="C345" s="42"/>
      <c r="D345" s="219" t="s">
        <v>311</v>
      </c>
      <c r="E345" s="42"/>
      <c r="F345" s="256" t="s">
        <v>1698</v>
      </c>
      <c r="G345" s="42"/>
      <c r="H345" s="42"/>
      <c r="I345" s="42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U345" s="19" t="s">
        <v>82</v>
      </c>
    </row>
    <row r="346" s="2" customFormat="1">
      <c r="A346" s="40"/>
      <c r="B346" s="41"/>
      <c r="C346" s="42"/>
      <c r="D346" s="219" t="s">
        <v>311</v>
      </c>
      <c r="E346" s="42"/>
      <c r="F346" s="257" t="s">
        <v>1699</v>
      </c>
      <c r="G346" s="42"/>
      <c r="H346" s="255">
        <v>43.744</v>
      </c>
      <c r="I346" s="42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U346" s="19" t="s">
        <v>82</v>
      </c>
    </row>
    <row r="347" s="2" customFormat="1">
      <c r="A347" s="40"/>
      <c r="B347" s="41"/>
      <c r="C347" s="42"/>
      <c r="D347" s="219" t="s">
        <v>311</v>
      </c>
      <c r="E347" s="42"/>
      <c r="F347" s="256" t="s">
        <v>1700</v>
      </c>
      <c r="G347" s="42"/>
      <c r="H347" s="42"/>
      <c r="I347" s="42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U347" s="19" t="s">
        <v>82</v>
      </c>
    </row>
    <row r="348" s="2" customFormat="1">
      <c r="A348" s="40"/>
      <c r="B348" s="41"/>
      <c r="C348" s="42"/>
      <c r="D348" s="219" t="s">
        <v>311</v>
      </c>
      <c r="E348" s="42"/>
      <c r="F348" s="257" t="s">
        <v>1701</v>
      </c>
      <c r="G348" s="42"/>
      <c r="H348" s="255">
        <v>14.986000000000001</v>
      </c>
      <c r="I348" s="42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U348" s="19" t="s">
        <v>82</v>
      </c>
    </row>
    <row r="349" s="2" customFormat="1">
      <c r="A349" s="40"/>
      <c r="B349" s="41"/>
      <c r="C349" s="42"/>
      <c r="D349" s="219" t="s">
        <v>311</v>
      </c>
      <c r="E349" s="42"/>
      <c r="F349" s="256" t="s">
        <v>1702</v>
      </c>
      <c r="G349" s="42"/>
      <c r="H349" s="42"/>
      <c r="I349" s="42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U349" s="19" t="s">
        <v>82</v>
      </c>
    </row>
    <row r="350" s="2" customFormat="1">
      <c r="A350" s="40"/>
      <c r="B350" s="41"/>
      <c r="C350" s="42"/>
      <c r="D350" s="219" t="s">
        <v>311</v>
      </c>
      <c r="E350" s="42"/>
      <c r="F350" s="257" t="s">
        <v>1703</v>
      </c>
      <c r="G350" s="42"/>
      <c r="H350" s="255">
        <v>6.7939999999999996</v>
      </c>
      <c r="I350" s="42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U350" s="19" t="s">
        <v>82</v>
      </c>
    </row>
    <row r="351" s="2" customFormat="1">
      <c r="A351" s="40"/>
      <c r="B351" s="41"/>
      <c r="C351" s="42"/>
      <c r="D351" s="219" t="s">
        <v>311</v>
      </c>
      <c r="E351" s="42"/>
      <c r="F351" s="253" t="s">
        <v>1753</v>
      </c>
      <c r="G351" s="42"/>
      <c r="H351" s="42"/>
      <c r="I351" s="42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U351" s="19" t="s">
        <v>82</v>
      </c>
    </row>
    <row r="352" s="2" customFormat="1">
      <c r="A352" s="40"/>
      <c r="B352" s="41"/>
      <c r="C352" s="42"/>
      <c r="D352" s="219" t="s">
        <v>311</v>
      </c>
      <c r="E352" s="42"/>
      <c r="F352" s="254" t="s">
        <v>1754</v>
      </c>
      <c r="G352" s="42"/>
      <c r="H352" s="255">
        <v>6.0549999999999997</v>
      </c>
      <c r="I352" s="42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U352" s="19" t="s">
        <v>82</v>
      </c>
    </row>
    <row r="353" s="2" customFormat="1">
      <c r="A353" s="40"/>
      <c r="B353" s="41"/>
      <c r="C353" s="42"/>
      <c r="D353" s="219" t="s">
        <v>311</v>
      </c>
      <c r="E353" s="42"/>
      <c r="F353" s="256" t="s">
        <v>1755</v>
      </c>
      <c r="G353" s="42"/>
      <c r="H353" s="42"/>
      <c r="I353" s="42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U353" s="19" t="s">
        <v>82</v>
      </c>
    </row>
    <row r="354" s="2" customFormat="1">
      <c r="A354" s="40"/>
      <c r="B354" s="41"/>
      <c r="C354" s="42"/>
      <c r="D354" s="219" t="s">
        <v>311</v>
      </c>
      <c r="E354" s="42"/>
      <c r="F354" s="257" t="s">
        <v>1756</v>
      </c>
      <c r="G354" s="42"/>
      <c r="H354" s="255">
        <v>6.0549999999999997</v>
      </c>
      <c r="I354" s="42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U354" s="19" t="s">
        <v>82</v>
      </c>
    </row>
    <row r="355" s="14" customFormat="1">
      <c r="A355" s="14"/>
      <c r="B355" s="236"/>
      <c r="C355" s="237"/>
      <c r="D355" s="219" t="s">
        <v>139</v>
      </c>
      <c r="E355" s="237"/>
      <c r="F355" s="239" t="s">
        <v>1757</v>
      </c>
      <c r="G355" s="237"/>
      <c r="H355" s="240">
        <v>17.608000000000001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139</v>
      </c>
      <c r="AU355" s="246" t="s">
        <v>82</v>
      </c>
      <c r="AV355" s="14" t="s">
        <v>82</v>
      </c>
      <c r="AW355" s="14" t="s">
        <v>4</v>
      </c>
      <c r="AX355" s="14" t="s">
        <v>80</v>
      </c>
      <c r="AY355" s="246" t="s">
        <v>126</v>
      </c>
    </row>
    <row r="356" s="2" customFormat="1" ht="16.5" customHeight="1">
      <c r="A356" s="40"/>
      <c r="B356" s="41"/>
      <c r="C356" s="206" t="s">
        <v>483</v>
      </c>
      <c r="D356" s="206" t="s">
        <v>129</v>
      </c>
      <c r="E356" s="207" t="s">
        <v>484</v>
      </c>
      <c r="F356" s="208" t="s">
        <v>485</v>
      </c>
      <c r="G356" s="209" t="s">
        <v>277</v>
      </c>
      <c r="H356" s="210">
        <v>170.334</v>
      </c>
      <c r="I356" s="211"/>
      <c r="J356" s="212">
        <f>ROUND(I356*H356,2)</f>
        <v>0</v>
      </c>
      <c r="K356" s="208" t="s">
        <v>133</v>
      </c>
      <c r="L356" s="46"/>
      <c r="M356" s="213" t="s">
        <v>19</v>
      </c>
      <c r="N356" s="214" t="s">
        <v>43</v>
      </c>
      <c r="O356" s="86"/>
      <c r="P356" s="215">
        <f>O356*H356</f>
        <v>0</v>
      </c>
      <c r="Q356" s="215">
        <v>2.0000000000000002E-05</v>
      </c>
      <c r="R356" s="215">
        <f>Q356*H356</f>
        <v>0.0034066800000000005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153</v>
      </c>
      <c r="AT356" s="217" t="s">
        <v>129</v>
      </c>
      <c r="AU356" s="217" t="s">
        <v>82</v>
      </c>
      <c r="AY356" s="19" t="s">
        <v>126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80</v>
      </c>
      <c r="BK356" s="218">
        <f>ROUND(I356*H356,2)</f>
        <v>0</v>
      </c>
      <c r="BL356" s="19" t="s">
        <v>153</v>
      </c>
      <c r="BM356" s="217" t="s">
        <v>1758</v>
      </c>
    </row>
    <row r="357" s="2" customFormat="1">
      <c r="A357" s="40"/>
      <c r="B357" s="41"/>
      <c r="C357" s="42"/>
      <c r="D357" s="219" t="s">
        <v>136</v>
      </c>
      <c r="E357" s="42"/>
      <c r="F357" s="220" t="s">
        <v>487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136</v>
      </c>
      <c r="AU357" s="19" t="s">
        <v>82</v>
      </c>
    </row>
    <row r="358" s="2" customFormat="1">
      <c r="A358" s="40"/>
      <c r="B358" s="41"/>
      <c r="C358" s="42"/>
      <c r="D358" s="224" t="s">
        <v>137</v>
      </c>
      <c r="E358" s="42"/>
      <c r="F358" s="225" t="s">
        <v>488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137</v>
      </c>
      <c r="AU358" s="19" t="s">
        <v>82</v>
      </c>
    </row>
    <row r="359" s="2" customFormat="1" ht="16.5" customHeight="1">
      <c r="A359" s="40"/>
      <c r="B359" s="41"/>
      <c r="C359" s="269" t="s">
        <v>489</v>
      </c>
      <c r="D359" s="269" t="s">
        <v>383</v>
      </c>
      <c r="E359" s="270" t="s">
        <v>490</v>
      </c>
      <c r="F359" s="271" t="s">
        <v>491</v>
      </c>
      <c r="G359" s="272" t="s">
        <v>277</v>
      </c>
      <c r="H359" s="273">
        <v>120.00100000000001</v>
      </c>
      <c r="I359" s="274"/>
      <c r="J359" s="275">
        <f>ROUND(I359*H359,2)</f>
        <v>0</v>
      </c>
      <c r="K359" s="271" t="s">
        <v>133</v>
      </c>
      <c r="L359" s="276"/>
      <c r="M359" s="277" t="s">
        <v>19</v>
      </c>
      <c r="N359" s="278" t="s">
        <v>43</v>
      </c>
      <c r="O359" s="86"/>
      <c r="P359" s="215">
        <f>O359*H359</f>
        <v>0</v>
      </c>
      <c r="Q359" s="215">
        <v>0.01602</v>
      </c>
      <c r="R359" s="215">
        <f>Q359*H359</f>
        <v>1.92241602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183</v>
      </c>
      <c r="AT359" s="217" t="s">
        <v>383</v>
      </c>
      <c r="AU359" s="217" t="s">
        <v>82</v>
      </c>
      <c r="AY359" s="19" t="s">
        <v>126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80</v>
      </c>
      <c r="BK359" s="218">
        <f>ROUND(I359*H359,2)</f>
        <v>0</v>
      </c>
      <c r="BL359" s="19" t="s">
        <v>153</v>
      </c>
      <c r="BM359" s="217" t="s">
        <v>1759</v>
      </c>
    </row>
    <row r="360" s="2" customFormat="1">
      <c r="A360" s="40"/>
      <c r="B360" s="41"/>
      <c r="C360" s="42"/>
      <c r="D360" s="219" t="s">
        <v>136</v>
      </c>
      <c r="E360" s="42"/>
      <c r="F360" s="220" t="s">
        <v>491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136</v>
      </c>
      <c r="AU360" s="19" t="s">
        <v>82</v>
      </c>
    </row>
    <row r="361" s="13" customFormat="1">
      <c r="A361" s="13"/>
      <c r="B361" s="226"/>
      <c r="C361" s="227"/>
      <c r="D361" s="219" t="s">
        <v>139</v>
      </c>
      <c r="E361" s="228" t="s">
        <v>19</v>
      </c>
      <c r="F361" s="229" t="s">
        <v>305</v>
      </c>
      <c r="G361" s="227"/>
      <c r="H361" s="228" t="s">
        <v>19</v>
      </c>
      <c r="I361" s="230"/>
      <c r="J361" s="227"/>
      <c r="K361" s="227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139</v>
      </c>
      <c r="AU361" s="235" t="s">
        <v>82</v>
      </c>
      <c r="AV361" s="13" t="s">
        <v>80</v>
      </c>
      <c r="AW361" s="13" t="s">
        <v>33</v>
      </c>
      <c r="AX361" s="13" t="s">
        <v>72</v>
      </c>
      <c r="AY361" s="235" t="s">
        <v>126</v>
      </c>
    </row>
    <row r="362" s="13" customFormat="1">
      <c r="A362" s="13"/>
      <c r="B362" s="226"/>
      <c r="C362" s="227"/>
      <c r="D362" s="219" t="s">
        <v>139</v>
      </c>
      <c r="E362" s="228" t="s">
        <v>19</v>
      </c>
      <c r="F362" s="229" t="s">
        <v>1760</v>
      </c>
      <c r="G362" s="227"/>
      <c r="H362" s="228" t="s">
        <v>19</v>
      </c>
      <c r="I362" s="230"/>
      <c r="J362" s="227"/>
      <c r="K362" s="227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139</v>
      </c>
      <c r="AU362" s="235" t="s">
        <v>82</v>
      </c>
      <c r="AV362" s="13" t="s">
        <v>80</v>
      </c>
      <c r="AW362" s="13" t="s">
        <v>33</v>
      </c>
      <c r="AX362" s="13" t="s">
        <v>72</v>
      </c>
      <c r="AY362" s="235" t="s">
        <v>126</v>
      </c>
    </row>
    <row r="363" s="14" customFormat="1">
      <c r="A363" s="14"/>
      <c r="B363" s="236"/>
      <c r="C363" s="237"/>
      <c r="D363" s="219" t="s">
        <v>139</v>
      </c>
      <c r="E363" s="239" t="s">
        <v>19</v>
      </c>
      <c r="F363" s="252" t="s">
        <v>227</v>
      </c>
      <c r="G363" s="237"/>
      <c r="H363" s="240">
        <v>119.234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6" t="s">
        <v>139</v>
      </c>
      <c r="AU363" s="246" t="s">
        <v>82</v>
      </c>
      <c r="AV363" s="14" t="s">
        <v>82</v>
      </c>
      <c r="AW363" s="14" t="s">
        <v>33</v>
      </c>
      <c r="AX363" s="14" t="s">
        <v>80</v>
      </c>
      <c r="AY363" s="246" t="s">
        <v>126</v>
      </c>
    </row>
    <row r="364" s="2" customFormat="1">
      <c r="A364" s="40"/>
      <c r="B364" s="41"/>
      <c r="C364" s="42"/>
      <c r="D364" s="219" t="s">
        <v>311</v>
      </c>
      <c r="E364" s="42"/>
      <c r="F364" s="253" t="s">
        <v>1687</v>
      </c>
      <c r="G364" s="42"/>
      <c r="H364" s="42"/>
      <c r="I364" s="42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U364" s="19" t="s">
        <v>82</v>
      </c>
    </row>
    <row r="365" s="2" customFormat="1">
      <c r="A365" s="40"/>
      <c r="B365" s="41"/>
      <c r="C365" s="42"/>
      <c r="D365" s="219" t="s">
        <v>311</v>
      </c>
      <c r="E365" s="42"/>
      <c r="F365" s="254" t="s">
        <v>1688</v>
      </c>
      <c r="G365" s="42"/>
      <c r="H365" s="255">
        <v>145.559</v>
      </c>
      <c r="I365" s="42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U365" s="19" t="s">
        <v>82</v>
      </c>
    </row>
    <row r="366" s="2" customFormat="1">
      <c r="A366" s="40"/>
      <c r="B366" s="41"/>
      <c r="C366" s="42"/>
      <c r="D366" s="219" t="s">
        <v>311</v>
      </c>
      <c r="E366" s="42"/>
      <c r="F366" s="254" t="s">
        <v>1689</v>
      </c>
      <c r="G366" s="42"/>
      <c r="H366" s="255">
        <v>24.774999999999999</v>
      </c>
      <c r="I366" s="42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U366" s="19" t="s">
        <v>82</v>
      </c>
    </row>
    <row r="367" s="2" customFormat="1">
      <c r="A367" s="40"/>
      <c r="B367" s="41"/>
      <c r="C367" s="42"/>
      <c r="D367" s="219" t="s">
        <v>311</v>
      </c>
      <c r="E367" s="42"/>
      <c r="F367" s="256" t="s">
        <v>1690</v>
      </c>
      <c r="G367" s="42"/>
      <c r="H367" s="42"/>
      <c r="I367" s="42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U367" s="19" t="s">
        <v>82</v>
      </c>
    </row>
    <row r="368" s="2" customFormat="1">
      <c r="A368" s="40"/>
      <c r="B368" s="41"/>
      <c r="C368" s="42"/>
      <c r="D368" s="219" t="s">
        <v>311</v>
      </c>
      <c r="E368" s="42"/>
      <c r="F368" s="257" t="s">
        <v>1691</v>
      </c>
      <c r="G368" s="42"/>
      <c r="H368" s="255">
        <v>145.559</v>
      </c>
      <c r="I368" s="42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U368" s="19" t="s">
        <v>82</v>
      </c>
    </row>
    <row r="369" s="2" customFormat="1">
      <c r="A369" s="40"/>
      <c r="B369" s="41"/>
      <c r="C369" s="42"/>
      <c r="D369" s="219" t="s">
        <v>311</v>
      </c>
      <c r="E369" s="42"/>
      <c r="F369" s="256" t="s">
        <v>1692</v>
      </c>
      <c r="G369" s="42"/>
      <c r="H369" s="42"/>
      <c r="I369" s="42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U369" s="19" t="s">
        <v>82</v>
      </c>
    </row>
    <row r="370" s="2" customFormat="1">
      <c r="A370" s="40"/>
      <c r="B370" s="41"/>
      <c r="C370" s="42"/>
      <c r="D370" s="219" t="s">
        <v>311</v>
      </c>
      <c r="E370" s="42"/>
      <c r="F370" s="257" t="s">
        <v>1693</v>
      </c>
      <c r="G370" s="42"/>
      <c r="H370" s="255">
        <v>24.774999999999999</v>
      </c>
      <c r="I370" s="42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U370" s="19" t="s">
        <v>82</v>
      </c>
    </row>
    <row r="371" s="14" customFormat="1">
      <c r="A371" s="14"/>
      <c r="B371" s="236"/>
      <c r="C371" s="237"/>
      <c r="D371" s="219" t="s">
        <v>139</v>
      </c>
      <c r="E371" s="237"/>
      <c r="F371" s="239" t="s">
        <v>1761</v>
      </c>
      <c r="G371" s="237"/>
      <c r="H371" s="240">
        <v>120.00100000000001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6" t="s">
        <v>139</v>
      </c>
      <c r="AU371" s="246" t="s">
        <v>82</v>
      </c>
      <c r="AV371" s="14" t="s">
        <v>82</v>
      </c>
      <c r="AW371" s="14" t="s">
        <v>4</v>
      </c>
      <c r="AX371" s="14" t="s">
        <v>80</v>
      </c>
      <c r="AY371" s="246" t="s">
        <v>126</v>
      </c>
    </row>
    <row r="372" s="2" customFormat="1" ht="16.5" customHeight="1">
      <c r="A372" s="40"/>
      <c r="B372" s="41"/>
      <c r="C372" s="269" t="s">
        <v>495</v>
      </c>
      <c r="D372" s="269" t="s">
        <v>383</v>
      </c>
      <c r="E372" s="270" t="s">
        <v>496</v>
      </c>
      <c r="F372" s="271" t="s">
        <v>497</v>
      </c>
      <c r="G372" s="272" t="s">
        <v>277</v>
      </c>
      <c r="H372" s="273">
        <v>36</v>
      </c>
      <c r="I372" s="274"/>
      <c r="J372" s="275">
        <f>ROUND(I372*H372,2)</f>
        <v>0</v>
      </c>
      <c r="K372" s="271" t="s">
        <v>133</v>
      </c>
      <c r="L372" s="276"/>
      <c r="M372" s="277" t="s">
        <v>19</v>
      </c>
      <c r="N372" s="278" t="s">
        <v>43</v>
      </c>
      <c r="O372" s="86"/>
      <c r="P372" s="215">
        <f>O372*H372</f>
        <v>0</v>
      </c>
      <c r="Q372" s="215">
        <v>0.016199999999999999</v>
      </c>
      <c r="R372" s="215">
        <f>Q372*H372</f>
        <v>0.58319999999999994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183</v>
      </c>
      <c r="AT372" s="217" t="s">
        <v>383</v>
      </c>
      <c r="AU372" s="217" t="s">
        <v>82</v>
      </c>
      <c r="AY372" s="19" t="s">
        <v>126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80</v>
      </c>
      <c r="BK372" s="218">
        <f>ROUND(I372*H372,2)</f>
        <v>0</v>
      </c>
      <c r="BL372" s="19" t="s">
        <v>153</v>
      </c>
      <c r="BM372" s="217" t="s">
        <v>1762</v>
      </c>
    </row>
    <row r="373" s="2" customFormat="1">
      <c r="A373" s="40"/>
      <c r="B373" s="41"/>
      <c r="C373" s="42"/>
      <c r="D373" s="219" t="s">
        <v>136</v>
      </c>
      <c r="E373" s="42"/>
      <c r="F373" s="220" t="s">
        <v>497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136</v>
      </c>
      <c r="AU373" s="19" t="s">
        <v>82</v>
      </c>
    </row>
    <row r="374" s="13" customFormat="1">
      <c r="A374" s="13"/>
      <c r="B374" s="226"/>
      <c r="C374" s="227"/>
      <c r="D374" s="219" t="s">
        <v>139</v>
      </c>
      <c r="E374" s="228" t="s">
        <v>19</v>
      </c>
      <c r="F374" s="229" t="s">
        <v>305</v>
      </c>
      <c r="G374" s="227"/>
      <c r="H374" s="228" t="s">
        <v>19</v>
      </c>
      <c r="I374" s="230"/>
      <c r="J374" s="227"/>
      <c r="K374" s="227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139</v>
      </c>
      <c r="AU374" s="235" t="s">
        <v>82</v>
      </c>
      <c r="AV374" s="13" t="s">
        <v>80</v>
      </c>
      <c r="AW374" s="13" t="s">
        <v>33</v>
      </c>
      <c r="AX374" s="13" t="s">
        <v>72</v>
      </c>
      <c r="AY374" s="235" t="s">
        <v>126</v>
      </c>
    </row>
    <row r="375" s="13" customFormat="1">
      <c r="A375" s="13"/>
      <c r="B375" s="226"/>
      <c r="C375" s="227"/>
      <c r="D375" s="219" t="s">
        <v>139</v>
      </c>
      <c r="E375" s="228" t="s">
        <v>19</v>
      </c>
      <c r="F375" s="229" t="s">
        <v>1763</v>
      </c>
      <c r="G375" s="227"/>
      <c r="H375" s="228" t="s">
        <v>19</v>
      </c>
      <c r="I375" s="230"/>
      <c r="J375" s="227"/>
      <c r="K375" s="227"/>
      <c r="L375" s="231"/>
      <c r="M375" s="232"/>
      <c r="N375" s="233"/>
      <c r="O375" s="233"/>
      <c r="P375" s="233"/>
      <c r="Q375" s="233"/>
      <c r="R375" s="233"/>
      <c r="S375" s="233"/>
      <c r="T375" s="23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5" t="s">
        <v>139</v>
      </c>
      <c r="AU375" s="235" t="s">
        <v>82</v>
      </c>
      <c r="AV375" s="13" t="s">
        <v>80</v>
      </c>
      <c r="AW375" s="13" t="s">
        <v>33</v>
      </c>
      <c r="AX375" s="13" t="s">
        <v>72</v>
      </c>
      <c r="AY375" s="235" t="s">
        <v>126</v>
      </c>
    </row>
    <row r="376" s="14" customFormat="1">
      <c r="A376" s="14"/>
      <c r="B376" s="236"/>
      <c r="C376" s="237"/>
      <c r="D376" s="219" t="s">
        <v>139</v>
      </c>
      <c r="E376" s="239" t="s">
        <v>19</v>
      </c>
      <c r="F376" s="252" t="s">
        <v>233</v>
      </c>
      <c r="G376" s="237"/>
      <c r="H376" s="240">
        <v>34.067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6" t="s">
        <v>139</v>
      </c>
      <c r="AU376" s="246" t="s">
        <v>82</v>
      </c>
      <c r="AV376" s="14" t="s">
        <v>82</v>
      </c>
      <c r="AW376" s="14" t="s">
        <v>33</v>
      </c>
      <c r="AX376" s="14" t="s">
        <v>80</v>
      </c>
      <c r="AY376" s="246" t="s">
        <v>126</v>
      </c>
    </row>
    <row r="377" s="2" customFormat="1">
      <c r="A377" s="40"/>
      <c r="B377" s="41"/>
      <c r="C377" s="42"/>
      <c r="D377" s="219" t="s">
        <v>311</v>
      </c>
      <c r="E377" s="42"/>
      <c r="F377" s="253" t="s">
        <v>1687</v>
      </c>
      <c r="G377" s="42"/>
      <c r="H377" s="42"/>
      <c r="I377" s="42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U377" s="19" t="s">
        <v>82</v>
      </c>
    </row>
    <row r="378" s="2" customFormat="1">
      <c r="A378" s="40"/>
      <c r="B378" s="41"/>
      <c r="C378" s="42"/>
      <c r="D378" s="219" t="s">
        <v>311</v>
      </c>
      <c r="E378" s="42"/>
      <c r="F378" s="254" t="s">
        <v>1688</v>
      </c>
      <c r="G378" s="42"/>
      <c r="H378" s="255">
        <v>145.559</v>
      </c>
      <c r="I378" s="42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U378" s="19" t="s">
        <v>82</v>
      </c>
    </row>
    <row r="379" s="2" customFormat="1">
      <c r="A379" s="40"/>
      <c r="B379" s="41"/>
      <c r="C379" s="42"/>
      <c r="D379" s="219" t="s">
        <v>311</v>
      </c>
      <c r="E379" s="42"/>
      <c r="F379" s="254" t="s">
        <v>1689</v>
      </c>
      <c r="G379" s="42"/>
      <c r="H379" s="255">
        <v>24.774999999999999</v>
      </c>
      <c r="I379" s="42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U379" s="19" t="s">
        <v>82</v>
      </c>
    </row>
    <row r="380" s="2" customFormat="1">
      <c r="A380" s="40"/>
      <c r="B380" s="41"/>
      <c r="C380" s="42"/>
      <c r="D380" s="219" t="s">
        <v>311</v>
      </c>
      <c r="E380" s="42"/>
      <c r="F380" s="256" t="s">
        <v>1690</v>
      </c>
      <c r="G380" s="42"/>
      <c r="H380" s="42"/>
      <c r="I380" s="42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U380" s="19" t="s">
        <v>82</v>
      </c>
    </row>
    <row r="381" s="2" customFormat="1">
      <c r="A381" s="40"/>
      <c r="B381" s="41"/>
      <c r="C381" s="42"/>
      <c r="D381" s="219" t="s">
        <v>311</v>
      </c>
      <c r="E381" s="42"/>
      <c r="F381" s="257" t="s">
        <v>1691</v>
      </c>
      <c r="G381" s="42"/>
      <c r="H381" s="255">
        <v>145.559</v>
      </c>
      <c r="I381" s="42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U381" s="19" t="s">
        <v>82</v>
      </c>
    </row>
    <row r="382" s="2" customFormat="1">
      <c r="A382" s="40"/>
      <c r="B382" s="41"/>
      <c r="C382" s="42"/>
      <c r="D382" s="219" t="s">
        <v>311</v>
      </c>
      <c r="E382" s="42"/>
      <c r="F382" s="256" t="s">
        <v>1692</v>
      </c>
      <c r="G382" s="42"/>
      <c r="H382" s="42"/>
      <c r="I382" s="42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U382" s="19" t="s">
        <v>82</v>
      </c>
    </row>
    <row r="383" s="2" customFormat="1">
      <c r="A383" s="40"/>
      <c r="B383" s="41"/>
      <c r="C383" s="42"/>
      <c r="D383" s="219" t="s">
        <v>311</v>
      </c>
      <c r="E383" s="42"/>
      <c r="F383" s="257" t="s">
        <v>1693</v>
      </c>
      <c r="G383" s="42"/>
      <c r="H383" s="255">
        <v>24.774999999999999</v>
      </c>
      <c r="I383" s="42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U383" s="19" t="s">
        <v>82</v>
      </c>
    </row>
    <row r="384" s="14" customFormat="1">
      <c r="A384" s="14"/>
      <c r="B384" s="236"/>
      <c r="C384" s="237"/>
      <c r="D384" s="219" t="s">
        <v>139</v>
      </c>
      <c r="E384" s="237"/>
      <c r="F384" s="239" t="s">
        <v>1764</v>
      </c>
      <c r="G384" s="237"/>
      <c r="H384" s="240">
        <v>36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6" t="s">
        <v>139</v>
      </c>
      <c r="AU384" s="246" t="s">
        <v>82</v>
      </c>
      <c r="AV384" s="14" t="s">
        <v>82</v>
      </c>
      <c r="AW384" s="14" t="s">
        <v>4</v>
      </c>
      <c r="AX384" s="14" t="s">
        <v>80</v>
      </c>
      <c r="AY384" s="246" t="s">
        <v>126</v>
      </c>
    </row>
    <row r="385" s="2" customFormat="1" ht="16.5" customHeight="1">
      <c r="A385" s="40"/>
      <c r="B385" s="41"/>
      <c r="C385" s="269" t="s">
        <v>501</v>
      </c>
      <c r="D385" s="269" t="s">
        <v>383</v>
      </c>
      <c r="E385" s="270" t="s">
        <v>502</v>
      </c>
      <c r="F385" s="271" t="s">
        <v>503</v>
      </c>
      <c r="G385" s="272" t="s">
        <v>277</v>
      </c>
      <c r="H385" s="273">
        <v>18</v>
      </c>
      <c r="I385" s="274"/>
      <c r="J385" s="275">
        <f>ROUND(I385*H385,2)</f>
        <v>0</v>
      </c>
      <c r="K385" s="271" t="s">
        <v>133</v>
      </c>
      <c r="L385" s="276"/>
      <c r="M385" s="277" t="s">
        <v>19</v>
      </c>
      <c r="N385" s="278" t="s">
        <v>43</v>
      </c>
      <c r="O385" s="86"/>
      <c r="P385" s="215">
        <f>O385*H385</f>
        <v>0</v>
      </c>
      <c r="Q385" s="215">
        <v>0.0149</v>
      </c>
      <c r="R385" s="215">
        <f>Q385*H385</f>
        <v>0.26819999999999999</v>
      </c>
      <c r="S385" s="215">
        <v>0</v>
      </c>
      <c r="T385" s="216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183</v>
      </c>
      <c r="AT385" s="217" t="s">
        <v>383</v>
      </c>
      <c r="AU385" s="217" t="s">
        <v>82</v>
      </c>
      <c r="AY385" s="19" t="s">
        <v>126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80</v>
      </c>
      <c r="BK385" s="218">
        <f>ROUND(I385*H385,2)</f>
        <v>0</v>
      </c>
      <c r="BL385" s="19" t="s">
        <v>153</v>
      </c>
      <c r="BM385" s="217" t="s">
        <v>1765</v>
      </c>
    </row>
    <row r="386" s="2" customFormat="1">
      <c r="A386" s="40"/>
      <c r="B386" s="41"/>
      <c r="C386" s="42"/>
      <c r="D386" s="219" t="s">
        <v>136</v>
      </c>
      <c r="E386" s="42"/>
      <c r="F386" s="220" t="s">
        <v>503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136</v>
      </c>
      <c r="AU386" s="19" t="s">
        <v>82</v>
      </c>
    </row>
    <row r="387" s="13" customFormat="1">
      <c r="A387" s="13"/>
      <c r="B387" s="226"/>
      <c r="C387" s="227"/>
      <c r="D387" s="219" t="s">
        <v>139</v>
      </c>
      <c r="E387" s="228" t="s">
        <v>19</v>
      </c>
      <c r="F387" s="229" t="s">
        <v>305</v>
      </c>
      <c r="G387" s="227"/>
      <c r="H387" s="228" t="s">
        <v>19</v>
      </c>
      <c r="I387" s="230"/>
      <c r="J387" s="227"/>
      <c r="K387" s="227"/>
      <c r="L387" s="231"/>
      <c r="M387" s="232"/>
      <c r="N387" s="233"/>
      <c r="O387" s="233"/>
      <c r="P387" s="233"/>
      <c r="Q387" s="233"/>
      <c r="R387" s="233"/>
      <c r="S387" s="233"/>
      <c r="T387" s="23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5" t="s">
        <v>139</v>
      </c>
      <c r="AU387" s="235" t="s">
        <v>82</v>
      </c>
      <c r="AV387" s="13" t="s">
        <v>80</v>
      </c>
      <c r="AW387" s="13" t="s">
        <v>33</v>
      </c>
      <c r="AX387" s="13" t="s">
        <v>72</v>
      </c>
      <c r="AY387" s="235" t="s">
        <v>126</v>
      </c>
    </row>
    <row r="388" s="13" customFormat="1">
      <c r="A388" s="13"/>
      <c r="B388" s="226"/>
      <c r="C388" s="227"/>
      <c r="D388" s="219" t="s">
        <v>139</v>
      </c>
      <c r="E388" s="228" t="s">
        <v>19</v>
      </c>
      <c r="F388" s="229" t="s">
        <v>1766</v>
      </c>
      <c r="G388" s="227"/>
      <c r="H388" s="228" t="s">
        <v>19</v>
      </c>
      <c r="I388" s="230"/>
      <c r="J388" s="227"/>
      <c r="K388" s="227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139</v>
      </c>
      <c r="AU388" s="235" t="s">
        <v>82</v>
      </c>
      <c r="AV388" s="13" t="s">
        <v>80</v>
      </c>
      <c r="AW388" s="13" t="s">
        <v>33</v>
      </c>
      <c r="AX388" s="13" t="s">
        <v>72</v>
      </c>
      <c r="AY388" s="235" t="s">
        <v>126</v>
      </c>
    </row>
    <row r="389" s="14" customFormat="1">
      <c r="A389" s="14"/>
      <c r="B389" s="236"/>
      <c r="C389" s="237"/>
      <c r="D389" s="219" t="s">
        <v>139</v>
      </c>
      <c r="E389" s="239" t="s">
        <v>19</v>
      </c>
      <c r="F389" s="252" t="s">
        <v>230</v>
      </c>
      <c r="G389" s="237"/>
      <c r="H389" s="240">
        <v>17.033000000000001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6" t="s">
        <v>139</v>
      </c>
      <c r="AU389" s="246" t="s">
        <v>82</v>
      </c>
      <c r="AV389" s="14" t="s">
        <v>82</v>
      </c>
      <c r="AW389" s="14" t="s">
        <v>33</v>
      </c>
      <c r="AX389" s="14" t="s">
        <v>80</v>
      </c>
      <c r="AY389" s="246" t="s">
        <v>126</v>
      </c>
    </row>
    <row r="390" s="2" customFormat="1">
      <c r="A390" s="40"/>
      <c r="B390" s="41"/>
      <c r="C390" s="42"/>
      <c r="D390" s="219" t="s">
        <v>311</v>
      </c>
      <c r="E390" s="42"/>
      <c r="F390" s="253" t="s">
        <v>1687</v>
      </c>
      <c r="G390" s="42"/>
      <c r="H390" s="42"/>
      <c r="I390" s="42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U390" s="19" t="s">
        <v>82</v>
      </c>
    </row>
    <row r="391" s="2" customFormat="1">
      <c r="A391" s="40"/>
      <c r="B391" s="41"/>
      <c r="C391" s="42"/>
      <c r="D391" s="219" t="s">
        <v>311</v>
      </c>
      <c r="E391" s="42"/>
      <c r="F391" s="254" t="s">
        <v>1688</v>
      </c>
      <c r="G391" s="42"/>
      <c r="H391" s="255">
        <v>145.559</v>
      </c>
      <c r="I391" s="42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U391" s="19" t="s">
        <v>82</v>
      </c>
    </row>
    <row r="392" s="2" customFormat="1">
      <c r="A392" s="40"/>
      <c r="B392" s="41"/>
      <c r="C392" s="42"/>
      <c r="D392" s="219" t="s">
        <v>311</v>
      </c>
      <c r="E392" s="42"/>
      <c r="F392" s="254" t="s">
        <v>1689</v>
      </c>
      <c r="G392" s="42"/>
      <c r="H392" s="255">
        <v>24.774999999999999</v>
      </c>
      <c r="I392" s="42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U392" s="19" t="s">
        <v>82</v>
      </c>
    </row>
    <row r="393" s="2" customFormat="1">
      <c r="A393" s="40"/>
      <c r="B393" s="41"/>
      <c r="C393" s="42"/>
      <c r="D393" s="219" t="s">
        <v>311</v>
      </c>
      <c r="E393" s="42"/>
      <c r="F393" s="256" t="s">
        <v>1690</v>
      </c>
      <c r="G393" s="42"/>
      <c r="H393" s="42"/>
      <c r="I393" s="42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U393" s="19" t="s">
        <v>82</v>
      </c>
    </row>
    <row r="394" s="2" customFormat="1">
      <c r="A394" s="40"/>
      <c r="B394" s="41"/>
      <c r="C394" s="42"/>
      <c r="D394" s="219" t="s">
        <v>311</v>
      </c>
      <c r="E394" s="42"/>
      <c r="F394" s="257" t="s">
        <v>1691</v>
      </c>
      <c r="G394" s="42"/>
      <c r="H394" s="255">
        <v>145.559</v>
      </c>
      <c r="I394" s="42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U394" s="19" t="s">
        <v>82</v>
      </c>
    </row>
    <row r="395" s="2" customFormat="1">
      <c r="A395" s="40"/>
      <c r="B395" s="41"/>
      <c r="C395" s="42"/>
      <c r="D395" s="219" t="s">
        <v>311</v>
      </c>
      <c r="E395" s="42"/>
      <c r="F395" s="256" t="s">
        <v>1692</v>
      </c>
      <c r="G395" s="42"/>
      <c r="H395" s="42"/>
      <c r="I395" s="42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U395" s="19" t="s">
        <v>82</v>
      </c>
    </row>
    <row r="396" s="2" customFormat="1">
      <c r="A396" s="40"/>
      <c r="B396" s="41"/>
      <c r="C396" s="42"/>
      <c r="D396" s="219" t="s">
        <v>311</v>
      </c>
      <c r="E396" s="42"/>
      <c r="F396" s="257" t="s">
        <v>1693</v>
      </c>
      <c r="G396" s="42"/>
      <c r="H396" s="255">
        <v>24.774999999999999</v>
      </c>
      <c r="I396" s="42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U396" s="19" t="s">
        <v>82</v>
      </c>
    </row>
    <row r="397" s="14" customFormat="1">
      <c r="A397" s="14"/>
      <c r="B397" s="236"/>
      <c r="C397" s="237"/>
      <c r="D397" s="219" t="s">
        <v>139</v>
      </c>
      <c r="E397" s="237"/>
      <c r="F397" s="239" t="s">
        <v>1767</v>
      </c>
      <c r="G397" s="237"/>
      <c r="H397" s="240">
        <v>18</v>
      </c>
      <c r="I397" s="241"/>
      <c r="J397" s="237"/>
      <c r="K397" s="237"/>
      <c r="L397" s="242"/>
      <c r="M397" s="243"/>
      <c r="N397" s="244"/>
      <c r="O397" s="244"/>
      <c r="P397" s="244"/>
      <c r="Q397" s="244"/>
      <c r="R397" s="244"/>
      <c r="S397" s="244"/>
      <c r="T397" s="24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6" t="s">
        <v>139</v>
      </c>
      <c r="AU397" s="246" t="s">
        <v>82</v>
      </c>
      <c r="AV397" s="14" t="s">
        <v>82</v>
      </c>
      <c r="AW397" s="14" t="s">
        <v>4</v>
      </c>
      <c r="AX397" s="14" t="s">
        <v>80</v>
      </c>
      <c r="AY397" s="246" t="s">
        <v>126</v>
      </c>
    </row>
    <row r="398" s="2" customFormat="1" ht="16.5" customHeight="1">
      <c r="A398" s="40"/>
      <c r="B398" s="41"/>
      <c r="C398" s="206" t="s">
        <v>507</v>
      </c>
      <c r="D398" s="206" t="s">
        <v>129</v>
      </c>
      <c r="E398" s="207" t="s">
        <v>621</v>
      </c>
      <c r="F398" s="208" t="s">
        <v>622</v>
      </c>
      <c r="G398" s="209" t="s">
        <v>510</v>
      </c>
      <c r="H398" s="210">
        <v>9</v>
      </c>
      <c r="I398" s="211"/>
      <c r="J398" s="212">
        <f>ROUND(I398*H398,2)</f>
        <v>0</v>
      </c>
      <c r="K398" s="208" t="s">
        <v>133</v>
      </c>
      <c r="L398" s="46"/>
      <c r="M398" s="213" t="s">
        <v>19</v>
      </c>
      <c r="N398" s="214" t="s">
        <v>43</v>
      </c>
      <c r="O398" s="86"/>
      <c r="P398" s="215">
        <f>O398*H398</f>
        <v>0</v>
      </c>
      <c r="Q398" s="215">
        <v>0.087419999999999998</v>
      </c>
      <c r="R398" s="215">
        <f>Q398*H398</f>
        <v>0.78678000000000003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153</v>
      </c>
      <c r="AT398" s="217" t="s">
        <v>129</v>
      </c>
      <c r="AU398" s="217" t="s">
        <v>82</v>
      </c>
      <c r="AY398" s="19" t="s">
        <v>126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80</v>
      </c>
      <c r="BK398" s="218">
        <f>ROUND(I398*H398,2)</f>
        <v>0</v>
      </c>
      <c r="BL398" s="19" t="s">
        <v>153</v>
      </c>
      <c r="BM398" s="217" t="s">
        <v>1768</v>
      </c>
    </row>
    <row r="399" s="2" customFormat="1">
      <c r="A399" s="40"/>
      <c r="B399" s="41"/>
      <c r="C399" s="42"/>
      <c r="D399" s="219" t="s">
        <v>136</v>
      </c>
      <c r="E399" s="42"/>
      <c r="F399" s="220" t="s">
        <v>624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136</v>
      </c>
      <c r="AU399" s="19" t="s">
        <v>82</v>
      </c>
    </row>
    <row r="400" s="2" customFormat="1">
      <c r="A400" s="40"/>
      <c r="B400" s="41"/>
      <c r="C400" s="42"/>
      <c r="D400" s="224" t="s">
        <v>137</v>
      </c>
      <c r="E400" s="42"/>
      <c r="F400" s="225" t="s">
        <v>625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137</v>
      </c>
      <c r="AU400" s="19" t="s">
        <v>82</v>
      </c>
    </row>
    <row r="401" s="2" customFormat="1" ht="16.5" customHeight="1">
      <c r="A401" s="40"/>
      <c r="B401" s="41"/>
      <c r="C401" s="269" t="s">
        <v>514</v>
      </c>
      <c r="D401" s="269" t="s">
        <v>383</v>
      </c>
      <c r="E401" s="270" t="s">
        <v>627</v>
      </c>
      <c r="F401" s="271" t="s">
        <v>628</v>
      </c>
      <c r="G401" s="272" t="s">
        <v>510</v>
      </c>
      <c r="H401" s="273">
        <v>1</v>
      </c>
      <c r="I401" s="274"/>
      <c r="J401" s="275">
        <f>ROUND(I401*H401,2)</f>
        <v>0</v>
      </c>
      <c r="K401" s="271" t="s">
        <v>19</v>
      </c>
      <c r="L401" s="276"/>
      <c r="M401" s="277" t="s">
        <v>19</v>
      </c>
      <c r="N401" s="278" t="s">
        <v>43</v>
      </c>
      <c r="O401" s="86"/>
      <c r="P401" s="215">
        <f>O401*H401</f>
        <v>0</v>
      </c>
      <c r="Q401" s="215">
        <v>0.081000000000000003</v>
      </c>
      <c r="R401" s="215">
        <f>Q401*H401</f>
        <v>0.081000000000000003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183</v>
      </c>
      <c r="AT401" s="217" t="s">
        <v>383</v>
      </c>
      <c r="AU401" s="217" t="s">
        <v>82</v>
      </c>
      <c r="AY401" s="19" t="s">
        <v>126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80</v>
      </c>
      <c r="BK401" s="218">
        <f>ROUND(I401*H401,2)</f>
        <v>0</v>
      </c>
      <c r="BL401" s="19" t="s">
        <v>153</v>
      </c>
      <c r="BM401" s="217" t="s">
        <v>1769</v>
      </c>
    </row>
    <row r="402" s="2" customFormat="1">
      <c r="A402" s="40"/>
      <c r="B402" s="41"/>
      <c r="C402" s="42"/>
      <c r="D402" s="219" t="s">
        <v>136</v>
      </c>
      <c r="E402" s="42"/>
      <c r="F402" s="220" t="s">
        <v>628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136</v>
      </c>
      <c r="AU402" s="19" t="s">
        <v>82</v>
      </c>
    </row>
    <row r="403" s="13" customFormat="1">
      <c r="A403" s="13"/>
      <c r="B403" s="226"/>
      <c r="C403" s="227"/>
      <c r="D403" s="219" t="s">
        <v>139</v>
      </c>
      <c r="E403" s="228" t="s">
        <v>19</v>
      </c>
      <c r="F403" s="229" t="s">
        <v>1770</v>
      </c>
      <c r="G403" s="227"/>
      <c r="H403" s="228" t="s">
        <v>19</v>
      </c>
      <c r="I403" s="230"/>
      <c r="J403" s="227"/>
      <c r="K403" s="227"/>
      <c r="L403" s="231"/>
      <c r="M403" s="232"/>
      <c r="N403" s="233"/>
      <c r="O403" s="233"/>
      <c r="P403" s="233"/>
      <c r="Q403" s="233"/>
      <c r="R403" s="233"/>
      <c r="S403" s="233"/>
      <c r="T403" s="23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5" t="s">
        <v>139</v>
      </c>
      <c r="AU403" s="235" t="s">
        <v>82</v>
      </c>
      <c r="AV403" s="13" t="s">
        <v>80</v>
      </c>
      <c r="AW403" s="13" t="s">
        <v>33</v>
      </c>
      <c r="AX403" s="13" t="s">
        <v>72</v>
      </c>
      <c r="AY403" s="235" t="s">
        <v>126</v>
      </c>
    </row>
    <row r="404" s="14" customFormat="1">
      <c r="A404" s="14"/>
      <c r="B404" s="236"/>
      <c r="C404" s="237"/>
      <c r="D404" s="219" t="s">
        <v>139</v>
      </c>
      <c r="E404" s="238" t="s">
        <v>19</v>
      </c>
      <c r="F404" s="239" t="s">
        <v>80</v>
      </c>
      <c r="G404" s="237"/>
      <c r="H404" s="240">
        <v>1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139</v>
      </c>
      <c r="AU404" s="246" t="s">
        <v>82</v>
      </c>
      <c r="AV404" s="14" t="s">
        <v>82</v>
      </c>
      <c r="AW404" s="14" t="s">
        <v>33</v>
      </c>
      <c r="AX404" s="14" t="s">
        <v>80</v>
      </c>
      <c r="AY404" s="246" t="s">
        <v>126</v>
      </c>
    </row>
    <row r="405" s="2" customFormat="1" ht="16.5" customHeight="1">
      <c r="A405" s="40"/>
      <c r="B405" s="41"/>
      <c r="C405" s="269" t="s">
        <v>518</v>
      </c>
      <c r="D405" s="269" t="s">
        <v>383</v>
      </c>
      <c r="E405" s="270" t="s">
        <v>632</v>
      </c>
      <c r="F405" s="271" t="s">
        <v>633</v>
      </c>
      <c r="G405" s="272" t="s">
        <v>510</v>
      </c>
      <c r="H405" s="273">
        <v>4</v>
      </c>
      <c r="I405" s="274"/>
      <c r="J405" s="275">
        <f>ROUND(I405*H405,2)</f>
        <v>0</v>
      </c>
      <c r="K405" s="271" t="s">
        <v>19</v>
      </c>
      <c r="L405" s="276"/>
      <c r="M405" s="277" t="s">
        <v>19</v>
      </c>
      <c r="N405" s="278" t="s">
        <v>43</v>
      </c>
      <c r="O405" s="86"/>
      <c r="P405" s="215">
        <f>O405*H405</f>
        <v>0</v>
      </c>
      <c r="Q405" s="215">
        <v>0.068000000000000005</v>
      </c>
      <c r="R405" s="215">
        <f>Q405*H405</f>
        <v>0.27200000000000002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183</v>
      </c>
      <c r="AT405" s="217" t="s">
        <v>383</v>
      </c>
      <c r="AU405" s="217" t="s">
        <v>82</v>
      </c>
      <c r="AY405" s="19" t="s">
        <v>126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80</v>
      </c>
      <c r="BK405" s="218">
        <f>ROUND(I405*H405,2)</f>
        <v>0</v>
      </c>
      <c r="BL405" s="19" t="s">
        <v>153</v>
      </c>
      <c r="BM405" s="217" t="s">
        <v>1771</v>
      </c>
    </row>
    <row r="406" s="2" customFormat="1">
      <c r="A406" s="40"/>
      <c r="B406" s="41"/>
      <c r="C406" s="42"/>
      <c r="D406" s="219" t="s">
        <v>136</v>
      </c>
      <c r="E406" s="42"/>
      <c r="F406" s="220" t="s">
        <v>633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136</v>
      </c>
      <c r="AU406" s="19" t="s">
        <v>82</v>
      </c>
    </row>
    <row r="407" s="13" customFormat="1">
      <c r="A407" s="13"/>
      <c r="B407" s="226"/>
      <c r="C407" s="227"/>
      <c r="D407" s="219" t="s">
        <v>139</v>
      </c>
      <c r="E407" s="228" t="s">
        <v>19</v>
      </c>
      <c r="F407" s="229" t="s">
        <v>1770</v>
      </c>
      <c r="G407" s="227"/>
      <c r="H407" s="228" t="s">
        <v>19</v>
      </c>
      <c r="I407" s="230"/>
      <c r="J407" s="227"/>
      <c r="K407" s="227"/>
      <c r="L407" s="231"/>
      <c r="M407" s="232"/>
      <c r="N407" s="233"/>
      <c r="O407" s="233"/>
      <c r="P407" s="233"/>
      <c r="Q407" s="233"/>
      <c r="R407" s="233"/>
      <c r="S407" s="233"/>
      <c r="T407" s="23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5" t="s">
        <v>139</v>
      </c>
      <c r="AU407" s="235" t="s">
        <v>82</v>
      </c>
      <c r="AV407" s="13" t="s">
        <v>80</v>
      </c>
      <c r="AW407" s="13" t="s">
        <v>33</v>
      </c>
      <c r="AX407" s="13" t="s">
        <v>72</v>
      </c>
      <c r="AY407" s="235" t="s">
        <v>126</v>
      </c>
    </row>
    <row r="408" s="14" customFormat="1">
      <c r="A408" s="14"/>
      <c r="B408" s="236"/>
      <c r="C408" s="237"/>
      <c r="D408" s="219" t="s">
        <v>139</v>
      </c>
      <c r="E408" s="238" t="s">
        <v>19</v>
      </c>
      <c r="F408" s="239" t="s">
        <v>82</v>
      </c>
      <c r="G408" s="237"/>
      <c r="H408" s="240">
        <v>2</v>
      </c>
      <c r="I408" s="241"/>
      <c r="J408" s="237"/>
      <c r="K408" s="237"/>
      <c r="L408" s="242"/>
      <c r="M408" s="243"/>
      <c r="N408" s="244"/>
      <c r="O408" s="244"/>
      <c r="P408" s="244"/>
      <c r="Q408" s="244"/>
      <c r="R408" s="244"/>
      <c r="S408" s="244"/>
      <c r="T408" s="24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6" t="s">
        <v>139</v>
      </c>
      <c r="AU408" s="246" t="s">
        <v>82</v>
      </c>
      <c r="AV408" s="14" t="s">
        <v>82</v>
      </c>
      <c r="AW408" s="14" t="s">
        <v>33</v>
      </c>
      <c r="AX408" s="14" t="s">
        <v>72</v>
      </c>
      <c r="AY408" s="246" t="s">
        <v>126</v>
      </c>
    </row>
    <row r="409" s="14" customFormat="1">
      <c r="A409" s="14"/>
      <c r="B409" s="236"/>
      <c r="C409" s="237"/>
      <c r="D409" s="219" t="s">
        <v>139</v>
      </c>
      <c r="E409" s="238" t="s">
        <v>19</v>
      </c>
      <c r="F409" s="239" t="s">
        <v>82</v>
      </c>
      <c r="G409" s="237"/>
      <c r="H409" s="240">
        <v>2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6" t="s">
        <v>139</v>
      </c>
      <c r="AU409" s="246" t="s">
        <v>82</v>
      </c>
      <c r="AV409" s="14" t="s">
        <v>82</v>
      </c>
      <c r="AW409" s="14" t="s">
        <v>33</v>
      </c>
      <c r="AX409" s="14" t="s">
        <v>72</v>
      </c>
      <c r="AY409" s="246" t="s">
        <v>126</v>
      </c>
    </row>
    <row r="410" s="15" customFormat="1">
      <c r="A410" s="15"/>
      <c r="B410" s="258"/>
      <c r="C410" s="259"/>
      <c r="D410" s="219" t="s">
        <v>139</v>
      </c>
      <c r="E410" s="260" t="s">
        <v>19</v>
      </c>
      <c r="F410" s="261" t="s">
        <v>343</v>
      </c>
      <c r="G410" s="259"/>
      <c r="H410" s="262">
        <v>4</v>
      </c>
      <c r="I410" s="263"/>
      <c r="J410" s="259"/>
      <c r="K410" s="259"/>
      <c r="L410" s="264"/>
      <c r="M410" s="265"/>
      <c r="N410" s="266"/>
      <c r="O410" s="266"/>
      <c r="P410" s="266"/>
      <c r="Q410" s="266"/>
      <c r="R410" s="266"/>
      <c r="S410" s="266"/>
      <c r="T410" s="267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8" t="s">
        <v>139</v>
      </c>
      <c r="AU410" s="268" t="s">
        <v>82</v>
      </c>
      <c r="AV410" s="15" t="s">
        <v>153</v>
      </c>
      <c r="AW410" s="15" t="s">
        <v>33</v>
      </c>
      <c r="AX410" s="15" t="s">
        <v>80</v>
      </c>
      <c r="AY410" s="268" t="s">
        <v>126</v>
      </c>
    </row>
    <row r="411" s="2" customFormat="1" ht="16.5" customHeight="1">
      <c r="A411" s="40"/>
      <c r="B411" s="41"/>
      <c r="C411" s="269" t="s">
        <v>524</v>
      </c>
      <c r="D411" s="269" t="s">
        <v>383</v>
      </c>
      <c r="E411" s="270" t="s">
        <v>636</v>
      </c>
      <c r="F411" s="271" t="s">
        <v>637</v>
      </c>
      <c r="G411" s="272" t="s">
        <v>510</v>
      </c>
      <c r="H411" s="273">
        <v>4</v>
      </c>
      <c r="I411" s="274"/>
      <c r="J411" s="275">
        <f>ROUND(I411*H411,2)</f>
        <v>0</v>
      </c>
      <c r="K411" s="271" t="s">
        <v>19</v>
      </c>
      <c r="L411" s="276"/>
      <c r="M411" s="277" t="s">
        <v>19</v>
      </c>
      <c r="N411" s="278" t="s">
        <v>43</v>
      </c>
      <c r="O411" s="86"/>
      <c r="P411" s="215">
        <f>O411*H411</f>
        <v>0</v>
      </c>
      <c r="Q411" s="215">
        <v>0.050999999999999997</v>
      </c>
      <c r="R411" s="215">
        <f>Q411*H411</f>
        <v>0.20399999999999999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183</v>
      </c>
      <c r="AT411" s="217" t="s">
        <v>383</v>
      </c>
      <c r="AU411" s="217" t="s">
        <v>82</v>
      </c>
      <c r="AY411" s="19" t="s">
        <v>126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80</v>
      </c>
      <c r="BK411" s="218">
        <f>ROUND(I411*H411,2)</f>
        <v>0</v>
      </c>
      <c r="BL411" s="19" t="s">
        <v>153</v>
      </c>
      <c r="BM411" s="217" t="s">
        <v>1772</v>
      </c>
    </row>
    <row r="412" s="2" customFormat="1">
      <c r="A412" s="40"/>
      <c r="B412" s="41"/>
      <c r="C412" s="42"/>
      <c r="D412" s="219" t="s">
        <v>136</v>
      </c>
      <c r="E412" s="42"/>
      <c r="F412" s="220" t="s">
        <v>637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136</v>
      </c>
      <c r="AU412" s="19" t="s">
        <v>82</v>
      </c>
    </row>
    <row r="413" s="13" customFormat="1">
      <c r="A413" s="13"/>
      <c r="B413" s="226"/>
      <c r="C413" s="227"/>
      <c r="D413" s="219" t="s">
        <v>139</v>
      </c>
      <c r="E413" s="228" t="s">
        <v>19</v>
      </c>
      <c r="F413" s="229" t="s">
        <v>1770</v>
      </c>
      <c r="G413" s="227"/>
      <c r="H413" s="228" t="s">
        <v>19</v>
      </c>
      <c r="I413" s="230"/>
      <c r="J413" s="227"/>
      <c r="K413" s="227"/>
      <c r="L413" s="231"/>
      <c r="M413" s="232"/>
      <c r="N413" s="233"/>
      <c r="O413" s="233"/>
      <c r="P413" s="233"/>
      <c r="Q413" s="233"/>
      <c r="R413" s="233"/>
      <c r="S413" s="233"/>
      <c r="T413" s="23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5" t="s">
        <v>139</v>
      </c>
      <c r="AU413" s="235" t="s">
        <v>82</v>
      </c>
      <c r="AV413" s="13" t="s">
        <v>80</v>
      </c>
      <c r="AW413" s="13" t="s">
        <v>33</v>
      </c>
      <c r="AX413" s="13" t="s">
        <v>72</v>
      </c>
      <c r="AY413" s="235" t="s">
        <v>126</v>
      </c>
    </row>
    <row r="414" s="14" customFormat="1">
      <c r="A414" s="14"/>
      <c r="B414" s="236"/>
      <c r="C414" s="237"/>
      <c r="D414" s="219" t="s">
        <v>139</v>
      </c>
      <c r="E414" s="238" t="s">
        <v>19</v>
      </c>
      <c r="F414" s="239" t="s">
        <v>82</v>
      </c>
      <c r="G414" s="237"/>
      <c r="H414" s="240">
        <v>2</v>
      </c>
      <c r="I414" s="241"/>
      <c r="J414" s="237"/>
      <c r="K414" s="237"/>
      <c r="L414" s="242"/>
      <c r="M414" s="243"/>
      <c r="N414" s="244"/>
      <c r="O414" s="244"/>
      <c r="P414" s="244"/>
      <c r="Q414" s="244"/>
      <c r="R414" s="244"/>
      <c r="S414" s="244"/>
      <c r="T414" s="24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6" t="s">
        <v>139</v>
      </c>
      <c r="AU414" s="246" t="s">
        <v>82</v>
      </c>
      <c r="AV414" s="14" t="s">
        <v>82</v>
      </c>
      <c r="AW414" s="14" t="s">
        <v>33</v>
      </c>
      <c r="AX414" s="14" t="s">
        <v>72</v>
      </c>
      <c r="AY414" s="246" t="s">
        <v>126</v>
      </c>
    </row>
    <row r="415" s="14" customFormat="1">
      <c r="A415" s="14"/>
      <c r="B415" s="236"/>
      <c r="C415" s="237"/>
      <c r="D415" s="219" t="s">
        <v>139</v>
      </c>
      <c r="E415" s="238" t="s">
        <v>19</v>
      </c>
      <c r="F415" s="239" t="s">
        <v>82</v>
      </c>
      <c r="G415" s="237"/>
      <c r="H415" s="240">
        <v>2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6" t="s">
        <v>139</v>
      </c>
      <c r="AU415" s="246" t="s">
        <v>82</v>
      </c>
      <c r="AV415" s="14" t="s">
        <v>82</v>
      </c>
      <c r="AW415" s="14" t="s">
        <v>33</v>
      </c>
      <c r="AX415" s="14" t="s">
        <v>72</v>
      </c>
      <c r="AY415" s="246" t="s">
        <v>126</v>
      </c>
    </row>
    <row r="416" s="15" customFormat="1">
      <c r="A416" s="15"/>
      <c r="B416" s="258"/>
      <c r="C416" s="259"/>
      <c r="D416" s="219" t="s">
        <v>139</v>
      </c>
      <c r="E416" s="260" t="s">
        <v>19</v>
      </c>
      <c r="F416" s="261" t="s">
        <v>343</v>
      </c>
      <c r="G416" s="259"/>
      <c r="H416" s="262">
        <v>4</v>
      </c>
      <c r="I416" s="263"/>
      <c r="J416" s="259"/>
      <c r="K416" s="259"/>
      <c r="L416" s="264"/>
      <c r="M416" s="265"/>
      <c r="N416" s="266"/>
      <c r="O416" s="266"/>
      <c r="P416" s="266"/>
      <c r="Q416" s="266"/>
      <c r="R416" s="266"/>
      <c r="S416" s="266"/>
      <c r="T416" s="267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8" t="s">
        <v>139</v>
      </c>
      <c r="AU416" s="268" t="s">
        <v>82</v>
      </c>
      <c r="AV416" s="15" t="s">
        <v>153</v>
      </c>
      <c r="AW416" s="15" t="s">
        <v>33</v>
      </c>
      <c r="AX416" s="15" t="s">
        <v>80</v>
      </c>
      <c r="AY416" s="268" t="s">
        <v>126</v>
      </c>
    </row>
    <row r="417" s="2" customFormat="1" ht="21.75" customHeight="1">
      <c r="A417" s="40"/>
      <c r="B417" s="41"/>
      <c r="C417" s="206" t="s">
        <v>528</v>
      </c>
      <c r="D417" s="206" t="s">
        <v>129</v>
      </c>
      <c r="E417" s="207" t="s">
        <v>508</v>
      </c>
      <c r="F417" s="208" t="s">
        <v>509</v>
      </c>
      <c r="G417" s="209" t="s">
        <v>510</v>
      </c>
      <c r="H417" s="210">
        <v>39</v>
      </c>
      <c r="I417" s="211"/>
      <c r="J417" s="212">
        <f>ROUND(I417*H417,2)</f>
        <v>0</v>
      </c>
      <c r="K417" s="208" t="s">
        <v>133</v>
      </c>
      <c r="L417" s="46"/>
      <c r="M417" s="213" t="s">
        <v>19</v>
      </c>
      <c r="N417" s="214" t="s">
        <v>43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153</v>
      </c>
      <c r="AT417" s="217" t="s">
        <v>129</v>
      </c>
      <c r="AU417" s="217" t="s">
        <v>82</v>
      </c>
      <c r="AY417" s="19" t="s">
        <v>126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80</v>
      </c>
      <c r="BK417" s="218">
        <f>ROUND(I417*H417,2)</f>
        <v>0</v>
      </c>
      <c r="BL417" s="19" t="s">
        <v>153</v>
      </c>
      <c r="BM417" s="217" t="s">
        <v>1773</v>
      </c>
    </row>
    <row r="418" s="2" customFormat="1">
      <c r="A418" s="40"/>
      <c r="B418" s="41"/>
      <c r="C418" s="42"/>
      <c r="D418" s="219" t="s">
        <v>136</v>
      </c>
      <c r="E418" s="42"/>
      <c r="F418" s="220" t="s">
        <v>512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136</v>
      </c>
      <c r="AU418" s="19" t="s">
        <v>82</v>
      </c>
    </row>
    <row r="419" s="2" customFormat="1">
      <c r="A419" s="40"/>
      <c r="B419" s="41"/>
      <c r="C419" s="42"/>
      <c r="D419" s="224" t="s">
        <v>137</v>
      </c>
      <c r="E419" s="42"/>
      <c r="F419" s="225" t="s">
        <v>513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137</v>
      </c>
      <c r="AU419" s="19" t="s">
        <v>82</v>
      </c>
    </row>
    <row r="420" s="2" customFormat="1" ht="16.5" customHeight="1">
      <c r="A420" s="40"/>
      <c r="B420" s="41"/>
      <c r="C420" s="269" t="s">
        <v>534</v>
      </c>
      <c r="D420" s="269" t="s">
        <v>383</v>
      </c>
      <c r="E420" s="270" t="s">
        <v>515</v>
      </c>
      <c r="F420" s="271" t="s">
        <v>516</v>
      </c>
      <c r="G420" s="272" t="s">
        <v>510</v>
      </c>
      <c r="H420" s="273">
        <v>27</v>
      </c>
      <c r="I420" s="274"/>
      <c r="J420" s="275">
        <f>ROUND(I420*H420,2)</f>
        <v>0</v>
      </c>
      <c r="K420" s="271" t="s">
        <v>133</v>
      </c>
      <c r="L420" s="276"/>
      <c r="M420" s="277" t="s">
        <v>19</v>
      </c>
      <c r="N420" s="278" t="s">
        <v>43</v>
      </c>
      <c r="O420" s="86"/>
      <c r="P420" s="215">
        <f>O420*H420</f>
        <v>0</v>
      </c>
      <c r="Q420" s="215">
        <v>0.0014</v>
      </c>
      <c r="R420" s="215">
        <f>Q420*H420</f>
        <v>0.0378</v>
      </c>
      <c r="S420" s="215">
        <v>0</v>
      </c>
      <c r="T420" s="216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7" t="s">
        <v>183</v>
      </c>
      <c r="AT420" s="217" t="s">
        <v>383</v>
      </c>
      <c r="AU420" s="217" t="s">
        <v>82</v>
      </c>
      <c r="AY420" s="19" t="s">
        <v>126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9" t="s">
        <v>80</v>
      </c>
      <c r="BK420" s="218">
        <f>ROUND(I420*H420,2)</f>
        <v>0</v>
      </c>
      <c r="BL420" s="19" t="s">
        <v>153</v>
      </c>
      <c r="BM420" s="217" t="s">
        <v>1774</v>
      </c>
    </row>
    <row r="421" s="2" customFormat="1">
      <c r="A421" s="40"/>
      <c r="B421" s="41"/>
      <c r="C421" s="42"/>
      <c r="D421" s="219" t="s">
        <v>136</v>
      </c>
      <c r="E421" s="42"/>
      <c r="F421" s="220" t="s">
        <v>516</v>
      </c>
      <c r="G421" s="42"/>
      <c r="H421" s="42"/>
      <c r="I421" s="221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136</v>
      </c>
      <c r="AU421" s="19" t="s">
        <v>82</v>
      </c>
    </row>
    <row r="422" s="13" customFormat="1">
      <c r="A422" s="13"/>
      <c r="B422" s="226"/>
      <c r="C422" s="227"/>
      <c r="D422" s="219" t="s">
        <v>139</v>
      </c>
      <c r="E422" s="228" t="s">
        <v>19</v>
      </c>
      <c r="F422" s="229" t="s">
        <v>1775</v>
      </c>
      <c r="G422" s="227"/>
      <c r="H422" s="228" t="s">
        <v>19</v>
      </c>
      <c r="I422" s="230"/>
      <c r="J422" s="227"/>
      <c r="K422" s="227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139</v>
      </c>
      <c r="AU422" s="235" t="s">
        <v>82</v>
      </c>
      <c r="AV422" s="13" t="s">
        <v>80</v>
      </c>
      <c r="AW422" s="13" t="s">
        <v>33</v>
      </c>
      <c r="AX422" s="13" t="s">
        <v>72</v>
      </c>
      <c r="AY422" s="235" t="s">
        <v>126</v>
      </c>
    </row>
    <row r="423" s="14" customFormat="1">
      <c r="A423" s="14"/>
      <c r="B423" s="236"/>
      <c r="C423" s="237"/>
      <c r="D423" s="219" t="s">
        <v>139</v>
      </c>
      <c r="E423" s="238" t="s">
        <v>19</v>
      </c>
      <c r="F423" s="239" t="s">
        <v>8</v>
      </c>
      <c r="G423" s="237"/>
      <c r="H423" s="240">
        <v>12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6" t="s">
        <v>139</v>
      </c>
      <c r="AU423" s="246" t="s">
        <v>82</v>
      </c>
      <c r="AV423" s="14" t="s">
        <v>82</v>
      </c>
      <c r="AW423" s="14" t="s">
        <v>33</v>
      </c>
      <c r="AX423" s="14" t="s">
        <v>72</v>
      </c>
      <c r="AY423" s="246" t="s">
        <v>126</v>
      </c>
    </row>
    <row r="424" s="13" customFormat="1">
      <c r="A424" s="13"/>
      <c r="B424" s="226"/>
      <c r="C424" s="227"/>
      <c r="D424" s="219" t="s">
        <v>139</v>
      </c>
      <c r="E424" s="228" t="s">
        <v>19</v>
      </c>
      <c r="F424" s="229" t="s">
        <v>1776</v>
      </c>
      <c r="G424" s="227"/>
      <c r="H424" s="228" t="s">
        <v>19</v>
      </c>
      <c r="I424" s="230"/>
      <c r="J424" s="227"/>
      <c r="K424" s="227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139</v>
      </c>
      <c r="AU424" s="235" t="s">
        <v>82</v>
      </c>
      <c r="AV424" s="13" t="s">
        <v>80</v>
      </c>
      <c r="AW424" s="13" t="s">
        <v>33</v>
      </c>
      <c r="AX424" s="13" t="s">
        <v>72</v>
      </c>
      <c r="AY424" s="235" t="s">
        <v>126</v>
      </c>
    </row>
    <row r="425" s="14" customFormat="1">
      <c r="A425" s="14"/>
      <c r="B425" s="236"/>
      <c r="C425" s="237"/>
      <c r="D425" s="219" t="s">
        <v>139</v>
      </c>
      <c r="E425" s="238" t="s">
        <v>19</v>
      </c>
      <c r="F425" s="239" t="s">
        <v>176</v>
      </c>
      <c r="G425" s="237"/>
      <c r="H425" s="240">
        <v>7</v>
      </c>
      <c r="I425" s="241"/>
      <c r="J425" s="237"/>
      <c r="K425" s="237"/>
      <c r="L425" s="242"/>
      <c r="M425" s="243"/>
      <c r="N425" s="244"/>
      <c r="O425" s="244"/>
      <c r="P425" s="244"/>
      <c r="Q425" s="244"/>
      <c r="R425" s="244"/>
      <c r="S425" s="244"/>
      <c r="T425" s="24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6" t="s">
        <v>139</v>
      </c>
      <c r="AU425" s="246" t="s">
        <v>82</v>
      </c>
      <c r="AV425" s="14" t="s">
        <v>82</v>
      </c>
      <c r="AW425" s="14" t="s">
        <v>33</v>
      </c>
      <c r="AX425" s="14" t="s">
        <v>72</v>
      </c>
      <c r="AY425" s="246" t="s">
        <v>126</v>
      </c>
    </row>
    <row r="426" s="13" customFormat="1">
      <c r="A426" s="13"/>
      <c r="B426" s="226"/>
      <c r="C426" s="227"/>
      <c r="D426" s="219" t="s">
        <v>139</v>
      </c>
      <c r="E426" s="228" t="s">
        <v>19</v>
      </c>
      <c r="F426" s="229" t="s">
        <v>1777</v>
      </c>
      <c r="G426" s="227"/>
      <c r="H426" s="228" t="s">
        <v>19</v>
      </c>
      <c r="I426" s="230"/>
      <c r="J426" s="227"/>
      <c r="K426" s="227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139</v>
      </c>
      <c r="AU426" s="235" t="s">
        <v>82</v>
      </c>
      <c r="AV426" s="13" t="s">
        <v>80</v>
      </c>
      <c r="AW426" s="13" t="s">
        <v>33</v>
      </c>
      <c r="AX426" s="13" t="s">
        <v>72</v>
      </c>
      <c r="AY426" s="235" t="s">
        <v>126</v>
      </c>
    </row>
    <row r="427" s="14" customFormat="1">
      <c r="A427" s="14"/>
      <c r="B427" s="236"/>
      <c r="C427" s="237"/>
      <c r="D427" s="219" t="s">
        <v>139</v>
      </c>
      <c r="E427" s="238" t="s">
        <v>19</v>
      </c>
      <c r="F427" s="239" t="s">
        <v>183</v>
      </c>
      <c r="G427" s="237"/>
      <c r="H427" s="240">
        <v>8</v>
      </c>
      <c r="I427" s="241"/>
      <c r="J427" s="237"/>
      <c r="K427" s="237"/>
      <c r="L427" s="242"/>
      <c r="M427" s="243"/>
      <c r="N427" s="244"/>
      <c r="O427" s="244"/>
      <c r="P427" s="244"/>
      <c r="Q427" s="244"/>
      <c r="R427" s="244"/>
      <c r="S427" s="244"/>
      <c r="T427" s="24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6" t="s">
        <v>139</v>
      </c>
      <c r="AU427" s="246" t="s">
        <v>82</v>
      </c>
      <c r="AV427" s="14" t="s">
        <v>82</v>
      </c>
      <c r="AW427" s="14" t="s">
        <v>33</v>
      </c>
      <c r="AX427" s="14" t="s">
        <v>72</v>
      </c>
      <c r="AY427" s="246" t="s">
        <v>126</v>
      </c>
    </row>
    <row r="428" s="15" customFormat="1">
      <c r="A428" s="15"/>
      <c r="B428" s="258"/>
      <c r="C428" s="259"/>
      <c r="D428" s="219" t="s">
        <v>139</v>
      </c>
      <c r="E428" s="260" t="s">
        <v>19</v>
      </c>
      <c r="F428" s="261" t="s">
        <v>343</v>
      </c>
      <c r="G428" s="259"/>
      <c r="H428" s="262">
        <v>27</v>
      </c>
      <c r="I428" s="263"/>
      <c r="J428" s="259"/>
      <c r="K428" s="259"/>
      <c r="L428" s="264"/>
      <c r="M428" s="265"/>
      <c r="N428" s="266"/>
      <c r="O428" s="266"/>
      <c r="P428" s="266"/>
      <c r="Q428" s="266"/>
      <c r="R428" s="266"/>
      <c r="S428" s="266"/>
      <c r="T428" s="267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8" t="s">
        <v>139</v>
      </c>
      <c r="AU428" s="268" t="s">
        <v>82</v>
      </c>
      <c r="AV428" s="15" t="s">
        <v>153</v>
      </c>
      <c r="AW428" s="15" t="s">
        <v>33</v>
      </c>
      <c r="AX428" s="15" t="s">
        <v>80</v>
      </c>
      <c r="AY428" s="268" t="s">
        <v>126</v>
      </c>
    </row>
    <row r="429" s="2" customFormat="1" ht="16.5" customHeight="1">
      <c r="A429" s="40"/>
      <c r="B429" s="41"/>
      <c r="C429" s="269" t="s">
        <v>538</v>
      </c>
      <c r="D429" s="269" t="s">
        <v>383</v>
      </c>
      <c r="E429" s="270" t="s">
        <v>1778</v>
      </c>
      <c r="F429" s="271" t="s">
        <v>1779</v>
      </c>
      <c r="G429" s="272" t="s">
        <v>510</v>
      </c>
      <c r="H429" s="273">
        <v>12</v>
      </c>
      <c r="I429" s="274"/>
      <c r="J429" s="275">
        <f>ROUND(I429*H429,2)</f>
        <v>0</v>
      </c>
      <c r="K429" s="271" t="s">
        <v>133</v>
      </c>
      <c r="L429" s="276"/>
      <c r="M429" s="277" t="s">
        <v>19</v>
      </c>
      <c r="N429" s="278" t="s">
        <v>43</v>
      </c>
      <c r="O429" s="86"/>
      <c r="P429" s="215">
        <f>O429*H429</f>
        <v>0</v>
      </c>
      <c r="Q429" s="215">
        <v>5.0000000000000002E-05</v>
      </c>
      <c r="R429" s="215">
        <f>Q429*H429</f>
        <v>0.00060000000000000006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183</v>
      </c>
      <c r="AT429" s="217" t="s">
        <v>383</v>
      </c>
      <c r="AU429" s="217" t="s">
        <v>82</v>
      </c>
      <c r="AY429" s="19" t="s">
        <v>126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80</v>
      </c>
      <c r="BK429" s="218">
        <f>ROUND(I429*H429,2)</f>
        <v>0</v>
      </c>
      <c r="BL429" s="19" t="s">
        <v>153</v>
      </c>
      <c r="BM429" s="217" t="s">
        <v>1780</v>
      </c>
    </row>
    <row r="430" s="2" customFormat="1">
      <c r="A430" s="40"/>
      <c r="B430" s="41"/>
      <c r="C430" s="42"/>
      <c r="D430" s="219" t="s">
        <v>136</v>
      </c>
      <c r="E430" s="42"/>
      <c r="F430" s="220" t="s">
        <v>1779</v>
      </c>
      <c r="G430" s="42"/>
      <c r="H430" s="42"/>
      <c r="I430" s="221"/>
      <c r="J430" s="42"/>
      <c r="K430" s="42"/>
      <c r="L430" s="46"/>
      <c r="M430" s="222"/>
      <c r="N430" s="223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136</v>
      </c>
      <c r="AU430" s="19" t="s">
        <v>82</v>
      </c>
    </row>
    <row r="431" s="14" customFormat="1">
      <c r="A431" s="14"/>
      <c r="B431" s="236"/>
      <c r="C431" s="237"/>
      <c r="D431" s="219" t="s">
        <v>139</v>
      </c>
      <c r="E431" s="238" t="s">
        <v>19</v>
      </c>
      <c r="F431" s="239" t="s">
        <v>8</v>
      </c>
      <c r="G431" s="237"/>
      <c r="H431" s="240">
        <v>12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6" t="s">
        <v>139</v>
      </c>
      <c r="AU431" s="246" t="s">
        <v>82</v>
      </c>
      <c r="AV431" s="14" t="s">
        <v>82</v>
      </c>
      <c r="AW431" s="14" t="s">
        <v>33</v>
      </c>
      <c r="AX431" s="14" t="s">
        <v>80</v>
      </c>
      <c r="AY431" s="246" t="s">
        <v>126</v>
      </c>
    </row>
    <row r="432" s="2" customFormat="1" ht="16.5" customHeight="1">
      <c r="A432" s="40"/>
      <c r="B432" s="41"/>
      <c r="C432" s="206" t="s">
        <v>544</v>
      </c>
      <c r="D432" s="206" t="s">
        <v>129</v>
      </c>
      <c r="E432" s="207" t="s">
        <v>1781</v>
      </c>
      <c r="F432" s="208" t="s">
        <v>1782</v>
      </c>
      <c r="G432" s="209" t="s">
        <v>510</v>
      </c>
      <c r="H432" s="210">
        <v>7</v>
      </c>
      <c r="I432" s="211"/>
      <c r="J432" s="212">
        <f>ROUND(I432*H432,2)</f>
        <v>0</v>
      </c>
      <c r="K432" s="208" t="s">
        <v>19</v>
      </c>
      <c r="L432" s="46"/>
      <c r="M432" s="213" t="s">
        <v>19</v>
      </c>
      <c r="N432" s="214" t="s">
        <v>43</v>
      </c>
      <c r="O432" s="86"/>
      <c r="P432" s="215">
        <f>O432*H432</f>
        <v>0</v>
      </c>
      <c r="Q432" s="215">
        <v>0</v>
      </c>
      <c r="R432" s="215">
        <f>Q432*H432</f>
        <v>0</v>
      </c>
      <c r="S432" s="215">
        <v>0</v>
      </c>
      <c r="T432" s="216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7" t="s">
        <v>153</v>
      </c>
      <c r="AT432" s="217" t="s">
        <v>129</v>
      </c>
      <c r="AU432" s="217" t="s">
        <v>82</v>
      </c>
      <c r="AY432" s="19" t="s">
        <v>126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9" t="s">
        <v>80</v>
      </c>
      <c r="BK432" s="218">
        <f>ROUND(I432*H432,2)</f>
        <v>0</v>
      </c>
      <c r="BL432" s="19" t="s">
        <v>153</v>
      </c>
      <c r="BM432" s="217" t="s">
        <v>1783</v>
      </c>
    </row>
    <row r="433" s="2" customFormat="1">
      <c r="A433" s="40"/>
      <c r="B433" s="41"/>
      <c r="C433" s="42"/>
      <c r="D433" s="219" t="s">
        <v>136</v>
      </c>
      <c r="E433" s="42"/>
      <c r="F433" s="220" t="s">
        <v>1782</v>
      </c>
      <c r="G433" s="42"/>
      <c r="H433" s="42"/>
      <c r="I433" s="221"/>
      <c r="J433" s="42"/>
      <c r="K433" s="42"/>
      <c r="L433" s="46"/>
      <c r="M433" s="222"/>
      <c r="N433" s="223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136</v>
      </c>
      <c r="AU433" s="19" t="s">
        <v>82</v>
      </c>
    </row>
    <row r="434" s="14" customFormat="1">
      <c r="A434" s="14"/>
      <c r="B434" s="236"/>
      <c r="C434" s="237"/>
      <c r="D434" s="219" t="s">
        <v>139</v>
      </c>
      <c r="E434" s="238" t="s">
        <v>19</v>
      </c>
      <c r="F434" s="239" t="s">
        <v>176</v>
      </c>
      <c r="G434" s="237"/>
      <c r="H434" s="240">
        <v>7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139</v>
      </c>
      <c r="AU434" s="246" t="s">
        <v>82</v>
      </c>
      <c r="AV434" s="14" t="s">
        <v>82</v>
      </c>
      <c r="AW434" s="14" t="s">
        <v>33</v>
      </c>
      <c r="AX434" s="14" t="s">
        <v>80</v>
      </c>
      <c r="AY434" s="246" t="s">
        <v>126</v>
      </c>
    </row>
    <row r="435" s="2" customFormat="1" ht="21.75" customHeight="1">
      <c r="A435" s="40"/>
      <c r="B435" s="41"/>
      <c r="C435" s="206" t="s">
        <v>550</v>
      </c>
      <c r="D435" s="206" t="s">
        <v>129</v>
      </c>
      <c r="E435" s="207" t="s">
        <v>1784</v>
      </c>
      <c r="F435" s="208" t="s">
        <v>1785</v>
      </c>
      <c r="G435" s="209" t="s">
        <v>510</v>
      </c>
      <c r="H435" s="210">
        <v>7</v>
      </c>
      <c r="I435" s="211"/>
      <c r="J435" s="212">
        <f>ROUND(I435*H435,2)</f>
        <v>0</v>
      </c>
      <c r="K435" s="208" t="s">
        <v>133</v>
      </c>
      <c r="L435" s="46"/>
      <c r="M435" s="213" t="s">
        <v>19</v>
      </c>
      <c r="N435" s="214" t="s">
        <v>43</v>
      </c>
      <c r="O435" s="86"/>
      <c r="P435" s="215">
        <f>O435*H435</f>
        <v>0</v>
      </c>
      <c r="Q435" s="215">
        <v>0</v>
      </c>
      <c r="R435" s="215">
        <f>Q435*H435</f>
        <v>0</v>
      </c>
      <c r="S435" s="215">
        <v>0</v>
      </c>
      <c r="T435" s="216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7" t="s">
        <v>153</v>
      </c>
      <c r="AT435" s="217" t="s">
        <v>129</v>
      </c>
      <c r="AU435" s="217" t="s">
        <v>82</v>
      </c>
      <c r="AY435" s="19" t="s">
        <v>126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9" t="s">
        <v>80</v>
      </c>
      <c r="BK435" s="218">
        <f>ROUND(I435*H435,2)</f>
        <v>0</v>
      </c>
      <c r="BL435" s="19" t="s">
        <v>153</v>
      </c>
      <c r="BM435" s="217" t="s">
        <v>1786</v>
      </c>
    </row>
    <row r="436" s="2" customFormat="1">
      <c r="A436" s="40"/>
      <c r="B436" s="41"/>
      <c r="C436" s="42"/>
      <c r="D436" s="219" t="s">
        <v>136</v>
      </c>
      <c r="E436" s="42"/>
      <c r="F436" s="220" t="s">
        <v>1787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136</v>
      </c>
      <c r="AU436" s="19" t="s">
        <v>82</v>
      </c>
    </row>
    <row r="437" s="2" customFormat="1">
      <c r="A437" s="40"/>
      <c r="B437" s="41"/>
      <c r="C437" s="42"/>
      <c r="D437" s="224" t="s">
        <v>137</v>
      </c>
      <c r="E437" s="42"/>
      <c r="F437" s="225" t="s">
        <v>1788</v>
      </c>
      <c r="G437" s="42"/>
      <c r="H437" s="42"/>
      <c r="I437" s="221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137</v>
      </c>
      <c r="AU437" s="19" t="s">
        <v>82</v>
      </c>
    </row>
    <row r="438" s="13" customFormat="1">
      <c r="A438" s="13"/>
      <c r="B438" s="226"/>
      <c r="C438" s="227"/>
      <c r="D438" s="219" t="s">
        <v>139</v>
      </c>
      <c r="E438" s="228" t="s">
        <v>19</v>
      </c>
      <c r="F438" s="229" t="s">
        <v>1789</v>
      </c>
      <c r="G438" s="227"/>
      <c r="H438" s="228" t="s">
        <v>19</v>
      </c>
      <c r="I438" s="230"/>
      <c r="J438" s="227"/>
      <c r="K438" s="227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139</v>
      </c>
      <c r="AU438" s="235" t="s">
        <v>82</v>
      </c>
      <c r="AV438" s="13" t="s">
        <v>80</v>
      </c>
      <c r="AW438" s="13" t="s">
        <v>33</v>
      </c>
      <c r="AX438" s="13" t="s">
        <v>72</v>
      </c>
      <c r="AY438" s="235" t="s">
        <v>126</v>
      </c>
    </row>
    <row r="439" s="14" customFormat="1">
      <c r="A439" s="14"/>
      <c r="B439" s="236"/>
      <c r="C439" s="237"/>
      <c r="D439" s="219" t="s">
        <v>139</v>
      </c>
      <c r="E439" s="238" t="s">
        <v>19</v>
      </c>
      <c r="F439" s="239" t="s">
        <v>176</v>
      </c>
      <c r="G439" s="237"/>
      <c r="H439" s="240">
        <v>7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6" t="s">
        <v>139</v>
      </c>
      <c r="AU439" s="246" t="s">
        <v>82</v>
      </c>
      <c r="AV439" s="14" t="s">
        <v>82</v>
      </c>
      <c r="AW439" s="14" t="s">
        <v>33</v>
      </c>
      <c r="AX439" s="14" t="s">
        <v>80</v>
      </c>
      <c r="AY439" s="246" t="s">
        <v>126</v>
      </c>
    </row>
    <row r="440" s="2" customFormat="1" ht="16.5" customHeight="1">
      <c r="A440" s="40"/>
      <c r="B440" s="41"/>
      <c r="C440" s="269" t="s">
        <v>554</v>
      </c>
      <c r="D440" s="269" t="s">
        <v>383</v>
      </c>
      <c r="E440" s="270" t="s">
        <v>1790</v>
      </c>
      <c r="F440" s="271" t="s">
        <v>1791</v>
      </c>
      <c r="G440" s="272" t="s">
        <v>510</v>
      </c>
      <c r="H440" s="273">
        <v>7</v>
      </c>
      <c r="I440" s="274"/>
      <c r="J440" s="275">
        <f>ROUND(I440*H440,2)</f>
        <v>0</v>
      </c>
      <c r="K440" s="271" t="s">
        <v>133</v>
      </c>
      <c r="L440" s="276"/>
      <c r="M440" s="277" t="s">
        <v>19</v>
      </c>
      <c r="N440" s="278" t="s">
        <v>43</v>
      </c>
      <c r="O440" s="86"/>
      <c r="P440" s="215">
        <f>O440*H440</f>
        <v>0</v>
      </c>
      <c r="Q440" s="215">
        <v>0.0011999999999999999</v>
      </c>
      <c r="R440" s="215">
        <f>Q440*H440</f>
        <v>0.0083999999999999995</v>
      </c>
      <c r="S440" s="215">
        <v>0</v>
      </c>
      <c r="T440" s="216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183</v>
      </c>
      <c r="AT440" s="217" t="s">
        <v>383</v>
      </c>
      <c r="AU440" s="217" t="s">
        <v>82</v>
      </c>
      <c r="AY440" s="19" t="s">
        <v>126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80</v>
      </c>
      <c r="BK440" s="218">
        <f>ROUND(I440*H440,2)</f>
        <v>0</v>
      </c>
      <c r="BL440" s="19" t="s">
        <v>153</v>
      </c>
      <c r="BM440" s="217" t="s">
        <v>1792</v>
      </c>
    </row>
    <row r="441" s="2" customFormat="1">
      <c r="A441" s="40"/>
      <c r="B441" s="41"/>
      <c r="C441" s="42"/>
      <c r="D441" s="219" t="s">
        <v>136</v>
      </c>
      <c r="E441" s="42"/>
      <c r="F441" s="220" t="s">
        <v>1791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136</v>
      </c>
      <c r="AU441" s="19" t="s">
        <v>82</v>
      </c>
    </row>
    <row r="442" s="2" customFormat="1" ht="21.75" customHeight="1">
      <c r="A442" s="40"/>
      <c r="B442" s="41"/>
      <c r="C442" s="206" t="s">
        <v>563</v>
      </c>
      <c r="D442" s="206" t="s">
        <v>129</v>
      </c>
      <c r="E442" s="207" t="s">
        <v>519</v>
      </c>
      <c r="F442" s="208" t="s">
        <v>520</v>
      </c>
      <c r="G442" s="209" t="s">
        <v>510</v>
      </c>
      <c r="H442" s="210">
        <v>1</v>
      </c>
      <c r="I442" s="211"/>
      <c r="J442" s="212">
        <f>ROUND(I442*H442,2)</f>
        <v>0</v>
      </c>
      <c r="K442" s="208" t="s">
        <v>133</v>
      </c>
      <c r="L442" s="46"/>
      <c r="M442" s="213" t="s">
        <v>19</v>
      </c>
      <c r="N442" s="214" t="s">
        <v>43</v>
      </c>
      <c r="O442" s="86"/>
      <c r="P442" s="215">
        <f>O442*H442</f>
        <v>0</v>
      </c>
      <c r="Q442" s="215">
        <v>0</v>
      </c>
      <c r="R442" s="215">
        <f>Q442*H442</f>
        <v>0</v>
      </c>
      <c r="S442" s="215">
        <v>0</v>
      </c>
      <c r="T442" s="216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7" t="s">
        <v>153</v>
      </c>
      <c r="AT442" s="217" t="s">
        <v>129</v>
      </c>
      <c r="AU442" s="217" t="s">
        <v>82</v>
      </c>
      <c r="AY442" s="19" t="s">
        <v>126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9" t="s">
        <v>80</v>
      </c>
      <c r="BK442" s="218">
        <f>ROUND(I442*H442,2)</f>
        <v>0</v>
      </c>
      <c r="BL442" s="19" t="s">
        <v>153</v>
      </c>
      <c r="BM442" s="217" t="s">
        <v>1793</v>
      </c>
    </row>
    <row r="443" s="2" customFormat="1">
      <c r="A443" s="40"/>
      <c r="B443" s="41"/>
      <c r="C443" s="42"/>
      <c r="D443" s="219" t="s">
        <v>136</v>
      </c>
      <c r="E443" s="42"/>
      <c r="F443" s="220" t="s">
        <v>522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136</v>
      </c>
      <c r="AU443" s="19" t="s">
        <v>82</v>
      </c>
    </row>
    <row r="444" s="2" customFormat="1">
      <c r="A444" s="40"/>
      <c r="B444" s="41"/>
      <c r="C444" s="42"/>
      <c r="D444" s="224" t="s">
        <v>137</v>
      </c>
      <c r="E444" s="42"/>
      <c r="F444" s="225" t="s">
        <v>523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137</v>
      </c>
      <c r="AU444" s="19" t="s">
        <v>82</v>
      </c>
    </row>
    <row r="445" s="2" customFormat="1" ht="16.5" customHeight="1">
      <c r="A445" s="40"/>
      <c r="B445" s="41"/>
      <c r="C445" s="269" t="s">
        <v>571</v>
      </c>
      <c r="D445" s="269" t="s">
        <v>383</v>
      </c>
      <c r="E445" s="270" t="s">
        <v>525</v>
      </c>
      <c r="F445" s="271" t="s">
        <v>526</v>
      </c>
      <c r="G445" s="272" t="s">
        <v>510</v>
      </c>
      <c r="H445" s="273">
        <v>1</v>
      </c>
      <c r="I445" s="274"/>
      <c r="J445" s="275">
        <f>ROUND(I445*H445,2)</f>
        <v>0</v>
      </c>
      <c r="K445" s="271" t="s">
        <v>133</v>
      </c>
      <c r="L445" s="276"/>
      <c r="M445" s="277" t="s">
        <v>19</v>
      </c>
      <c r="N445" s="278" t="s">
        <v>43</v>
      </c>
      <c r="O445" s="86"/>
      <c r="P445" s="215">
        <f>O445*H445</f>
        <v>0</v>
      </c>
      <c r="Q445" s="215">
        <v>8.0000000000000007E-05</v>
      </c>
      <c r="R445" s="215">
        <f>Q445*H445</f>
        <v>8.0000000000000007E-05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183</v>
      </c>
      <c r="AT445" s="217" t="s">
        <v>383</v>
      </c>
      <c r="AU445" s="217" t="s">
        <v>82</v>
      </c>
      <c r="AY445" s="19" t="s">
        <v>126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80</v>
      </c>
      <c r="BK445" s="218">
        <f>ROUND(I445*H445,2)</f>
        <v>0</v>
      </c>
      <c r="BL445" s="19" t="s">
        <v>153</v>
      </c>
      <c r="BM445" s="217" t="s">
        <v>1794</v>
      </c>
    </row>
    <row r="446" s="2" customFormat="1">
      <c r="A446" s="40"/>
      <c r="B446" s="41"/>
      <c r="C446" s="42"/>
      <c r="D446" s="219" t="s">
        <v>136</v>
      </c>
      <c r="E446" s="42"/>
      <c r="F446" s="220" t="s">
        <v>526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136</v>
      </c>
      <c r="AU446" s="19" t="s">
        <v>82</v>
      </c>
    </row>
    <row r="447" s="14" customFormat="1">
      <c r="A447" s="14"/>
      <c r="B447" s="236"/>
      <c r="C447" s="237"/>
      <c r="D447" s="219" t="s">
        <v>139</v>
      </c>
      <c r="E447" s="238" t="s">
        <v>19</v>
      </c>
      <c r="F447" s="239" t="s">
        <v>80</v>
      </c>
      <c r="G447" s="237"/>
      <c r="H447" s="240">
        <v>1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6" t="s">
        <v>139</v>
      </c>
      <c r="AU447" s="246" t="s">
        <v>82</v>
      </c>
      <c r="AV447" s="14" t="s">
        <v>82</v>
      </c>
      <c r="AW447" s="14" t="s">
        <v>33</v>
      </c>
      <c r="AX447" s="14" t="s">
        <v>80</v>
      </c>
      <c r="AY447" s="246" t="s">
        <v>126</v>
      </c>
    </row>
    <row r="448" s="2" customFormat="1" ht="21.75" customHeight="1">
      <c r="A448" s="40"/>
      <c r="B448" s="41"/>
      <c r="C448" s="206" t="s">
        <v>577</v>
      </c>
      <c r="D448" s="206" t="s">
        <v>129</v>
      </c>
      <c r="E448" s="207" t="s">
        <v>529</v>
      </c>
      <c r="F448" s="208" t="s">
        <v>530</v>
      </c>
      <c r="G448" s="209" t="s">
        <v>510</v>
      </c>
      <c r="H448" s="210">
        <v>20</v>
      </c>
      <c r="I448" s="211"/>
      <c r="J448" s="212">
        <f>ROUND(I448*H448,2)</f>
        <v>0</v>
      </c>
      <c r="K448" s="208" t="s">
        <v>133</v>
      </c>
      <c r="L448" s="46"/>
      <c r="M448" s="213" t="s">
        <v>19</v>
      </c>
      <c r="N448" s="214" t="s">
        <v>43</v>
      </c>
      <c r="O448" s="86"/>
      <c r="P448" s="215">
        <f>O448*H448</f>
        <v>0</v>
      </c>
      <c r="Q448" s="215">
        <v>0</v>
      </c>
      <c r="R448" s="215">
        <f>Q448*H448</f>
        <v>0</v>
      </c>
      <c r="S448" s="215">
        <v>0</v>
      </c>
      <c r="T448" s="216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7" t="s">
        <v>153</v>
      </c>
      <c r="AT448" s="217" t="s">
        <v>129</v>
      </c>
      <c r="AU448" s="217" t="s">
        <v>82</v>
      </c>
      <c r="AY448" s="19" t="s">
        <v>126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9" t="s">
        <v>80</v>
      </c>
      <c r="BK448" s="218">
        <f>ROUND(I448*H448,2)</f>
        <v>0</v>
      </c>
      <c r="BL448" s="19" t="s">
        <v>153</v>
      </c>
      <c r="BM448" s="217" t="s">
        <v>1795</v>
      </c>
    </row>
    <row r="449" s="2" customFormat="1">
      <c r="A449" s="40"/>
      <c r="B449" s="41"/>
      <c r="C449" s="42"/>
      <c r="D449" s="219" t="s">
        <v>136</v>
      </c>
      <c r="E449" s="42"/>
      <c r="F449" s="220" t="s">
        <v>532</v>
      </c>
      <c r="G449" s="42"/>
      <c r="H449" s="42"/>
      <c r="I449" s="221"/>
      <c r="J449" s="42"/>
      <c r="K449" s="42"/>
      <c r="L449" s="46"/>
      <c r="M449" s="222"/>
      <c r="N449" s="22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136</v>
      </c>
      <c r="AU449" s="19" t="s">
        <v>82</v>
      </c>
    </row>
    <row r="450" s="2" customFormat="1">
      <c r="A450" s="40"/>
      <c r="B450" s="41"/>
      <c r="C450" s="42"/>
      <c r="D450" s="224" t="s">
        <v>137</v>
      </c>
      <c r="E450" s="42"/>
      <c r="F450" s="225" t="s">
        <v>533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137</v>
      </c>
      <c r="AU450" s="19" t="s">
        <v>82</v>
      </c>
    </row>
    <row r="451" s="14" customFormat="1">
      <c r="A451" s="14"/>
      <c r="B451" s="236"/>
      <c r="C451" s="237"/>
      <c r="D451" s="219" t="s">
        <v>139</v>
      </c>
      <c r="E451" s="238" t="s">
        <v>19</v>
      </c>
      <c r="F451" s="239" t="s">
        <v>443</v>
      </c>
      <c r="G451" s="237"/>
      <c r="H451" s="240">
        <v>20</v>
      </c>
      <c r="I451" s="241"/>
      <c r="J451" s="237"/>
      <c r="K451" s="237"/>
      <c r="L451" s="242"/>
      <c r="M451" s="243"/>
      <c r="N451" s="244"/>
      <c r="O451" s="244"/>
      <c r="P451" s="244"/>
      <c r="Q451" s="244"/>
      <c r="R451" s="244"/>
      <c r="S451" s="244"/>
      <c r="T451" s="24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6" t="s">
        <v>139</v>
      </c>
      <c r="AU451" s="246" t="s">
        <v>82</v>
      </c>
      <c r="AV451" s="14" t="s">
        <v>82</v>
      </c>
      <c r="AW451" s="14" t="s">
        <v>33</v>
      </c>
      <c r="AX451" s="14" t="s">
        <v>80</v>
      </c>
      <c r="AY451" s="246" t="s">
        <v>126</v>
      </c>
    </row>
    <row r="452" s="2" customFormat="1" ht="16.5" customHeight="1">
      <c r="A452" s="40"/>
      <c r="B452" s="41"/>
      <c r="C452" s="269" t="s">
        <v>583</v>
      </c>
      <c r="D452" s="269" t="s">
        <v>383</v>
      </c>
      <c r="E452" s="270" t="s">
        <v>535</v>
      </c>
      <c r="F452" s="271" t="s">
        <v>536</v>
      </c>
      <c r="G452" s="272" t="s">
        <v>510</v>
      </c>
      <c r="H452" s="273">
        <v>20</v>
      </c>
      <c r="I452" s="274"/>
      <c r="J452" s="275">
        <f>ROUND(I452*H452,2)</f>
        <v>0</v>
      </c>
      <c r="K452" s="271" t="s">
        <v>133</v>
      </c>
      <c r="L452" s="276"/>
      <c r="M452" s="277" t="s">
        <v>19</v>
      </c>
      <c r="N452" s="278" t="s">
        <v>43</v>
      </c>
      <c r="O452" s="86"/>
      <c r="P452" s="215">
        <f>O452*H452</f>
        <v>0</v>
      </c>
      <c r="Q452" s="215">
        <v>0.0071000000000000004</v>
      </c>
      <c r="R452" s="215">
        <f>Q452*H452</f>
        <v>0.14200000000000002</v>
      </c>
      <c r="S452" s="215">
        <v>0</v>
      </c>
      <c r="T452" s="216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7" t="s">
        <v>183</v>
      </c>
      <c r="AT452" s="217" t="s">
        <v>383</v>
      </c>
      <c r="AU452" s="217" t="s">
        <v>82</v>
      </c>
      <c r="AY452" s="19" t="s">
        <v>126</v>
      </c>
      <c r="BE452" s="218">
        <f>IF(N452="základní",J452,0)</f>
        <v>0</v>
      </c>
      <c r="BF452" s="218">
        <f>IF(N452="snížená",J452,0)</f>
        <v>0</v>
      </c>
      <c r="BG452" s="218">
        <f>IF(N452="zákl. přenesená",J452,0)</f>
        <v>0</v>
      </c>
      <c r="BH452" s="218">
        <f>IF(N452="sníž. přenesená",J452,0)</f>
        <v>0</v>
      </c>
      <c r="BI452" s="218">
        <f>IF(N452="nulová",J452,0)</f>
        <v>0</v>
      </c>
      <c r="BJ452" s="19" t="s">
        <v>80</v>
      </c>
      <c r="BK452" s="218">
        <f>ROUND(I452*H452,2)</f>
        <v>0</v>
      </c>
      <c r="BL452" s="19" t="s">
        <v>153</v>
      </c>
      <c r="BM452" s="217" t="s">
        <v>1796</v>
      </c>
    </row>
    <row r="453" s="2" customFormat="1">
      <c r="A453" s="40"/>
      <c r="B453" s="41"/>
      <c r="C453" s="42"/>
      <c r="D453" s="219" t="s">
        <v>136</v>
      </c>
      <c r="E453" s="42"/>
      <c r="F453" s="220" t="s">
        <v>536</v>
      </c>
      <c r="G453" s="42"/>
      <c r="H453" s="42"/>
      <c r="I453" s="221"/>
      <c r="J453" s="42"/>
      <c r="K453" s="42"/>
      <c r="L453" s="46"/>
      <c r="M453" s="222"/>
      <c r="N453" s="223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136</v>
      </c>
      <c r="AU453" s="19" t="s">
        <v>82</v>
      </c>
    </row>
    <row r="454" s="13" customFormat="1">
      <c r="A454" s="13"/>
      <c r="B454" s="226"/>
      <c r="C454" s="227"/>
      <c r="D454" s="219" t="s">
        <v>139</v>
      </c>
      <c r="E454" s="228" t="s">
        <v>19</v>
      </c>
      <c r="F454" s="229" t="s">
        <v>1797</v>
      </c>
      <c r="G454" s="227"/>
      <c r="H454" s="228" t="s">
        <v>19</v>
      </c>
      <c r="I454" s="230"/>
      <c r="J454" s="227"/>
      <c r="K454" s="227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139</v>
      </c>
      <c r="AU454" s="235" t="s">
        <v>82</v>
      </c>
      <c r="AV454" s="13" t="s">
        <v>80</v>
      </c>
      <c r="AW454" s="13" t="s">
        <v>33</v>
      </c>
      <c r="AX454" s="13" t="s">
        <v>72</v>
      </c>
      <c r="AY454" s="235" t="s">
        <v>126</v>
      </c>
    </row>
    <row r="455" s="14" customFormat="1">
      <c r="A455" s="14"/>
      <c r="B455" s="236"/>
      <c r="C455" s="237"/>
      <c r="D455" s="219" t="s">
        <v>139</v>
      </c>
      <c r="E455" s="238" t="s">
        <v>19</v>
      </c>
      <c r="F455" s="239" t="s">
        <v>8</v>
      </c>
      <c r="G455" s="237"/>
      <c r="H455" s="240">
        <v>12</v>
      </c>
      <c r="I455" s="241"/>
      <c r="J455" s="237"/>
      <c r="K455" s="237"/>
      <c r="L455" s="242"/>
      <c r="M455" s="243"/>
      <c r="N455" s="244"/>
      <c r="O455" s="244"/>
      <c r="P455" s="244"/>
      <c r="Q455" s="244"/>
      <c r="R455" s="244"/>
      <c r="S455" s="244"/>
      <c r="T455" s="24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6" t="s">
        <v>139</v>
      </c>
      <c r="AU455" s="246" t="s">
        <v>82</v>
      </c>
      <c r="AV455" s="14" t="s">
        <v>82</v>
      </c>
      <c r="AW455" s="14" t="s">
        <v>33</v>
      </c>
      <c r="AX455" s="14" t="s">
        <v>72</v>
      </c>
      <c r="AY455" s="246" t="s">
        <v>126</v>
      </c>
    </row>
    <row r="456" s="13" customFormat="1">
      <c r="A456" s="13"/>
      <c r="B456" s="226"/>
      <c r="C456" s="227"/>
      <c r="D456" s="219" t="s">
        <v>139</v>
      </c>
      <c r="E456" s="228" t="s">
        <v>19</v>
      </c>
      <c r="F456" s="229" t="s">
        <v>1798</v>
      </c>
      <c r="G456" s="227"/>
      <c r="H456" s="228" t="s">
        <v>19</v>
      </c>
      <c r="I456" s="230"/>
      <c r="J456" s="227"/>
      <c r="K456" s="227"/>
      <c r="L456" s="231"/>
      <c r="M456" s="232"/>
      <c r="N456" s="233"/>
      <c r="O456" s="233"/>
      <c r="P456" s="233"/>
      <c r="Q456" s="233"/>
      <c r="R456" s="233"/>
      <c r="S456" s="233"/>
      <c r="T456" s="23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5" t="s">
        <v>139</v>
      </c>
      <c r="AU456" s="235" t="s">
        <v>82</v>
      </c>
      <c r="AV456" s="13" t="s">
        <v>80</v>
      </c>
      <c r="AW456" s="13" t="s">
        <v>33</v>
      </c>
      <c r="AX456" s="13" t="s">
        <v>72</v>
      </c>
      <c r="AY456" s="235" t="s">
        <v>126</v>
      </c>
    </row>
    <row r="457" s="14" customFormat="1">
      <c r="A457" s="14"/>
      <c r="B457" s="236"/>
      <c r="C457" s="237"/>
      <c r="D457" s="219" t="s">
        <v>139</v>
      </c>
      <c r="E457" s="238" t="s">
        <v>19</v>
      </c>
      <c r="F457" s="239" t="s">
        <v>176</v>
      </c>
      <c r="G457" s="237"/>
      <c r="H457" s="240">
        <v>7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6" t="s">
        <v>139</v>
      </c>
      <c r="AU457" s="246" t="s">
        <v>82</v>
      </c>
      <c r="AV457" s="14" t="s">
        <v>82</v>
      </c>
      <c r="AW457" s="14" t="s">
        <v>33</v>
      </c>
      <c r="AX457" s="14" t="s">
        <v>72</v>
      </c>
      <c r="AY457" s="246" t="s">
        <v>126</v>
      </c>
    </row>
    <row r="458" s="13" customFormat="1">
      <c r="A458" s="13"/>
      <c r="B458" s="226"/>
      <c r="C458" s="227"/>
      <c r="D458" s="219" t="s">
        <v>139</v>
      </c>
      <c r="E458" s="228" t="s">
        <v>19</v>
      </c>
      <c r="F458" s="229" t="s">
        <v>1799</v>
      </c>
      <c r="G458" s="227"/>
      <c r="H458" s="228" t="s">
        <v>19</v>
      </c>
      <c r="I458" s="230"/>
      <c r="J458" s="227"/>
      <c r="K458" s="227"/>
      <c r="L458" s="231"/>
      <c r="M458" s="232"/>
      <c r="N458" s="233"/>
      <c r="O458" s="233"/>
      <c r="P458" s="233"/>
      <c r="Q458" s="233"/>
      <c r="R458" s="233"/>
      <c r="S458" s="233"/>
      <c r="T458" s="23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5" t="s">
        <v>139</v>
      </c>
      <c r="AU458" s="235" t="s">
        <v>82</v>
      </c>
      <c r="AV458" s="13" t="s">
        <v>80</v>
      </c>
      <c r="AW458" s="13" t="s">
        <v>33</v>
      </c>
      <c r="AX458" s="13" t="s">
        <v>72</v>
      </c>
      <c r="AY458" s="235" t="s">
        <v>126</v>
      </c>
    </row>
    <row r="459" s="14" customFormat="1">
      <c r="A459" s="14"/>
      <c r="B459" s="236"/>
      <c r="C459" s="237"/>
      <c r="D459" s="219" t="s">
        <v>139</v>
      </c>
      <c r="E459" s="238" t="s">
        <v>19</v>
      </c>
      <c r="F459" s="239" t="s">
        <v>80</v>
      </c>
      <c r="G459" s="237"/>
      <c r="H459" s="240">
        <v>1</v>
      </c>
      <c r="I459" s="241"/>
      <c r="J459" s="237"/>
      <c r="K459" s="237"/>
      <c r="L459" s="242"/>
      <c r="M459" s="243"/>
      <c r="N459" s="244"/>
      <c r="O459" s="244"/>
      <c r="P459" s="244"/>
      <c r="Q459" s="244"/>
      <c r="R459" s="244"/>
      <c r="S459" s="244"/>
      <c r="T459" s="24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6" t="s">
        <v>139</v>
      </c>
      <c r="AU459" s="246" t="s">
        <v>82</v>
      </c>
      <c r="AV459" s="14" t="s">
        <v>82</v>
      </c>
      <c r="AW459" s="14" t="s">
        <v>33</v>
      </c>
      <c r="AX459" s="14" t="s">
        <v>72</v>
      </c>
      <c r="AY459" s="246" t="s">
        <v>126</v>
      </c>
    </row>
    <row r="460" s="15" customFormat="1">
      <c r="A460" s="15"/>
      <c r="B460" s="258"/>
      <c r="C460" s="259"/>
      <c r="D460" s="219" t="s">
        <v>139</v>
      </c>
      <c r="E460" s="260" t="s">
        <v>19</v>
      </c>
      <c r="F460" s="261" t="s">
        <v>343</v>
      </c>
      <c r="G460" s="259"/>
      <c r="H460" s="262">
        <v>20</v>
      </c>
      <c r="I460" s="263"/>
      <c r="J460" s="259"/>
      <c r="K460" s="259"/>
      <c r="L460" s="264"/>
      <c r="M460" s="265"/>
      <c r="N460" s="266"/>
      <c r="O460" s="266"/>
      <c r="P460" s="266"/>
      <c r="Q460" s="266"/>
      <c r="R460" s="266"/>
      <c r="S460" s="266"/>
      <c r="T460" s="267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8" t="s">
        <v>139</v>
      </c>
      <c r="AU460" s="268" t="s">
        <v>82</v>
      </c>
      <c r="AV460" s="15" t="s">
        <v>153</v>
      </c>
      <c r="AW460" s="15" t="s">
        <v>33</v>
      </c>
      <c r="AX460" s="15" t="s">
        <v>80</v>
      </c>
      <c r="AY460" s="268" t="s">
        <v>126</v>
      </c>
    </row>
    <row r="461" s="2" customFormat="1" ht="16.5" customHeight="1">
      <c r="A461" s="40"/>
      <c r="B461" s="41"/>
      <c r="C461" s="206" t="s">
        <v>589</v>
      </c>
      <c r="D461" s="206" t="s">
        <v>129</v>
      </c>
      <c r="E461" s="207" t="s">
        <v>539</v>
      </c>
      <c r="F461" s="208" t="s">
        <v>540</v>
      </c>
      <c r="G461" s="209" t="s">
        <v>510</v>
      </c>
      <c r="H461" s="210">
        <v>6</v>
      </c>
      <c r="I461" s="211"/>
      <c r="J461" s="212">
        <f>ROUND(I461*H461,2)</f>
        <v>0</v>
      </c>
      <c r="K461" s="208" t="s">
        <v>133</v>
      </c>
      <c r="L461" s="46"/>
      <c r="M461" s="213" t="s">
        <v>19</v>
      </c>
      <c r="N461" s="214" t="s">
        <v>43</v>
      </c>
      <c r="O461" s="86"/>
      <c r="P461" s="215">
        <f>O461*H461</f>
        <v>0</v>
      </c>
      <c r="Q461" s="215">
        <v>0.41948000000000002</v>
      </c>
      <c r="R461" s="215">
        <f>Q461*H461</f>
        <v>2.51688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153</v>
      </c>
      <c r="AT461" s="217" t="s">
        <v>129</v>
      </c>
      <c r="AU461" s="217" t="s">
        <v>82</v>
      </c>
      <c r="AY461" s="19" t="s">
        <v>126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80</v>
      </c>
      <c r="BK461" s="218">
        <f>ROUND(I461*H461,2)</f>
        <v>0</v>
      </c>
      <c r="BL461" s="19" t="s">
        <v>153</v>
      </c>
      <c r="BM461" s="217" t="s">
        <v>1800</v>
      </c>
    </row>
    <row r="462" s="2" customFormat="1">
      <c r="A462" s="40"/>
      <c r="B462" s="41"/>
      <c r="C462" s="42"/>
      <c r="D462" s="219" t="s">
        <v>136</v>
      </c>
      <c r="E462" s="42"/>
      <c r="F462" s="220" t="s">
        <v>542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136</v>
      </c>
      <c r="AU462" s="19" t="s">
        <v>82</v>
      </c>
    </row>
    <row r="463" s="2" customFormat="1">
      <c r="A463" s="40"/>
      <c r="B463" s="41"/>
      <c r="C463" s="42"/>
      <c r="D463" s="224" t="s">
        <v>137</v>
      </c>
      <c r="E463" s="42"/>
      <c r="F463" s="225" t="s">
        <v>543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137</v>
      </c>
      <c r="AU463" s="19" t="s">
        <v>82</v>
      </c>
    </row>
    <row r="464" s="2" customFormat="1" ht="16.5" customHeight="1">
      <c r="A464" s="40"/>
      <c r="B464" s="41"/>
      <c r="C464" s="269" t="s">
        <v>595</v>
      </c>
      <c r="D464" s="269" t="s">
        <v>383</v>
      </c>
      <c r="E464" s="270" t="s">
        <v>545</v>
      </c>
      <c r="F464" s="271" t="s">
        <v>546</v>
      </c>
      <c r="G464" s="272" t="s">
        <v>510</v>
      </c>
      <c r="H464" s="273">
        <v>6</v>
      </c>
      <c r="I464" s="274"/>
      <c r="J464" s="275">
        <f>ROUND(I464*H464,2)</f>
        <v>0</v>
      </c>
      <c r="K464" s="271" t="s">
        <v>19</v>
      </c>
      <c r="L464" s="276"/>
      <c r="M464" s="277" t="s">
        <v>19</v>
      </c>
      <c r="N464" s="278" t="s">
        <v>43</v>
      </c>
      <c r="O464" s="86"/>
      <c r="P464" s="215">
        <f>O464*H464</f>
        <v>0</v>
      </c>
      <c r="Q464" s="215">
        <v>1.1599999999999999</v>
      </c>
      <c r="R464" s="215">
        <f>Q464*H464</f>
        <v>6.9599999999999991</v>
      </c>
      <c r="S464" s="215">
        <v>0</v>
      </c>
      <c r="T464" s="216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7" t="s">
        <v>183</v>
      </c>
      <c r="AT464" s="217" t="s">
        <v>383</v>
      </c>
      <c r="AU464" s="217" t="s">
        <v>82</v>
      </c>
      <c r="AY464" s="19" t="s">
        <v>126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9" t="s">
        <v>80</v>
      </c>
      <c r="BK464" s="218">
        <f>ROUND(I464*H464,2)</f>
        <v>0</v>
      </c>
      <c r="BL464" s="19" t="s">
        <v>153</v>
      </c>
      <c r="BM464" s="217" t="s">
        <v>1801</v>
      </c>
    </row>
    <row r="465" s="2" customFormat="1">
      <c r="A465" s="40"/>
      <c r="B465" s="41"/>
      <c r="C465" s="42"/>
      <c r="D465" s="219" t="s">
        <v>136</v>
      </c>
      <c r="E465" s="42"/>
      <c r="F465" s="220" t="s">
        <v>546</v>
      </c>
      <c r="G465" s="42"/>
      <c r="H465" s="42"/>
      <c r="I465" s="221"/>
      <c r="J465" s="42"/>
      <c r="K465" s="42"/>
      <c r="L465" s="46"/>
      <c r="M465" s="222"/>
      <c r="N465" s="223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136</v>
      </c>
      <c r="AU465" s="19" t="s">
        <v>82</v>
      </c>
    </row>
    <row r="466" s="13" customFormat="1">
      <c r="A466" s="13"/>
      <c r="B466" s="226"/>
      <c r="C466" s="227"/>
      <c r="D466" s="219" t="s">
        <v>139</v>
      </c>
      <c r="E466" s="228" t="s">
        <v>19</v>
      </c>
      <c r="F466" s="229" t="s">
        <v>1770</v>
      </c>
      <c r="G466" s="227"/>
      <c r="H466" s="228" t="s">
        <v>19</v>
      </c>
      <c r="I466" s="230"/>
      <c r="J466" s="227"/>
      <c r="K466" s="227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139</v>
      </c>
      <c r="AU466" s="235" t="s">
        <v>82</v>
      </c>
      <c r="AV466" s="13" t="s">
        <v>80</v>
      </c>
      <c r="AW466" s="13" t="s">
        <v>33</v>
      </c>
      <c r="AX466" s="13" t="s">
        <v>72</v>
      </c>
      <c r="AY466" s="235" t="s">
        <v>126</v>
      </c>
    </row>
    <row r="467" s="14" customFormat="1">
      <c r="A467" s="14"/>
      <c r="B467" s="236"/>
      <c r="C467" s="237"/>
      <c r="D467" s="219" t="s">
        <v>139</v>
      </c>
      <c r="E467" s="238" t="s">
        <v>19</v>
      </c>
      <c r="F467" s="239" t="s">
        <v>147</v>
      </c>
      <c r="G467" s="237"/>
      <c r="H467" s="240">
        <v>3</v>
      </c>
      <c r="I467" s="241"/>
      <c r="J467" s="237"/>
      <c r="K467" s="237"/>
      <c r="L467" s="242"/>
      <c r="M467" s="243"/>
      <c r="N467" s="244"/>
      <c r="O467" s="244"/>
      <c r="P467" s="244"/>
      <c r="Q467" s="244"/>
      <c r="R467" s="244"/>
      <c r="S467" s="244"/>
      <c r="T467" s="24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6" t="s">
        <v>139</v>
      </c>
      <c r="AU467" s="246" t="s">
        <v>82</v>
      </c>
      <c r="AV467" s="14" t="s">
        <v>82</v>
      </c>
      <c r="AW467" s="14" t="s">
        <v>33</v>
      </c>
      <c r="AX467" s="14" t="s">
        <v>72</v>
      </c>
      <c r="AY467" s="246" t="s">
        <v>126</v>
      </c>
    </row>
    <row r="468" s="14" customFormat="1">
      <c r="A468" s="14"/>
      <c r="B468" s="236"/>
      <c r="C468" s="237"/>
      <c r="D468" s="219" t="s">
        <v>139</v>
      </c>
      <c r="E468" s="238" t="s">
        <v>19</v>
      </c>
      <c r="F468" s="239" t="s">
        <v>147</v>
      </c>
      <c r="G468" s="237"/>
      <c r="H468" s="240">
        <v>3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6" t="s">
        <v>139</v>
      </c>
      <c r="AU468" s="246" t="s">
        <v>82</v>
      </c>
      <c r="AV468" s="14" t="s">
        <v>82</v>
      </c>
      <c r="AW468" s="14" t="s">
        <v>33</v>
      </c>
      <c r="AX468" s="14" t="s">
        <v>72</v>
      </c>
      <c r="AY468" s="246" t="s">
        <v>126</v>
      </c>
    </row>
    <row r="469" s="15" customFormat="1">
      <c r="A469" s="15"/>
      <c r="B469" s="258"/>
      <c r="C469" s="259"/>
      <c r="D469" s="219" t="s">
        <v>139</v>
      </c>
      <c r="E469" s="260" t="s">
        <v>19</v>
      </c>
      <c r="F469" s="261" t="s">
        <v>343</v>
      </c>
      <c r="G469" s="259"/>
      <c r="H469" s="262">
        <v>6</v>
      </c>
      <c r="I469" s="263"/>
      <c r="J469" s="259"/>
      <c r="K469" s="259"/>
      <c r="L469" s="264"/>
      <c r="M469" s="265"/>
      <c r="N469" s="266"/>
      <c r="O469" s="266"/>
      <c r="P469" s="266"/>
      <c r="Q469" s="266"/>
      <c r="R469" s="266"/>
      <c r="S469" s="266"/>
      <c r="T469" s="267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8" t="s">
        <v>139</v>
      </c>
      <c r="AU469" s="268" t="s">
        <v>82</v>
      </c>
      <c r="AV469" s="15" t="s">
        <v>153</v>
      </c>
      <c r="AW469" s="15" t="s">
        <v>33</v>
      </c>
      <c r="AX469" s="15" t="s">
        <v>80</v>
      </c>
      <c r="AY469" s="268" t="s">
        <v>126</v>
      </c>
    </row>
    <row r="470" s="2" customFormat="1" ht="16.5" customHeight="1">
      <c r="A470" s="40"/>
      <c r="B470" s="41"/>
      <c r="C470" s="269" t="s">
        <v>600</v>
      </c>
      <c r="D470" s="269" t="s">
        <v>383</v>
      </c>
      <c r="E470" s="270" t="s">
        <v>551</v>
      </c>
      <c r="F470" s="271" t="s">
        <v>552</v>
      </c>
      <c r="G470" s="272" t="s">
        <v>510</v>
      </c>
      <c r="H470" s="273">
        <v>15</v>
      </c>
      <c r="I470" s="274"/>
      <c r="J470" s="275">
        <f>ROUND(I470*H470,2)</f>
        <v>0</v>
      </c>
      <c r="K470" s="271" t="s">
        <v>19</v>
      </c>
      <c r="L470" s="276"/>
      <c r="M470" s="277" t="s">
        <v>19</v>
      </c>
      <c r="N470" s="278" t="s">
        <v>43</v>
      </c>
      <c r="O470" s="86"/>
      <c r="P470" s="215">
        <f>O470*H470</f>
        <v>0</v>
      </c>
      <c r="Q470" s="215">
        <v>0.0032000000000000002</v>
      </c>
      <c r="R470" s="215">
        <f>Q470*H470</f>
        <v>0.048000000000000001</v>
      </c>
      <c r="S470" s="215">
        <v>0</v>
      </c>
      <c r="T470" s="216">
        <f>S470*H470</f>
        <v>0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17" t="s">
        <v>183</v>
      </c>
      <c r="AT470" s="217" t="s">
        <v>383</v>
      </c>
      <c r="AU470" s="217" t="s">
        <v>82</v>
      </c>
      <c r="AY470" s="19" t="s">
        <v>126</v>
      </c>
      <c r="BE470" s="218">
        <f>IF(N470="základní",J470,0)</f>
        <v>0</v>
      </c>
      <c r="BF470" s="218">
        <f>IF(N470="snížená",J470,0)</f>
        <v>0</v>
      </c>
      <c r="BG470" s="218">
        <f>IF(N470="zákl. přenesená",J470,0)</f>
        <v>0</v>
      </c>
      <c r="BH470" s="218">
        <f>IF(N470="sníž. přenesená",J470,0)</f>
        <v>0</v>
      </c>
      <c r="BI470" s="218">
        <f>IF(N470="nulová",J470,0)</f>
        <v>0</v>
      </c>
      <c r="BJ470" s="19" t="s">
        <v>80</v>
      </c>
      <c r="BK470" s="218">
        <f>ROUND(I470*H470,2)</f>
        <v>0</v>
      </c>
      <c r="BL470" s="19" t="s">
        <v>153</v>
      </c>
      <c r="BM470" s="217" t="s">
        <v>1802</v>
      </c>
    </row>
    <row r="471" s="2" customFormat="1">
      <c r="A471" s="40"/>
      <c r="B471" s="41"/>
      <c r="C471" s="42"/>
      <c r="D471" s="219" t="s">
        <v>136</v>
      </c>
      <c r="E471" s="42"/>
      <c r="F471" s="220" t="s">
        <v>552</v>
      </c>
      <c r="G471" s="42"/>
      <c r="H471" s="42"/>
      <c r="I471" s="221"/>
      <c r="J471" s="42"/>
      <c r="K471" s="42"/>
      <c r="L471" s="46"/>
      <c r="M471" s="222"/>
      <c r="N471" s="223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136</v>
      </c>
      <c r="AU471" s="19" t="s">
        <v>82</v>
      </c>
    </row>
    <row r="472" s="13" customFormat="1">
      <c r="A472" s="13"/>
      <c r="B472" s="226"/>
      <c r="C472" s="227"/>
      <c r="D472" s="219" t="s">
        <v>139</v>
      </c>
      <c r="E472" s="228" t="s">
        <v>19</v>
      </c>
      <c r="F472" s="229" t="s">
        <v>1770</v>
      </c>
      <c r="G472" s="227"/>
      <c r="H472" s="228" t="s">
        <v>19</v>
      </c>
      <c r="I472" s="230"/>
      <c r="J472" s="227"/>
      <c r="K472" s="227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139</v>
      </c>
      <c r="AU472" s="235" t="s">
        <v>82</v>
      </c>
      <c r="AV472" s="13" t="s">
        <v>80</v>
      </c>
      <c r="AW472" s="13" t="s">
        <v>33</v>
      </c>
      <c r="AX472" s="13" t="s">
        <v>72</v>
      </c>
      <c r="AY472" s="235" t="s">
        <v>126</v>
      </c>
    </row>
    <row r="473" s="14" customFormat="1">
      <c r="A473" s="14"/>
      <c r="B473" s="236"/>
      <c r="C473" s="237"/>
      <c r="D473" s="219" t="s">
        <v>139</v>
      </c>
      <c r="E473" s="238" t="s">
        <v>19</v>
      </c>
      <c r="F473" s="239" t="s">
        <v>189</v>
      </c>
      <c r="G473" s="237"/>
      <c r="H473" s="240">
        <v>9</v>
      </c>
      <c r="I473" s="241"/>
      <c r="J473" s="237"/>
      <c r="K473" s="237"/>
      <c r="L473" s="242"/>
      <c r="M473" s="243"/>
      <c r="N473" s="244"/>
      <c r="O473" s="244"/>
      <c r="P473" s="244"/>
      <c r="Q473" s="244"/>
      <c r="R473" s="244"/>
      <c r="S473" s="244"/>
      <c r="T473" s="24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6" t="s">
        <v>139</v>
      </c>
      <c r="AU473" s="246" t="s">
        <v>82</v>
      </c>
      <c r="AV473" s="14" t="s">
        <v>82</v>
      </c>
      <c r="AW473" s="14" t="s">
        <v>33</v>
      </c>
      <c r="AX473" s="14" t="s">
        <v>72</v>
      </c>
      <c r="AY473" s="246" t="s">
        <v>126</v>
      </c>
    </row>
    <row r="474" s="14" customFormat="1">
      <c r="A474" s="14"/>
      <c r="B474" s="236"/>
      <c r="C474" s="237"/>
      <c r="D474" s="219" t="s">
        <v>139</v>
      </c>
      <c r="E474" s="238" t="s">
        <v>19</v>
      </c>
      <c r="F474" s="239" t="s">
        <v>167</v>
      </c>
      <c r="G474" s="237"/>
      <c r="H474" s="240">
        <v>6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6" t="s">
        <v>139</v>
      </c>
      <c r="AU474" s="246" t="s">
        <v>82</v>
      </c>
      <c r="AV474" s="14" t="s">
        <v>82</v>
      </c>
      <c r="AW474" s="14" t="s">
        <v>33</v>
      </c>
      <c r="AX474" s="14" t="s">
        <v>72</v>
      </c>
      <c r="AY474" s="246" t="s">
        <v>126</v>
      </c>
    </row>
    <row r="475" s="15" customFormat="1">
      <c r="A475" s="15"/>
      <c r="B475" s="258"/>
      <c r="C475" s="259"/>
      <c r="D475" s="219" t="s">
        <v>139</v>
      </c>
      <c r="E475" s="260" t="s">
        <v>19</v>
      </c>
      <c r="F475" s="261" t="s">
        <v>343</v>
      </c>
      <c r="G475" s="259"/>
      <c r="H475" s="262">
        <v>15</v>
      </c>
      <c r="I475" s="263"/>
      <c r="J475" s="259"/>
      <c r="K475" s="259"/>
      <c r="L475" s="264"/>
      <c r="M475" s="265"/>
      <c r="N475" s="266"/>
      <c r="O475" s="266"/>
      <c r="P475" s="266"/>
      <c r="Q475" s="266"/>
      <c r="R475" s="266"/>
      <c r="S475" s="266"/>
      <c r="T475" s="267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8" t="s">
        <v>139</v>
      </c>
      <c r="AU475" s="268" t="s">
        <v>82</v>
      </c>
      <c r="AV475" s="15" t="s">
        <v>153</v>
      </c>
      <c r="AW475" s="15" t="s">
        <v>33</v>
      </c>
      <c r="AX475" s="15" t="s">
        <v>80</v>
      </c>
      <c r="AY475" s="268" t="s">
        <v>126</v>
      </c>
    </row>
    <row r="476" s="2" customFormat="1" ht="16.5" customHeight="1">
      <c r="A476" s="40"/>
      <c r="B476" s="41"/>
      <c r="C476" s="206" t="s">
        <v>606</v>
      </c>
      <c r="D476" s="206" t="s">
        <v>129</v>
      </c>
      <c r="E476" s="207" t="s">
        <v>578</v>
      </c>
      <c r="F476" s="208" t="s">
        <v>579</v>
      </c>
      <c r="G476" s="209" t="s">
        <v>510</v>
      </c>
      <c r="H476" s="210">
        <v>4</v>
      </c>
      <c r="I476" s="211"/>
      <c r="J476" s="212">
        <f>ROUND(I476*H476,2)</f>
        <v>0</v>
      </c>
      <c r="K476" s="208" t="s">
        <v>133</v>
      </c>
      <c r="L476" s="46"/>
      <c r="M476" s="213" t="s">
        <v>19</v>
      </c>
      <c r="N476" s="214" t="s">
        <v>43</v>
      </c>
      <c r="O476" s="86"/>
      <c r="P476" s="215">
        <f>O476*H476</f>
        <v>0</v>
      </c>
      <c r="Q476" s="215">
        <v>0.0098899999999999995</v>
      </c>
      <c r="R476" s="215">
        <f>Q476*H476</f>
        <v>0.039559999999999998</v>
      </c>
      <c r="S476" s="215">
        <v>0</v>
      </c>
      <c r="T476" s="216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17" t="s">
        <v>153</v>
      </c>
      <c r="AT476" s="217" t="s">
        <v>129</v>
      </c>
      <c r="AU476" s="217" t="s">
        <v>82</v>
      </c>
      <c r="AY476" s="19" t="s">
        <v>126</v>
      </c>
      <c r="BE476" s="218">
        <f>IF(N476="základní",J476,0)</f>
        <v>0</v>
      </c>
      <c r="BF476" s="218">
        <f>IF(N476="snížená",J476,0)</f>
        <v>0</v>
      </c>
      <c r="BG476" s="218">
        <f>IF(N476="zákl. přenesená",J476,0)</f>
        <v>0</v>
      </c>
      <c r="BH476" s="218">
        <f>IF(N476="sníž. přenesená",J476,0)</f>
        <v>0</v>
      </c>
      <c r="BI476" s="218">
        <f>IF(N476="nulová",J476,0)</f>
        <v>0</v>
      </c>
      <c r="BJ476" s="19" t="s">
        <v>80</v>
      </c>
      <c r="BK476" s="218">
        <f>ROUND(I476*H476,2)</f>
        <v>0</v>
      </c>
      <c r="BL476" s="19" t="s">
        <v>153</v>
      </c>
      <c r="BM476" s="217" t="s">
        <v>1803</v>
      </c>
    </row>
    <row r="477" s="2" customFormat="1">
      <c r="A477" s="40"/>
      <c r="B477" s="41"/>
      <c r="C477" s="42"/>
      <c r="D477" s="219" t="s">
        <v>136</v>
      </c>
      <c r="E477" s="42"/>
      <c r="F477" s="220" t="s">
        <v>581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136</v>
      </c>
      <c r="AU477" s="19" t="s">
        <v>82</v>
      </c>
    </row>
    <row r="478" s="2" customFormat="1">
      <c r="A478" s="40"/>
      <c r="B478" s="41"/>
      <c r="C478" s="42"/>
      <c r="D478" s="224" t="s">
        <v>137</v>
      </c>
      <c r="E478" s="42"/>
      <c r="F478" s="225" t="s">
        <v>582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137</v>
      </c>
      <c r="AU478" s="19" t="s">
        <v>82</v>
      </c>
    </row>
    <row r="479" s="2" customFormat="1" ht="16.5" customHeight="1">
      <c r="A479" s="40"/>
      <c r="B479" s="41"/>
      <c r="C479" s="269" t="s">
        <v>610</v>
      </c>
      <c r="D479" s="269" t="s">
        <v>383</v>
      </c>
      <c r="E479" s="270" t="s">
        <v>584</v>
      </c>
      <c r="F479" s="271" t="s">
        <v>585</v>
      </c>
      <c r="G479" s="272" t="s">
        <v>510</v>
      </c>
      <c r="H479" s="273">
        <v>4</v>
      </c>
      <c r="I479" s="274"/>
      <c r="J479" s="275">
        <f>ROUND(I479*H479,2)</f>
        <v>0</v>
      </c>
      <c r="K479" s="271" t="s">
        <v>19</v>
      </c>
      <c r="L479" s="276"/>
      <c r="M479" s="277" t="s">
        <v>19</v>
      </c>
      <c r="N479" s="278" t="s">
        <v>43</v>
      </c>
      <c r="O479" s="86"/>
      <c r="P479" s="215">
        <f>O479*H479</f>
        <v>0</v>
      </c>
      <c r="Q479" s="215">
        <v>0.26200000000000001</v>
      </c>
      <c r="R479" s="215">
        <f>Q479*H479</f>
        <v>1.048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183</v>
      </c>
      <c r="AT479" s="217" t="s">
        <v>383</v>
      </c>
      <c r="AU479" s="217" t="s">
        <v>82</v>
      </c>
      <c r="AY479" s="19" t="s">
        <v>126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80</v>
      </c>
      <c r="BK479" s="218">
        <f>ROUND(I479*H479,2)</f>
        <v>0</v>
      </c>
      <c r="BL479" s="19" t="s">
        <v>153</v>
      </c>
      <c r="BM479" s="217" t="s">
        <v>1804</v>
      </c>
    </row>
    <row r="480" s="2" customFormat="1">
      <c r="A480" s="40"/>
      <c r="B480" s="41"/>
      <c r="C480" s="42"/>
      <c r="D480" s="219" t="s">
        <v>136</v>
      </c>
      <c r="E480" s="42"/>
      <c r="F480" s="220" t="s">
        <v>585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136</v>
      </c>
      <c r="AU480" s="19" t="s">
        <v>82</v>
      </c>
    </row>
    <row r="481" s="2" customFormat="1">
      <c r="A481" s="40"/>
      <c r="B481" s="41"/>
      <c r="C481" s="42"/>
      <c r="D481" s="219" t="s">
        <v>158</v>
      </c>
      <c r="E481" s="42"/>
      <c r="F481" s="247" t="s">
        <v>587</v>
      </c>
      <c r="G481" s="42"/>
      <c r="H481" s="42"/>
      <c r="I481" s="221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158</v>
      </c>
      <c r="AU481" s="19" t="s">
        <v>82</v>
      </c>
    </row>
    <row r="482" s="13" customFormat="1">
      <c r="A482" s="13"/>
      <c r="B482" s="226"/>
      <c r="C482" s="227"/>
      <c r="D482" s="219" t="s">
        <v>139</v>
      </c>
      <c r="E482" s="228" t="s">
        <v>19</v>
      </c>
      <c r="F482" s="229" t="s">
        <v>1770</v>
      </c>
      <c r="G482" s="227"/>
      <c r="H482" s="228" t="s">
        <v>19</v>
      </c>
      <c r="I482" s="230"/>
      <c r="J482" s="227"/>
      <c r="K482" s="227"/>
      <c r="L482" s="231"/>
      <c r="M482" s="232"/>
      <c r="N482" s="233"/>
      <c r="O482" s="233"/>
      <c r="P482" s="233"/>
      <c r="Q482" s="233"/>
      <c r="R482" s="233"/>
      <c r="S482" s="233"/>
      <c r="T482" s="23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5" t="s">
        <v>139</v>
      </c>
      <c r="AU482" s="235" t="s">
        <v>82</v>
      </c>
      <c r="AV482" s="13" t="s">
        <v>80</v>
      </c>
      <c r="AW482" s="13" t="s">
        <v>33</v>
      </c>
      <c r="AX482" s="13" t="s">
        <v>72</v>
      </c>
      <c r="AY482" s="235" t="s">
        <v>126</v>
      </c>
    </row>
    <row r="483" s="14" customFormat="1">
      <c r="A483" s="14"/>
      <c r="B483" s="236"/>
      <c r="C483" s="237"/>
      <c r="D483" s="219" t="s">
        <v>139</v>
      </c>
      <c r="E483" s="238" t="s">
        <v>19</v>
      </c>
      <c r="F483" s="239" t="s">
        <v>147</v>
      </c>
      <c r="G483" s="237"/>
      <c r="H483" s="240">
        <v>3</v>
      </c>
      <c r="I483" s="241"/>
      <c r="J483" s="237"/>
      <c r="K483" s="237"/>
      <c r="L483" s="242"/>
      <c r="M483" s="243"/>
      <c r="N483" s="244"/>
      <c r="O483" s="244"/>
      <c r="P483" s="244"/>
      <c r="Q483" s="244"/>
      <c r="R483" s="244"/>
      <c r="S483" s="244"/>
      <c r="T483" s="24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6" t="s">
        <v>139</v>
      </c>
      <c r="AU483" s="246" t="s">
        <v>82</v>
      </c>
      <c r="AV483" s="14" t="s">
        <v>82</v>
      </c>
      <c r="AW483" s="14" t="s">
        <v>33</v>
      </c>
      <c r="AX483" s="14" t="s">
        <v>72</v>
      </c>
      <c r="AY483" s="246" t="s">
        <v>126</v>
      </c>
    </row>
    <row r="484" s="14" customFormat="1">
      <c r="A484" s="14"/>
      <c r="B484" s="236"/>
      <c r="C484" s="237"/>
      <c r="D484" s="219" t="s">
        <v>139</v>
      </c>
      <c r="E484" s="238" t="s">
        <v>19</v>
      </c>
      <c r="F484" s="239" t="s">
        <v>80</v>
      </c>
      <c r="G484" s="237"/>
      <c r="H484" s="240">
        <v>1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6" t="s">
        <v>139</v>
      </c>
      <c r="AU484" s="246" t="s">
        <v>82</v>
      </c>
      <c r="AV484" s="14" t="s">
        <v>82</v>
      </c>
      <c r="AW484" s="14" t="s">
        <v>33</v>
      </c>
      <c r="AX484" s="14" t="s">
        <v>72</v>
      </c>
      <c r="AY484" s="246" t="s">
        <v>126</v>
      </c>
    </row>
    <row r="485" s="15" customFormat="1">
      <c r="A485" s="15"/>
      <c r="B485" s="258"/>
      <c r="C485" s="259"/>
      <c r="D485" s="219" t="s">
        <v>139</v>
      </c>
      <c r="E485" s="260" t="s">
        <v>19</v>
      </c>
      <c r="F485" s="261" t="s">
        <v>343</v>
      </c>
      <c r="G485" s="259"/>
      <c r="H485" s="262">
        <v>4</v>
      </c>
      <c r="I485" s="263"/>
      <c r="J485" s="259"/>
      <c r="K485" s="259"/>
      <c r="L485" s="264"/>
      <c r="M485" s="265"/>
      <c r="N485" s="266"/>
      <c r="O485" s="266"/>
      <c r="P485" s="266"/>
      <c r="Q485" s="266"/>
      <c r="R485" s="266"/>
      <c r="S485" s="266"/>
      <c r="T485" s="267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8" t="s">
        <v>139</v>
      </c>
      <c r="AU485" s="268" t="s">
        <v>82</v>
      </c>
      <c r="AV485" s="15" t="s">
        <v>153</v>
      </c>
      <c r="AW485" s="15" t="s">
        <v>33</v>
      </c>
      <c r="AX485" s="15" t="s">
        <v>80</v>
      </c>
      <c r="AY485" s="268" t="s">
        <v>126</v>
      </c>
    </row>
    <row r="486" s="2" customFormat="1" ht="16.5" customHeight="1">
      <c r="A486" s="40"/>
      <c r="B486" s="41"/>
      <c r="C486" s="206" t="s">
        <v>616</v>
      </c>
      <c r="D486" s="206" t="s">
        <v>129</v>
      </c>
      <c r="E486" s="207" t="s">
        <v>590</v>
      </c>
      <c r="F486" s="208" t="s">
        <v>591</v>
      </c>
      <c r="G486" s="209" t="s">
        <v>510</v>
      </c>
      <c r="H486" s="210">
        <v>3</v>
      </c>
      <c r="I486" s="211"/>
      <c r="J486" s="212">
        <f>ROUND(I486*H486,2)</f>
        <v>0</v>
      </c>
      <c r="K486" s="208" t="s">
        <v>133</v>
      </c>
      <c r="L486" s="46"/>
      <c r="M486" s="213" t="s">
        <v>19</v>
      </c>
      <c r="N486" s="214" t="s">
        <v>43</v>
      </c>
      <c r="O486" s="86"/>
      <c r="P486" s="215">
        <f>O486*H486</f>
        <v>0</v>
      </c>
      <c r="Q486" s="215">
        <v>0.0098899999999999995</v>
      </c>
      <c r="R486" s="215">
        <f>Q486*H486</f>
        <v>0.029669999999999998</v>
      </c>
      <c r="S486" s="215">
        <v>0</v>
      </c>
      <c r="T486" s="216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153</v>
      </c>
      <c r="AT486" s="217" t="s">
        <v>129</v>
      </c>
      <c r="AU486" s="217" t="s">
        <v>82</v>
      </c>
      <c r="AY486" s="19" t="s">
        <v>126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80</v>
      </c>
      <c r="BK486" s="218">
        <f>ROUND(I486*H486,2)</f>
        <v>0</v>
      </c>
      <c r="BL486" s="19" t="s">
        <v>153</v>
      </c>
      <c r="BM486" s="217" t="s">
        <v>1805</v>
      </c>
    </row>
    <row r="487" s="2" customFormat="1">
      <c r="A487" s="40"/>
      <c r="B487" s="41"/>
      <c r="C487" s="42"/>
      <c r="D487" s="219" t="s">
        <v>136</v>
      </c>
      <c r="E487" s="42"/>
      <c r="F487" s="220" t="s">
        <v>593</v>
      </c>
      <c r="G487" s="42"/>
      <c r="H487" s="42"/>
      <c r="I487" s="221"/>
      <c r="J487" s="42"/>
      <c r="K487" s="42"/>
      <c r="L487" s="46"/>
      <c r="M487" s="222"/>
      <c r="N487" s="223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136</v>
      </c>
      <c r="AU487" s="19" t="s">
        <v>82</v>
      </c>
    </row>
    <row r="488" s="2" customFormat="1">
      <c r="A488" s="40"/>
      <c r="B488" s="41"/>
      <c r="C488" s="42"/>
      <c r="D488" s="224" t="s">
        <v>137</v>
      </c>
      <c r="E488" s="42"/>
      <c r="F488" s="225" t="s">
        <v>594</v>
      </c>
      <c r="G488" s="42"/>
      <c r="H488" s="42"/>
      <c r="I488" s="221"/>
      <c r="J488" s="42"/>
      <c r="K488" s="42"/>
      <c r="L488" s="46"/>
      <c r="M488" s="222"/>
      <c r="N488" s="223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137</v>
      </c>
      <c r="AU488" s="19" t="s">
        <v>82</v>
      </c>
    </row>
    <row r="489" s="2" customFormat="1" ht="16.5" customHeight="1">
      <c r="A489" s="40"/>
      <c r="B489" s="41"/>
      <c r="C489" s="269" t="s">
        <v>620</v>
      </c>
      <c r="D489" s="269" t="s">
        <v>383</v>
      </c>
      <c r="E489" s="270" t="s">
        <v>596</v>
      </c>
      <c r="F489" s="271" t="s">
        <v>597</v>
      </c>
      <c r="G489" s="272" t="s">
        <v>510</v>
      </c>
      <c r="H489" s="273">
        <v>3</v>
      </c>
      <c r="I489" s="274"/>
      <c r="J489" s="275">
        <f>ROUND(I489*H489,2)</f>
        <v>0</v>
      </c>
      <c r="K489" s="271" t="s">
        <v>19</v>
      </c>
      <c r="L489" s="276"/>
      <c r="M489" s="277" t="s">
        <v>19</v>
      </c>
      <c r="N489" s="278" t="s">
        <v>43</v>
      </c>
      <c r="O489" s="86"/>
      <c r="P489" s="215">
        <f>O489*H489</f>
        <v>0</v>
      </c>
      <c r="Q489" s="215">
        <v>0.50600000000000001</v>
      </c>
      <c r="R489" s="215">
        <f>Q489*H489</f>
        <v>1.518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183</v>
      </c>
      <c r="AT489" s="217" t="s">
        <v>383</v>
      </c>
      <c r="AU489" s="217" t="s">
        <v>82</v>
      </c>
      <c r="AY489" s="19" t="s">
        <v>126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80</v>
      </c>
      <c r="BK489" s="218">
        <f>ROUND(I489*H489,2)</f>
        <v>0</v>
      </c>
      <c r="BL489" s="19" t="s">
        <v>153</v>
      </c>
      <c r="BM489" s="217" t="s">
        <v>1806</v>
      </c>
    </row>
    <row r="490" s="2" customFormat="1">
      <c r="A490" s="40"/>
      <c r="B490" s="41"/>
      <c r="C490" s="42"/>
      <c r="D490" s="219" t="s">
        <v>136</v>
      </c>
      <c r="E490" s="42"/>
      <c r="F490" s="220" t="s">
        <v>597</v>
      </c>
      <c r="G490" s="42"/>
      <c r="H490" s="42"/>
      <c r="I490" s="221"/>
      <c r="J490" s="42"/>
      <c r="K490" s="42"/>
      <c r="L490" s="46"/>
      <c r="M490" s="222"/>
      <c r="N490" s="223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136</v>
      </c>
      <c r="AU490" s="19" t="s">
        <v>82</v>
      </c>
    </row>
    <row r="491" s="2" customFormat="1">
      <c r="A491" s="40"/>
      <c r="B491" s="41"/>
      <c r="C491" s="42"/>
      <c r="D491" s="219" t="s">
        <v>158</v>
      </c>
      <c r="E491" s="42"/>
      <c r="F491" s="247" t="s">
        <v>587</v>
      </c>
      <c r="G491" s="42"/>
      <c r="H491" s="42"/>
      <c r="I491" s="221"/>
      <c r="J491" s="42"/>
      <c r="K491" s="42"/>
      <c r="L491" s="46"/>
      <c r="M491" s="222"/>
      <c r="N491" s="22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158</v>
      </c>
      <c r="AU491" s="19" t="s">
        <v>82</v>
      </c>
    </row>
    <row r="492" s="13" customFormat="1">
      <c r="A492" s="13"/>
      <c r="B492" s="226"/>
      <c r="C492" s="227"/>
      <c r="D492" s="219" t="s">
        <v>139</v>
      </c>
      <c r="E492" s="228" t="s">
        <v>19</v>
      </c>
      <c r="F492" s="229" t="s">
        <v>1770</v>
      </c>
      <c r="G492" s="227"/>
      <c r="H492" s="228" t="s">
        <v>19</v>
      </c>
      <c r="I492" s="230"/>
      <c r="J492" s="227"/>
      <c r="K492" s="227"/>
      <c r="L492" s="231"/>
      <c r="M492" s="232"/>
      <c r="N492" s="233"/>
      <c r="O492" s="233"/>
      <c r="P492" s="233"/>
      <c r="Q492" s="233"/>
      <c r="R492" s="233"/>
      <c r="S492" s="233"/>
      <c r="T492" s="23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5" t="s">
        <v>139</v>
      </c>
      <c r="AU492" s="235" t="s">
        <v>82</v>
      </c>
      <c r="AV492" s="13" t="s">
        <v>80</v>
      </c>
      <c r="AW492" s="13" t="s">
        <v>33</v>
      </c>
      <c r="AX492" s="13" t="s">
        <v>72</v>
      </c>
      <c r="AY492" s="235" t="s">
        <v>126</v>
      </c>
    </row>
    <row r="493" s="14" customFormat="1">
      <c r="A493" s="14"/>
      <c r="B493" s="236"/>
      <c r="C493" s="237"/>
      <c r="D493" s="219" t="s">
        <v>139</v>
      </c>
      <c r="E493" s="238" t="s">
        <v>19</v>
      </c>
      <c r="F493" s="239" t="s">
        <v>80</v>
      </c>
      <c r="G493" s="237"/>
      <c r="H493" s="240">
        <v>1</v>
      </c>
      <c r="I493" s="241"/>
      <c r="J493" s="237"/>
      <c r="K493" s="237"/>
      <c r="L493" s="242"/>
      <c r="M493" s="243"/>
      <c r="N493" s="244"/>
      <c r="O493" s="244"/>
      <c r="P493" s="244"/>
      <c r="Q493" s="244"/>
      <c r="R493" s="244"/>
      <c r="S493" s="244"/>
      <c r="T493" s="24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6" t="s">
        <v>139</v>
      </c>
      <c r="AU493" s="246" t="s">
        <v>82</v>
      </c>
      <c r="AV493" s="14" t="s">
        <v>82</v>
      </c>
      <c r="AW493" s="14" t="s">
        <v>33</v>
      </c>
      <c r="AX493" s="14" t="s">
        <v>72</v>
      </c>
      <c r="AY493" s="246" t="s">
        <v>126</v>
      </c>
    </row>
    <row r="494" s="14" customFormat="1">
      <c r="A494" s="14"/>
      <c r="B494" s="236"/>
      <c r="C494" s="237"/>
      <c r="D494" s="219" t="s">
        <v>139</v>
      </c>
      <c r="E494" s="238" t="s">
        <v>19</v>
      </c>
      <c r="F494" s="239" t="s">
        <v>82</v>
      </c>
      <c r="G494" s="237"/>
      <c r="H494" s="240">
        <v>2</v>
      </c>
      <c r="I494" s="241"/>
      <c r="J494" s="237"/>
      <c r="K494" s="237"/>
      <c r="L494" s="242"/>
      <c r="M494" s="243"/>
      <c r="N494" s="244"/>
      <c r="O494" s="244"/>
      <c r="P494" s="244"/>
      <c r="Q494" s="244"/>
      <c r="R494" s="244"/>
      <c r="S494" s="244"/>
      <c r="T494" s="24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6" t="s">
        <v>139</v>
      </c>
      <c r="AU494" s="246" t="s">
        <v>82</v>
      </c>
      <c r="AV494" s="14" t="s">
        <v>82</v>
      </c>
      <c r="AW494" s="14" t="s">
        <v>33</v>
      </c>
      <c r="AX494" s="14" t="s">
        <v>72</v>
      </c>
      <c r="AY494" s="246" t="s">
        <v>126</v>
      </c>
    </row>
    <row r="495" s="15" customFormat="1">
      <c r="A495" s="15"/>
      <c r="B495" s="258"/>
      <c r="C495" s="259"/>
      <c r="D495" s="219" t="s">
        <v>139</v>
      </c>
      <c r="E495" s="260" t="s">
        <v>19</v>
      </c>
      <c r="F495" s="261" t="s">
        <v>343</v>
      </c>
      <c r="G495" s="259"/>
      <c r="H495" s="262">
        <v>3</v>
      </c>
      <c r="I495" s="263"/>
      <c r="J495" s="259"/>
      <c r="K495" s="259"/>
      <c r="L495" s="264"/>
      <c r="M495" s="265"/>
      <c r="N495" s="266"/>
      <c r="O495" s="266"/>
      <c r="P495" s="266"/>
      <c r="Q495" s="266"/>
      <c r="R495" s="266"/>
      <c r="S495" s="266"/>
      <c r="T495" s="267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8" t="s">
        <v>139</v>
      </c>
      <c r="AU495" s="268" t="s">
        <v>82</v>
      </c>
      <c r="AV495" s="15" t="s">
        <v>153</v>
      </c>
      <c r="AW495" s="15" t="s">
        <v>33</v>
      </c>
      <c r="AX495" s="15" t="s">
        <v>80</v>
      </c>
      <c r="AY495" s="268" t="s">
        <v>126</v>
      </c>
    </row>
    <row r="496" s="2" customFormat="1" ht="16.5" customHeight="1">
      <c r="A496" s="40"/>
      <c r="B496" s="41"/>
      <c r="C496" s="206" t="s">
        <v>626</v>
      </c>
      <c r="D496" s="206" t="s">
        <v>129</v>
      </c>
      <c r="E496" s="207" t="s">
        <v>1807</v>
      </c>
      <c r="F496" s="208" t="s">
        <v>1808</v>
      </c>
      <c r="G496" s="209" t="s">
        <v>510</v>
      </c>
      <c r="H496" s="210">
        <v>2</v>
      </c>
      <c r="I496" s="211"/>
      <c r="J496" s="212">
        <f>ROUND(I496*H496,2)</f>
        <v>0</v>
      </c>
      <c r="K496" s="208" t="s">
        <v>133</v>
      </c>
      <c r="L496" s="46"/>
      <c r="M496" s="213" t="s">
        <v>19</v>
      </c>
      <c r="N496" s="214" t="s">
        <v>43</v>
      </c>
      <c r="O496" s="86"/>
      <c r="P496" s="215">
        <f>O496*H496</f>
        <v>0</v>
      </c>
      <c r="Q496" s="215">
        <v>0.0098899999999999995</v>
      </c>
      <c r="R496" s="215">
        <f>Q496*H496</f>
        <v>0.019779999999999999</v>
      </c>
      <c r="S496" s="215">
        <v>0</v>
      </c>
      <c r="T496" s="216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7" t="s">
        <v>153</v>
      </c>
      <c r="AT496" s="217" t="s">
        <v>129</v>
      </c>
      <c r="AU496" s="217" t="s">
        <v>82</v>
      </c>
      <c r="AY496" s="19" t="s">
        <v>126</v>
      </c>
      <c r="BE496" s="218">
        <f>IF(N496="základní",J496,0)</f>
        <v>0</v>
      </c>
      <c r="BF496" s="218">
        <f>IF(N496="snížená",J496,0)</f>
        <v>0</v>
      </c>
      <c r="BG496" s="218">
        <f>IF(N496="zákl. přenesená",J496,0)</f>
        <v>0</v>
      </c>
      <c r="BH496" s="218">
        <f>IF(N496="sníž. přenesená",J496,0)</f>
        <v>0</v>
      </c>
      <c r="BI496" s="218">
        <f>IF(N496="nulová",J496,0)</f>
        <v>0</v>
      </c>
      <c r="BJ496" s="19" t="s">
        <v>80</v>
      </c>
      <c r="BK496" s="218">
        <f>ROUND(I496*H496,2)</f>
        <v>0</v>
      </c>
      <c r="BL496" s="19" t="s">
        <v>153</v>
      </c>
      <c r="BM496" s="217" t="s">
        <v>1809</v>
      </c>
    </row>
    <row r="497" s="2" customFormat="1">
      <c r="A497" s="40"/>
      <c r="B497" s="41"/>
      <c r="C497" s="42"/>
      <c r="D497" s="219" t="s">
        <v>136</v>
      </c>
      <c r="E497" s="42"/>
      <c r="F497" s="220" t="s">
        <v>1810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136</v>
      </c>
      <c r="AU497" s="19" t="s">
        <v>82</v>
      </c>
    </row>
    <row r="498" s="2" customFormat="1">
      <c r="A498" s="40"/>
      <c r="B498" s="41"/>
      <c r="C498" s="42"/>
      <c r="D498" s="224" t="s">
        <v>137</v>
      </c>
      <c r="E498" s="42"/>
      <c r="F498" s="225" t="s">
        <v>1811</v>
      </c>
      <c r="G498" s="42"/>
      <c r="H498" s="42"/>
      <c r="I498" s="221"/>
      <c r="J498" s="42"/>
      <c r="K498" s="42"/>
      <c r="L498" s="46"/>
      <c r="M498" s="222"/>
      <c r="N498" s="223"/>
      <c r="O498" s="86"/>
      <c r="P498" s="86"/>
      <c r="Q498" s="86"/>
      <c r="R498" s="86"/>
      <c r="S498" s="86"/>
      <c r="T498" s="87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137</v>
      </c>
      <c r="AU498" s="19" t="s">
        <v>82</v>
      </c>
    </row>
    <row r="499" s="2" customFormat="1" ht="16.5" customHeight="1">
      <c r="A499" s="40"/>
      <c r="B499" s="41"/>
      <c r="C499" s="269" t="s">
        <v>631</v>
      </c>
      <c r="D499" s="269" t="s">
        <v>383</v>
      </c>
      <c r="E499" s="270" t="s">
        <v>1812</v>
      </c>
      <c r="F499" s="271" t="s">
        <v>1813</v>
      </c>
      <c r="G499" s="272" t="s">
        <v>510</v>
      </c>
      <c r="H499" s="273">
        <v>2</v>
      </c>
      <c r="I499" s="274"/>
      <c r="J499" s="275">
        <f>ROUND(I499*H499,2)</f>
        <v>0</v>
      </c>
      <c r="K499" s="271" t="s">
        <v>19</v>
      </c>
      <c r="L499" s="276"/>
      <c r="M499" s="277" t="s">
        <v>19</v>
      </c>
      <c r="N499" s="278" t="s">
        <v>43</v>
      </c>
      <c r="O499" s="86"/>
      <c r="P499" s="215">
        <f>O499*H499</f>
        <v>0</v>
      </c>
      <c r="Q499" s="215">
        <v>1.0129999999999999</v>
      </c>
      <c r="R499" s="215">
        <f>Q499*H499</f>
        <v>2.0259999999999998</v>
      </c>
      <c r="S499" s="215">
        <v>0</v>
      </c>
      <c r="T499" s="216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17" t="s">
        <v>183</v>
      </c>
      <c r="AT499" s="217" t="s">
        <v>383</v>
      </c>
      <c r="AU499" s="217" t="s">
        <v>82</v>
      </c>
      <c r="AY499" s="19" t="s">
        <v>126</v>
      </c>
      <c r="BE499" s="218">
        <f>IF(N499="základní",J499,0)</f>
        <v>0</v>
      </c>
      <c r="BF499" s="218">
        <f>IF(N499="snížená",J499,0)</f>
        <v>0</v>
      </c>
      <c r="BG499" s="218">
        <f>IF(N499="zákl. přenesená",J499,0)</f>
        <v>0</v>
      </c>
      <c r="BH499" s="218">
        <f>IF(N499="sníž. přenesená",J499,0)</f>
        <v>0</v>
      </c>
      <c r="BI499" s="218">
        <f>IF(N499="nulová",J499,0)</f>
        <v>0</v>
      </c>
      <c r="BJ499" s="19" t="s">
        <v>80</v>
      </c>
      <c r="BK499" s="218">
        <f>ROUND(I499*H499,2)</f>
        <v>0</v>
      </c>
      <c r="BL499" s="19" t="s">
        <v>153</v>
      </c>
      <c r="BM499" s="217" t="s">
        <v>1814</v>
      </c>
    </row>
    <row r="500" s="2" customFormat="1">
      <c r="A500" s="40"/>
      <c r="B500" s="41"/>
      <c r="C500" s="42"/>
      <c r="D500" s="219" t="s">
        <v>136</v>
      </c>
      <c r="E500" s="42"/>
      <c r="F500" s="220" t="s">
        <v>1813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136</v>
      </c>
      <c r="AU500" s="19" t="s">
        <v>82</v>
      </c>
    </row>
    <row r="501" s="13" customFormat="1">
      <c r="A501" s="13"/>
      <c r="B501" s="226"/>
      <c r="C501" s="227"/>
      <c r="D501" s="219" t="s">
        <v>139</v>
      </c>
      <c r="E501" s="228" t="s">
        <v>19</v>
      </c>
      <c r="F501" s="229" t="s">
        <v>1770</v>
      </c>
      <c r="G501" s="227"/>
      <c r="H501" s="228" t="s">
        <v>19</v>
      </c>
      <c r="I501" s="230"/>
      <c r="J501" s="227"/>
      <c r="K501" s="227"/>
      <c r="L501" s="231"/>
      <c r="M501" s="232"/>
      <c r="N501" s="233"/>
      <c r="O501" s="233"/>
      <c r="P501" s="233"/>
      <c r="Q501" s="233"/>
      <c r="R501" s="233"/>
      <c r="S501" s="233"/>
      <c r="T501" s="23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5" t="s">
        <v>139</v>
      </c>
      <c r="AU501" s="235" t="s">
        <v>82</v>
      </c>
      <c r="AV501" s="13" t="s">
        <v>80</v>
      </c>
      <c r="AW501" s="13" t="s">
        <v>33</v>
      </c>
      <c r="AX501" s="13" t="s">
        <v>72</v>
      </c>
      <c r="AY501" s="235" t="s">
        <v>126</v>
      </c>
    </row>
    <row r="502" s="14" customFormat="1">
      <c r="A502" s="14"/>
      <c r="B502" s="236"/>
      <c r="C502" s="237"/>
      <c r="D502" s="219" t="s">
        <v>139</v>
      </c>
      <c r="E502" s="238" t="s">
        <v>19</v>
      </c>
      <c r="F502" s="239" t="s">
        <v>82</v>
      </c>
      <c r="G502" s="237"/>
      <c r="H502" s="240">
        <v>2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6" t="s">
        <v>139</v>
      </c>
      <c r="AU502" s="246" t="s">
        <v>82</v>
      </c>
      <c r="AV502" s="14" t="s">
        <v>82</v>
      </c>
      <c r="AW502" s="14" t="s">
        <v>33</v>
      </c>
      <c r="AX502" s="14" t="s">
        <v>80</v>
      </c>
      <c r="AY502" s="246" t="s">
        <v>126</v>
      </c>
    </row>
    <row r="503" s="2" customFormat="1" ht="16.5" customHeight="1">
      <c r="A503" s="40"/>
      <c r="B503" s="41"/>
      <c r="C503" s="206" t="s">
        <v>635</v>
      </c>
      <c r="D503" s="206" t="s">
        <v>129</v>
      </c>
      <c r="E503" s="207" t="s">
        <v>601</v>
      </c>
      <c r="F503" s="208" t="s">
        <v>602</v>
      </c>
      <c r="G503" s="209" t="s">
        <v>510</v>
      </c>
      <c r="H503" s="210">
        <v>6</v>
      </c>
      <c r="I503" s="211"/>
      <c r="J503" s="212">
        <f>ROUND(I503*H503,2)</f>
        <v>0</v>
      </c>
      <c r="K503" s="208" t="s">
        <v>133</v>
      </c>
      <c r="L503" s="46"/>
      <c r="M503" s="213" t="s">
        <v>19</v>
      </c>
      <c r="N503" s="214" t="s">
        <v>43</v>
      </c>
      <c r="O503" s="86"/>
      <c r="P503" s="215">
        <f>O503*H503</f>
        <v>0</v>
      </c>
      <c r="Q503" s="215">
        <v>0.01218</v>
      </c>
      <c r="R503" s="215">
        <f>Q503*H503</f>
        <v>0.073080000000000006</v>
      </c>
      <c r="S503" s="215">
        <v>0</v>
      </c>
      <c r="T503" s="216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7" t="s">
        <v>153</v>
      </c>
      <c r="AT503" s="217" t="s">
        <v>129</v>
      </c>
      <c r="AU503" s="217" t="s">
        <v>82</v>
      </c>
      <c r="AY503" s="19" t="s">
        <v>126</v>
      </c>
      <c r="BE503" s="218">
        <f>IF(N503="základní",J503,0)</f>
        <v>0</v>
      </c>
      <c r="BF503" s="218">
        <f>IF(N503="snížená",J503,0)</f>
        <v>0</v>
      </c>
      <c r="BG503" s="218">
        <f>IF(N503="zákl. přenesená",J503,0)</f>
        <v>0</v>
      </c>
      <c r="BH503" s="218">
        <f>IF(N503="sníž. přenesená",J503,0)</f>
        <v>0</v>
      </c>
      <c r="BI503" s="218">
        <f>IF(N503="nulová",J503,0)</f>
        <v>0</v>
      </c>
      <c r="BJ503" s="19" t="s">
        <v>80</v>
      </c>
      <c r="BK503" s="218">
        <f>ROUND(I503*H503,2)</f>
        <v>0</v>
      </c>
      <c r="BL503" s="19" t="s">
        <v>153</v>
      </c>
      <c r="BM503" s="217" t="s">
        <v>1815</v>
      </c>
    </row>
    <row r="504" s="2" customFormat="1">
      <c r="A504" s="40"/>
      <c r="B504" s="41"/>
      <c r="C504" s="42"/>
      <c r="D504" s="219" t="s">
        <v>136</v>
      </c>
      <c r="E504" s="42"/>
      <c r="F504" s="220" t="s">
        <v>604</v>
      </c>
      <c r="G504" s="42"/>
      <c r="H504" s="42"/>
      <c r="I504" s="221"/>
      <c r="J504" s="42"/>
      <c r="K504" s="42"/>
      <c r="L504" s="46"/>
      <c r="M504" s="222"/>
      <c r="N504" s="223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136</v>
      </c>
      <c r="AU504" s="19" t="s">
        <v>82</v>
      </c>
    </row>
    <row r="505" s="2" customFormat="1">
      <c r="A505" s="40"/>
      <c r="B505" s="41"/>
      <c r="C505" s="42"/>
      <c r="D505" s="224" t="s">
        <v>137</v>
      </c>
      <c r="E505" s="42"/>
      <c r="F505" s="225" t="s">
        <v>605</v>
      </c>
      <c r="G505" s="42"/>
      <c r="H505" s="42"/>
      <c r="I505" s="221"/>
      <c r="J505" s="42"/>
      <c r="K505" s="42"/>
      <c r="L505" s="46"/>
      <c r="M505" s="222"/>
      <c r="N505" s="223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137</v>
      </c>
      <c r="AU505" s="19" t="s">
        <v>82</v>
      </c>
    </row>
    <row r="506" s="2" customFormat="1" ht="16.5" customHeight="1">
      <c r="A506" s="40"/>
      <c r="B506" s="41"/>
      <c r="C506" s="269" t="s">
        <v>639</v>
      </c>
      <c r="D506" s="269" t="s">
        <v>383</v>
      </c>
      <c r="E506" s="270" t="s">
        <v>607</v>
      </c>
      <c r="F506" s="271" t="s">
        <v>608</v>
      </c>
      <c r="G506" s="272" t="s">
        <v>510</v>
      </c>
      <c r="H506" s="273">
        <v>6</v>
      </c>
      <c r="I506" s="274"/>
      <c r="J506" s="275">
        <f>ROUND(I506*H506,2)</f>
        <v>0</v>
      </c>
      <c r="K506" s="271" t="s">
        <v>19</v>
      </c>
      <c r="L506" s="276"/>
      <c r="M506" s="277" t="s">
        <v>19</v>
      </c>
      <c r="N506" s="278" t="s">
        <v>43</v>
      </c>
      <c r="O506" s="86"/>
      <c r="P506" s="215">
        <f>O506*H506</f>
        <v>0</v>
      </c>
      <c r="Q506" s="215">
        <v>0.505</v>
      </c>
      <c r="R506" s="215">
        <f>Q506*H506</f>
        <v>3.0300000000000002</v>
      </c>
      <c r="S506" s="215">
        <v>0</v>
      </c>
      <c r="T506" s="216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7" t="s">
        <v>183</v>
      </c>
      <c r="AT506" s="217" t="s">
        <v>383</v>
      </c>
      <c r="AU506" s="217" t="s">
        <v>82</v>
      </c>
      <c r="AY506" s="19" t="s">
        <v>126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9" t="s">
        <v>80</v>
      </c>
      <c r="BK506" s="218">
        <f>ROUND(I506*H506,2)</f>
        <v>0</v>
      </c>
      <c r="BL506" s="19" t="s">
        <v>153</v>
      </c>
      <c r="BM506" s="217" t="s">
        <v>1816</v>
      </c>
    </row>
    <row r="507" s="2" customFormat="1">
      <c r="A507" s="40"/>
      <c r="B507" s="41"/>
      <c r="C507" s="42"/>
      <c r="D507" s="219" t="s">
        <v>136</v>
      </c>
      <c r="E507" s="42"/>
      <c r="F507" s="220" t="s">
        <v>608</v>
      </c>
      <c r="G507" s="42"/>
      <c r="H507" s="42"/>
      <c r="I507" s="221"/>
      <c r="J507" s="42"/>
      <c r="K507" s="42"/>
      <c r="L507" s="46"/>
      <c r="M507" s="222"/>
      <c r="N507" s="223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136</v>
      </c>
      <c r="AU507" s="19" t="s">
        <v>82</v>
      </c>
    </row>
    <row r="508" s="13" customFormat="1">
      <c r="A508" s="13"/>
      <c r="B508" s="226"/>
      <c r="C508" s="227"/>
      <c r="D508" s="219" t="s">
        <v>139</v>
      </c>
      <c r="E508" s="228" t="s">
        <v>19</v>
      </c>
      <c r="F508" s="229" t="s">
        <v>1770</v>
      </c>
      <c r="G508" s="227"/>
      <c r="H508" s="228" t="s">
        <v>19</v>
      </c>
      <c r="I508" s="230"/>
      <c r="J508" s="227"/>
      <c r="K508" s="227"/>
      <c r="L508" s="231"/>
      <c r="M508" s="232"/>
      <c r="N508" s="233"/>
      <c r="O508" s="233"/>
      <c r="P508" s="233"/>
      <c r="Q508" s="233"/>
      <c r="R508" s="233"/>
      <c r="S508" s="233"/>
      <c r="T508" s="23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5" t="s">
        <v>139</v>
      </c>
      <c r="AU508" s="235" t="s">
        <v>82</v>
      </c>
      <c r="AV508" s="13" t="s">
        <v>80</v>
      </c>
      <c r="AW508" s="13" t="s">
        <v>33</v>
      </c>
      <c r="AX508" s="13" t="s">
        <v>72</v>
      </c>
      <c r="AY508" s="235" t="s">
        <v>126</v>
      </c>
    </row>
    <row r="509" s="14" customFormat="1">
      <c r="A509" s="14"/>
      <c r="B509" s="236"/>
      <c r="C509" s="237"/>
      <c r="D509" s="219" t="s">
        <v>139</v>
      </c>
      <c r="E509" s="238" t="s">
        <v>19</v>
      </c>
      <c r="F509" s="239" t="s">
        <v>147</v>
      </c>
      <c r="G509" s="237"/>
      <c r="H509" s="240">
        <v>3</v>
      </c>
      <c r="I509" s="241"/>
      <c r="J509" s="237"/>
      <c r="K509" s="237"/>
      <c r="L509" s="242"/>
      <c r="M509" s="243"/>
      <c r="N509" s="244"/>
      <c r="O509" s="244"/>
      <c r="P509" s="244"/>
      <c r="Q509" s="244"/>
      <c r="R509" s="244"/>
      <c r="S509" s="244"/>
      <c r="T509" s="245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6" t="s">
        <v>139</v>
      </c>
      <c r="AU509" s="246" t="s">
        <v>82</v>
      </c>
      <c r="AV509" s="14" t="s">
        <v>82</v>
      </c>
      <c r="AW509" s="14" t="s">
        <v>33</v>
      </c>
      <c r="AX509" s="14" t="s">
        <v>72</v>
      </c>
      <c r="AY509" s="246" t="s">
        <v>126</v>
      </c>
    </row>
    <row r="510" s="14" customFormat="1">
      <c r="A510" s="14"/>
      <c r="B510" s="236"/>
      <c r="C510" s="237"/>
      <c r="D510" s="219" t="s">
        <v>139</v>
      </c>
      <c r="E510" s="238" t="s">
        <v>19</v>
      </c>
      <c r="F510" s="239" t="s">
        <v>147</v>
      </c>
      <c r="G510" s="237"/>
      <c r="H510" s="240">
        <v>3</v>
      </c>
      <c r="I510" s="241"/>
      <c r="J510" s="237"/>
      <c r="K510" s="237"/>
      <c r="L510" s="242"/>
      <c r="M510" s="243"/>
      <c r="N510" s="244"/>
      <c r="O510" s="244"/>
      <c r="P510" s="244"/>
      <c r="Q510" s="244"/>
      <c r="R510" s="244"/>
      <c r="S510" s="244"/>
      <c r="T510" s="24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6" t="s">
        <v>139</v>
      </c>
      <c r="AU510" s="246" t="s">
        <v>82</v>
      </c>
      <c r="AV510" s="14" t="s">
        <v>82</v>
      </c>
      <c r="AW510" s="14" t="s">
        <v>33</v>
      </c>
      <c r="AX510" s="14" t="s">
        <v>72</v>
      </c>
      <c r="AY510" s="246" t="s">
        <v>126</v>
      </c>
    </row>
    <row r="511" s="15" customFormat="1">
      <c r="A511" s="15"/>
      <c r="B511" s="258"/>
      <c r="C511" s="259"/>
      <c r="D511" s="219" t="s">
        <v>139</v>
      </c>
      <c r="E511" s="260" t="s">
        <v>19</v>
      </c>
      <c r="F511" s="261" t="s">
        <v>343</v>
      </c>
      <c r="G511" s="259"/>
      <c r="H511" s="262">
        <v>6</v>
      </c>
      <c r="I511" s="263"/>
      <c r="J511" s="259"/>
      <c r="K511" s="259"/>
      <c r="L511" s="264"/>
      <c r="M511" s="265"/>
      <c r="N511" s="266"/>
      <c r="O511" s="266"/>
      <c r="P511" s="266"/>
      <c r="Q511" s="266"/>
      <c r="R511" s="266"/>
      <c r="S511" s="266"/>
      <c r="T511" s="267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68" t="s">
        <v>139</v>
      </c>
      <c r="AU511" s="268" t="s">
        <v>82</v>
      </c>
      <c r="AV511" s="15" t="s">
        <v>153</v>
      </c>
      <c r="AW511" s="15" t="s">
        <v>33</v>
      </c>
      <c r="AX511" s="15" t="s">
        <v>80</v>
      </c>
      <c r="AY511" s="268" t="s">
        <v>126</v>
      </c>
    </row>
    <row r="512" s="2" customFormat="1" ht="16.5" customHeight="1">
      <c r="A512" s="40"/>
      <c r="B512" s="41"/>
      <c r="C512" s="206" t="s">
        <v>643</v>
      </c>
      <c r="D512" s="206" t="s">
        <v>129</v>
      </c>
      <c r="E512" s="207" t="s">
        <v>201</v>
      </c>
      <c r="F512" s="208" t="s">
        <v>644</v>
      </c>
      <c r="G512" s="209" t="s">
        <v>510</v>
      </c>
      <c r="H512" s="210">
        <v>6</v>
      </c>
      <c r="I512" s="211"/>
      <c r="J512" s="212">
        <f>ROUND(I512*H512,2)</f>
        <v>0</v>
      </c>
      <c r="K512" s="208" t="s">
        <v>19</v>
      </c>
      <c r="L512" s="46"/>
      <c r="M512" s="213" t="s">
        <v>19</v>
      </c>
      <c r="N512" s="214" t="s">
        <v>43</v>
      </c>
      <c r="O512" s="86"/>
      <c r="P512" s="215">
        <f>O512*H512</f>
        <v>0</v>
      </c>
      <c r="Q512" s="215">
        <v>0.035349999999999999</v>
      </c>
      <c r="R512" s="215">
        <f>Q512*H512</f>
        <v>0.21210000000000001</v>
      </c>
      <c r="S512" s="215">
        <v>0</v>
      </c>
      <c r="T512" s="216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7" t="s">
        <v>153</v>
      </c>
      <c r="AT512" s="217" t="s">
        <v>129</v>
      </c>
      <c r="AU512" s="217" t="s">
        <v>82</v>
      </c>
      <c r="AY512" s="19" t="s">
        <v>126</v>
      </c>
      <c r="BE512" s="218">
        <f>IF(N512="základní",J512,0)</f>
        <v>0</v>
      </c>
      <c r="BF512" s="218">
        <f>IF(N512="snížená",J512,0)</f>
        <v>0</v>
      </c>
      <c r="BG512" s="218">
        <f>IF(N512="zákl. přenesená",J512,0)</f>
        <v>0</v>
      </c>
      <c r="BH512" s="218">
        <f>IF(N512="sníž. přenesená",J512,0)</f>
        <v>0</v>
      </c>
      <c r="BI512" s="218">
        <f>IF(N512="nulová",J512,0)</f>
        <v>0</v>
      </c>
      <c r="BJ512" s="19" t="s">
        <v>80</v>
      </c>
      <c r="BK512" s="218">
        <f>ROUND(I512*H512,2)</f>
        <v>0</v>
      </c>
      <c r="BL512" s="19" t="s">
        <v>153</v>
      </c>
      <c r="BM512" s="217" t="s">
        <v>1817</v>
      </c>
    </row>
    <row r="513" s="2" customFormat="1">
      <c r="A513" s="40"/>
      <c r="B513" s="41"/>
      <c r="C513" s="42"/>
      <c r="D513" s="219" t="s">
        <v>136</v>
      </c>
      <c r="E513" s="42"/>
      <c r="F513" s="220" t="s">
        <v>644</v>
      </c>
      <c r="G513" s="42"/>
      <c r="H513" s="42"/>
      <c r="I513" s="221"/>
      <c r="J513" s="42"/>
      <c r="K513" s="42"/>
      <c r="L513" s="46"/>
      <c r="M513" s="222"/>
      <c r="N513" s="223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136</v>
      </c>
      <c r="AU513" s="19" t="s">
        <v>82</v>
      </c>
    </row>
    <row r="514" s="2" customFormat="1" ht="24.15" customHeight="1">
      <c r="A514" s="40"/>
      <c r="B514" s="41"/>
      <c r="C514" s="269" t="s">
        <v>646</v>
      </c>
      <c r="D514" s="269" t="s">
        <v>383</v>
      </c>
      <c r="E514" s="270" t="s">
        <v>647</v>
      </c>
      <c r="F514" s="271" t="s">
        <v>648</v>
      </c>
      <c r="G514" s="272" t="s">
        <v>510</v>
      </c>
      <c r="H514" s="273">
        <v>6</v>
      </c>
      <c r="I514" s="274"/>
      <c r="J514" s="275">
        <f>ROUND(I514*H514,2)</f>
        <v>0</v>
      </c>
      <c r="K514" s="271" t="s">
        <v>19</v>
      </c>
      <c r="L514" s="276"/>
      <c r="M514" s="277" t="s">
        <v>19</v>
      </c>
      <c r="N514" s="278" t="s">
        <v>43</v>
      </c>
      <c r="O514" s="86"/>
      <c r="P514" s="215">
        <f>O514*H514</f>
        <v>0</v>
      </c>
      <c r="Q514" s="215">
        <v>0.059999999999999998</v>
      </c>
      <c r="R514" s="215">
        <f>Q514*H514</f>
        <v>0.35999999999999999</v>
      </c>
      <c r="S514" s="215">
        <v>0</v>
      </c>
      <c r="T514" s="216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7" t="s">
        <v>183</v>
      </c>
      <c r="AT514" s="217" t="s">
        <v>383</v>
      </c>
      <c r="AU514" s="217" t="s">
        <v>82</v>
      </c>
      <c r="AY514" s="19" t="s">
        <v>126</v>
      </c>
      <c r="BE514" s="218">
        <f>IF(N514="základní",J514,0)</f>
        <v>0</v>
      </c>
      <c r="BF514" s="218">
        <f>IF(N514="snížená",J514,0)</f>
        <v>0</v>
      </c>
      <c r="BG514" s="218">
        <f>IF(N514="zákl. přenesená",J514,0)</f>
        <v>0</v>
      </c>
      <c r="BH514" s="218">
        <f>IF(N514="sníž. přenesená",J514,0)</f>
        <v>0</v>
      </c>
      <c r="BI514" s="218">
        <f>IF(N514="nulová",J514,0)</f>
        <v>0</v>
      </c>
      <c r="BJ514" s="19" t="s">
        <v>80</v>
      </c>
      <c r="BK514" s="218">
        <f>ROUND(I514*H514,2)</f>
        <v>0</v>
      </c>
      <c r="BL514" s="19" t="s">
        <v>153</v>
      </c>
      <c r="BM514" s="217" t="s">
        <v>1818</v>
      </c>
    </row>
    <row r="515" s="2" customFormat="1">
      <c r="A515" s="40"/>
      <c r="B515" s="41"/>
      <c r="C515" s="42"/>
      <c r="D515" s="219" t="s">
        <v>136</v>
      </c>
      <c r="E515" s="42"/>
      <c r="F515" s="220" t="s">
        <v>648</v>
      </c>
      <c r="G515" s="42"/>
      <c r="H515" s="42"/>
      <c r="I515" s="221"/>
      <c r="J515" s="42"/>
      <c r="K515" s="42"/>
      <c r="L515" s="46"/>
      <c r="M515" s="222"/>
      <c r="N515" s="223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136</v>
      </c>
      <c r="AU515" s="19" t="s">
        <v>82</v>
      </c>
    </row>
    <row r="516" s="13" customFormat="1">
      <c r="A516" s="13"/>
      <c r="B516" s="226"/>
      <c r="C516" s="227"/>
      <c r="D516" s="219" t="s">
        <v>139</v>
      </c>
      <c r="E516" s="228" t="s">
        <v>19</v>
      </c>
      <c r="F516" s="229" t="s">
        <v>1770</v>
      </c>
      <c r="G516" s="227"/>
      <c r="H516" s="228" t="s">
        <v>19</v>
      </c>
      <c r="I516" s="230"/>
      <c r="J516" s="227"/>
      <c r="K516" s="227"/>
      <c r="L516" s="231"/>
      <c r="M516" s="232"/>
      <c r="N516" s="233"/>
      <c r="O516" s="233"/>
      <c r="P516" s="233"/>
      <c r="Q516" s="233"/>
      <c r="R516" s="233"/>
      <c r="S516" s="233"/>
      <c r="T516" s="23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5" t="s">
        <v>139</v>
      </c>
      <c r="AU516" s="235" t="s">
        <v>82</v>
      </c>
      <c r="AV516" s="13" t="s">
        <v>80</v>
      </c>
      <c r="AW516" s="13" t="s">
        <v>33</v>
      </c>
      <c r="AX516" s="13" t="s">
        <v>72</v>
      </c>
      <c r="AY516" s="235" t="s">
        <v>126</v>
      </c>
    </row>
    <row r="517" s="14" customFormat="1">
      <c r="A517" s="14"/>
      <c r="B517" s="236"/>
      <c r="C517" s="237"/>
      <c r="D517" s="219" t="s">
        <v>139</v>
      </c>
      <c r="E517" s="238" t="s">
        <v>19</v>
      </c>
      <c r="F517" s="239" t="s">
        <v>147</v>
      </c>
      <c r="G517" s="237"/>
      <c r="H517" s="240">
        <v>3</v>
      </c>
      <c r="I517" s="241"/>
      <c r="J517" s="237"/>
      <c r="K517" s="237"/>
      <c r="L517" s="242"/>
      <c r="M517" s="243"/>
      <c r="N517" s="244"/>
      <c r="O517" s="244"/>
      <c r="P517" s="244"/>
      <c r="Q517" s="244"/>
      <c r="R517" s="244"/>
      <c r="S517" s="244"/>
      <c r="T517" s="24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6" t="s">
        <v>139</v>
      </c>
      <c r="AU517" s="246" t="s">
        <v>82</v>
      </c>
      <c r="AV517" s="14" t="s">
        <v>82</v>
      </c>
      <c r="AW517" s="14" t="s">
        <v>33</v>
      </c>
      <c r="AX517" s="14" t="s">
        <v>72</v>
      </c>
      <c r="AY517" s="246" t="s">
        <v>126</v>
      </c>
    </row>
    <row r="518" s="14" customFormat="1">
      <c r="A518" s="14"/>
      <c r="B518" s="236"/>
      <c r="C518" s="237"/>
      <c r="D518" s="219" t="s">
        <v>139</v>
      </c>
      <c r="E518" s="238" t="s">
        <v>19</v>
      </c>
      <c r="F518" s="239" t="s">
        <v>147</v>
      </c>
      <c r="G518" s="237"/>
      <c r="H518" s="240">
        <v>3</v>
      </c>
      <c r="I518" s="241"/>
      <c r="J518" s="237"/>
      <c r="K518" s="237"/>
      <c r="L518" s="242"/>
      <c r="M518" s="243"/>
      <c r="N518" s="244"/>
      <c r="O518" s="244"/>
      <c r="P518" s="244"/>
      <c r="Q518" s="244"/>
      <c r="R518" s="244"/>
      <c r="S518" s="244"/>
      <c r="T518" s="24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6" t="s">
        <v>139</v>
      </c>
      <c r="AU518" s="246" t="s">
        <v>82</v>
      </c>
      <c r="AV518" s="14" t="s">
        <v>82</v>
      </c>
      <c r="AW518" s="14" t="s">
        <v>33</v>
      </c>
      <c r="AX518" s="14" t="s">
        <v>72</v>
      </c>
      <c r="AY518" s="246" t="s">
        <v>126</v>
      </c>
    </row>
    <row r="519" s="15" customFormat="1">
      <c r="A519" s="15"/>
      <c r="B519" s="258"/>
      <c r="C519" s="259"/>
      <c r="D519" s="219" t="s">
        <v>139</v>
      </c>
      <c r="E519" s="260" t="s">
        <v>19</v>
      </c>
      <c r="F519" s="261" t="s">
        <v>343</v>
      </c>
      <c r="G519" s="259"/>
      <c r="H519" s="262">
        <v>6</v>
      </c>
      <c r="I519" s="263"/>
      <c r="J519" s="259"/>
      <c r="K519" s="259"/>
      <c r="L519" s="264"/>
      <c r="M519" s="265"/>
      <c r="N519" s="266"/>
      <c r="O519" s="266"/>
      <c r="P519" s="266"/>
      <c r="Q519" s="266"/>
      <c r="R519" s="266"/>
      <c r="S519" s="266"/>
      <c r="T519" s="267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8" t="s">
        <v>139</v>
      </c>
      <c r="AU519" s="268" t="s">
        <v>82</v>
      </c>
      <c r="AV519" s="15" t="s">
        <v>153</v>
      </c>
      <c r="AW519" s="15" t="s">
        <v>33</v>
      </c>
      <c r="AX519" s="15" t="s">
        <v>80</v>
      </c>
      <c r="AY519" s="268" t="s">
        <v>126</v>
      </c>
    </row>
    <row r="520" s="2" customFormat="1" ht="16.5" customHeight="1">
      <c r="A520" s="40"/>
      <c r="B520" s="41"/>
      <c r="C520" s="206" t="s">
        <v>651</v>
      </c>
      <c r="D520" s="206" t="s">
        <v>129</v>
      </c>
      <c r="E520" s="207" t="s">
        <v>1819</v>
      </c>
      <c r="F520" s="208" t="s">
        <v>1820</v>
      </c>
      <c r="G520" s="209" t="s">
        <v>510</v>
      </c>
      <c r="H520" s="210">
        <v>7</v>
      </c>
      <c r="I520" s="211"/>
      <c r="J520" s="212">
        <f>ROUND(I520*H520,2)</f>
        <v>0</v>
      </c>
      <c r="K520" s="208" t="s">
        <v>133</v>
      </c>
      <c r="L520" s="46"/>
      <c r="M520" s="213" t="s">
        <v>19</v>
      </c>
      <c r="N520" s="214" t="s">
        <v>43</v>
      </c>
      <c r="O520" s="86"/>
      <c r="P520" s="215">
        <f>O520*H520</f>
        <v>0</v>
      </c>
      <c r="Q520" s="215">
        <v>0.12526000000000001</v>
      </c>
      <c r="R520" s="215">
        <f>Q520*H520</f>
        <v>0.87682000000000004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153</v>
      </c>
      <c r="AT520" s="217" t="s">
        <v>129</v>
      </c>
      <c r="AU520" s="217" t="s">
        <v>82</v>
      </c>
      <c r="AY520" s="19" t="s">
        <v>126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80</v>
      </c>
      <c r="BK520" s="218">
        <f>ROUND(I520*H520,2)</f>
        <v>0</v>
      </c>
      <c r="BL520" s="19" t="s">
        <v>153</v>
      </c>
      <c r="BM520" s="217" t="s">
        <v>1821</v>
      </c>
    </row>
    <row r="521" s="2" customFormat="1">
      <c r="A521" s="40"/>
      <c r="B521" s="41"/>
      <c r="C521" s="42"/>
      <c r="D521" s="219" t="s">
        <v>136</v>
      </c>
      <c r="E521" s="42"/>
      <c r="F521" s="220" t="s">
        <v>1822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136</v>
      </c>
      <c r="AU521" s="19" t="s">
        <v>82</v>
      </c>
    </row>
    <row r="522" s="2" customFormat="1">
      <c r="A522" s="40"/>
      <c r="B522" s="41"/>
      <c r="C522" s="42"/>
      <c r="D522" s="224" t="s">
        <v>137</v>
      </c>
      <c r="E522" s="42"/>
      <c r="F522" s="225" t="s">
        <v>1823</v>
      </c>
      <c r="G522" s="42"/>
      <c r="H522" s="42"/>
      <c r="I522" s="221"/>
      <c r="J522" s="42"/>
      <c r="K522" s="42"/>
      <c r="L522" s="46"/>
      <c r="M522" s="222"/>
      <c r="N522" s="223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137</v>
      </c>
      <c r="AU522" s="19" t="s">
        <v>82</v>
      </c>
    </row>
    <row r="523" s="2" customFormat="1" ht="16.5" customHeight="1">
      <c r="A523" s="40"/>
      <c r="B523" s="41"/>
      <c r="C523" s="269" t="s">
        <v>658</v>
      </c>
      <c r="D523" s="269" t="s">
        <v>383</v>
      </c>
      <c r="E523" s="270" t="s">
        <v>1824</v>
      </c>
      <c r="F523" s="271" t="s">
        <v>1825</v>
      </c>
      <c r="G523" s="272" t="s">
        <v>510</v>
      </c>
      <c r="H523" s="273">
        <v>7</v>
      </c>
      <c r="I523" s="274"/>
      <c r="J523" s="275">
        <f>ROUND(I523*H523,2)</f>
        <v>0</v>
      </c>
      <c r="K523" s="271" t="s">
        <v>19</v>
      </c>
      <c r="L523" s="276"/>
      <c r="M523" s="277" t="s">
        <v>19</v>
      </c>
      <c r="N523" s="278" t="s">
        <v>43</v>
      </c>
      <c r="O523" s="86"/>
      <c r="P523" s="215">
        <f>O523*H523</f>
        <v>0</v>
      </c>
      <c r="Q523" s="215">
        <v>0.10000000000000001</v>
      </c>
      <c r="R523" s="215">
        <f>Q523*H523</f>
        <v>0.70000000000000007</v>
      </c>
      <c r="S523" s="215">
        <v>0</v>
      </c>
      <c r="T523" s="216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7" t="s">
        <v>183</v>
      </c>
      <c r="AT523" s="217" t="s">
        <v>383</v>
      </c>
      <c r="AU523" s="217" t="s">
        <v>82</v>
      </c>
      <c r="AY523" s="19" t="s">
        <v>126</v>
      </c>
      <c r="BE523" s="218">
        <f>IF(N523="základní",J523,0)</f>
        <v>0</v>
      </c>
      <c r="BF523" s="218">
        <f>IF(N523="snížená",J523,0)</f>
        <v>0</v>
      </c>
      <c r="BG523" s="218">
        <f>IF(N523="zákl. přenesená",J523,0)</f>
        <v>0</v>
      </c>
      <c r="BH523" s="218">
        <f>IF(N523="sníž. přenesená",J523,0)</f>
        <v>0</v>
      </c>
      <c r="BI523" s="218">
        <f>IF(N523="nulová",J523,0)</f>
        <v>0</v>
      </c>
      <c r="BJ523" s="19" t="s">
        <v>80</v>
      </c>
      <c r="BK523" s="218">
        <f>ROUND(I523*H523,2)</f>
        <v>0</v>
      </c>
      <c r="BL523" s="19" t="s">
        <v>153</v>
      </c>
      <c r="BM523" s="217" t="s">
        <v>1826</v>
      </c>
    </row>
    <row r="524" s="2" customFormat="1">
      <c r="A524" s="40"/>
      <c r="B524" s="41"/>
      <c r="C524" s="42"/>
      <c r="D524" s="219" t="s">
        <v>136</v>
      </c>
      <c r="E524" s="42"/>
      <c r="F524" s="220" t="s">
        <v>1825</v>
      </c>
      <c r="G524" s="42"/>
      <c r="H524" s="42"/>
      <c r="I524" s="221"/>
      <c r="J524" s="42"/>
      <c r="K524" s="42"/>
      <c r="L524" s="46"/>
      <c r="M524" s="222"/>
      <c r="N524" s="223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136</v>
      </c>
      <c r="AU524" s="19" t="s">
        <v>82</v>
      </c>
    </row>
    <row r="525" s="2" customFormat="1" ht="16.5" customHeight="1">
      <c r="A525" s="40"/>
      <c r="B525" s="41"/>
      <c r="C525" s="206" t="s">
        <v>662</v>
      </c>
      <c r="D525" s="206" t="s">
        <v>129</v>
      </c>
      <c r="E525" s="207" t="s">
        <v>1827</v>
      </c>
      <c r="F525" s="208" t="s">
        <v>1828</v>
      </c>
      <c r="G525" s="209" t="s">
        <v>510</v>
      </c>
      <c r="H525" s="210">
        <v>7</v>
      </c>
      <c r="I525" s="211"/>
      <c r="J525" s="212">
        <f>ROUND(I525*H525,2)</f>
        <v>0</v>
      </c>
      <c r="K525" s="208" t="s">
        <v>133</v>
      </c>
      <c r="L525" s="46"/>
      <c r="M525" s="213" t="s">
        <v>19</v>
      </c>
      <c r="N525" s="214" t="s">
        <v>43</v>
      </c>
      <c r="O525" s="86"/>
      <c r="P525" s="215">
        <f>O525*H525</f>
        <v>0</v>
      </c>
      <c r="Q525" s="215">
        <v>0.030759999999999999</v>
      </c>
      <c r="R525" s="215">
        <f>Q525*H525</f>
        <v>0.21531999999999998</v>
      </c>
      <c r="S525" s="215">
        <v>0</v>
      </c>
      <c r="T525" s="216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7" t="s">
        <v>153</v>
      </c>
      <c r="AT525" s="217" t="s">
        <v>129</v>
      </c>
      <c r="AU525" s="217" t="s">
        <v>82</v>
      </c>
      <c r="AY525" s="19" t="s">
        <v>126</v>
      </c>
      <c r="BE525" s="218">
        <f>IF(N525="základní",J525,0)</f>
        <v>0</v>
      </c>
      <c r="BF525" s="218">
        <f>IF(N525="snížená",J525,0)</f>
        <v>0</v>
      </c>
      <c r="BG525" s="218">
        <f>IF(N525="zákl. přenesená",J525,0)</f>
        <v>0</v>
      </c>
      <c r="BH525" s="218">
        <f>IF(N525="sníž. přenesená",J525,0)</f>
        <v>0</v>
      </c>
      <c r="BI525" s="218">
        <f>IF(N525="nulová",J525,0)</f>
        <v>0</v>
      </c>
      <c r="BJ525" s="19" t="s">
        <v>80</v>
      </c>
      <c r="BK525" s="218">
        <f>ROUND(I525*H525,2)</f>
        <v>0</v>
      </c>
      <c r="BL525" s="19" t="s">
        <v>153</v>
      </c>
      <c r="BM525" s="217" t="s">
        <v>1829</v>
      </c>
    </row>
    <row r="526" s="2" customFormat="1">
      <c r="A526" s="40"/>
      <c r="B526" s="41"/>
      <c r="C526" s="42"/>
      <c r="D526" s="219" t="s">
        <v>136</v>
      </c>
      <c r="E526" s="42"/>
      <c r="F526" s="220" t="s">
        <v>1830</v>
      </c>
      <c r="G526" s="42"/>
      <c r="H526" s="42"/>
      <c r="I526" s="221"/>
      <c r="J526" s="42"/>
      <c r="K526" s="42"/>
      <c r="L526" s="46"/>
      <c r="M526" s="222"/>
      <c r="N526" s="223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136</v>
      </c>
      <c r="AU526" s="19" t="s">
        <v>82</v>
      </c>
    </row>
    <row r="527" s="2" customFormat="1">
      <c r="A527" s="40"/>
      <c r="B527" s="41"/>
      <c r="C527" s="42"/>
      <c r="D527" s="224" t="s">
        <v>137</v>
      </c>
      <c r="E527" s="42"/>
      <c r="F527" s="225" t="s">
        <v>1831</v>
      </c>
      <c r="G527" s="42"/>
      <c r="H527" s="42"/>
      <c r="I527" s="221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137</v>
      </c>
      <c r="AU527" s="19" t="s">
        <v>82</v>
      </c>
    </row>
    <row r="528" s="2" customFormat="1" ht="16.5" customHeight="1">
      <c r="A528" s="40"/>
      <c r="B528" s="41"/>
      <c r="C528" s="269" t="s">
        <v>667</v>
      </c>
      <c r="D528" s="269" t="s">
        <v>383</v>
      </c>
      <c r="E528" s="270" t="s">
        <v>1832</v>
      </c>
      <c r="F528" s="271" t="s">
        <v>1833</v>
      </c>
      <c r="G528" s="272" t="s">
        <v>510</v>
      </c>
      <c r="H528" s="273">
        <v>7</v>
      </c>
      <c r="I528" s="274"/>
      <c r="J528" s="275">
        <f>ROUND(I528*H528,2)</f>
        <v>0</v>
      </c>
      <c r="K528" s="271" t="s">
        <v>19</v>
      </c>
      <c r="L528" s="276"/>
      <c r="M528" s="277" t="s">
        <v>19</v>
      </c>
      <c r="N528" s="278" t="s">
        <v>43</v>
      </c>
      <c r="O528" s="86"/>
      <c r="P528" s="215">
        <f>O528*H528</f>
        <v>0</v>
      </c>
      <c r="Q528" s="215">
        <v>0.070000000000000007</v>
      </c>
      <c r="R528" s="215">
        <f>Q528*H528</f>
        <v>0.49000000000000005</v>
      </c>
      <c r="S528" s="215">
        <v>0</v>
      </c>
      <c r="T528" s="216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7" t="s">
        <v>183</v>
      </c>
      <c r="AT528" s="217" t="s">
        <v>383</v>
      </c>
      <c r="AU528" s="217" t="s">
        <v>82</v>
      </c>
      <c r="AY528" s="19" t="s">
        <v>126</v>
      </c>
      <c r="BE528" s="218">
        <f>IF(N528="základní",J528,0)</f>
        <v>0</v>
      </c>
      <c r="BF528" s="218">
        <f>IF(N528="snížená",J528,0)</f>
        <v>0</v>
      </c>
      <c r="BG528" s="218">
        <f>IF(N528="zákl. přenesená",J528,0)</f>
        <v>0</v>
      </c>
      <c r="BH528" s="218">
        <f>IF(N528="sníž. přenesená",J528,0)</f>
        <v>0</v>
      </c>
      <c r="BI528" s="218">
        <f>IF(N528="nulová",J528,0)</f>
        <v>0</v>
      </c>
      <c r="BJ528" s="19" t="s">
        <v>80</v>
      </c>
      <c r="BK528" s="218">
        <f>ROUND(I528*H528,2)</f>
        <v>0</v>
      </c>
      <c r="BL528" s="19" t="s">
        <v>153</v>
      </c>
      <c r="BM528" s="217" t="s">
        <v>1834</v>
      </c>
    </row>
    <row r="529" s="2" customFormat="1">
      <c r="A529" s="40"/>
      <c r="B529" s="41"/>
      <c r="C529" s="42"/>
      <c r="D529" s="219" t="s">
        <v>136</v>
      </c>
      <c r="E529" s="42"/>
      <c r="F529" s="220" t="s">
        <v>1833</v>
      </c>
      <c r="G529" s="42"/>
      <c r="H529" s="42"/>
      <c r="I529" s="221"/>
      <c r="J529" s="42"/>
      <c r="K529" s="42"/>
      <c r="L529" s="46"/>
      <c r="M529" s="222"/>
      <c r="N529" s="223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136</v>
      </c>
      <c r="AU529" s="19" t="s">
        <v>82</v>
      </c>
    </row>
    <row r="530" s="2" customFormat="1" ht="16.5" customHeight="1">
      <c r="A530" s="40"/>
      <c r="B530" s="41"/>
      <c r="C530" s="206" t="s">
        <v>671</v>
      </c>
      <c r="D530" s="206" t="s">
        <v>129</v>
      </c>
      <c r="E530" s="207" t="s">
        <v>1835</v>
      </c>
      <c r="F530" s="208" t="s">
        <v>1836</v>
      </c>
      <c r="G530" s="209" t="s">
        <v>510</v>
      </c>
      <c r="H530" s="210">
        <v>7</v>
      </c>
      <c r="I530" s="211"/>
      <c r="J530" s="212">
        <f>ROUND(I530*H530,2)</f>
        <v>0</v>
      </c>
      <c r="K530" s="208" t="s">
        <v>133</v>
      </c>
      <c r="L530" s="46"/>
      <c r="M530" s="213" t="s">
        <v>19</v>
      </c>
      <c r="N530" s="214" t="s">
        <v>43</v>
      </c>
      <c r="O530" s="86"/>
      <c r="P530" s="215">
        <f>O530*H530</f>
        <v>0</v>
      </c>
      <c r="Q530" s="215">
        <v>0.030759999999999999</v>
      </c>
      <c r="R530" s="215">
        <f>Q530*H530</f>
        <v>0.21531999999999998</v>
      </c>
      <c r="S530" s="215">
        <v>0</v>
      </c>
      <c r="T530" s="216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7" t="s">
        <v>153</v>
      </c>
      <c r="AT530" s="217" t="s">
        <v>129</v>
      </c>
      <c r="AU530" s="217" t="s">
        <v>82</v>
      </c>
      <c r="AY530" s="19" t="s">
        <v>126</v>
      </c>
      <c r="BE530" s="218">
        <f>IF(N530="základní",J530,0)</f>
        <v>0</v>
      </c>
      <c r="BF530" s="218">
        <f>IF(N530="snížená",J530,0)</f>
        <v>0</v>
      </c>
      <c r="BG530" s="218">
        <f>IF(N530="zákl. přenesená",J530,0)</f>
        <v>0</v>
      </c>
      <c r="BH530" s="218">
        <f>IF(N530="sníž. přenesená",J530,0)</f>
        <v>0</v>
      </c>
      <c r="BI530" s="218">
        <f>IF(N530="nulová",J530,0)</f>
        <v>0</v>
      </c>
      <c r="BJ530" s="19" t="s">
        <v>80</v>
      </c>
      <c r="BK530" s="218">
        <f>ROUND(I530*H530,2)</f>
        <v>0</v>
      </c>
      <c r="BL530" s="19" t="s">
        <v>153</v>
      </c>
      <c r="BM530" s="217" t="s">
        <v>1837</v>
      </c>
    </row>
    <row r="531" s="2" customFormat="1">
      <c r="A531" s="40"/>
      <c r="B531" s="41"/>
      <c r="C531" s="42"/>
      <c r="D531" s="219" t="s">
        <v>136</v>
      </c>
      <c r="E531" s="42"/>
      <c r="F531" s="220" t="s">
        <v>1838</v>
      </c>
      <c r="G531" s="42"/>
      <c r="H531" s="42"/>
      <c r="I531" s="221"/>
      <c r="J531" s="42"/>
      <c r="K531" s="42"/>
      <c r="L531" s="46"/>
      <c r="M531" s="222"/>
      <c r="N531" s="223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136</v>
      </c>
      <c r="AU531" s="19" t="s">
        <v>82</v>
      </c>
    </row>
    <row r="532" s="2" customFormat="1">
      <c r="A532" s="40"/>
      <c r="B532" s="41"/>
      <c r="C532" s="42"/>
      <c r="D532" s="224" t="s">
        <v>137</v>
      </c>
      <c r="E532" s="42"/>
      <c r="F532" s="225" t="s">
        <v>1839</v>
      </c>
      <c r="G532" s="42"/>
      <c r="H532" s="42"/>
      <c r="I532" s="221"/>
      <c r="J532" s="42"/>
      <c r="K532" s="42"/>
      <c r="L532" s="46"/>
      <c r="M532" s="222"/>
      <c r="N532" s="223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137</v>
      </c>
      <c r="AU532" s="19" t="s">
        <v>82</v>
      </c>
    </row>
    <row r="533" s="2" customFormat="1" ht="16.5" customHeight="1">
      <c r="A533" s="40"/>
      <c r="B533" s="41"/>
      <c r="C533" s="269" t="s">
        <v>678</v>
      </c>
      <c r="D533" s="269" t="s">
        <v>383</v>
      </c>
      <c r="E533" s="270" t="s">
        <v>1840</v>
      </c>
      <c r="F533" s="271" t="s">
        <v>1841</v>
      </c>
      <c r="G533" s="272" t="s">
        <v>510</v>
      </c>
      <c r="H533" s="273">
        <v>7</v>
      </c>
      <c r="I533" s="274"/>
      <c r="J533" s="275">
        <f>ROUND(I533*H533,2)</f>
        <v>0</v>
      </c>
      <c r="K533" s="271" t="s">
        <v>19</v>
      </c>
      <c r="L533" s="276"/>
      <c r="M533" s="277" t="s">
        <v>19</v>
      </c>
      <c r="N533" s="278" t="s">
        <v>43</v>
      </c>
      <c r="O533" s="86"/>
      <c r="P533" s="215">
        <f>O533*H533</f>
        <v>0</v>
      </c>
      <c r="Q533" s="215">
        <v>0.075999999999999998</v>
      </c>
      <c r="R533" s="215">
        <f>Q533*H533</f>
        <v>0.53200000000000003</v>
      </c>
      <c r="S533" s="215">
        <v>0</v>
      </c>
      <c r="T533" s="216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7" t="s">
        <v>183</v>
      </c>
      <c r="AT533" s="217" t="s">
        <v>383</v>
      </c>
      <c r="AU533" s="217" t="s">
        <v>82</v>
      </c>
      <c r="AY533" s="19" t="s">
        <v>126</v>
      </c>
      <c r="BE533" s="218">
        <f>IF(N533="základní",J533,0)</f>
        <v>0</v>
      </c>
      <c r="BF533" s="218">
        <f>IF(N533="snížená",J533,0)</f>
        <v>0</v>
      </c>
      <c r="BG533" s="218">
        <f>IF(N533="zákl. přenesená",J533,0)</f>
        <v>0</v>
      </c>
      <c r="BH533" s="218">
        <f>IF(N533="sníž. přenesená",J533,0)</f>
        <v>0</v>
      </c>
      <c r="BI533" s="218">
        <f>IF(N533="nulová",J533,0)</f>
        <v>0</v>
      </c>
      <c r="BJ533" s="19" t="s">
        <v>80</v>
      </c>
      <c r="BK533" s="218">
        <f>ROUND(I533*H533,2)</f>
        <v>0</v>
      </c>
      <c r="BL533" s="19" t="s">
        <v>153</v>
      </c>
      <c r="BM533" s="217" t="s">
        <v>1842</v>
      </c>
    </row>
    <row r="534" s="2" customFormat="1">
      <c r="A534" s="40"/>
      <c r="B534" s="41"/>
      <c r="C534" s="42"/>
      <c r="D534" s="219" t="s">
        <v>136</v>
      </c>
      <c r="E534" s="42"/>
      <c r="F534" s="220" t="s">
        <v>1841</v>
      </c>
      <c r="G534" s="42"/>
      <c r="H534" s="42"/>
      <c r="I534" s="221"/>
      <c r="J534" s="42"/>
      <c r="K534" s="42"/>
      <c r="L534" s="46"/>
      <c r="M534" s="222"/>
      <c r="N534" s="223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136</v>
      </c>
      <c r="AU534" s="19" t="s">
        <v>82</v>
      </c>
    </row>
    <row r="535" s="2" customFormat="1" ht="16.5" customHeight="1">
      <c r="A535" s="40"/>
      <c r="B535" s="41"/>
      <c r="C535" s="206" t="s">
        <v>684</v>
      </c>
      <c r="D535" s="206" t="s">
        <v>129</v>
      </c>
      <c r="E535" s="207" t="s">
        <v>1843</v>
      </c>
      <c r="F535" s="208" t="s">
        <v>1844</v>
      </c>
      <c r="G535" s="209" t="s">
        <v>510</v>
      </c>
      <c r="H535" s="210">
        <v>7</v>
      </c>
      <c r="I535" s="211"/>
      <c r="J535" s="212">
        <f>ROUND(I535*H535,2)</f>
        <v>0</v>
      </c>
      <c r="K535" s="208" t="s">
        <v>133</v>
      </c>
      <c r="L535" s="46"/>
      <c r="M535" s="213" t="s">
        <v>19</v>
      </c>
      <c r="N535" s="214" t="s">
        <v>43</v>
      </c>
      <c r="O535" s="86"/>
      <c r="P535" s="215">
        <f>O535*H535</f>
        <v>0</v>
      </c>
      <c r="Q535" s="215">
        <v>0.030759999999999999</v>
      </c>
      <c r="R535" s="215">
        <f>Q535*H535</f>
        <v>0.21531999999999998</v>
      </c>
      <c r="S535" s="215">
        <v>0</v>
      </c>
      <c r="T535" s="216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7" t="s">
        <v>153</v>
      </c>
      <c r="AT535" s="217" t="s">
        <v>129</v>
      </c>
      <c r="AU535" s="217" t="s">
        <v>82</v>
      </c>
      <c r="AY535" s="19" t="s">
        <v>126</v>
      </c>
      <c r="BE535" s="218">
        <f>IF(N535="základní",J535,0)</f>
        <v>0</v>
      </c>
      <c r="BF535" s="218">
        <f>IF(N535="snížená",J535,0)</f>
        <v>0</v>
      </c>
      <c r="BG535" s="218">
        <f>IF(N535="zákl. přenesená",J535,0)</f>
        <v>0</v>
      </c>
      <c r="BH535" s="218">
        <f>IF(N535="sníž. přenesená",J535,0)</f>
        <v>0</v>
      </c>
      <c r="BI535" s="218">
        <f>IF(N535="nulová",J535,0)</f>
        <v>0</v>
      </c>
      <c r="BJ535" s="19" t="s">
        <v>80</v>
      </c>
      <c r="BK535" s="218">
        <f>ROUND(I535*H535,2)</f>
        <v>0</v>
      </c>
      <c r="BL535" s="19" t="s">
        <v>153</v>
      </c>
      <c r="BM535" s="217" t="s">
        <v>1845</v>
      </c>
    </row>
    <row r="536" s="2" customFormat="1">
      <c r="A536" s="40"/>
      <c r="B536" s="41"/>
      <c r="C536" s="42"/>
      <c r="D536" s="219" t="s">
        <v>136</v>
      </c>
      <c r="E536" s="42"/>
      <c r="F536" s="220" t="s">
        <v>1846</v>
      </c>
      <c r="G536" s="42"/>
      <c r="H536" s="42"/>
      <c r="I536" s="221"/>
      <c r="J536" s="42"/>
      <c r="K536" s="42"/>
      <c r="L536" s="46"/>
      <c r="M536" s="222"/>
      <c r="N536" s="223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136</v>
      </c>
      <c r="AU536" s="19" t="s">
        <v>82</v>
      </c>
    </row>
    <row r="537" s="2" customFormat="1">
      <c r="A537" s="40"/>
      <c r="B537" s="41"/>
      <c r="C537" s="42"/>
      <c r="D537" s="224" t="s">
        <v>137</v>
      </c>
      <c r="E537" s="42"/>
      <c r="F537" s="225" t="s">
        <v>1847</v>
      </c>
      <c r="G537" s="42"/>
      <c r="H537" s="42"/>
      <c r="I537" s="221"/>
      <c r="J537" s="42"/>
      <c r="K537" s="42"/>
      <c r="L537" s="46"/>
      <c r="M537" s="222"/>
      <c r="N537" s="223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137</v>
      </c>
      <c r="AU537" s="19" t="s">
        <v>82</v>
      </c>
    </row>
    <row r="538" s="2" customFormat="1" ht="16.5" customHeight="1">
      <c r="A538" s="40"/>
      <c r="B538" s="41"/>
      <c r="C538" s="269" t="s">
        <v>688</v>
      </c>
      <c r="D538" s="269" t="s">
        <v>383</v>
      </c>
      <c r="E538" s="270" t="s">
        <v>1848</v>
      </c>
      <c r="F538" s="271" t="s">
        <v>1849</v>
      </c>
      <c r="G538" s="272" t="s">
        <v>510</v>
      </c>
      <c r="H538" s="273">
        <v>7</v>
      </c>
      <c r="I538" s="274"/>
      <c r="J538" s="275">
        <f>ROUND(I538*H538,2)</f>
        <v>0</v>
      </c>
      <c r="K538" s="271" t="s">
        <v>19</v>
      </c>
      <c r="L538" s="276"/>
      <c r="M538" s="277" t="s">
        <v>19</v>
      </c>
      <c r="N538" s="278" t="s">
        <v>43</v>
      </c>
      <c r="O538" s="86"/>
      <c r="P538" s="215">
        <f>O538*H538</f>
        <v>0</v>
      </c>
      <c r="Q538" s="215">
        <v>0.34999999999999998</v>
      </c>
      <c r="R538" s="215">
        <f>Q538*H538</f>
        <v>2.4499999999999997</v>
      </c>
      <c r="S538" s="215">
        <v>0</v>
      </c>
      <c r="T538" s="216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7" t="s">
        <v>183</v>
      </c>
      <c r="AT538" s="217" t="s">
        <v>383</v>
      </c>
      <c r="AU538" s="217" t="s">
        <v>82</v>
      </c>
      <c r="AY538" s="19" t="s">
        <v>126</v>
      </c>
      <c r="BE538" s="218">
        <f>IF(N538="základní",J538,0)</f>
        <v>0</v>
      </c>
      <c r="BF538" s="218">
        <f>IF(N538="snížená",J538,0)</f>
        <v>0</v>
      </c>
      <c r="BG538" s="218">
        <f>IF(N538="zákl. přenesená",J538,0)</f>
        <v>0</v>
      </c>
      <c r="BH538" s="218">
        <f>IF(N538="sníž. přenesená",J538,0)</f>
        <v>0</v>
      </c>
      <c r="BI538" s="218">
        <f>IF(N538="nulová",J538,0)</f>
        <v>0</v>
      </c>
      <c r="BJ538" s="19" t="s">
        <v>80</v>
      </c>
      <c r="BK538" s="218">
        <f>ROUND(I538*H538,2)</f>
        <v>0</v>
      </c>
      <c r="BL538" s="19" t="s">
        <v>153</v>
      </c>
      <c r="BM538" s="217" t="s">
        <v>1850</v>
      </c>
    </row>
    <row r="539" s="2" customFormat="1">
      <c r="A539" s="40"/>
      <c r="B539" s="41"/>
      <c r="C539" s="42"/>
      <c r="D539" s="219" t="s">
        <v>136</v>
      </c>
      <c r="E539" s="42"/>
      <c r="F539" s="220" t="s">
        <v>1849</v>
      </c>
      <c r="G539" s="42"/>
      <c r="H539" s="42"/>
      <c r="I539" s="221"/>
      <c r="J539" s="42"/>
      <c r="K539" s="42"/>
      <c r="L539" s="46"/>
      <c r="M539" s="222"/>
      <c r="N539" s="223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136</v>
      </c>
      <c r="AU539" s="19" t="s">
        <v>82</v>
      </c>
    </row>
    <row r="540" s="2" customFormat="1" ht="16.5" customHeight="1">
      <c r="A540" s="40"/>
      <c r="B540" s="41"/>
      <c r="C540" s="206" t="s">
        <v>692</v>
      </c>
      <c r="D540" s="206" t="s">
        <v>129</v>
      </c>
      <c r="E540" s="207" t="s">
        <v>1851</v>
      </c>
      <c r="F540" s="208" t="s">
        <v>1852</v>
      </c>
      <c r="G540" s="209" t="s">
        <v>510</v>
      </c>
      <c r="H540" s="210">
        <v>7</v>
      </c>
      <c r="I540" s="211"/>
      <c r="J540" s="212">
        <f>ROUND(I540*H540,2)</f>
        <v>0</v>
      </c>
      <c r="K540" s="208" t="s">
        <v>133</v>
      </c>
      <c r="L540" s="46"/>
      <c r="M540" s="213" t="s">
        <v>19</v>
      </c>
      <c r="N540" s="214" t="s">
        <v>43</v>
      </c>
      <c r="O540" s="86"/>
      <c r="P540" s="215">
        <f>O540*H540</f>
        <v>0</v>
      </c>
      <c r="Q540" s="215">
        <v>0.21734000000000001</v>
      </c>
      <c r="R540" s="215">
        <f>Q540*H540</f>
        <v>1.52138</v>
      </c>
      <c r="S540" s="215">
        <v>0</v>
      </c>
      <c r="T540" s="216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7" t="s">
        <v>153</v>
      </c>
      <c r="AT540" s="217" t="s">
        <v>129</v>
      </c>
      <c r="AU540" s="217" t="s">
        <v>82</v>
      </c>
      <c r="AY540" s="19" t="s">
        <v>126</v>
      </c>
      <c r="BE540" s="218">
        <f>IF(N540="základní",J540,0)</f>
        <v>0</v>
      </c>
      <c r="BF540" s="218">
        <f>IF(N540="snížená",J540,0)</f>
        <v>0</v>
      </c>
      <c r="BG540" s="218">
        <f>IF(N540="zákl. přenesená",J540,0)</f>
        <v>0</v>
      </c>
      <c r="BH540" s="218">
        <f>IF(N540="sníž. přenesená",J540,0)</f>
        <v>0</v>
      </c>
      <c r="BI540" s="218">
        <f>IF(N540="nulová",J540,0)</f>
        <v>0</v>
      </c>
      <c r="BJ540" s="19" t="s">
        <v>80</v>
      </c>
      <c r="BK540" s="218">
        <f>ROUND(I540*H540,2)</f>
        <v>0</v>
      </c>
      <c r="BL540" s="19" t="s">
        <v>153</v>
      </c>
      <c r="BM540" s="217" t="s">
        <v>1853</v>
      </c>
    </row>
    <row r="541" s="2" customFormat="1">
      <c r="A541" s="40"/>
      <c r="B541" s="41"/>
      <c r="C541" s="42"/>
      <c r="D541" s="219" t="s">
        <v>136</v>
      </c>
      <c r="E541" s="42"/>
      <c r="F541" s="220" t="s">
        <v>1852</v>
      </c>
      <c r="G541" s="42"/>
      <c r="H541" s="42"/>
      <c r="I541" s="221"/>
      <c r="J541" s="42"/>
      <c r="K541" s="42"/>
      <c r="L541" s="46"/>
      <c r="M541" s="222"/>
      <c r="N541" s="223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136</v>
      </c>
      <c r="AU541" s="19" t="s">
        <v>82</v>
      </c>
    </row>
    <row r="542" s="2" customFormat="1">
      <c r="A542" s="40"/>
      <c r="B542" s="41"/>
      <c r="C542" s="42"/>
      <c r="D542" s="224" t="s">
        <v>137</v>
      </c>
      <c r="E542" s="42"/>
      <c r="F542" s="225" t="s">
        <v>1854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137</v>
      </c>
      <c r="AU542" s="19" t="s">
        <v>82</v>
      </c>
    </row>
    <row r="543" s="2" customFormat="1" ht="16.5" customHeight="1">
      <c r="A543" s="40"/>
      <c r="B543" s="41"/>
      <c r="C543" s="269" t="s">
        <v>695</v>
      </c>
      <c r="D543" s="269" t="s">
        <v>383</v>
      </c>
      <c r="E543" s="270" t="s">
        <v>1855</v>
      </c>
      <c r="F543" s="271" t="s">
        <v>1856</v>
      </c>
      <c r="G543" s="272" t="s">
        <v>510</v>
      </c>
      <c r="H543" s="273">
        <v>7</v>
      </c>
      <c r="I543" s="274"/>
      <c r="J543" s="275">
        <f>ROUND(I543*H543,2)</f>
        <v>0</v>
      </c>
      <c r="K543" s="271" t="s">
        <v>19</v>
      </c>
      <c r="L543" s="276"/>
      <c r="M543" s="277" t="s">
        <v>19</v>
      </c>
      <c r="N543" s="278" t="s">
        <v>43</v>
      </c>
      <c r="O543" s="86"/>
      <c r="P543" s="215">
        <f>O543*H543</f>
        <v>0</v>
      </c>
      <c r="Q543" s="215">
        <v>0.0040000000000000001</v>
      </c>
      <c r="R543" s="215">
        <f>Q543*H543</f>
        <v>0.028000000000000001</v>
      </c>
      <c r="S543" s="215">
        <v>0</v>
      </c>
      <c r="T543" s="216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7" t="s">
        <v>183</v>
      </c>
      <c r="AT543" s="217" t="s">
        <v>383</v>
      </c>
      <c r="AU543" s="217" t="s">
        <v>82</v>
      </c>
      <c r="AY543" s="19" t="s">
        <v>126</v>
      </c>
      <c r="BE543" s="218">
        <f>IF(N543="základní",J543,0)</f>
        <v>0</v>
      </c>
      <c r="BF543" s="218">
        <f>IF(N543="snížená",J543,0)</f>
        <v>0</v>
      </c>
      <c r="BG543" s="218">
        <f>IF(N543="zákl. přenesená",J543,0)</f>
        <v>0</v>
      </c>
      <c r="BH543" s="218">
        <f>IF(N543="sníž. přenesená",J543,0)</f>
        <v>0</v>
      </c>
      <c r="BI543" s="218">
        <f>IF(N543="nulová",J543,0)</f>
        <v>0</v>
      </c>
      <c r="BJ543" s="19" t="s">
        <v>80</v>
      </c>
      <c r="BK543" s="218">
        <f>ROUND(I543*H543,2)</f>
        <v>0</v>
      </c>
      <c r="BL543" s="19" t="s">
        <v>153</v>
      </c>
      <c r="BM543" s="217" t="s">
        <v>1857</v>
      </c>
    </row>
    <row r="544" s="2" customFormat="1">
      <c r="A544" s="40"/>
      <c r="B544" s="41"/>
      <c r="C544" s="42"/>
      <c r="D544" s="219" t="s">
        <v>136</v>
      </c>
      <c r="E544" s="42"/>
      <c r="F544" s="220" t="s">
        <v>1856</v>
      </c>
      <c r="G544" s="42"/>
      <c r="H544" s="42"/>
      <c r="I544" s="221"/>
      <c r="J544" s="42"/>
      <c r="K544" s="42"/>
      <c r="L544" s="46"/>
      <c r="M544" s="222"/>
      <c r="N544" s="223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136</v>
      </c>
      <c r="AU544" s="19" t="s">
        <v>82</v>
      </c>
    </row>
    <row r="545" s="2" customFormat="1" ht="16.5" customHeight="1">
      <c r="A545" s="40"/>
      <c r="B545" s="41"/>
      <c r="C545" s="269" t="s">
        <v>699</v>
      </c>
      <c r="D545" s="269" t="s">
        <v>383</v>
      </c>
      <c r="E545" s="270" t="s">
        <v>1858</v>
      </c>
      <c r="F545" s="271" t="s">
        <v>1859</v>
      </c>
      <c r="G545" s="272" t="s">
        <v>510</v>
      </c>
      <c r="H545" s="273">
        <v>7</v>
      </c>
      <c r="I545" s="274"/>
      <c r="J545" s="275">
        <f>ROUND(I545*H545,2)</f>
        <v>0</v>
      </c>
      <c r="K545" s="271" t="s">
        <v>133</v>
      </c>
      <c r="L545" s="276"/>
      <c r="M545" s="277" t="s">
        <v>19</v>
      </c>
      <c r="N545" s="278" t="s">
        <v>43</v>
      </c>
      <c r="O545" s="86"/>
      <c r="P545" s="215">
        <f>O545*H545</f>
        <v>0</v>
      </c>
      <c r="Q545" s="215">
        <v>0.108</v>
      </c>
      <c r="R545" s="215">
        <f>Q545*H545</f>
        <v>0.75600000000000001</v>
      </c>
      <c r="S545" s="215">
        <v>0</v>
      </c>
      <c r="T545" s="216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7" t="s">
        <v>183</v>
      </c>
      <c r="AT545" s="217" t="s">
        <v>383</v>
      </c>
      <c r="AU545" s="217" t="s">
        <v>82</v>
      </c>
      <c r="AY545" s="19" t="s">
        <v>126</v>
      </c>
      <c r="BE545" s="218">
        <f>IF(N545="základní",J545,0)</f>
        <v>0</v>
      </c>
      <c r="BF545" s="218">
        <f>IF(N545="snížená",J545,0)</f>
        <v>0</v>
      </c>
      <c r="BG545" s="218">
        <f>IF(N545="zákl. přenesená",J545,0)</f>
        <v>0</v>
      </c>
      <c r="BH545" s="218">
        <f>IF(N545="sníž. přenesená",J545,0)</f>
        <v>0</v>
      </c>
      <c r="BI545" s="218">
        <f>IF(N545="nulová",J545,0)</f>
        <v>0</v>
      </c>
      <c r="BJ545" s="19" t="s">
        <v>80</v>
      </c>
      <c r="BK545" s="218">
        <f>ROUND(I545*H545,2)</f>
        <v>0</v>
      </c>
      <c r="BL545" s="19" t="s">
        <v>153</v>
      </c>
      <c r="BM545" s="217" t="s">
        <v>1860</v>
      </c>
    </row>
    <row r="546" s="2" customFormat="1">
      <c r="A546" s="40"/>
      <c r="B546" s="41"/>
      <c r="C546" s="42"/>
      <c r="D546" s="219" t="s">
        <v>136</v>
      </c>
      <c r="E546" s="42"/>
      <c r="F546" s="220" t="s">
        <v>1859</v>
      </c>
      <c r="G546" s="42"/>
      <c r="H546" s="42"/>
      <c r="I546" s="221"/>
      <c r="J546" s="42"/>
      <c r="K546" s="42"/>
      <c r="L546" s="46"/>
      <c r="M546" s="222"/>
      <c r="N546" s="223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136</v>
      </c>
      <c r="AU546" s="19" t="s">
        <v>82</v>
      </c>
    </row>
    <row r="547" s="2" customFormat="1" ht="16.5" customHeight="1">
      <c r="A547" s="40"/>
      <c r="B547" s="41"/>
      <c r="C547" s="206" t="s">
        <v>703</v>
      </c>
      <c r="D547" s="206" t="s">
        <v>129</v>
      </c>
      <c r="E547" s="207" t="s">
        <v>672</v>
      </c>
      <c r="F547" s="208" t="s">
        <v>673</v>
      </c>
      <c r="G547" s="209" t="s">
        <v>510</v>
      </c>
      <c r="H547" s="210">
        <v>3</v>
      </c>
      <c r="I547" s="211"/>
      <c r="J547" s="212">
        <f>ROUND(I547*H547,2)</f>
        <v>0</v>
      </c>
      <c r="K547" s="208" t="s">
        <v>133</v>
      </c>
      <c r="L547" s="46"/>
      <c r="M547" s="213" t="s">
        <v>19</v>
      </c>
      <c r="N547" s="214" t="s">
        <v>43</v>
      </c>
      <c r="O547" s="86"/>
      <c r="P547" s="215">
        <f>O547*H547</f>
        <v>0</v>
      </c>
      <c r="Q547" s="215">
        <v>0.11121</v>
      </c>
      <c r="R547" s="215">
        <f>Q547*H547</f>
        <v>0.33362999999999998</v>
      </c>
      <c r="S547" s="215">
        <v>0</v>
      </c>
      <c r="T547" s="216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7" t="s">
        <v>153</v>
      </c>
      <c r="AT547" s="217" t="s">
        <v>129</v>
      </c>
      <c r="AU547" s="217" t="s">
        <v>82</v>
      </c>
      <c r="AY547" s="19" t="s">
        <v>126</v>
      </c>
      <c r="BE547" s="218">
        <f>IF(N547="základní",J547,0)</f>
        <v>0</v>
      </c>
      <c r="BF547" s="218">
        <f>IF(N547="snížená",J547,0)</f>
        <v>0</v>
      </c>
      <c r="BG547" s="218">
        <f>IF(N547="zákl. přenesená",J547,0)</f>
        <v>0</v>
      </c>
      <c r="BH547" s="218">
        <f>IF(N547="sníž. přenesená",J547,0)</f>
        <v>0</v>
      </c>
      <c r="BI547" s="218">
        <f>IF(N547="nulová",J547,0)</f>
        <v>0</v>
      </c>
      <c r="BJ547" s="19" t="s">
        <v>80</v>
      </c>
      <c r="BK547" s="218">
        <f>ROUND(I547*H547,2)</f>
        <v>0</v>
      </c>
      <c r="BL547" s="19" t="s">
        <v>153</v>
      </c>
      <c r="BM547" s="217" t="s">
        <v>1861</v>
      </c>
    </row>
    <row r="548" s="2" customFormat="1">
      <c r="A548" s="40"/>
      <c r="B548" s="41"/>
      <c r="C548" s="42"/>
      <c r="D548" s="219" t="s">
        <v>136</v>
      </c>
      <c r="E548" s="42"/>
      <c r="F548" s="220" t="s">
        <v>675</v>
      </c>
      <c r="G548" s="42"/>
      <c r="H548" s="42"/>
      <c r="I548" s="221"/>
      <c r="J548" s="42"/>
      <c r="K548" s="42"/>
      <c r="L548" s="46"/>
      <c r="M548" s="222"/>
      <c r="N548" s="223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136</v>
      </c>
      <c r="AU548" s="19" t="s">
        <v>82</v>
      </c>
    </row>
    <row r="549" s="2" customFormat="1">
      <c r="A549" s="40"/>
      <c r="B549" s="41"/>
      <c r="C549" s="42"/>
      <c r="D549" s="224" t="s">
        <v>137</v>
      </c>
      <c r="E549" s="42"/>
      <c r="F549" s="225" t="s">
        <v>676</v>
      </c>
      <c r="G549" s="42"/>
      <c r="H549" s="42"/>
      <c r="I549" s="221"/>
      <c r="J549" s="42"/>
      <c r="K549" s="42"/>
      <c r="L549" s="46"/>
      <c r="M549" s="222"/>
      <c r="N549" s="223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137</v>
      </c>
      <c r="AU549" s="19" t="s">
        <v>82</v>
      </c>
    </row>
    <row r="550" s="13" customFormat="1">
      <c r="A550" s="13"/>
      <c r="B550" s="226"/>
      <c r="C550" s="227"/>
      <c r="D550" s="219" t="s">
        <v>139</v>
      </c>
      <c r="E550" s="228" t="s">
        <v>19</v>
      </c>
      <c r="F550" s="229" t="s">
        <v>1770</v>
      </c>
      <c r="G550" s="227"/>
      <c r="H550" s="228" t="s">
        <v>19</v>
      </c>
      <c r="I550" s="230"/>
      <c r="J550" s="227"/>
      <c r="K550" s="227"/>
      <c r="L550" s="231"/>
      <c r="M550" s="232"/>
      <c r="N550" s="233"/>
      <c r="O550" s="233"/>
      <c r="P550" s="233"/>
      <c r="Q550" s="233"/>
      <c r="R550" s="233"/>
      <c r="S550" s="233"/>
      <c r="T550" s="23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5" t="s">
        <v>139</v>
      </c>
      <c r="AU550" s="235" t="s">
        <v>82</v>
      </c>
      <c r="AV550" s="13" t="s">
        <v>80</v>
      </c>
      <c r="AW550" s="13" t="s">
        <v>33</v>
      </c>
      <c r="AX550" s="13" t="s">
        <v>72</v>
      </c>
      <c r="AY550" s="235" t="s">
        <v>126</v>
      </c>
    </row>
    <row r="551" s="14" customFormat="1">
      <c r="A551" s="14"/>
      <c r="B551" s="236"/>
      <c r="C551" s="237"/>
      <c r="D551" s="219" t="s">
        <v>139</v>
      </c>
      <c r="E551" s="238" t="s">
        <v>19</v>
      </c>
      <c r="F551" s="239" t="s">
        <v>147</v>
      </c>
      <c r="G551" s="237"/>
      <c r="H551" s="240">
        <v>3</v>
      </c>
      <c r="I551" s="241"/>
      <c r="J551" s="237"/>
      <c r="K551" s="237"/>
      <c r="L551" s="242"/>
      <c r="M551" s="243"/>
      <c r="N551" s="244"/>
      <c r="O551" s="244"/>
      <c r="P551" s="244"/>
      <c r="Q551" s="244"/>
      <c r="R551" s="244"/>
      <c r="S551" s="244"/>
      <c r="T551" s="245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6" t="s">
        <v>139</v>
      </c>
      <c r="AU551" s="246" t="s">
        <v>82</v>
      </c>
      <c r="AV551" s="14" t="s">
        <v>82</v>
      </c>
      <c r="AW551" s="14" t="s">
        <v>33</v>
      </c>
      <c r="AX551" s="14" t="s">
        <v>72</v>
      </c>
      <c r="AY551" s="246" t="s">
        <v>126</v>
      </c>
    </row>
    <row r="552" s="15" customFormat="1">
      <c r="A552" s="15"/>
      <c r="B552" s="258"/>
      <c r="C552" s="259"/>
      <c r="D552" s="219" t="s">
        <v>139</v>
      </c>
      <c r="E552" s="260" t="s">
        <v>19</v>
      </c>
      <c r="F552" s="261" t="s">
        <v>343</v>
      </c>
      <c r="G552" s="259"/>
      <c r="H552" s="262">
        <v>3</v>
      </c>
      <c r="I552" s="263"/>
      <c r="J552" s="259"/>
      <c r="K552" s="259"/>
      <c r="L552" s="264"/>
      <c r="M552" s="265"/>
      <c r="N552" s="266"/>
      <c r="O552" s="266"/>
      <c r="P552" s="266"/>
      <c r="Q552" s="266"/>
      <c r="R552" s="266"/>
      <c r="S552" s="266"/>
      <c r="T552" s="267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8" t="s">
        <v>139</v>
      </c>
      <c r="AU552" s="268" t="s">
        <v>82</v>
      </c>
      <c r="AV552" s="15" t="s">
        <v>153</v>
      </c>
      <c r="AW552" s="15" t="s">
        <v>33</v>
      </c>
      <c r="AX552" s="15" t="s">
        <v>80</v>
      </c>
      <c r="AY552" s="268" t="s">
        <v>126</v>
      </c>
    </row>
    <row r="553" s="2" customFormat="1" ht="16.5" customHeight="1">
      <c r="A553" s="40"/>
      <c r="B553" s="41"/>
      <c r="C553" s="206" t="s">
        <v>707</v>
      </c>
      <c r="D553" s="206" t="s">
        <v>129</v>
      </c>
      <c r="E553" s="207" t="s">
        <v>679</v>
      </c>
      <c r="F553" s="208" t="s">
        <v>680</v>
      </c>
      <c r="G553" s="209" t="s">
        <v>510</v>
      </c>
      <c r="H553" s="210">
        <v>1</v>
      </c>
      <c r="I553" s="211"/>
      <c r="J553" s="212">
        <f>ROUND(I553*H553,2)</f>
        <v>0</v>
      </c>
      <c r="K553" s="208" t="s">
        <v>133</v>
      </c>
      <c r="L553" s="46"/>
      <c r="M553" s="213" t="s">
        <v>19</v>
      </c>
      <c r="N553" s="214" t="s">
        <v>43</v>
      </c>
      <c r="O553" s="86"/>
      <c r="P553" s="215">
        <f>O553*H553</f>
        <v>0</v>
      </c>
      <c r="Q553" s="215">
        <v>0.10766000000000001</v>
      </c>
      <c r="R553" s="215">
        <f>Q553*H553</f>
        <v>0.10766000000000001</v>
      </c>
      <c r="S553" s="215">
        <v>0</v>
      </c>
      <c r="T553" s="216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7" t="s">
        <v>153</v>
      </c>
      <c r="AT553" s="217" t="s">
        <v>129</v>
      </c>
      <c r="AU553" s="217" t="s">
        <v>82</v>
      </c>
      <c r="AY553" s="19" t="s">
        <v>126</v>
      </c>
      <c r="BE553" s="218">
        <f>IF(N553="základní",J553,0)</f>
        <v>0</v>
      </c>
      <c r="BF553" s="218">
        <f>IF(N553="snížená",J553,0)</f>
        <v>0</v>
      </c>
      <c r="BG553" s="218">
        <f>IF(N553="zákl. přenesená",J553,0)</f>
        <v>0</v>
      </c>
      <c r="BH553" s="218">
        <f>IF(N553="sníž. přenesená",J553,0)</f>
        <v>0</v>
      </c>
      <c r="BI553" s="218">
        <f>IF(N553="nulová",J553,0)</f>
        <v>0</v>
      </c>
      <c r="BJ553" s="19" t="s">
        <v>80</v>
      </c>
      <c r="BK553" s="218">
        <f>ROUND(I553*H553,2)</f>
        <v>0</v>
      </c>
      <c r="BL553" s="19" t="s">
        <v>153</v>
      </c>
      <c r="BM553" s="217" t="s">
        <v>1862</v>
      </c>
    </row>
    <row r="554" s="2" customFormat="1">
      <c r="A554" s="40"/>
      <c r="B554" s="41"/>
      <c r="C554" s="42"/>
      <c r="D554" s="219" t="s">
        <v>136</v>
      </c>
      <c r="E554" s="42"/>
      <c r="F554" s="220" t="s">
        <v>682</v>
      </c>
      <c r="G554" s="42"/>
      <c r="H554" s="42"/>
      <c r="I554" s="221"/>
      <c r="J554" s="42"/>
      <c r="K554" s="42"/>
      <c r="L554" s="46"/>
      <c r="M554" s="222"/>
      <c r="N554" s="223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136</v>
      </c>
      <c r="AU554" s="19" t="s">
        <v>82</v>
      </c>
    </row>
    <row r="555" s="2" customFormat="1">
      <c r="A555" s="40"/>
      <c r="B555" s="41"/>
      <c r="C555" s="42"/>
      <c r="D555" s="224" t="s">
        <v>137</v>
      </c>
      <c r="E555" s="42"/>
      <c r="F555" s="225" t="s">
        <v>683</v>
      </c>
      <c r="G555" s="42"/>
      <c r="H555" s="42"/>
      <c r="I555" s="221"/>
      <c r="J555" s="42"/>
      <c r="K555" s="42"/>
      <c r="L555" s="46"/>
      <c r="M555" s="222"/>
      <c r="N555" s="223"/>
      <c r="O555" s="86"/>
      <c r="P555" s="86"/>
      <c r="Q555" s="86"/>
      <c r="R555" s="86"/>
      <c r="S555" s="86"/>
      <c r="T555" s="87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137</v>
      </c>
      <c r="AU555" s="19" t="s">
        <v>82</v>
      </c>
    </row>
    <row r="556" s="14" customFormat="1">
      <c r="A556" s="14"/>
      <c r="B556" s="236"/>
      <c r="C556" s="237"/>
      <c r="D556" s="219" t="s">
        <v>139</v>
      </c>
      <c r="E556" s="238" t="s">
        <v>19</v>
      </c>
      <c r="F556" s="239" t="s">
        <v>80</v>
      </c>
      <c r="G556" s="237"/>
      <c r="H556" s="240">
        <v>1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6" t="s">
        <v>139</v>
      </c>
      <c r="AU556" s="246" t="s">
        <v>82</v>
      </c>
      <c r="AV556" s="14" t="s">
        <v>82</v>
      </c>
      <c r="AW556" s="14" t="s">
        <v>33</v>
      </c>
      <c r="AX556" s="14" t="s">
        <v>80</v>
      </c>
      <c r="AY556" s="246" t="s">
        <v>126</v>
      </c>
    </row>
    <row r="557" s="2" customFormat="1" ht="16.5" customHeight="1">
      <c r="A557" s="40"/>
      <c r="B557" s="41"/>
      <c r="C557" s="206" t="s">
        <v>711</v>
      </c>
      <c r="D557" s="206" t="s">
        <v>129</v>
      </c>
      <c r="E557" s="207" t="s">
        <v>1863</v>
      </c>
      <c r="F557" s="208" t="s">
        <v>1864</v>
      </c>
      <c r="G557" s="209" t="s">
        <v>510</v>
      </c>
      <c r="H557" s="210">
        <v>1</v>
      </c>
      <c r="I557" s="211"/>
      <c r="J557" s="212">
        <f>ROUND(I557*H557,2)</f>
        <v>0</v>
      </c>
      <c r="K557" s="208" t="s">
        <v>19</v>
      </c>
      <c r="L557" s="46"/>
      <c r="M557" s="213" t="s">
        <v>19</v>
      </c>
      <c r="N557" s="214" t="s">
        <v>43</v>
      </c>
      <c r="O557" s="86"/>
      <c r="P557" s="215">
        <f>O557*H557</f>
        <v>0</v>
      </c>
      <c r="Q557" s="215">
        <v>0.031109999999999999</v>
      </c>
      <c r="R557" s="215">
        <f>Q557*H557</f>
        <v>0.031109999999999999</v>
      </c>
      <c r="S557" s="215">
        <v>0</v>
      </c>
      <c r="T557" s="216">
        <f>S557*H557</f>
        <v>0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17" t="s">
        <v>153</v>
      </c>
      <c r="AT557" s="217" t="s">
        <v>129</v>
      </c>
      <c r="AU557" s="217" t="s">
        <v>82</v>
      </c>
      <c r="AY557" s="19" t="s">
        <v>126</v>
      </c>
      <c r="BE557" s="218">
        <f>IF(N557="základní",J557,0)</f>
        <v>0</v>
      </c>
      <c r="BF557" s="218">
        <f>IF(N557="snížená",J557,0)</f>
        <v>0</v>
      </c>
      <c r="BG557" s="218">
        <f>IF(N557="zákl. přenesená",J557,0)</f>
        <v>0</v>
      </c>
      <c r="BH557" s="218">
        <f>IF(N557="sníž. přenesená",J557,0)</f>
        <v>0</v>
      </c>
      <c r="BI557" s="218">
        <f>IF(N557="nulová",J557,0)</f>
        <v>0</v>
      </c>
      <c r="BJ557" s="19" t="s">
        <v>80</v>
      </c>
      <c r="BK557" s="218">
        <f>ROUND(I557*H557,2)</f>
        <v>0</v>
      </c>
      <c r="BL557" s="19" t="s">
        <v>153</v>
      </c>
      <c r="BM557" s="217" t="s">
        <v>1865</v>
      </c>
    </row>
    <row r="558" s="2" customFormat="1">
      <c r="A558" s="40"/>
      <c r="B558" s="41"/>
      <c r="C558" s="42"/>
      <c r="D558" s="219" t="s">
        <v>136</v>
      </c>
      <c r="E558" s="42"/>
      <c r="F558" s="220" t="s">
        <v>1864</v>
      </c>
      <c r="G558" s="42"/>
      <c r="H558" s="42"/>
      <c r="I558" s="221"/>
      <c r="J558" s="42"/>
      <c r="K558" s="42"/>
      <c r="L558" s="46"/>
      <c r="M558" s="222"/>
      <c r="N558" s="223"/>
      <c r="O558" s="86"/>
      <c r="P558" s="86"/>
      <c r="Q558" s="86"/>
      <c r="R558" s="86"/>
      <c r="S558" s="86"/>
      <c r="T558" s="87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136</v>
      </c>
      <c r="AU558" s="19" t="s">
        <v>82</v>
      </c>
    </row>
    <row r="559" s="14" customFormat="1">
      <c r="A559" s="14"/>
      <c r="B559" s="236"/>
      <c r="C559" s="237"/>
      <c r="D559" s="219" t="s">
        <v>139</v>
      </c>
      <c r="E559" s="238" t="s">
        <v>19</v>
      </c>
      <c r="F559" s="239" t="s">
        <v>80</v>
      </c>
      <c r="G559" s="237"/>
      <c r="H559" s="240">
        <v>1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6" t="s">
        <v>139</v>
      </c>
      <c r="AU559" s="246" t="s">
        <v>82</v>
      </c>
      <c r="AV559" s="14" t="s">
        <v>82</v>
      </c>
      <c r="AW559" s="14" t="s">
        <v>33</v>
      </c>
      <c r="AX559" s="14" t="s">
        <v>80</v>
      </c>
      <c r="AY559" s="246" t="s">
        <v>126</v>
      </c>
    </row>
    <row r="560" s="2" customFormat="1" ht="16.5" customHeight="1">
      <c r="A560" s="40"/>
      <c r="B560" s="41"/>
      <c r="C560" s="206" t="s">
        <v>714</v>
      </c>
      <c r="D560" s="206" t="s">
        <v>129</v>
      </c>
      <c r="E560" s="207" t="s">
        <v>685</v>
      </c>
      <c r="F560" s="208" t="s">
        <v>686</v>
      </c>
      <c r="G560" s="209" t="s">
        <v>510</v>
      </c>
      <c r="H560" s="210">
        <v>3</v>
      </c>
      <c r="I560" s="211"/>
      <c r="J560" s="212">
        <f>ROUND(I560*H560,2)</f>
        <v>0</v>
      </c>
      <c r="K560" s="208" t="s">
        <v>19</v>
      </c>
      <c r="L560" s="46"/>
      <c r="M560" s="213" t="s">
        <v>19</v>
      </c>
      <c r="N560" s="214" t="s">
        <v>43</v>
      </c>
      <c r="O560" s="86"/>
      <c r="P560" s="215">
        <f>O560*H560</f>
        <v>0</v>
      </c>
      <c r="Q560" s="215">
        <v>0.031109999999999999</v>
      </c>
      <c r="R560" s="215">
        <f>Q560*H560</f>
        <v>0.093329999999999996</v>
      </c>
      <c r="S560" s="215">
        <v>0</v>
      </c>
      <c r="T560" s="216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17" t="s">
        <v>153</v>
      </c>
      <c r="AT560" s="217" t="s">
        <v>129</v>
      </c>
      <c r="AU560" s="217" t="s">
        <v>82</v>
      </c>
      <c r="AY560" s="19" t="s">
        <v>126</v>
      </c>
      <c r="BE560" s="218">
        <f>IF(N560="základní",J560,0)</f>
        <v>0</v>
      </c>
      <c r="BF560" s="218">
        <f>IF(N560="snížená",J560,0)</f>
        <v>0</v>
      </c>
      <c r="BG560" s="218">
        <f>IF(N560="zákl. přenesená",J560,0)</f>
        <v>0</v>
      </c>
      <c r="BH560" s="218">
        <f>IF(N560="sníž. přenesená",J560,0)</f>
        <v>0</v>
      </c>
      <c r="BI560" s="218">
        <f>IF(N560="nulová",J560,0)</f>
        <v>0</v>
      </c>
      <c r="BJ560" s="19" t="s">
        <v>80</v>
      </c>
      <c r="BK560" s="218">
        <f>ROUND(I560*H560,2)</f>
        <v>0</v>
      </c>
      <c r="BL560" s="19" t="s">
        <v>153</v>
      </c>
      <c r="BM560" s="217" t="s">
        <v>1866</v>
      </c>
    </row>
    <row r="561" s="2" customFormat="1">
      <c r="A561" s="40"/>
      <c r="B561" s="41"/>
      <c r="C561" s="42"/>
      <c r="D561" s="219" t="s">
        <v>136</v>
      </c>
      <c r="E561" s="42"/>
      <c r="F561" s="220" t="s">
        <v>686</v>
      </c>
      <c r="G561" s="42"/>
      <c r="H561" s="42"/>
      <c r="I561" s="221"/>
      <c r="J561" s="42"/>
      <c r="K561" s="42"/>
      <c r="L561" s="46"/>
      <c r="M561" s="222"/>
      <c r="N561" s="223"/>
      <c r="O561" s="86"/>
      <c r="P561" s="86"/>
      <c r="Q561" s="86"/>
      <c r="R561" s="86"/>
      <c r="S561" s="86"/>
      <c r="T561" s="87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T561" s="19" t="s">
        <v>136</v>
      </c>
      <c r="AU561" s="19" t="s">
        <v>82</v>
      </c>
    </row>
    <row r="562" s="13" customFormat="1">
      <c r="A562" s="13"/>
      <c r="B562" s="226"/>
      <c r="C562" s="227"/>
      <c r="D562" s="219" t="s">
        <v>139</v>
      </c>
      <c r="E562" s="228" t="s">
        <v>19</v>
      </c>
      <c r="F562" s="229" t="s">
        <v>1770</v>
      </c>
      <c r="G562" s="227"/>
      <c r="H562" s="228" t="s">
        <v>19</v>
      </c>
      <c r="I562" s="230"/>
      <c r="J562" s="227"/>
      <c r="K562" s="227"/>
      <c r="L562" s="231"/>
      <c r="M562" s="232"/>
      <c r="N562" s="233"/>
      <c r="O562" s="233"/>
      <c r="P562" s="233"/>
      <c r="Q562" s="233"/>
      <c r="R562" s="233"/>
      <c r="S562" s="233"/>
      <c r="T562" s="23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5" t="s">
        <v>139</v>
      </c>
      <c r="AU562" s="235" t="s">
        <v>82</v>
      </c>
      <c r="AV562" s="13" t="s">
        <v>80</v>
      </c>
      <c r="AW562" s="13" t="s">
        <v>33</v>
      </c>
      <c r="AX562" s="13" t="s">
        <v>72</v>
      </c>
      <c r="AY562" s="235" t="s">
        <v>126</v>
      </c>
    </row>
    <row r="563" s="14" customFormat="1">
      <c r="A563" s="14"/>
      <c r="B563" s="236"/>
      <c r="C563" s="237"/>
      <c r="D563" s="219" t="s">
        <v>139</v>
      </c>
      <c r="E563" s="238" t="s">
        <v>19</v>
      </c>
      <c r="F563" s="239" t="s">
        <v>147</v>
      </c>
      <c r="G563" s="237"/>
      <c r="H563" s="240">
        <v>3</v>
      </c>
      <c r="I563" s="241"/>
      <c r="J563" s="237"/>
      <c r="K563" s="237"/>
      <c r="L563" s="242"/>
      <c r="M563" s="243"/>
      <c r="N563" s="244"/>
      <c r="O563" s="244"/>
      <c r="P563" s="244"/>
      <c r="Q563" s="244"/>
      <c r="R563" s="244"/>
      <c r="S563" s="244"/>
      <c r="T563" s="245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6" t="s">
        <v>139</v>
      </c>
      <c r="AU563" s="246" t="s">
        <v>82</v>
      </c>
      <c r="AV563" s="14" t="s">
        <v>82</v>
      </c>
      <c r="AW563" s="14" t="s">
        <v>33</v>
      </c>
      <c r="AX563" s="14" t="s">
        <v>72</v>
      </c>
      <c r="AY563" s="246" t="s">
        <v>126</v>
      </c>
    </row>
    <row r="564" s="15" customFormat="1">
      <c r="A564" s="15"/>
      <c r="B564" s="258"/>
      <c r="C564" s="259"/>
      <c r="D564" s="219" t="s">
        <v>139</v>
      </c>
      <c r="E564" s="260" t="s">
        <v>19</v>
      </c>
      <c r="F564" s="261" t="s">
        <v>343</v>
      </c>
      <c r="G564" s="259"/>
      <c r="H564" s="262">
        <v>3</v>
      </c>
      <c r="I564" s="263"/>
      <c r="J564" s="259"/>
      <c r="K564" s="259"/>
      <c r="L564" s="264"/>
      <c r="M564" s="265"/>
      <c r="N564" s="266"/>
      <c r="O564" s="266"/>
      <c r="P564" s="266"/>
      <c r="Q564" s="266"/>
      <c r="R564" s="266"/>
      <c r="S564" s="266"/>
      <c r="T564" s="267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68" t="s">
        <v>139</v>
      </c>
      <c r="AU564" s="268" t="s">
        <v>82</v>
      </c>
      <c r="AV564" s="15" t="s">
        <v>153</v>
      </c>
      <c r="AW564" s="15" t="s">
        <v>33</v>
      </c>
      <c r="AX564" s="15" t="s">
        <v>80</v>
      </c>
      <c r="AY564" s="268" t="s">
        <v>126</v>
      </c>
    </row>
    <row r="565" s="2" customFormat="1" ht="16.5" customHeight="1">
      <c r="A565" s="40"/>
      <c r="B565" s="41"/>
      <c r="C565" s="206" t="s">
        <v>717</v>
      </c>
      <c r="D565" s="206" t="s">
        <v>129</v>
      </c>
      <c r="E565" s="207" t="s">
        <v>205</v>
      </c>
      <c r="F565" s="208" t="s">
        <v>693</v>
      </c>
      <c r="G565" s="209" t="s">
        <v>510</v>
      </c>
      <c r="H565" s="210">
        <v>4</v>
      </c>
      <c r="I565" s="211"/>
      <c r="J565" s="212">
        <f>ROUND(I565*H565,2)</f>
        <v>0</v>
      </c>
      <c r="K565" s="208" t="s">
        <v>19</v>
      </c>
      <c r="L565" s="46"/>
      <c r="M565" s="213" t="s">
        <v>19</v>
      </c>
      <c r="N565" s="214" t="s">
        <v>43</v>
      </c>
      <c r="O565" s="86"/>
      <c r="P565" s="215">
        <f>O565*H565</f>
        <v>0</v>
      </c>
      <c r="Q565" s="215">
        <v>0.035349999999999999</v>
      </c>
      <c r="R565" s="215">
        <f>Q565*H565</f>
        <v>0.1414</v>
      </c>
      <c r="S565" s="215">
        <v>0</v>
      </c>
      <c r="T565" s="216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7" t="s">
        <v>153</v>
      </c>
      <c r="AT565" s="217" t="s">
        <v>129</v>
      </c>
      <c r="AU565" s="217" t="s">
        <v>82</v>
      </c>
      <c r="AY565" s="19" t="s">
        <v>126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80</v>
      </c>
      <c r="BK565" s="218">
        <f>ROUND(I565*H565,2)</f>
        <v>0</v>
      </c>
      <c r="BL565" s="19" t="s">
        <v>153</v>
      </c>
      <c r="BM565" s="217" t="s">
        <v>1867</v>
      </c>
    </row>
    <row r="566" s="2" customFormat="1">
      <c r="A566" s="40"/>
      <c r="B566" s="41"/>
      <c r="C566" s="42"/>
      <c r="D566" s="219" t="s">
        <v>136</v>
      </c>
      <c r="E566" s="42"/>
      <c r="F566" s="220" t="s">
        <v>693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136</v>
      </c>
      <c r="AU566" s="19" t="s">
        <v>82</v>
      </c>
    </row>
    <row r="567" s="14" customFormat="1">
      <c r="A567" s="14"/>
      <c r="B567" s="236"/>
      <c r="C567" s="237"/>
      <c r="D567" s="219" t="s">
        <v>139</v>
      </c>
      <c r="E567" s="238" t="s">
        <v>19</v>
      </c>
      <c r="F567" s="239" t="s">
        <v>153</v>
      </c>
      <c r="G567" s="237"/>
      <c r="H567" s="240">
        <v>4</v>
      </c>
      <c r="I567" s="241"/>
      <c r="J567" s="237"/>
      <c r="K567" s="237"/>
      <c r="L567" s="242"/>
      <c r="M567" s="243"/>
      <c r="N567" s="244"/>
      <c r="O567" s="244"/>
      <c r="P567" s="244"/>
      <c r="Q567" s="244"/>
      <c r="R567" s="244"/>
      <c r="S567" s="244"/>
      <c r="T567" s="24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6" t="s">
        <v>139</v>
      </c>
      <c r="AU567" s="246" t="s">
        <v>82</v>
      </c>
      <c r="AV567" s="14" t="s">
        <v>82</v>
      </c>
      <c r="AW567" s="14" t="s">
        <v>33</v>
      </c>
      <c r="AX567" s="14" t="s">
        <v>80</v>
      </c>
      <c r="AY567" s="246" t="s">
        <v>126</v>
      </c>
    </row>
    <row r="568" s="2" customFormat="1" ht="24.15" customHeight="1">
      <c r="A568" s="40"/>
      <c r="B568" s="41"/>
      <c r="C568" s="269" t="s">
        <v>721</v>
      </c>
      <c r="D568" s="269" t="s">
        <v>383</v>
      </c>
      <c r="E568" s="270" t="s">
        <v>696</v>
      </c>
      <c r="F568" s="271" t="s">
        <v>697</v>
      </c>
      <c r="G568" s="272" t="s">
        <v>510</v>
      </c>
      <c r="H568" s="273">
        <v>4</v>
      </c>
      <c r="I568" s="274"/>
      <c r="J568" s="275">
        <f>ROUND(I568*H568,2)</f>
        <v>0</v>
      </c>
      <c r="K568" s="271" t="s">
        <v>19</v>
      </c>
      <c r="L568" s="276"/>
      <c r="M568" s="277" t="s">
        <v>19</v>
      </c>
      <c r="N568" s="278" t="s">
        <v>43</v>
      </c>
      <c r="O568" s="86"/>
      <c r="P568" s="215">
        <f>O568*H568</f>
        <v>0</v>
      </c>
      <c r="Q568" s="215">
        <v>0.059999999999999998</v>
      </c>
      <c r="R568" s="215">
        <f>Q568*H568</f>
        <v>0.23999999999999999</v>
      </c>
      <c r="S568" s="215">
        <v>0</v>
      </c>
      <c r="T568" s="216">
        <f>S568*H568</f>
        <v>0</v>
      </c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R568" s="217" t="s">
        <v>183</v>
      </c>
      <c r="AT568" s="217" t="s">
        <v>383</v>
      </c>
      <c r="AU568" s="217" t="s">
        <v>82</v>
      </c>
      <c r="AY568" s="19" t="s">
        <v>126</v>
      </c>
      <c r="BE568" s="218">
        <f>IF(N568="základní",J568,0)</f>
        <v>0</v>
      </c>
      <c r="BF568" s="218">
        <f>IF(N568="snížená",J568,0)</f>
        <v>0</v>
      </c>
      <c r="BG568" s="218">
        <f>IF(N568="zákl. přenesená",J568,0)</f>
        <v>0</v>
      </c>
      <c r="BH568" s="218">
        <f>IF(N568="sníž. přenesená",J568,0)</f>
        <v>0</v>
      </c>
      <c r="BI568" s="218">
        <f>IF(N568="nulová",J568,0)</f>
        <v>0</v>
      </c>
      <c r="BJ568" s="19" t="s">
        <v>80</v>
      </c>
      <c r="BK568" s="218">
        <f>ROUND(I568*H568,2)</f>
        <v>0</v>
      </c>
      <c r="BL568" s="19" t="s">
        <v>153</v>
      </c>
      <c r="BM568" s="217" t="s">
        <v>1868</v>
      </c>
    </row>
    <row r="569" s="2" customFormat="1">
      <c r="A569" s="40"/>
      <c r="B569" s="41"/>
      <c r="C569" s="42"/>
      <c r="D569" s="219" t="s">
        <v>136</v>
      </c>
      <c r="E569" s="42"/>
      <c r="F569" s="220" t="s">
        <v>697</v>
      </c>
      <c r="G569" s="42"/>
      <c r="H569" s="42"/>
      <c r="I569" s="221"/>
      <c r="J569" s="42"/>
      <c r="K569" s="42"/>
      <c r="L569" s="46"/>
      <c r="M569" s="222"/>
      <c r="N569" s="223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9" t="s">
        <v>136</v>
      </c>
      <c r="AU569" s="19" t="s">
        <v>82</v>
      </c>
    </row>
    <row r="570" s="13" customFormat="1">
      <c r="A570" s="13"/>
      <c r="B570" s="226"/>
      <c r="C570" s="227"/>
      <c r="D570" s="219" t="s">
        <v>139</v>
      </c>
      <c r="E570" s="228" t="s">
        <v>19</v>
      </c>
      <c r="F570" s="229" t="s">
        <v>1770</v>
      </c>
      <c r="G570" s="227"/>
      <c r="H570" s="228" t="s">
        <v>19</v>
      </c>
      <c r="I570" s="230"/>
      <c r="J570" s="227"/>
      <c r="K570" s="227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139</v>
      </c>
      <c r="AU570" s="235" t="s">
        <v>82</v>
      </c>
      <c r="AV570" s="13" t="s">
        <v>80</v>
      </c>
      <c r="AW570" s="13" t="s">
        <v>33</v>
      </c>
      <c r="AX570" s="13" t="s">
        <v>72</v>
      </c>
      <c r="AY570" s="235" t="s">
        <v>126</v>
      </c>
    </row>
    <row r="571" s="14" customFormat="1">
      <c r="A571" s="14"/>
      <c r="B571" s="236"/>
      <c r="C571" s="237"/>
      <c r="D571" s="219" t="s">
        <v>139</v>
      </c>
      <c r="E571" s="238" t="s">
        <v>19</v>
      </c>
      <c r="F571" s="239" t="s">
        <v>153</v>
      </c>
      <c r="G571" s="237"/>
      <c r="H571" s="240">
        <v>4</v>
      </c>
      <c r="I571" s="241"/>
      <c r="J571" s="237"/>
      <c r="K571" s="237"/>
      <c r="L571" s="242"/>
      <c r="M571" s="243"/>
      <c r="N571" s="244"/>
      <c r="O571" s="244"/>
      <c r="P571" s="244"/>
      <c r="Q571" s="244"/>
      <c r="R571" s="244"/>
      <c r="S571" s="244"/>
      <c r="T571" s="245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6" t="s">
        <v>139</v>
      </c>
      <c r="AU571" s="246" t="s">
        <v>82</v>
      </c>
      <c r="AV571" s="14" t="s">
        <v>82</v>
      </c>
      <c r="AW571" s="14" t="s">
        <v>33</v>
      </c>
      <c r="AX571" s="14" t="s">
        <v>72</v>
      </c>
      <c r="AY571" s="246" t="s">
        <v>126</v>
      </c>
    </row>
    <row r="572" s="15" customFormat="1">
      <c r="A572" s="15"/>
      <c r="B572" s="258"/>
      <c r="C572" s="259"/>
      <c r="D572" s="219" t="s">
        <v>139</v>
      </c>
      <c r="E572" s="260" t="s">
        <v>19</v>
      </c>
      <c r="F572" s="261" t="s">
        <v>343</v>
      </c>
      <c r="G572" s="259"/>
      <c r="H572" s="262">
        <v>4</v>
      </c>
      <c r="I572" s="263"/>
      <c r="J572" s="259"/>
      <c r="K572" s="259"/>
      <c r="L572" s="264"/>
      <c r="M572" s="265"/>
      <c r="N572" s="266"/>
      <c r="O572" s="266"/>
      <c r="P572" s="266"/>
      <c r="Q572" s="266"/>
      <c r="R572" s="266"/>
      <c r="S572" s="266"/>
      <c r="T572" s="267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68" t="s">
        <v>139</v>
      </c>
      <c r="AU572" s="268" t="s">
        <v>82</v>
      </c>
      <c r="AV572" s="15" t="s">
        <v>153</v>
      </c>
      <c r="AW572" s="15" t="s">
        <v>33</v>
      </c>
      <c r="AX572" s="15" t="s">
        <v>80</v>
      </c>
      <c r="AY572" s="268" t="s">
        <v>126</v>
      </c>
    </row>
    <row r="573" s="2" customFormat="1" ht="16.5" customHeight="1">
      <c r="A573" s="40"/>
      <c r="B573" s="41"/>
      <c r="C573" s="269" t="s">
        <v>725</v>
      </c>
      <c r="D573" s="269" t="s">
        <v>383</v>
      </c>
      <c r="E573" s="270" t="s">
        <v>700</v>
      </c>
      <c r="F573" s="271" t="s">
        <v>701</v>
      </c>
      <c r="G573" s="272" t="s">
        <v>510</v>
      </c>
      <c r="H573" s="273">
        <v>4</v>
      </c>
      <c r="I573" s="274"/>
      <c r="J573" s="275">
        <f>ROUND(I573*H573,2)</f>
        <v>0</v>
      </c>
      <c r="K573" s="271" t="s">
        <v>19</v>
      </c>
      <c r="L573" s="276"/>
      <c r="M573" s="277" t="s">
        <v>19</v>
      </c>
      <c r="N573" s="278" t="s">
        <v>43</v>
      </c>
      <c r="O573" s="86"/>
      <c r="P573" s="215">
        <f>O573*H573</f>
        <v>0</v>
      </c>
      <c r="Q573" s="215">
        <v>0.42115999999999998</v>
      </c>
      <c r="R573" s="215">
        <f>Q573*H573</f>
        <v>1.6846399999999999</v>
      </c>
      <c r="S573" s="215">
        <v>0</v>
      </c>
      <c r="T573" s="216">
        <f>S573*H573</f>
        <v>0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17" t="s">
        <v>183</v>
      </c>
      <c r="AT573" s="217" t="s">
        <v>383</v>
      </c>
      <c r="AU573" s="217" t="s">
        <v>82</v>
      </c>
      <c r="AY573" s="19" t="s">
        <v>126</v>
      </c>
      <c r="BE573" s="218">
        <f>IF(N573="základní",J573,0)</f>
        <v>0</v>
      </c>
      <c r="BF573" s="218">
        <f>IF(N573="snížená",J573,0)</f>
        <v>0</v>
      </c>
      <c r="BG573" s="218">
        <f>IF(N573="zákl. přenesená",J573,0)</f>
        <v>0</v>
      </c>
      <c r="BH573" s="218">
        <f>IF(N573="sníž. přenesená",J573,0)</f>
        <v>0</v>
      </c>
      <c r="BI573" s="218">
        <f>IF(N573="nulová",J573,0)</f>
        <v>0</v>
      </c>
      <c r="BJ573" s="19" t="s">
        <v>80</v>
      </c>
      <c r="BK573" s="218">
        <f>ROUND(I573*H573,2)</f>
        <v>0</v>
      </c>
      <c r="BL573" s="19" t="s">
        <v>153</v>
      </c>
      <c r="BM573" s="217" t="s">
        <v>1869</v>
      </c>
    </row>
    <row r="574" s="2" customFormat="1">
      <c r="A574" s="40"/>
      <c r="B574" s="41"/>
      <c r="C574" s="42"/>
      <c r="D574" s="219" t="s">
        <v>136</v>
      </c>
      <c r="E574" s="42"/>
      <c r="F574" s="220" t="s">
        <v>701</v>
      </c>
      <c r="G574" s="42"/>
      <c r="H574" s="42"/>
      <c r="I574" s="221"/>
      <c r="J574" s="42"/>
      <c r="K574" s="42"/>
      <c r="L574" s="46"/>
      <c r="M574" s="222"/>
      <c r="N574" s="223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T574" s="19" t="s">
        <v>136</v>
      </c>
      <c r="AU574" s="19" t="s">
        <v>82</v>
      </c>
    </row>
    <row r="575" s="13" customFormat="1">
      <c r="A575" s="13"/>
      <c r="B575" s="226"/>
      <c r="C575" s="227"/>
      <c r="D575" s="219" t="s">
        <v>139</v>
      </c>
      <c r="E575" s="228" t="s">
        <v>19</v>
      </c>
      <c r="F575" s="229" t="s">
        <v>1770</v>
      </c>
      <c r="G575" s="227"/>
      <c r="H575" s="228" t="s">
        <v>19</v>
      </c>
      <c r="I575" s="230"/>
      <c r="J575" s="227"/>
      <c r="K575" s="227"/>
      <c r="L575" s="231"/>
      <c r="M575" s="232"/>
      <c r="N575" s="233"/>
      <c r="O575" s="233"/>
      <c r="P575" s="233"/>
      <c r="Q575" s="233"/>
      <c r="R575" s="233"/>
      <c r="S575" s="233"/>
      <c r="T575" s="23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5" t="s">
        <v>139</v>
      </c>
      <c r="AU575" s="235" t="s">
        <v>82</v>
      </c>
      <c r="AV575" s="13" t="s">
        <v>80</v>
      </c>
      <c r="AW575" s="13" t="s">
        <v>33</v>
      </c>
      <c r="AX575" s="13" t="s">
        <v>72</v>
      </c>
      <c r="AY575" s="235" t="s">
        <v>126</v>
      </c>
    </row>
    <row r="576" s="14" customFormat="1">
      <c r="A576" s="14"/>
      <c r="B576" s="236"/>
      <c r="C576" s="237"/>
      <c r="D576" s="219" t="s">
        <v>139</v>
      </c>
      <c r="E576" s="238" t="s">
        <v>19</v>
      </c>
      <c r="F576" s="239" t="s">
        <v>153</v>
      </c>
      <c r="G576" s="237"/>
      <c r="H576" s="240">
        <v>4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6" t="s">
        <v>139</v>
      </c>
      <c r="AU576" s="246" t="s">
        <v>82</v>
      </c>
      <c r="AV576" s="14" t="s">
        <v>82</v>
      </c>
      <c r="AW576" s="14" t="s">
        <v>33</v>
      </c>
      <c r="AX576" s="14" t="s">
        <v>72</v>
      </c>
      <c r="AY576" s="246" t="s">
        <v>126</v>
      </c>
    </row>
    <row r="577" s="15" customFormat="1">
      <c r="A577" s="15"/>
      <c r="B577" s="258"/>
      <c r="C577" s="259"/>
      <c r="D577" s="219" t="s">
        <v>139</v>
      </c>
      <c r="E577" s="260" t="s">
        <v>19</v>
      </c>
      <c r="F577" s="261" t="s">
        <v>343</v>
      </c>
      <c r="G577" s="259"/>
      <c r="H577" s="262">
        <v>4</v>
      </c>
      <c r="I577" s="263"/>
      <c r="J577" s="259"/>
      <c r="K577" s="259"/>
      <c r="L577" s="264"/>
      <c r="M577" s="265"/>
      <c r="N577" s="266"/>
      <c r="O577" s="266"/>
      <c r="P577" s="266"/>
      <c r="Q577" s="266"/>
      <c r="R577" s="266"/>
      <c r="S577" s="266"/>
      <c r="T577" s="267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8" t="s">
        <v>139</v>
      </c>
      <c r="AU577" s="268" t="s">
        <v>82</v>
      </c>
      <c r="AV577" s="15" t="s">
        <v>153</v>
      </c>
      <c r="AW577" s="15" t="s">
        <v>33</v>
      </c>
      <c r="AX577" s="15" t="s">
        <v>80</v>
      </c>
      <c r="AY577" s="268" t="s">
        <v>126</v>
      </c>
    </row>
    <row r="578" s="2" customFormat="1" ht="16.5" customHeight="1">
      <c r="A578" s="40"/>
      <c r="B578" s="41"/>
      <c r="C578" s="206" t="s">
        <v>731</v>
      </c>
      <c r="D578" s="206" t="s">
        <v>129</v>
      </c>
      <c r="E578" s="207" t="s">
        <v>704</v>
      </c>
      <c r="F578" s="208" t="s">
        <v>705</v>
      </c>
      <c r="G578" s="209" t="s">
        <v>510</v>
      </c>
      <c r="H578" s="210">
        <v>4</v>
      </c>
      <c r="I578" s="211"/>
      <c r="J578" s="212">
        <f>ROUND(I578*H578,2)</f>
        <v>0</v>
      </c>
      <c r="K578" s="208" t="s">
        <v>19</v>
      </c>
      <c r="L578" s="46"/>
      <c r="M578" s="213" t="s">
        <v>19</v>
      </c>
      <c r="N578" s="214" t="s">
        <v>43</v>
      </c>
      <c r="O578" s="86"/>
      <c r="P578" s="215">
        <f>O578*H578</f>
        <v>0</v>
      </c>
      <c r="Q578" s="215">
        <v>4.0000000000000003E-05</v>
      </c>
      <c r="R578" s="215">
        <f>Q578*H578</f>
        <v>0.00016000000000000001</v>
      </c>
      <c r="S578" s="215">
        <v>0</v>
      </c>
      <c r="T578" s="216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7" t="s">
        <v>153</v>
      </c>
      <c r="AT578" s="217" t="s">
        <v>129</v>
      </c>
      <c r="AU578" s="217" t="s">
        <v>82</v>
      </c>
      <c r="AY578" s="19" t="s">
        <v>126</v>
      </c>
      <c r="BE578" s="218">
        <f>IF(N578="základní",J578,0)</f>
        <v>0</v>
      </c>
      <c r="BF578" s="218">
        <f>IF(N578="snížená",J578,0)</f>
        <v>0</v>
      </c>
      <c r="BG578" s="218">
        <f>IF(N578="zákl. přenesená",J578,0)</f>
        <v>0</v>
      </c>
      <c r="BH578" s="218">
        <f>IF(N578="sníž. přenesená",J578,0)</f>
        <v>0</v>
      </c>
      <c r="BI578" s="218">
        <f>IF(N578="nulová",J578,0)</f>
        <v>0</v>
      </c>
      <c r="BJ578" s="19" t="s">
        <v>80</v>
      </c>
      <c r="BK578" s="218">
        <f>ROUND(I578*H578,2)</f>
        <v>0</v>
      </c>
      <c r="BL578" s="19" t="s">
        <v>153</v>
      </c>
      <c r="BM578" s="217" t="s">
        <v>1870</v>
      </c>
    </row>
    <row r="579" s="2" customFormat="1">
      <c r="A579" s="40"/>
      <c r="B579" s="41"/>
      <c r="C579" s="42"/>
      <c r="D579" s="219" t="s">
        <v>136</v>
      </c>
      <c r="E579" s="42"/>
      <c r="F579" s="220" t="s">
        <v>705</v>
      </c>
      <c r="G579" s="42"/>
      <c r="H579" s="42"/>
      <c r="I579" s="221"/>
      <c r="J579" s="42"/>
      <c r="K579" s="42"/>
      <c r="L579" s="46"/>
      <c r="M579" s="222"/>
      <c r="N579" s="223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136</v>
      </c>
      <c r="AU579" s="19" t="s">
        <v>82</v>
      </c>
    </row>
    <row r="580" s="2" customFormat="1" ht="16.5" customHeight="1">
      <c r="A580" s="40"/>
      <c r="B580" s="41"/>
      <c r="C580" s="269" t="s">
        <v>741</v>
      </c>
      <c r="D580" s="269" t="s">
        <v>383</v>
      </c>
      <c r="E580" s="270" t="s">
        <v>708</v>
      </c>
      <c r="F580" s="271" t="s">
        <v>709</v>
      </c>
      <c r="G580" s="272" t="s">
        <v>510</v>
      </c>
      <c r="H580" s="273">
        <v>4</v>
      </c>
      <c r="I580" s="274"/>
      <c r="J580" s="275">
        <f>ROUND(I580*H580,2)</f>
        <v>0</v>
      </c>
      <c r="K580" s="271" t="s">
        <v>19</v>
      </c>
      <c r="L580" s="276"/>
      <c r="M580" s="277" t="s">
        <v>19</v>
      </c>
      <c r="N580" s="278" t="s">
        <v>43</v>
      </c>
      <c r="O580" s="86"/>
      <c r="P580" s="215">
        <f>O580*H580</f>
        <v>0</v>
      </c>
      <c r="Q580" s="215">
        <v>0.00010000000000000001</v>
      </c>
      <c r="R580" s="215">
        <f>Q580*H580</f>
        <v>0.00040000000000000002</v>
      </c>
      <c r="S580" s="215">
        <v>0</v>
      </c>
      <c r="T580" s="216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7" t="s">
        <v>183</v>
      </c>
      <c r="AT580" s="217" t="s">
        <v>383</v>
      </c>
      <c r="AU580" s="217" t="s">
        <v>82</v>
      </c>
      <c r="AY580" s="19" t="s">
        <v>126</v>
      </c>
      <c r="BE580" s="218">
        <f>IF(N580="základní",J580,0)</f>
        <v>0</v>
      </c>
      <c r="BF580" s="218">
        <f>IF(N580="snížená",J580,0)</f>
        <v>0</v>
      </c>
      <c r="BG580" s="218">
        <f>IF(N580="zákl. přenesená",J580,0)</f>
        <v>0</v>
      </c>
      <c r="BH580" s="218">
        <f>IF(N580="sníž. přenesená",J580,0)</f>
        <v>0</v>
      </c>
      <c r="BI580" s="218">
        <f>IF(N580="nulová",J580,0)</f>
        <v>0</v>
      </c>
      <c r="BJ580" s="19" t="s">
        <v>80</v>
      </c>
      <c r="BK580" s="218">
        <f>ROUND(I580*H580,2)</f>
        <v>0</v>
      </c>
      <c r="BL580" s="19" t="s">
        <v>153</v>
      </c>
      <c r="BM580" s="217" t="s">
        <v>1871</v>
      </c>
    </row>
    <row r="581" s="2" customFormat="1">
      <c r="A581" s="40"/>
      <c r="B581" s="41"/>
      <c r="C581" s="42"/>
      <c r="D581" s="219" t="s">
        <v>136</v>
      </c>
      <c r="E581" s="42"/>
      <c r="F581" s="220" t="s">
        <v>709</v>
      </c>
      <c r="G581" s="42"/>
      <c r="H581" s="42"/>
      <c r="I581" s="221"/>
      <c r="J581" s="42"/>
      <c r="K581" s="42"/>
      <c r="L581" s="46"/>
      <c r="M581" s="222"/>
      <c r="N581" s="223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136</v>
      </c>
      <c r="AU581" s="19" t="s">
        <v>82</v>
      </c>
    </row>
    <row r="582" s="13" customFormat="1">
      <c r="A582" s="13"/>
      <c r="B582" s="226"/>
      <c r="C582" s="227"/>
      <c r="D582" s="219" t="s">
        <v>139</v>
      </c>
      <c r="E582" s="228" t="s">
        <v>19</v>
      </c>
      <c r="F582" s="229" t="s">
        <v>1770</v>
      </c>
      <c r="G582" s="227"/>
      <c r="H582" s="228" t="s">
        <v>19</v>
      </c>
      <c r="I582" s="230"/>
      <c r="J582" s="227"/>
      <c r="K582" s="227"/>
      <c r="L582" s="231"/>
      <c r="M582" s="232"/>
      <c r="N582" s="233"/>
      <c r="O582" s="233"/>
      <c r="P582" s="233"/>
      <c r="Q582" s="233"/>
      <c r="R582" s="233"/>
      <c r="S582" s="233"/>
      <c r="T582" s="23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5" t="s">
        <v>139</v>
      </c>
      <c r="AU582" s="235" t="s">
        <v>82</v>
      </c>
      <c r="AV582" s="13" t="s">
        <v>80</v>
      </c>
      <c r="AW582" s="13" t="s">
        <v>33</v>
      </c>
      <c r="AX582" s="13" t="s">
        <v>72</v>
      </c>
      <c r="AY582" s="235" t="s">
        <v>126</v>
      </c>
    </row>
    <row r="583" s="14" customFormat="1">
      <c r="A583" s="14"/>
      <c r="B583" s="236"/>
      <c r="C583" s="237"/>
      <c r="D583" s="219" t="s">
        <v>139</v>
      </c>
      <c r="E583" s="238" t="s">
        <v>19</v>
      </c>
      <c r="F583" s="239" t="s">
        <v>153</v>
      </c>
      <c r="G583" s="237"/>
      <c r="H583" s="240">
        <v>4</v>
      </c>
      <c r="I583" s="241"/>
      <c r="J583" s="237"/>
      <c r="K583" s="237"/>
      <c r="L583" s="242"/>
      <c r="M583" s="243"/>
      <c r="N583" s="244"/>
      <c r="O583" s="244"/>
      <c r="P583" s="244"/>
      <c r="Q583" s="244"/>
      <c r="R583" s="244"/>
      <c r="S583" s="244"/>
      <c r="T583" s="24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6" t="s">
        <v>139</v>
      </c>
      <c r="AU583" s="246" t="s">
        <v>82</v>
      </c>
      <c r="AV583" s="14" t="s">
        <v>82</v>
      </c>
      <c r="AW583" s="14" t="s">
        <v>33</v>
      </c>
      <c r="AX583" s="14" t="s">
        <v>72</v>
      </c>
      <c r="AY583" s="246" t="s">
        <v>126</v>
      </c>
    </row>
    <row r="584" s="15" customFormat="1">
      <c r="A584" s="15"/>
      <c r="B584" s="258"/>
      <c r="C584" s="259"/>
      <c r="D584" s="219" t="s">
        <v>139</v>
      </c>
      <c r="E584" s="260" t="s">
        <v>19</v>
      </c>
      <c r="F584" s="261" t="s">
        <v>343</v>
      </c>
      <c r="G584" s="259"/>
      <c r="H584" s="262">
        <v>4</v>
      </c>
      <c r="I584" s="263"/>
      <c r="J584" s="259"/>
      <c r="K584" s="259"/>
      <c r="L584" s="264"/>
      <c r="M584" s="265"/>
      <c r="N584" s="266"/>
      <c r="O584" s="266"/>
      <c r="P584" s="266"/>
      <c r="Q584" s="266"/>
      <c r="R584" s="266"/>
      <c r="S584" s="266"/>
      <c r="T584" s="267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8" t="s">
        <v>139</v>
      </c>
      <c r="AU584" s="268" t="s">
        <v>82</v>
      </c>
      <c r="AV584" s="15" t="s">
        <v>153</v>
      </c>
      <c r="AW584" s="15" t="s">
        <v>33</v>
      </c>
      <c r="AX584" s="15" t="s">
        <v>80</v>
      </c>
      <c r="AY584" s="268" t="s">
        <v>126</v>
      </c>
    </row>
    <row r="585" s="2" customFormat="1" ht="16.5" customHeight="1">
      <c r="A585" s="40"/>
      <c r="B585" s="41"/>
      <c r="C585" s="206" t="s">
        <v>747</v>
      </c>
      <c r="D585" s="206" t="s">
        <v>129</v>
      </c>
      <c r="E585" s="207" t="s">
        <v>209</v>
      </c>
      <c r="F585" s="208" t="s">
        <v>712</v>
      </c>
      <c r="G585" s="209" t="s">
        <v>510</v>
      </c>
      <c r="H585" s="210">
        <v>3</v>
      </c>
      <c r="I585" s="211"/>
      <c r="J585" s="212">
        <f>ROUND(I585*H585,2)</f>
        <v>0</v>
      </c>
      <c r="K585" s="208" t="s">
        <v>19</v>
      </c>
      <c r="L585" s="46"/>
      <c r="M585" s="213" t="s">
        <v>19</v>
      </c>
      <c r="N585" s="214" t="s">
        <v>43</v>
      </c>
      <c r="O585" s="86"/>
      <c r="P585" s="215">
        <f>O585*H585</f>
        <v>0</v>
      </c>
      <c r="Q585" s="215">
        <v>0.035349999999999999</v>
      </c>
      <c r="R585" s="215">
        <f>Q585*H585</f>
        <v>0.10605000000000001</v>
      </c>
      <c r="S585" s="215">
        <v>0</v>
      </c>
      <c r="T585" s="216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7" t="s">
        <v>153</v>
      </c>
      <c r="AT585" s="217" t="s">
        <v>129</v>
      </c>
      <c r="AU585" s="217" t="s">
        <v>82</v>
      </c>
      <c r="AY585" s="19" t="s">
        <v>126</v>
      </c>
      <c r="BE585" s="218">
        <f>IF(N585="základní",J585,0)</f>
        <v>0</v>
      </c>
      <c r="BF585" s="218">
        <f>IF(N585="snížená",J585,0)</f>
        <v>0</v>
      </c>
      <c r="BG585" s="218">
        <f>IF(N585="zákl. přenesená",J585,0)</f>
        <v>0</v>
      </c>
      <c r="BH585" s="218">
        <f>IF(N585="sníž. přenesená",J585,0)</f>
        <v>0</v>
      </c>
      <c r="BI585" s="218">
        <f>IF(N585="nulová",J585,0)</f>
        <v>0</v>
      </c>
      <c r="BJ585" s="19" t="s">
        <v>80</v>
      </c>
      <c r="BK585" s="218">
        <f>ROUND(I585*H585,2)</f>
        <v>0</v>
      </c>
      <c r="BL585" s="19" t="s">
        <v>153</v>
      </c>
      <c r="BM585" s="217" t="s">
        <v>1872</v>
      </c>
    </row>
    <row r="586" s="2" customFormat="1">
      <c r="A586" s="40"/>
      <c r="B586" s="41"/>
      <c r="C586" s="42"/>
      <c r="D586" s="219" t="s">
        <v>136</v>
      </c>
      <c r="E586" s="42"/>
      <c r="F586" s="220" t="s">
        <v>712</v>
      </c>
      <c r="G586" s="42"/>
      <c r="H586" s="42"/>
      <c r="I586" s="221"/>
      <c r="J586" s="42"/>
      <c r="K586" s="42"/>
      <c r="L586" s="46"/>
      <c r="M586" s="222"/>
      <c r="N586" s="223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136</v>
      </c>
      <c r="AU586" s="19" t="s">
        <v>82</v>
      </c>
    </row>
    <row r="587" s="2" customFormat="1" ht="16.5" customHeight="1">
      <c r="A587" s="40"/>
      <c r="B587" s="41"/>
      <c r="C587" s="269" t="s">
        <v>1873</v>
      </c>
      <c r="D587" s="269" t="s">
        <v>383</v>
      </c>
      <c r="E587" s="270" t="s">
        <v>209</v>
      </c>
      <c r="F587" s="271" t="s">
        <v>715</v>
      </c>
      <c r="G587" s="272" t="s">
        <v>510</v>
      </c>
      <c r="H587" s="273">
        <v>3</v>
      </c>
      <c r="I587" s="274"/>
      <c r="J587" s="275">
        <f>ROUND(I587*H587,2)</f>
        <v>0</v>
      </c>
      <c r="K587" s="271" t="s">
        <v>19</v>
      </c>
      <c r="L587" s="276"/>
      <c r="M587" s="277" t="s">
        <v>19</v>
      </c>
      <c r="N587" s="278" t="s">
        <v>43</v>
      </c>
      <c r="O587" s="86"/>
      <c r="P587" s="215">
        <f>O587*H587</f>
        <v>0</v>
      </c>
      <c r="Q587" s="215">
        <v>0.059999999999999998</v>
      </c>
      <c r="R587" s="215">
        <f>Q587*H587</f>
        <v>0.17999999999999999</v>
      </c>
      <c r="S587" s="215">
        <v>0</v>
      </c>
      <c r="T587" s="216">
        <f>S587*H587</f>
        <v>0</v>
      </c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17" t="s">
        <v>183</v>
      </c>
      <c r="AT587" s="217" t="s">
        <v>383</v>
      </c>
      <c r="AU587" s="217" t="s">
        <v>82</v>
      </c>
      <c r="AY587" s="19" t="s">
        <v>126</v>
      </c>
      <c r="BE587" s="218">
        <f>IF(N587="základní",J587,0)</f>
        <v>0</v>
      </c>
      <c r="BF587" s="218">
        <f>IF(N587="snížená",J587,0)</f>
        <v>0</v>
      </c>
      <c r="BG587" s="218">
        <f>IF(N587="zákl. přenesená",J587,0)</f>
        <v>0</v>
      </c>
      <c r="BH587" s="218">
        <f>IF(N587="sníž. přenesená",J587,0)</f>
        <v>0</v>
      </c>
      <c r="BI587" s="218">
        <f>IF(N587="nulová",J587,0)</f>
        <v>0</v>
      </c>
      <c r="BJ587" s="19" t="s">
        <v>80</v>
      </c>
      <c r="BK587" s="218">
        <f>ROUND(I587*H587,2)</f>
        <v>0</v>
      </c>
      <c r="BL587" s="19" t="s">
        <v>153</v>
      </c>
      <c r="BM587" s="217" t="s">
        <v>1874</v>
      </c>
    </row>
    <row r="588" s="2" customFormat="1">
      <c r="A588" s="40"/>
      <c r="B588" s="41"/>
      <c r="C588" s="42"/>
      <c r="D588" s="219" t="s">
        <v>136</v>
      </c>
      <c r="E588" s="42"/>
      <c r="F588" s="220" t="s">
        <v>715</v>
      </c>
      <c r="G588" s="42"/>
      <c r="H588" s="42"/>
      <c r="I588" s="221"/>
      <c r="J588" s="42"/>
      <c r="K588" s="42"/>
      <c r="L588" s="46"/>
      <c r="M588" s="222"/>
      <c r="N588" s="223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136</v>
      </c>
      <c r="AU588" s="19" t="s">
        <v>82</v>
      </c>
    </row>
    <row r="589" s="13" customFormat="1">
      <c r="A589" s="13"/>
      <c r="B589" s="226"/>
      <c r="C589" s="227"/>
      <c r="D589" s="219" t="s">
        <v>139</v>
      </c>
      <c r="E589" s="228" t="s">
        <v>19</v>
      </c>
      <c r="F589" s="229" t="s">
        <v>1770</v>
      </c>
      <c r="G589" s="227"/>
      <c r="H589" s="228" t="s">
        <v>19</v>
      </c>
      <c r="I589" s="230"/>
      <c r="J589" s="227"/>
      <c r="K589" s="227"/>
      <c r="L589" s="231"/>
      <c r="M589" s="232"/>
      <c r="N589" s="233"/>
      <c r="O589" s="233"/>
      <c r="P589" s="233"/>
      <c r="Q589" s="233"/>
      <c r="R589" s="233"/>
      <c r="S589" s="233"/>
      <c r="T589" s="23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5" t="s">
        <v>139</v>
      </c>
      <c r="AU589" s="235" t="s">
        <v>82</v>
      </c>
      <c r="AV589" s="13" t="s">
        <v>80</v>
      </c>
      <c r="AW589" s="13" t="s">
        <v>33</v>
      </c>
      <c r="AX589" s="13" t="s">
        <v>72</v>
      </c>
      <c r="AY589" s="235" t="s">
        <v>126</v>
      </c>
    </row>
    <row r="590" s="14" customFormat="1">
      <c r="A590" s="14"/>
      <c r="B590" s="236"/>
      <c r="C590" s="237"/>
      <c r="D590" s="219" t="s">
        <v>139</v>
      </c>
      <c r="E590" s="238" t="s">
        <v>19</v>
      </c>
      <c r="F590" s="239" t="s">
        <v>147</v>
      </c>
      <c r="G590" s="237"/>
      <c r="H590" s="240">
        <v>3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6" t="s">
        <v>139</v>
      </c>
      <c r="AU590" s="246" t="s">
        <v>82</v>
      </c>
      <c r="AV590" s="14" t="s">
        <v>82</v>
      </c>
      <c r="AW590" s="14" t="s">
        <v>33</v>
      </c>
      <c r="AX590" s="14" t="s">
        <v>72</v>
      </c>
      <c r="AY590" s="246" t="s">
        <v>126</v>
      </c>
    </row>
    <row r="591" s="15" customFormat="1">
      <c r="A591" s="15"/>
      <c r="B591" s="258"/>
      <c r="C591" s="259"/>
      <c r="D591" s="219" t="s">
        <v>139</v>
      </c>
      <c r="E591" s="260" t="s">
        <v>19</v>
      </c>
      <c r="F591" s="261" t="s">
        <v>343</v>
      </c>
      <c r="G591" s="259"/>
      <c r="H591" s="262">
        <v>3</v>
      </c>
      <c r="I591" s="263"/>
      <c r="J591" s="259"/>
      <c r="K591" s="259"/>
      <c r="L591" s="264"/>
      <c r="M591" s="265"/>
      <c r="N591" s="266"/>
      <c r="O591" s="266"/>
      <c r="P591" s="266"/>
      <c r="Q591" s="266"/>
      <c r="R591" s="266"/>
      <c r="S591" s="266"/>
      <c r="T591" s="267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68" t="s">
        <v>139</v>
      </c>
      <c r="AU591" s="268" t="s">
        <v>82</v>
      </c>
      <c r="AV591" s="15" t="s">
        <v>153</v>
      </c>
      <c r="AW591" s="15" t="s">
        <v>33</v>
      </c>
      <c r="AX591" s="15" t="s">
        <v>80</v>
      </c>
      <c r="AY591" s="268" t="s">
        <v>126</v>
      </c>
    </row>
    <row r="592" s="2" customFormat="1" ht="16.5" customHeight="1">
      <c r="A592" s="40"/>
      <c r="B592" s="41"/>
      <c r="C592" s="206" t="s">
        <v>1875</v>
      </c>
      <c r="D592" s="206" t="s">
        <v>129</v>
      </c>
      <c r="E592" s="207" t="s">
        <v>1876</v>
      </c>
      <c r="F592" s="208" t="s">
        <v>1877</v>
      </c>
      <c r="G592" s="209" t="s">
        <v>510</v>
      </c>
      <c r="H592" s="210">
        <v>1</v>
      </c>
      <c r="I592" s="211"/>
      <c r="J592" s="212">
        <f>ROUND(I592*H592,2)</f>
        <v>0</v>
      </c>
      <c r="K592" s="208" t="s">
        <v>19</v>
      </c>
      <c r="L592" s="46"/>
      <c r="M592" s="213" t="s">
        <v>19</v>
      </c>
      <c r="N592" s="214" t="s">
        <v>43</v>
      </c>
      <c r="O592" s="86"/>
      <c r="P592" s="215">
        <f>O592*H592</f>
        <v>0</v>
      </c>
      <c r="Q592" s="215">
        <v>0</v>
      </c>
      <c r="R592" s="215">
        <f>Q592*H592</f>
        <v>0</v>
      </c>
      <c r="S592" s="215">
        <v>0</v>
      </c>
      <c r="T592" s="216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7" t="s">
        <v>153</v>
      </c>
      <c r="AT592" s="217" t="s">
        <v>129</v>
      </c>
      <c r="AU592" s="217" t="s">
        <v>82</v>
      </c>
      <c r="AY592" s="19" t="s">
        <v>126</v>
      </c>
      <c r="BE592" s="218">
        <f>IF(N592="základní",J592,0)</f>
        <v>0</v>
      </c>
      <c r="BF592" s="218">
        <f>IF(N592="snížená",J592,0)</f>
        <v>0</v>
      </c>
      <c r="BG592" s="218">
        <f>IF(N592="zákl. přenesená",J592,0)</f>
        <v>0</v>
      </c>
      <c r="BH592" s="218">
        <f>IF(N592="sníž. přenesená",J592,0)</f>
        <v>0</v>
      </c>
      <c r="BI592" s="218">
        <f>IF(N592="nulová",J592,0)</f>
        <v>0</v>
      </c>
      <c r="BJ592" s="19" t="s">
        <v>80</v>
      </c>
      <c r="BK592" s="218">
        <f>ROUND(I592*H592,2)</f>
        <v>0</v>
      </c>
      <c r="BL592" s="19" t="s">
        <v>153</v>
      </c>
      <c r="BM592" s="217" t="s">
        <v>1878</v>
      </c>
    </row>
    <row r="593" s="2" customFormat="1">
      <c r="A593" s="40"/>
      <c r="B593" s="41"/>
      <c r="C593" s="42"/>
      <c r="D593" s="219" t="s">
        <v>136</v>
      </c>
      <c r="E593" s="42"/>
      <c r="F593" s="220" t="s">
        <v>1877</v>
      </c>
      <c r="G593" s="42"/>
      <c r="H593" s="42"/>
      <c r="I593" s="221"/>
      <c r="J593" s="42"/>
      <c r="K593" s="42"/>
      <c r="L593" s="46"/>
      <c r="M593" s="222"/>
      <c r="N593" s="223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136</v>
      </c>
      <c r="AU593" s="19" t="s">
        <v>82</v>
      </c>
    </row>
    <row r="594" s="14" customFormat="1">
      <c r="A594" s="14"/>
      <c r="B594" s="236"/>
      <c r="C594" s="237"/>
      <c r="D594" s="219" t="s">
        <v>139</v>
      </c>
      <c r="E594" s="238" t="s">
        <v>19</v>
      </c>
      <c r="F594" s="239" t="s">
        <v>80</v>
      </c>
      <c r="G594" s="237"/>
      <c r="H594" s="240">
        <v>1</v>
      </c>
      <c r="I594" s="241"/>
      <c r="J594" s="237"/>
      <c r="K594" s="237"/>
      <c r="L594" s="242"/>
      <c r="M594" s="243"/>
      <c r="N594" s="244"/>
      <c r="O594" s="244"/>
      <c r="P594" s="244"/>
      <c r="Q594" s="244"/>
      <c r="R594" s="244"/>
      <c r="S594" s="244"/>
      <c r="T594" s="245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6" t="s">
        <v>139</v>
      </c>
      <c r="AU594" s="246" t="s">
        <v>82</v>
      </c>
      <c r="AV594" s="14" t="s">
        <v>82</v>
      </c>
      <c r="AW594" s="14" t="s">
        <v>33</v>
      </c>
      <c r="AX594" s="14" t="s">
        <v>80</v>
      </c>
      <c r="AY594" s="246" t="s">
        <v>126</v>
      </c>
    </row>
    <row r="595" s="2" customFormat="1" ht="16.5" customHeight="1">
      <c r="A595" s="40"/>
      <c r="B595" s="41"/>
      <c r="C595" s="206" t="s">
        <v>1879</v>
      </c>
      <c r="D595" s="206" t="s">
        <v>129</v>
      </c>
      <c r="E595" s="207" t="s">
        <v>1880</v>
      </c>
      <c r="F595" s="208" t="s">
        <v>1881</v>
      </c>
      <c r="G595" s="209" t="s">
        <v>510</v>
      </c>
      <c r="H595" s="210">
        <v>1</v>
      </c>
      <c r="I595" s="211"/>
      <c r="J595" s="212">
        <f>ROUND(I595*H595,2)</f>
        <v>0</v>
      </c>
      <c r="K595" s="208" t="s">
        <v>19</v>
      </c>
      <c r="L595" s="46"/>
      <c r="M595" s="213" t="s">
        <v>19</v>
      </c>
      <c r="N595" s="214" t="s">
        <v>43</v>
      </c>
      <c r="O595" s="86"/>
      <c r="P595" s="215">
        <f>O595*H595</f>
        <v>0</v>
      </c>
      <c r="Q595" s="215">
        <v>0</v>
      </c>
      <c r="R595" s="215">
        <f>Q595*H595</f>
        <v>0</v>
      </c>
      <c r="S595" s="215">
        <v>0</v>
      </c>
      <c r="T595" s="216">
        <f>S595*H595</f>
        <v>0</v>
      </c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R595" s="217" t="s">
        <v>153</v>
      </c>
      <c r="AT595" s="217" t="s">
        <v>129</v>
      </c>
      <c r="AU595" s="217" t="s">
        <v>82</v>
      </c>
      <c r="AY595" s="19" t="s">
        <v>126</v>
      </c>
      <c r="BE595" s="218">
        <f>IF(N595="základní",J595,0)</f>
        <v>0</v>
      </c>
      <c r="BF595" s="218">
        <f>IF(N595="snížená",J595,0)</f>
        <v>0</v>
      </c>
      <c r="BG595" s="218">
        <f>IF(N595="zákl. přenesená",J595,0)</f>
        <v>0</v>
      </c>
      <c r="BH595" s="218">
        <f>IF(N595="sníž. přenesená",J595,0)</f>
        <v>0</v>
      </c>
      <c r="BI595" s="218">
        <f>IF(N595="nulová",J595,0)</f>
        <v>0</v>
      </c>
      <c r="BJ595" s="19" t="s">
        <v>80</v>
      </c>
      <c r="BK595" s="218">
        <f>ROUND(I595*H595,2)</f>
        <v>0</v>
      </c>
      <c r="BL595" s="19" t="s">
        <v>153</v>
      </c>
      <c r="BM595" s="217" t="s">
        <v>1882</v>
      </c>
    </row>
    <row r="596" s="2" customFormat="1">
      <c r="A596" s="40"/>
      <c r="B596" s="41"/>
      <c r="C596" s="42"/>
      <c r="D596" s="219" t="s">
        <v>136</v>
      </c>
      <c r="E596" s="42"/>
      <c r="F596" s="220" t="s">
        <v>1881</v>
      </c>
      <c r="G596" s="42"/>
      <c r="H596" s="42"/>
      <c r="I596" s="221"/>
      <c r="J596" s="42"/>
      <c r="K596" s="42"/>
      <c r="L596" s="46"/>
      <c r="M596" s="222"/>
      <c r="N596" s="223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136</v>
      </c>
      <c r="AU596" s="19" t="s">
        <v>82</v>
      </c>
    </row>
    <row r="597" s="14" customFormat="1">
      <c r="A597" s="14"/>
      <c r="B597" s="236"/>
      <c r="C597" s="237"/>
      <c r="D597" s="219" t="s">
        <v>139</v>
      </c>
      <c r="E597" s="238" t="s">
        <v>19</v>
      </c>
      <c r="F597" s="239" t="s">
        <v>80</v>
      </c>
      <c r="G597" s="237"/>
      <c r="H597" s="240">
        <v>1</v>
      </c>
      <c r="I597" s="241"/>
      <c r="J597" s="237"/>
      <c r="K597" s="237"/>
      <c r="L597" s="242"/>
      <c r="M597" s="243"/>
      <c r="N597" s="244"/>
      <c r="O597" s="244"/>
      <c r="P597" s="244"/>
      <c r="Q597" s="244"/>
      <c r="R597" s="244"/>
      <c r="S597" s="244"/>
      <c r="T597" s="245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6" t="s">
        <v>139</v>
      </c>
      <c r="AU597" s="246" t="s">
        <v>82</v>
      </c>
      <c r="AV597" s="14" t="s">
        <v>82</v>
      </c>
      <c r="AW597" s="14" t="s">
        <v>33</v>
      </c>
      <c r="AX597" s="14" t="s">
        <v>80</v>
      </c>
      <c r="AY597" s="246" t="s">
        <v>126</v>
      </c>
    </row>
    <row r="598" s="2" customFormat="1" ht="16.5" customHeight="1">
      <c r="A598" s="40"/>
      <c r="B598" s="41"/>
      <c r="C598" s="206" t="s">
        <v>1883</v>
      </c>
      <c r="D598" s="206" t="s">
        <v>129</v>
      </c>
      <c r="E598" s="207" t="s">
        <v>1884</v>
      </c>
      <c r="F598" s="208" t="s">
        <v>1885</v>
      </c>
      <c r="G598" s="209" t="s">
        <v>510</v>
      </c>
      <c r="H598" s="210">
        <v>1</v>
      </c>
      <c r="I598" s="211"/>
      <c r="J598" s="212">
        <f>ROUND(I598*H598,2)</f>
        <v>0</v>
      </c>
      <c r="K598" s="208" t="s">
        <v>19</v>
      </c>
      <c r="L598" s="46"/>
      <c r="M598" s="213" t="s">
        <v>19</v>
      </c>
      <c r="N598" s="214" t="s">
        <v>43</v>
      </c>
      <c r="O598" s="86"/>
      <c r="P598" s="215">
        <f>O598*H598</f>
        <v>0</v>
      </c>
      <c r="Q598" s="215">
        <v>0</v>
      </c>
      <c r="R598" s="215">
        <f>Q598*H598</f>
        <v>0</v>
      </c>
      <c r="S598" s="215">
        <v>0</v>
      </c>
      <c r="T598" s="216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17" t="s">
        <v>153</v>
      </c>
      <c r="AT598" s="217" t="s">
        <v>129</v>
      </c>
      <c r="AU598" s="217" t="s">
        <v>82</v>
      </c>
      <c r="AY598" s="19" t="s">
        <v>126</v>
      </c>
      <c r="BE598" s="218">
        <f>IF(N598="základní",J598,0)</f>
        <v>0</v>
      </c>
      <c r="BF598" s="218">
        <f>IF(N598="snížená",J598,0)</f>
        <v>0</v>
      </c>
      <c r="BG598" s="218">
        <f>IF(N598="zákl. přenesená",J598,0)</f>
        <v>0</v>
      </c>
      <c r="BH598" s="218">
        <f>IF(N598="sníž. přenesená",J598,0)</f>
        <v>0</v>
      </c>
      <c r="BI598" s="218">
        <f>IF(N598="nulová",J598,0)</f>
        <v>0</v>
      </c>
      <c r="BJ598" s="19" t="s">
        <v>80</v>
      </c>
      <c r="BK598" s="218">
        <f>ROUND(I598*H598,2)</f>
        <v>0</v>
      </c>
      <c r="BL598" s="19" t="s">
        <v>153</v>
      </c>
      <c r="BM598" s="217" t="s">
        <v>1886</v>
      </c>
    </row>
    <row r="599" s="2" customFormat="1">
      <c r="A599" s="40"/>
      <c r="B599" s="41"/>
      <c r="C599" s="42"/>
      <c r="D599" s="219" t="s">
        <v>136</v>
      </c>
      <c r="E599" s="42"/>
      <c r="F599" s="220" t="s">
        <v>1887</v>
      </c>
      <c r="G599" s="42"/>
      <c r="H599" s="42"/>
      <c r="I599" s="221"/>
      <c r="J599" s="42"/>
      <c r="K599" s="42"/>
      <c r="L599" s="46"/>
      <c r="M599" s="222"/>
      <c r="N599" s="223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136</v>
      </c>
      <c r="AU599" s="19" t="s">
        <v>82</v>
      </c>
    </row>
    <row r="600" s="14" customFormat="1">
      <c r="A600" s="14"/>
      <c r="B600" s="236"/>
      <c r="C600" s="237"/>
      <c r="D600" s="219" t="s">
        <v>139</v>
      </c>
      <c r="E600" s="238" t="s">
        <v>19</v>
      </c>
      <c r="F600" s="239" t="s">
        <v>80</v>
      </c>
      <c r="G600" s="237"/>
      <c r="H600" s="240">
        <v>1</v>
      </c>
      <c r="I600" s="241"/>
      <c r="J600" s="237"/>
      <c r="K600" s="237"/>
      <c r="L600" s="242"/>
      <c r="M600" s="243"/>
      <c r="N600" s="244"/>
      <c r="O600" s="244"/>
      <c r="P600" s="244"/>
      <c r="Q600" s="244"/>
      <c r="R600" s="244"/>
      <c r="S600" s="244"/>
      <c r="T600" s="245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6" t="s">
        <v>139</v>
      </c>
      <c r="AU600" s="246" t="s">
        <v>82</v>
      </c>
      <c r="AV600" s="14" t="s">
        <v>82</v>
      </c>
      <c r="AW600" s="14" t="s">
        <v>33</v>
      </c>
      <c r="AX600" s="14" t="s">
        <v>80</v>
      </c>
      <c r="AY600" s="246" t="s">
        <v>126</v>
      </c>
    </row>
    <row r="601" s="2" customFormat="1" ht="16.5" customHeight="1">
      <c r="A601" s="40"/>
      <c r="B601" s="41"/>
      <c r="C601" s="206" t="s">
        <v>1888</v>
      </c>
      <c r="D601" s="206" t="s">
        <v>129</v>
      </c>
      <c r="E601" s="207" t="s">
        <v>1889</v>
      </c>
      <c r="F601" s="208" t="s">
        <v>1890</v>
      </c>
      <c r="G601" s="209" t="s">
        <v>510</v>
      </c>
      <c r="H601" s="210">
        <v>1</v>
      </c>
      <c r="I601" s="211"/>
      <c r="J601" s="212">
        <f>ROUND(I601*H601,2)</f>
        <v>0</v>
      </c>
      <c r="K601" s="208" t="s">
        <v>19</v>
      </c>
      <c r="L601" s="46"/>
      <c r="M601" s="213" t="s">
        <v>19</v>
      </c>
      <c r="N601" s="214" t="s">
        <v>43</v>
      </c>
      <c r="O601" s="86"/>
      <c r="P601" s="215">
        <f>O601*H601</f>
        <v>0</v>
      </c>
      <c r="Q601" s="215">
        <v>0</v>
      </c>
      <c r="R601" s="215">
        <f>Q601*H601</f>
        <v>0</v>
      </c>
      <c r="S601" s="215">
        <v>0</v>
      </c>
      <c r="T601" s="216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7" t="s">
        <v>153</v>
      </c>
      <c r="AT601" s="217" t="s">
        <v>129</v>
      </c>
      <c r="AU601" s="217" t="s">
        <v>82</v>
      </c>
      <c r="AY601" s="19" t="s">
        <v>126</v>
      </c>
      <c r="BE601" s="218">
        <f>IF(N601="základní",J601,0)</f>
        <v>0</v>
      </c>
      <c r="BF601" s="218">
        <f>IF(N601="snížená",J601,0)</f>
        <v>0</v>
      </c>
      <c r="BG601" s="218">
        <f>IF(N601="zákl. přenesená",J601,0)</f>
        <v>0</v>
      </c>
      <c r="BH601" s="218">
        <f>IF(N601="sníž. přenesená",J601,0)</f>
        <v>0</v>
      </c>
      <c r="BI601" s="218">
        <f>IF(N601="nulová",J601,0)</f>
        <v>0</v>
      </c>
      <c r="BJ601" s="19" t="s">
        <v>80</v>
      </c>
      <c r="BK601" s="218">
        <f>ROUND(I601*H601,2)</f>
        <v>0</v>
      </c>
      <c r="BL601" s="19" t="s">
        <v>153</v>
      </c>
      <c r="BM601" s="217" t="s">
        <v>1891</v>
      </c>
    </row>
    <row r="602" s="2" customFormat="1">
      <c r="A602" s="40"/>
      <c r="B602" s="41"/>
      <c r="C602" s="42"/>
      <c r="D602" s="219" t="s">
        <v>136</v>
      </c>
      <c r="E602" s="42"/>
      <c r="F602" s="220" t="s">
        <v>1890</v>
      </c>
      <c r="G602" s="42"/>
      <c r="H602" s="42"/>
      <c r="I602" s="221"/>
      <c r="J602" s="42"/>
      <c r="K602" s="42"/>
      <c r="L602" s="46"/>
      <c r="M602" s="222"/>
      <c r="N602" s="223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136</v>
      </c>
      <c r="AU602" s="19" t="s">
        <v>82</v>
      </c>
    </row>
    <row r="603" s="14" customFormat="1">
      <c r="A603" s="14"/>
      <c r="B603" s="236"/>
      <c r="C603" s="237"/>
      <c r="D603" s="219" t="s">
        <v>139</v>
      </c>
      <c r="E603" s="238" t="s">
        <v>19</v>
      </c>
      <c r="F603" s="239" t="s">
        <v>80</v>
      </c>
      <c r="G603" s="237"/>
      <c r="H603" s="240">
        <v>1</v>
      </c>
      <c r="I603" s="241"/>
      <c r="J603" s="237"/>
      <c r="K603" s="237"/>
      <c r="L603" s="242"/>
      <c r="M603" s="243"/>
      <c r="N603" s="244"/>
      <c r="O603" s="244"/>
      <c r="P603" s="244"/>
      <c r="Q603" s="244"/>
      <c r="R603" s="244"/>
      <c r="S603" s="244"/>
      <c r="T603" s="245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6" t="s">
        <v>139</v>
      </c>
      <c r="AU603" s="246" t="s">
        <v>82</v>
      </c>
      <c r="AV603" s="14" t="s">
        <v>82</v>
      </c>
      <c r="AW603" s="14" t="s">
        <v>33</v>
      </c>
      <c r="AX603" s="14" t="s">
        <v>80</v>
      </c>
      <c r="AY603" s="246" t="s">
        <v>126</v>
      </c>
    </row>
    <row r="604" s="2" customFormat="1" ht="16.5" customHeight="1">
      <c r="A604" s="40"/>
      <c r="B604" s="41"/>
      <c r="C604" s="206" t="s">
        <v>1892</v>
      </c>
      <c r="D604" s="206" t="s">
        <v>129</v>
      </c>
      <c r="E604" s="207" t="s">
        <v>1893</v>
      </c>
      <c r="F604" s="208" t="s">
        <v>1894</v>
      </c>
      <c r="G604" s="209" t="s">
        <v>510</v>
      </c>
      <c r="H604" s="210">
        <v>1</v>
      </c>
      <c r="I604" s="211"/>
      <c r="J604" s="212">
        <f>ROUND(I604*H604,2)</f>
        <v>0</v>
      </c>
      <c r="K604" s="208" t="s">
        <v>19</v>
      </c>
      <c r="L604" s="46"/>
      <c r="M604" s="213" t="s">
        <v>19</v>
      </c>
      <c r="N604" s="214" t="s">
        <v>43</v>
      </c>
      <c r="O604" s="86"/>
      <c r="P604" s="215">
        <f>O604*H604</f>
        <v>0</v>
      </c>
      <c r="Q604" s="215">
        <v>0</v>
      </c>
      <c r="R604" s="215">
        <f>Q604*H604</f>
        <v>0</v>
      </c>
      <c r="S604" s="215">
        <v>0</v>
      </c>
      <c r="T604" s="216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17" t="s">
        <v>153</v>
      </c>
      <c r="AT604" s="217" t="s">
        <v>129</v>
      </c>
      <c r="AU604" s="217" t="s">
        <v>82</v>
      </c>
      <c r="AY604" s="19" t="s">
        <v>126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9" t="s">
        <v>80</v>
      </c>
      <c r="BK604" s="218">
        <f>ROUND(I604*H604,2)</f>
        <v>0</v>
      </c>
      <c r="BL604" s="19" t="s">
        <v>153</v>
      </c>
      <c r="BM604" s="217" t="s">
        <v>1895</v>
      </c>
    </row>
    <row r="605" s="2" customFormat="1">
      <c r="A605" s="40"/>
      <c r="B605" s="41"/>
      <c r="C605" s="42"/>
      <c r="D605" s="219" t="s">
        <v>136</v>
      </c>
      <c r="E605" s="42"/>
      <c r="F605" s="220" t="s">
        <v>1894</v>
      </c>
      <c r="G605" s="42"/>
      <c r="H605" s="42"/>
      <c r="I605" s="221"/>
      <c r="J605" s="42"/>
      <c r="K605" s="42"/>
      <c r="L605" s="46"/>
      <c r="M605" s="222"/>
      <c r="N605" s="223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136</v>
      </c>
      <c r="AU605" s="19" t="s">
        <v>82</v>
      </c>
    </row>
    <row r="606" s="14" customFormat="1">
      <c r="A606" s="14"/>
      <c r="B606" s="236"/>
      <c r="C606" s="237"/>
      <c r="D606" s="219" t="s">
        <v>139</v>
      </c>
      <c r="E606" s="238" t="s">
        <v>19</v>
      </c>
      <c r="F606" s="239" t="s">
        <v>80</v>
      </c>
      <c r="G606" s="237"/>
      <c r="H606" s="240">
        <v>1</v>
      </c>
      <c r="I606" s="241"/>
      <c r="J606" s="237"/>
      <c r="K606" s="237"/>
      <c r="L606" s="242"/>
      <c r="M606" s="243"/>
      <c r="N606" s="244"/>
      <c r="O606" s="244"/>
      <c r="P606" s="244"/>
      <c r="Q606" s="244"/>
      <c r="R606" s="244"/>
      <c r="S606" s="244"/>
      <c r="T606" s="24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6" t="s">
        <v>139</v>
      </c>
      <c r="AU606" s="246" t="s">
        <v>82</v>
      </c>
      <c r="AV606" s="14" t="s">
        <v>82</v>
      </c>
      <c r="AW606" s="14" t="s">
        <v>33</v>
      </c>
      <c r="AX606" s="14" t="s">
        <v>80</v>
      </c>
      <c r="AY606" s="246" t="s">
        <v>126</v>
      </c>
    </row>
    <row r="607" s="2" customFormat="1" ht="16.5" customHeight="1">
      <c r="A607" s="40"/>
      <c r="B607" s="41"/>
      <c r="C607" s="206" t="s">
        <v>1896</v>
      </c>
      <c r="D607" s="206" t="s">
        <v>129</v>
      </c>
      <c r="E607" s="207" t="s">
        <v>726</v>
      </c>
      <c r="F607" s="208" t="s">
        <v>727</v>
      </c>
      <c r="G607" s="209" t="s">
        <v>295</v>
      </c>
      <c r="H607" s="210">
        <v>1.2</v>
      </c>
      <c r="I607" s="211"/>
      <c r="J607" s="212">
        <f>ROUND(I607*H607,2)</f>
        <v>0</v>
      </c>
      <c r="K607" s="208" t="s">
        <v>133</v>
      </c>
      <c r="L607" s="46"/>
      <c r="M607" s="213" t="s">
        <v>19</v>
      </c>
      <c r="N607" s="214" t="s">
        <v>43</v>
      </c>
      <c r="O607" s="86"/>
      <c r="P607" s="215">
        <f>O607*H607</f>
        <v>0</v>
      </c>
      <c r="Q607" s="215">
        <v>2.3010199999999998</v>
      </c>
      <c r="R607" s="215">
        <f>Q607*H607</f>
        <v>2.7612239999999999</v>
      </c>
      <c r="S607" s="215">
        <v>0</v>
      </c>
      <c r="T607" s="216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7" t="s">
        <v>153</v>
      </c>
      <c r="AT607" s="217" t="s">
        <v>129</v>
      </c>
      <c r="AU607" s="217" t="s">
        <v>82</v>
      </c>
      <c r="AY607" s="19" t="s">
        <v>126</v>
      </c>
      <c r="BE607" s="218">
        <f>IF(N607="základní",J607,0)</f>
        <v>0</v>
      </c>
      <c r="BF607" s="218">
        <f>IF(N607="snížená",J607,0)</f>
        <v>0</v>
      </c>
      <c r="BG607" s="218">
        <f>IF(N607="zákl. přenesená",J607,0)</f>
        <v>0</v>
      </c>
      <c r="BH607" s="218">
        <f>IF(N607="sníž. přenesená",J607,0)</f>
        <v>0</v>
      </c>
      <c r="BI607" s="218">
        <f>IF(N607="nulová",J607,0)</f>
        <v>0</v>
      </c>
      <c r="BJ607" s="19" t="s">
        <v>80</v>
      </c>
      <c r="BK607" s="218">
        <f>ROUND(I607*H607,2)</f>
        <v>0</v>
      </c>
      <c r="BL607" s="19" t="s">
        <v>153</v>
      </c>
      <c r="BM607" s="217" t="s">
        <v>1897</v>
      </c>
    </row>
    <row r="608" s="2" customFormat="1">
      <c r="A608" s="40"/>
      <c r="B608" s="41"/>
      <c r="C608" s="42"/>
      <c r="D608" s="219" t="s">
        <v>136</v>
      </c>
      <c r="E608" s="42"/>
      <c r="F608" s="220" t="s">
        <v>729</v>
      </c>
      <c r="G608" s="42"/>
      <c r="H608" s="42"/>
      <c r="I608" s="221"/>
      <c r="J608" s="42"/>
      <c r="K608" s="42"/>
      <c r="L608" s="46"/>
      <c r="M608" s="222"/>
      <c r="N608" s="223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136</v>
      </c>
      <c r="AU608" s="19" t="s">
        <v>82</v>
      </c>
    </row>
    <row r="609" s="2" customFormat="1">
      <c r="A609" s="40"/>
      <c r="B609" s="41"/>
      <c r="C609" s="42"/>
      <c r="D609" s="224" t="s">
        <v>137</v>
      </c>
      <c r="E609" s="42"/>
      <c r="F609" s="225" t="s">
        <v>730</v>
      </c>
      <c r="G609" s="42"/>
      <c r="H609" s="42"/>
      <c r="I609" s="221"/>
      <c r="J609" s="42"/>
      <c r="K609" s="42"/>
      <c r="L609" s="46"/>
      <c r="M609" s="222"/>
      <c r="N609" s="223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137</v>
      </c>
      <c r="AU609" s="19" t="s">
        <v>82</v>
      </c>
    </row>
    <row r="610" s="2" customFormat="1" ht="16.5" customHeight="1">
      <c r="A610" s="40"/>
      <c r="B610" s="41"/>
      <c r="C610" s="206" t="s">
        <v>1898</v>
      </c>
      <c r="D610" s="206" t="s">
        <v>129</v>
      </c>
      <c r="E610" s="207" t="s">
        <v>1899</v>
      </c>
      <c r="F610" s="208" t="s">
        <v>1900</v>
      </c>
      <c r="G610" s="209" t="s">
        <v>397</v>
      </c>
      <c r="H610" s="210">
        <v>2</v>
      </c>
      <c r="I610" s="211"/>
      <c r="J610" s="212">
        <f>ROUND(I610*H610,2)</f>
        <v>0</v>
      </c>
      <c r="K610" s="208" t="s">
        <v>133</v>
      </c>
      <c r="L610" s="46"/>
      <c r="M610" s="213" t="s">
        <v>19</v>
      </c>
      <c r="N610" s="214" t="s">
        <v>43</v>
      </c>
      <c r="O610" s="86"/>
      <c r="P610" s="215">
        <f>O610*H610</f>
        <v>0</v>
      </c>
      <c r="Q610" s="215">
        <v>0.0069100000000000003</v>
      </c>
      <c r="R610" s="215">
        <f>Q610*H610</f>
        <v>0.013820000000000001</v>
      </c>
      <c r="S610" s="215">
        <v>0</v>
      </c>
      <c r="T610" s="216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17" t="s">
        <v>153</v>
      </c>
      <c r="AT610" s="217" t="s">
        <v>129</v>
      </c>
      <c r="AU610" s="217" t="s">
        <v>82</v>
      </c>
      <c r="AY610" s="19" t="s">
        <v>126</v>
      </c>
      <c r="BE610" s="218">
        <f>IF(N610="základní",J610,0)</f>
        <v>0</v>
      </c>
      <c r="BF610" s="218">
        <f>IF(N610="snížená",J610,0)</f>
        <v>0</v>
      </c>
      <c r="BG610" s="218">
        <f>IF(N610="zákl. přenesená",J610,0)</f>
        <v>0</v>
      </c>
      <c r="BH610" s="218">
        <f>IF(N610="sníž. přenesená",J610,0)</f>
        <v>0</v>
      </c>
      <c r="BI610" s="218">
        <f>IF(N610="nulová",J610,0)</f>
        <v>0</v>
      </c>
      <c r="BJ610" s="19" t="s">
        <v>80</v>
      </c>
      <c r="BK610" s="218">
        <f>ROUND(I610*H610,2)</f>
        <v>0</v>
      </c>
      <c r="BL610" s="19" t="s">
        <v>153</v>
      </c>
      <c r="BM610" s="217" t="s">
        <v>1901</v>
      </c>
    </row>
    <row r="611" s="2" customFormat="1">
      <c r="A611" s="40"/>
      <c r="B611" s="41"/>
      <c r="C611" s="42"/>
      <c r="D611" s="219" t="s">
        <v>136</v>
      </c>
      <c r="E611" s="42"/>
      <c r="F611" s="220" t="s">
        <v>1902</v>
      </c>
      <c r="G611" s="42"/>
      <c r="H611" s="42"/>
      <c r="I611" s="221"/>
      <c r="J611" s="42"/>
      <c r="K611" s="42"/>
      <c r="L611" s="46"/>
      <c r="M611" s="222"/>
      <c r="N611" s="223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136</v>
      </c>
      <c r="AU611" s="19" t="s">
        <v>82</v>
      </c>
    </row>
    <row r="612" s="2" customFormat="1">
      <c r="A612" s="40"/>
      <c r="B612" s="41"/>
      <c r="C612" s="42"/>
      <c r="D612" s="224" t="s">
        <v>137</v>
      </c>
      <c r="E612" s="42"/>
      <c r="F612" s="225" t="s">
        <v>1903</v>
      </c>
      <c r="G612" s="42"/>
      <c r="H612" s="42"/>
      <c r="I612" s="221"/>
      <c r="J612" s="42"/>
      <c r="K612" s="42"/>
      <c r="L612" s="46"/>
      <c r="M612" s="222"/>
      <c r="N612" s="223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137</v>
      </c>
      <c r="AU612" s="19" t="s">
        <v>82</v>
      </c>
    </row>
    <row r="613" s="2" customFormat="1" ht="16.5" customHeight="1">
      <c r="A613" s="40"/>
      <c r="B613" s="41"/>
      <c r="C613" s="206" t="s">
        <v>1904</v>
      </c>
      <c r="D613" s="206" t="s">
        <v>129</v>
      </c>
      <c r="E613" s="207" t="s">
        <v>1905</v>
      </c>
      <c r="F613" s="208" t="s">
        <v>1906</v>
      </c>
      <c r="G613" s="209" t="s">
        <v>397</v>
      </c>
      <c r="H613" s="210">
        <v>2</v>
      </c>
      <c r="I613" s="211"/>
      <c r="J613" s="212">
        <f>ROUND(I613*H613,2)</f>
        <v>0</v>
      </c>
      <c r="K613" s="208" t="s">
        <v>133</v>
      </c>
      <c r="L613" s="46"/>
      <c r="M613" s="213" t="s">
        <v>19</v>
      </c>
      <c r="N613" s="214" t="s">
        <v>43</v>
      </c>
      <c r="O613" s="86"/>
      <c r="P613" s="215">
        <f>O613*H613</f>
        <v>0</v>
      </c>
      <c r="Q613" s="215">
        <v>0</v>
      </c>
      <c r="R613" s="215">
        <f>Q613*H613</f>
        <v>0</v>
      </c>
      <c r="S613" s="215">
        <v>0</v>
      </c>
      <c r="T613" s="216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17" t="s">
        <v>153</v>
      </c>
      <c r="AT613" s="217" t="s">
        <v>129</v>
      </c>
      <c r="AU613" s="217" t="s">
        <v>82</v>
      </c>
      <c r="AY613" s="19" t="s">
        <v>126</v>
      </c>
      <c r="BE613" s="218">
        <f>IF(N613="základní",J613,0)</f>
        <v>0</v>
      </c>
      <c r="BF613" s="218">
        <f>IF(N613="snížená",J613,0)</f>
        <v>0</v>
      </c>
      <c r="BG613" s="218">
        <f>IF(N613="zákl. přenesená",J613,0)</f>
        <v>0</v>
      </c>
      <c r="BH613" s="218">
        <f>IF(N613="sníž. přenesená",J613,0)</f>
        <v>0</v>
      </c>
      <c r="BI613" s="218">
        <f>IF(N613="nulová",J613,0)</f>
        <v>0</v>
      </c>
      <c r="BJ613" s="19" t="s">
        <v>80</v>
      </c>
      <c r="BK613" s="218">
        <f>ROUND(I613*H613,2)</f>
        <v>0</v>
      </c>
      <c r="BL613" s="19" t="s">
        <v>153</v>
      </c>
      <c r="BM613" s="217" t="s">
        <v>1907</v>
      </c>
    </row>
    <row r="614" s="2" customFormat="1">
      <c r="A614" s="40"/>
      <c r="B614" s="41"/>
      <c r="C614" s="42"/>
      <c r="D614" s="219" t="s">
        <v>136</v>
      </c>
      <c r="E614" s="42"/>
      <c r="F614" s="220" t="s">
        <v>1908</v>
      </c>
      <c r="G614" s="42"/>
      <c r="H614" s="42"/>
      <c r="I614" s="221"/>
      <c r="J614" s="42"/>
      <c r="K614" s="42"/>
      <c r="L614" s="46"/>
      <c r="M614" s="222"/>
      <c r="N614" s="223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136</v>
      </c>
      <c r="AU614" s="19" t="s">
        <v>82</v>
      </c>
    </row>
    <row r="615" s="2" customFormat="1">
      <c r="A615" s="40"/>
      <c r="B615" s="41"/>
      <c r="C615" s="42"/>
      <c r="D615" s="224" t="s">
        <v>137</v>
      </c>
      <c r="E615" s="42"/>
      <c r="F615" s="225" t="s">
        <v>1909</v>
      </c>
      <c r="G615" s="42"/>
      <c r="H615" s="42"/>
      <c r="I615" s="221"/>
      <c r="J615" s="42"/>
      <c r="K615" s="42"/>
      <c r="L615" s="46"/>
      <c r="M615" s="222"/>
      <c r="N615" s="223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137</v>
      </c>
      <c r="AU615" s="19" t="s">
        <v>82</v>
      </c>
    </row>
    <row r="616" s="2" customFormat="1" ht="16.5" customHeight="1">
      <c r="A616" s="40"/>
      <c r="B616" s="41"/>
      <c r="C616" s="206" t="s">
        <v>1910</v>
      </c>
      <c r="D616" s="206" t="s">
        <v>129</v>
      </c>
      <c r="E616" s="207" t="s">
        <v>732</v>
      </c>
      <c r="F616" s="208" t="s">
        <v>733</v>
      </c>
      <c r="G616" s="209" t="s">
        <v>277</v>
      </c>
      <c r="H616" s="210">
        <v>235.858</v>
      </c>
      <c r="I616" s="211"/>
      <c r="J616" s="212">
        <f>ROUND(I616*H616,2)</f>
        <v>0</v>
      </c>
      <c r="K616" s="208" t="s">
        <v>133</v>
      </c>
      <c r="L616" s="46"/>
      <c r="M616" s="213" t="s">
        <v>19</v>
      </c>
      <c r="N616" s="214" t="s">
        <v>43</v>
      </c>
      <c r="O616" s="86"/>
      <c r="P616" s="215">
        <f>O616*H616</f>
        <v>0</v>
      </c>
      <c r="Q616" s="215">
        <v>9.0000000000000006E-05</v>
      </c>
      <c r="R616" s="215">
        <f>Q616*H616</f>
        <v>0.021227220000000002</v>
      </c>
      <c r="S616" s="215">
        <v>0</v>
      </c>
      <c r="T616" s="216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217" t="s">
        <v>153</v>
      </c>
      <c r="AT616" s="217" t="s">
        <v>129</v>
      </c>
      <c r="AU616" s="217" t="s">
        <v>82</v>
      </c>
      <c r="AY616" s="19" t="s">
        <v>126</v>
      </c>
      <c r="BE616" s="218">
        <f>IF(N616="základní",J616,0)</f>
        <v>0</v>
      </c>
      <c r="BF616" s="218">
        <f>IF(N616="snížená",J616,0)</f>
        <v>0</v>
      </c>
      <c r="BG616" s="218">
        <f>IF(N616="zákl. přenesená",J616,0)</f>
        <v>0</v>
      </c>
      <c r="BH616" s="218">
        <f>IF(N616="sníž. přenesená",J616,0)</f>
        <v>0</v>
      </c>
      <c r="BI616" s="218">
        <f>IF(N616="nulová",J616,0)</f>
        <v>0</v>
      </c>
      <c r="BJ616" s="19" t="s">
        <v>80</v>
      </c>
      <c r="BK616" s="218">
        <f>ROUND(I616*H616,2)</f>
        <v>0</v>
      </c>
      <c r="BL616" s="19" t="s">
        <v>153</v>
      </c>
      <c r="BM616" s="217" t="s">
        <v>1911</v>
      </c>
    </row>
    <row r="617" s="2" customFormat="1">
      <c r="A617" s="40"/>
      <c r="B617" s="41"/>
      <c r="C617" s="42"/>
      <c r="D617" s="219" t="s">
        <v>136</v>
      </c>
      <c r="E617" s="42"/>
      <c r="F617" s="220" t="s">
        <v>735</v>
      </c>
      <c r="G617" s="42"/>
      <c r="H617" s="42"/>
      <c r="I617" s="221"/>
      <c r="J617" s="42"/>
      <c r="K617" s="42"/>
      <c r="L617" s="46"/>
      <c r="M617" s="222"/>
      <c r="N617" s="223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9" t="s">
        <v>136</v>
      </c>
      <c r="AU617" s="19" t="s">
        <v>82</v>
      </c>
    </row>
    <row r="618" s="2" customFormat="1">
      <c r="A618" s="40"/>
      <c r="B618" s="41"/>
      <c r="C618" s="42"/>
      <c r="D618" s="224" t="s">
        <v>137</v>
      </c>
      <c r="E618" s="42"/>
      <c r="F618" s="225" t="s">
        <v>736</v>
      </c>
      <c r="G618" s="42"/>
      <c r="H618" s="42"/>
      <c r="I618" s="221"/>
      <c r="J618" s="42"/>
      <c r="K618" s="42"/>
      <c r="L618" s="46"/>
      <c r="M618" s="222"/>
      <c r="N618" s="223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137</v>
      </c>
      <c r="AU618" s="19" t="s">
        <v>82</v>
      </c>
    </row>
    <row r="619" s="13" customFormat="1">
      <c r="A619" s="13"/>
      <c r="B619" s="226"/>
      <c r="C619" s="227"/>
      <c r="D619" s="219" t="s">
        <v>139</v>
      </c>
      <c r="E619" s="228" t="s">
        <v>19</v>
      </c>
      <c r="F619" s="229" t="s">
        <v>305</v>
      </c>
      <c r="G619" s="227"/>
      <c r="H619" s="228" t="s">
        <v>19</v>
      </c>
      <c r="I619" s="230"/>
      <c r="J619" s="227"/>
      <c r="K619" s="227"/>
      <c r="L619" s="231"/>
      <c r="M619" s="232"/>
      <c r="N619" s="233"/>
      <c r="O619" s="233"/>
      <c r="P619" s="233"/>
      <c r="Q619" s="233"/>
      <c r="R619" s="233"/>
      <c r="S619" s="233"/>
      <c r="T619" s="23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5" t="s">
        <v>139</v>
      </c>
      <c r="AU619" s="235" t="s">
        <v>82</v>
      </c>
      <c r="AV619" s="13" t="s">
        <v>80</v>
      </c>
      <c r="AW619" s="13" t="s">
        <v>33</v>
      </c>
      <c r="AX619" s="13" t="s">
        <v>72</v>
      </c>
      <c r="AY619" s="235" t="s">
        <v>126</v>
      </c>
    </row>
    <row r="620" s="13" customFormat="1">
      <c r="A620" s="13"/>
      <c r="B620" s="226"/>
      <c r="C620" s="227"/>
      <c r="D620" s="219" t="s">
        <v>139</v>
      </c>
      <c r="E620" s="228" t="s">
        <v>19</v>
      </c>
      <c r="F620" s="229" t="s">
        <v>1912</v>
      </c>
      <c r="G620" s="227"/>
      <c r="H620" s="228" t="s">
        <v>19</v>
      </c>
      <c r="I620" s="230"/>
      <c r="J620" s="227"/>
      <c r="K620" s="227"/>
      <c r="L620" s="231"/>
      <c r="M620" s="232"/>
      <c r="N620" s="233"/>
      <c r="O620" s="233"/>
      <c r="P620" s="233"/>
      <c r="Q620" s="233"/>
      <c r="R620" s="233"/>
      <c r="S620" s="233"/>
      <c r="T620" s="23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5" t="s">
        <v>139</v>
      </c>
      <c r="AU620" s="235" t="s">
        <v>82</v>
      </c>
      <c r="AV620" s="13" t="s">
        <v>80</v>
      </c>
      <c r="AW620" s="13" t="s">
        <v>33</v>
      </c>
      <c r="AX620" s="13" t="s">
        <v>72</v>
      </c>
      <c r="AY620" s="235" t="s">
        <v>126</v>
      </c>
    </row>
    <row r="621" s="13" customFormat="1">
      <c r="A621" s="13"/>
      <c r="B621" s="226"/>
      <c r="C621" s="227"/>
      <c r="D621" s="219" t="s">
        <v>139</v>
      </c>
      <c r="E621" s="228" t="s">
        <v>19</v>
      </c>
      <c r="F621" s="229" t="s">
        <v>1913</v>
      </c>
      <c r="G621" s="227"/>
      <c r="H621" s="228" t="s">
        <v>19</v>
      </c>
      <c r="I621" s="230"/>
      <c r="J621" s="227"/>
      <c r="K621" s="227"/>
      <c r="L621" s="231"/>
      <c r="M621" s="232"/>
      <c r="N621" s="233"/>
      <c r="O621" s="233"/>
      <c r="P621" s="233"/>
      <c r="Q621" s="233"/>
      <c r="R621" s="233"/>
      <c r="S621" s="233"/>
      <c r="T621" s="23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5" t="s">
        <v>139</v>
      </c>
      <c r="AU621" s="235" t="s">
        <v>82</v>
      </c>
      <c r="AV621" s="13" t="s">
        <v>80</v>
      </c>
      <c r="AW621" s="13" t="s">
        <v>33</v>
      </c>
      <c r="AX621" s="13" t="s">
        <v>72</v>
      </c>
      <c r="AY621" s="235" t="s">
        <v>126</v>
      </c>
    </row>
    <row r="622" s="14" customFormat="1">
      <c r="A622" s="14"/>
      <c r="B622" s="236"/>
      <c r="C622" s="237"/>
      <c r="D622" s="219" t="s">
        <v>139</v>
      </c>
      <c r="E622" s="239" t="s">
        <v>19</v>
      </c>
      <c r="F622" s="252" t="s">
        <v>255</v>
      </c>
      <c r="G622" s="237"/>
      <c r="H622" s="240">
        <v>235.858</v>
      </c>
      <c r="I622" s="241"/>
      <c r="J622" s="237"/>
      <c r="K622" s="237"/>
      <c r="L622" s="242"/>
      <c r="M622" s="243"/>
      <c r="N622" s="244"/>
      <c r="O622" s="244"/>
      <c r="P622" s="244"/>
      <c r="Q622" s="244"/>
      <c r="R622" s="244"/>
      <c r="S622" s="244"/>
      <c r="T622" s="24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6" t="s">
        <v>139</v>
      </c>
      <c r="AU622" s="246" t="s">
        <v>82</v>
      </c>
      <c r="AV622" s="14" t="s">
        <v>82</v>
      </c>
      <c r="AW622" s="14" t="s">
        <v>33</v>
      </c>
      <c r="AX622" s="14" t="s">
        <v>80</v>
      </c>
      <c r="AY622" s="246" t="s">
        <v>126</v>
      </c>
    </row>
    <row r="623" s="2" customFormat="1">
      <c r="A623" s="40"/>
      <c r="B623" s="41"/>
      <c r="C623" s="42"/>
      <c r="D623" s="219" t="s">
        <v>311</v>
      </c>
      <c r="E623" s="42"/>
      <c r="F623" s="253" t="s">
        <v>1687</v>
      </c>
      <c r="G623" s="42"/>
      <c r="H623" s="42"/>
      <c r="I623" s="42"/>
      <c r="J623" s="42"/>
      <c r="K623" s="42"/>
      <c r="L623" s="46"/>
      <c r="M623" s="222"/>
      <c r="N623" s="223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U623" s="19" t="s">
        <v>82</v>
      </c>
    </row>
    <row r="624" s="2" customFormat="1">
      <c r="A624" s="40"/>
      <c r="B624" s="41"/>
      <c r="C624" s="42"/>
      <c r="D624" s="219" t="s">
        <v>311</v>
      </c>
      <c r="E624" s="42"/>
      <c r="F624" s="254" t="s">
        <v>1688</v>
      </c>
      <c r="G624" s="42"/>
      <c r="H624" s="255">
        <v>145.559</v>
      </c>
      <c r="I624" s="42"/>
      <c r="J624" s="42"/>
      <c r="K624" s="42"/>
      <c r="L624" s="46"/>
      <c r="M624" s="222"/>
      <c r="N624" s="223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U624" s="19" t="s">
        <v>82</v>
      </c>
    </row>
    <row r="625" s="2" customFormat="1">
      <c r="A625" s="40"/>
      <c r="B625" s="41"/>
      <c r="C625" s="42"/>
      <c r="D625" s="219" t="s">
        <v>311</v>
      </c>
      <c r="E625" s="42"/>
      <c r="F625" s="254" t="s">
        <v>1689</v>
      </c>
      <c r="G625" s="42"/>
      <c r="H625" s="255">
        <v>24.774999999999999</v>
      </c>
      <c r="I625" s="42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U625" s="19" t="s">
        <v>82</v>
      </c>
    </row>
    <row r="626" s="2" customFormat="1">
      <c r="A626" s="40"/>
      <c r="B626" s="41"/>
      <c r="C626" s="42"/>
      <c r="D626" s="219" t="s">
        <v>311</v>
      </c>
      <c r="E626" s="42"/>
      <c r="F626" s="256" t="s">
        <v>1690</v>
      </c>
      <c r="G626" s="42"/>
      <c r="H626" s="42"/>
      <c r="I626" s="42"/>
      <c r="J626" s="42"/>
      <c r="K626" s="42"/>
      <c r="L626" s="46"/>
      <c r="M626" s="222"/>
      <c r="N626" s="223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U626" s="19" t="s">
        <v>82</v>
      </c>
    </row>
    <row r="627" s="2" customFormat="1">
      <c r="A627" s="40"/>
      <c r="B627" s="41"/>
      <c r="C627" s="42"/>
      <c r="D627" s="219" t="s">
        <v>311</v>
      </c>
      <c r="E627" s="42"/>
      <c r="F627" s="257" t="s">
        <v>1691</v>
      </c>
      <c r="G627" s="42"/>
      <c r="H627" s="255">
        <v>145.559</v>
      </c>
      <c r="I627" s="42"/>
      <c r="J627" s="42"/>
      <c r="K627" s="42"/>
      <c r="L627" s="46"/>
      <c r="M627" s="222"/>
      <c r="N627" s="223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U627" s="19" t="s">
        <v>82</v>
      </c>
    </row>
    <row r="628" s="2" customFormat="1">
      <c r="A628" s="40"/>
      <c r="B628" s="41"/>
      <c r="C628" s="42"/>
      <c r="D628" s="219" t="s">
        <v>311</v>
      </c>
      <c r="E628" s="42"/>
      <c r="F628" s="256" t="s">
        <v>1692</v>
      </c>
      <c r="G628" s="42"/>
      <c r="H628" s="42"/>
      <c r="I628" s="42"/>
      <c r="J628" s="42"/>
      <c r="K628" s="42"/>
      <c r="L628" s="46"/>
      <c r="M628" s="222"/>
      <c r="N628" s="223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U628" s="19" t="s">
        <v>82</v>
      </c>
    </row>
    <row r="629" s="2" customFormat="1">
      <c r="A629" s="40"/>
      <c r="B629" s="41"/>
      <c r="C629" s="42"/>
      <c r="D629" s="219" t="s">
        <v>311</v>
      </c>
      <c r="E629" s="42"/>
      <c r="F629" s="257" t="s">
        <v>1693</v>
      </c>
      <c r="G629" s="42"/>
      <c r="H629" s="255">
        <v>24.774999999999999</v>
      </c>
      <c r="I629" s="42"/>
      <c r="J629" s="42"/>
      <c r="K629" s="42"/>
      <c r="L629" s="46"/>
      <c r="M629" s="222"/>
      <c r="N629" s="223"/>
      <c r="O629" s="86"/>
      <c r="P629" s="86"/>
      <c r="Q629" s="86"/>
      <c r="R629" s="86"/>
      <c r="S629" s="86"/>
      <c r="T629" s="87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U629" s="19" t="s">
        <v>82</v>
      </c>
    </row>
    <row r="630" s="2" customFormat="1">
      <c r="A630" s="40"/>
      <c r="B630" s="41"/>
      <c r="C630" s="42"/>
      <c r="D630" s="219" t="s">
        <v>311</v>
      </c>
      <c r="E630" s="42"/>
      <c r="F630" s="253" t="s">
        <v>1694</v>
      </c>
      <c r="G630" s="42"/>
      <c r="H630" s="42"/>
      <c r="I630" s="42"/>
      <c r="J630" s="42"/>
      <c r="K630" s="42"/>
      <c r="L630" s="46"/>
      <c r="M630" s="222"/>
      <c r="N630" s="223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U630" s="19" t="s">
        <v>82</v>
      </c>
    </row>
    <row r="631" s="2" customFormat="1">
      <c r="A631" s="40"/>
      <c r="B631" s="41"/>
      <c r="C631" s="42"/>
      <c r="D631" s="219" t="s">
        <v>311</v>
      </c>
      <c r="E631" s="42"/>
      <c r="F631" s="254" t="s">
        <v>1695</v>
      </c>
      <c r="G631" s="42"/>
      <c r="H631" s="255">
        <v>43.744</v>
      </c>
      <c r="I631" s="42"/>
      <c r="J631" s="42"/>
      <c r="K631" s="42"/>
      <c r="L631" s="46"/>
      <c r="M631" s="222"/>
      <c r="N631" s="223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U631" s="19" t="s">
        <v>82</v>
      </c>
    </row>
    <row r="632" s="2" customFormat="1">
      <c r="A632" s="40"/>
      <c r="B632" s="41"/>
      <c r="C632" s="42"/>
      <c r="D632" s="219" t="s">
        <v>311</v>
      </c>
      <c r="E632" s="42"/>
      <c r="F632" s="254" t="s">
        <v>1696</v>
      </c>
      <c r="G632" s="42"/>
      <c r="H632" s="255">
        <v>14.986000000000001</v>
      </c>
      <c r="I632" s="42"/>
      <c r="J632" s="42"/>
      <c r="K632" s="42"/>
      <c r="L632" s="46"/>
      <c r="M632" s="222"/>
      <c r="N632" s="223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U632" s="19" t="s">
        <v>82</v>
      </c>
    </row>
    <row r="633" s="2" customFormat="1">
      <c r="A633" s="40"/>
      <c r="B633" s="41"/>
      <c r="C633" s="42"/>
      <c r="D633" s="219" t="s">
        <v>311</v>
      </c>
      <c r="E633" s="42"/>
      <c r="F633" s="254" t="s">
        <v>1697</v>
      </c>
      <c r="G633" s="42"/>
      <c r="H633" s="255">
        <v>6.7939999999999996</v>
      </c>
      <c r="I633" s="42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U633" s="19" t="s">
        <v>82</v>
      </c>
    </row>
    <row r="634" s="2" customFormat="1">
      <c r="A634" s="40"/>
      <c r="B634" s="41"/>
      <c r="C634" s="42"/>
      <c r="D634" s="219" t="s">
        <v>311</v>
      </c>
      <c r="E634" s="42"/>
      <c r="F634" s="256" t="s">
        <v>1698</v>
      </c>
      <c r="G634" s="42"/>
      <c r="H634" s="42"/>
      <c r="I634" s="42"/>
      <c r="J634" s="42"/>
      <c r="K634" s="42"/>
      <c r="L634" s="46"/>
      <c r="M634" s="222"/>
      <c r="N634" s="223"/>
      <c r="O634" s="86"/>
      <c r="P634" s="86"/>
      <c r="Q634" s="86"/>
      <c r="R634" s="86"/>
      <c r="S634" s="86"/>
      <c r="T634" s="87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U634" s="19" t="s">
        <v>82</v>
      </c>
    </row>
    <row r="635" s="2" customFormat="1">
      <c r="A635" s="40"/>
      <c r="B635" s="41"/>
      <c r="C635" s="42"/>
      <c r="D635" s="219" t="s">
        <v>311</v>
      </c>
      <c r="E635" s="42"/>
      <c r="F635" s="257" t="s">
        <v>1699</v>
      </c>
      <c r="G635" s="42"/>
      <c r="H635" s="255">
        <v>43.744</v>
      </c>
      <c r="I635" s="42"/>
      <c r="J635" s="42"/>
      <c r="K635" s="42"/>
      <c r="L635" s="46"/>
      <c r="M635" s="222"/>
      <c r="N635" s="223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U635" s="19" t="s">
        <v>82</v>
      </c>
    </row>
    <row r="636" s="2" customFormat="1">
      <c r="A636" s="40"/>
      <c r="B636" s="41"/>
      <c r="C636" s="42"/>
      <c r="D636" s="219" t="s">
        <v>311</v>
      </c>
      <c r="E636" s="42"/>
      <c r="F636" s="256" t="s">
        <v>1700</v>
      </c>
      <c r="G636" s="42"/>
      <c r="H636" s="42"/>
      <c r="I636" s="42"/>
      <c r="J636" s="42"/>
      <c r="K636" s="42"/>
      <c r="L636" s="46"/>
      <c r="M636" s="222"/>
      <c r="N636" s="223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U636" s="19" t="s">
        <v>82</v>
      </c>
    </row>
    <row r="637" s="2" customFormat="1">
      <c r="A637" s="40"/>
      <c r="B637" s="41"/>
      <c r="C637" s="42"/>
      <c r="D637" s="219" t="s">
        <v>311</v>
      </c>
      <c r="E637" s="42"/>
      <c r="F637" s="257" t="s">
        <v>1701</v>
      </c>
      <c r="G637" s="42"/>
      <c r="H637" s="255">
        <v>14.986000000000001</v>
      </c>
      <c r="I637" s="42"/>
      <c r="J637" s="42"/>
      <c r="K637" s="42"/>
      <c r="L637" s="46"/>
      <c r="M637" s="222"/>
      <c r="N637" s="223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U637" s="19" t="s">
        <v>82</v>
      </c>
    </row>
    <row r="638" s="2" customFormat="1">
      <c r="A638" s="40"/>
      <c r="B638" s="41"/>
      <c r="C638" s="42"/>
      <c r="D638" s="219" t="s">
        <v>311</v>
      </c>
      <c r="E638" s="42"/>
      <c r="F638" s="256" t="s">
        <v>1702</v>
      </c>
      <c r="G638" s="42"/>
      <c r="H638" s="42"/>
      <c r="I638" s="42"/>
      <c r="J638" s="42"/>
      <c r="K638" s="42"/>
      <c r="L638" s="46"/>
      <c r="M638" s="222"/>
      <c r="N638" s="223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U638" s="19" t="s">
        <v>82</v>
      </c>
    </row>
    <row r="639" s="2" customFormat="1">
      <c r="A639" s="40"/>
      <c r="B639" s="41"/>
      <c r="C639" s="42"/>
      <c r="D639" s="219" t="s">
        <v>311</v>
      </c>
      <c r="E639" s="42"/>
      <c r="F639" s="257" t="s">
        <v>1703</v>
      </c>
      <c r="G639" s="42"/>
      <c r="H639" s="255">
        <v>6.7939999999999996</v>
      </c>
      <c r="I639" s="42"/>
      <c r="J639" s="42"/>
      <c r="K639" s="42"/>
      <c r="L639" s="46"/>
      <c r="M639" s="222"/>
      <c r="N639" s="223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U639" s="19" t="s">
        <v>82</v>
      </c>
    </row>
    <row r="640" s="12" customFormat="1" ht="22.8" customHeight="1">
      <c r="A640" s="12"/>
      <c r="B640" s="190"/>
      <c r="C640" s="191"/>
      <c r="D640" s="192" t="s">
        <v>71</v>
      </c>
      <c r="E640" s="204" t="s">
        <v>739</v>
      </c>
      <c r="F640" s="204" t="s">
        <v>740</v>
      </c>
      <c r="G640" s="191"/>
      <c r="H640" s="191"/>
      <c r="I640" s="194"/>
      <c r="J640" s="205">
        <f>BK640</f>
        <v>0</v>
      </c>
      <c r="K640" s="191"/>
      <c r="L640" s="196"/>
      <c r="M640" s="197"/>
      <c r="N640" s="198"/>
      <c r="O640" s="198"/>
      <c r="P640" s="199">
        <f>SUM(P641:P646)</f>
        <v>0</v>
      </c>
      <c r="Q640" s="198"/>
      <c r="R640" s="199">
        <f>SUM(R641:R646)</f>
        <v>0</v>
      </c>
      <c r="S640" s="198"/>
      <c r="T640" s="200">
        <f>SUM(T641:T646)</f>
        <v>0</v>
      </c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R640" s="201" t="s">
        <v>80</v>
      </c>
      <c r="AT640" s="202" t="s">
        <v>71</v>
      </c>
      <c r="AU640" s="202" t="s">
        <v>80</v>
      </c>
      <c r="AY640" s="201" t="s">
        <v>126</v>
      </c>
      <c r="BK640" s="203">
        <f>SUM(BK641:BK646)</f>
        <v>0</v>
      </c>
    </row>
    <row r="641" s="2" customFormat="1" ht="16.5" customHeight="1">
      <c r="A641" s="40"/>
      <c r="B641" s="41"/>
      <c r="C641" s="206" t="s">
        <v>1914</v>
      </c>
      <c r="D641" s="206" t="s">
        <v>129</v>
      </c>
      <c r="E641" s="207" t="s">
        <v>742</v>
      </c>
      <c r="F641" s="208" t="s">
        <v>743</v>
      </c>
      <c r="G641" s="209" t="s">
        <v>358</v>
      </c>
      <c r="H641" s="210">
        <v>42.332999999999998</v>
      </c>
      <c r="I641" s="211"/>
      <c r="J641" s="212">
        <f>ROUND(I641*H641,2)</f>
        <v>0</v>
      </c>
      <c r="K641" s="208" t="s">
        <v>133</v>
      </c>
      <c r="L641" s="46"/>
      <c r="M641" s="213" t="s">
        <v>19</v>
      </c>
      <c r="N641" s="214" t="s">
        <v>43</v>
      </c>
      <c r="O641" s="86"/>
      <c r="P641" s="215">
        <f>O641*H641</f>
        <v>0</v>
      </c>
      <c r="Q641" s="215">
        <v>0</v>
      </c>
      <c r="R641" s="215">
        <f>Q641*H641</f>
        <v>0</v>
      </c>
      <c r="S641" s="215">
        <v>0</v>
      </c>
      <c r="T641" s="216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7" t="s">
        <v>153</v>
      </c>
      <c r="AT641" s="217" t="s">
        <v>129</v>
      </c>
      <c r="AU641" s="217" t="s">
        <v>82</v>
      </c>
      <c r="AY641" s="19" t="s">
        <v>126</v>
      </c>
      <c r="BE641" s="218">
        <f>IF(N641="základní",J641,0)</f>
        <v>0</v>
      </c>
      <c r="BF641" s="218">
        <f>IF(N641="snížená",J641,0)</f>
        <v>0</v>
      </c>
      <c r="BG641" s="218">
        <f>IF(N641="zákl. přenesená",J641,0)</f>
        <v>0</v>
      </c>
      <c r="BH641" s="218">
        <f>IF(N641="sníž. přenesená",J641,0)</f>
        <v>0</v>
      </c>
      <c r="BI641" s="218">
        <f>IF(N641="nulová",J641,0)</f>
        <v>0</v>
      </c>
      <c r="BJ641" s="19" t="s">
        <v>80</v>
      </c>
      <c r="BK641" s="218">
        <f>ROUND(I641*H641,2)</f>
        <v>0</v>
      </c>
      <c r="BL641" s="19" t="s">
        <v>153</v>
      </c>
      <c r="BM641" s="217" t="s">
        <v>1915</v>
      </c>
    </row>
    <row r="642" s="2" customFormat="1">
      <c r="A642" s="40"/>
      <c r="B642" s="41"/>
      <c r="C642" s="42"/>
      <c r="D642" s="219" t="s">
        <v>136</v>
      </c>
      <c r="E642" s="42"/>
      <c r="F642" s="220" t="s">
        <v>745</v>
      </c>
      <c r="G642" s="42"/>
      <c r="H642" s="42"/>
      <c r="I642" s="221"/>
      <c r="J642" s="42"/>
      <c r="K642" s="42"/>
      <c r="L642" s="46"/>
      <c r="M642" s="222"/>
      <c r="N642" s="223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136</v>
      </c>
      <c r="AU642" s="19" t="s">
        <v>82</v>
      </c>
    </row>
    <row r="643" s="2" customFormat="1">
      <c r="A643" s="40"/>
      <c r="B643" s="41"/>
      <c r="C643" s="42"/>
      <c r="D643" s="224" t="s">
        <v>137</v>
      </c>
      <c r="E643" s="42"/>
      <c r="F643" s="225" t="s">
        <v>746</v>
      </c>
      <c r="G643" s="42"/>
      <c r="H643" s="42"/>
      <c r="I643" s="221"/>
      <c r="J643" s="42"/>
      <c r="K643" s="42"/>
      <c r="L643" s="46"/>
      <c r="M643" s="222"/>
      <c r="N643" s="223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137</v>
      </c>
      <c r="AU643" s="19" t="s">
        <v>82</v>
      </c>
    </row>
    <row r="644" s="2" customFormat="1" ht="21.75" customHeight="1">
      <c r="A644" s="40"/>
      <c r="B644" s="41"/>
      <c r="C644" s="206" t="s">
        <v>878</v>
      </c>
      <c r="D644" s="206" t="s">
        <v>129</v>
      </c>
      <c r="E644" s="207" t="s">
        <v>748</v>
      </c>
      <c r="F644" s="208" t="s">
        <v>749</v>
      </c>
      <c r="G644" s="209" t="s">
        <v>358</v>
      </c>
      <c r="H644" s="210">
        <v>42.332999999999998</v>
      </c>
      <c r="I644" s="211"/>
      <c r="J644" s="212">
        <f>ROUND(I644*H644,2)</f>
        <v>0</v>
      </c>
      <c r="K644" s="208" t="s">
        <v>133</v>
      </c>
      <c r="L644" s="46"/>
      <c r="M644" s="213" t="s">
        <v>19</v>
      </c>
      <c r="N644" s="214" t="s">
        <v>43</v>
      </c>
      <c r="O644" s="86"/>
      <c r="P644" s="215">
        <f>O644*H644</f>
        <v>0</v>
      </c>
      <c r="Q644" s="215">
        <v>0</v>
      </c>
      <c r="R644" s="215">
        <f>Q644*H644</f>
        <v>0</v>
      </c>
      <c r="S644" s="215">
        <v>0</v>
      </c>
      <c r="T644" s="216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7" t="s">
        <v>153</v>
      </c>
      <c r="AT644" s="217" t="s">
        <v>129</v>
      </c>
      <c r="AU644" s="217" t="s">
        <v>82</v>
      </c>
      <c r="AY644" s="19" t="s">
        <v>126</v>
      </c>
      <c r="BE644" s="218">
        <f>IF(N644="základní",J644,0)</f>
        <v>0</v>
      </c>
      <c r="BF644" s="218">
        <f>IF(N644="snížená",J644,0)</f>
        <v>0</v>
      </c>
      <c r="BG644" s="218">
        <f>IF(N644="zákl. přenesená",J644,0)</f>
        <v>0</v>
      </c>
      <c r="BH644" s="218">
        <f>IF(N644="sníž. přenesená",J644,0)</f>
        <v>0</v>
      </c>
      <c r="BI644" s="218">
        <f>IF(N644="nulová",J644,0)</f>
        <v>0</v>
      </c>
      <c r="BJ644" s="19" t="s">
        <v>80</v>
      </c>
      <c r="BK644" s="218">
        <f>ROUND(I644*H644,2)</f>
        <v>0</v>
      </c>
      <c r="BL644" s="19" t="s">
        <v>153</v>
      </c>
      <c r="BM644" s="217" t="s">
        <v>1916</v>
      </c>
    </row>
    <row r="645" s="2" customFormat="1">
      <c r="A645" s="40"/>
      <c r="B645" s="41"/>
      <c r="C645" s="42"/>
      <c r="D645" s="219" t="s">
        <v>136</v>
      </c>
      <c r="E645" s="42"/>
      <c r="F645" s="220" t="s">
        <v>751</v>
      </c>
      <c r="G645" s="42"/>
      <c r="H645" s="42"/>
      <c r="I645" s="221"/>
      <c r="J645" s="42"/>
      <c r="K645" s="42"/>
      <c r="L645" s="46"/>
      <c r="M645" s="222"/>
      <c r="N645" s="223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136</v>
      </c>
      <c r="AU645" s="19" t="s">
        <v>82</v>
      </c>
    </row>
    <row r="646" s="2" customFormat="1">
      <c r="A646" s="40"/>
      <c r="B646" s="41"/>
      <c r="C646" s="42"/>
      <c r="D646" s="224" t="s">
        <v>137</v>
      </c>
      <c r="E646" s="42"/>
      <c r="F646" s="225" t="s">
        <v>752</v>
      </c>
      <c r="G646" s="42"/>
      <c r="H646" s="42"/>
      <c r="I646" s="221"/>
      <c r="J646" s="42"/>
      <c r="K646" s="42"/>
      <c r="L646" s="46"/>
      <c r="M646" s="279"/>
      <c r="N646" s="280"/>
      <c r="O646" s="281"/>
      <c r="P646" s="281"/>
      <c r="Q646" s="281"/>
      <c r="R646" s="281"/>
      <c r="S646" s="281"/>
      <c r="T646" s="282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19" t="s">
        <v>137</v>
      </c>
      <c r="AU646" s="19" t="s">
        <v>82</v>
      </c>
    </row>
    <row r="647" s="2" customFormat="1" ht="6.96" customHeight="1">
      <c r="A647" s="40"/>
      <c r="B647" s="61"/>
      <c r="C647" s="62"/>
      <c r="D647" s="62"/>
      <c r="E647" s="62"/>
      <c r="F647" s="62"/>
      <c r="G647" s="62"/>
      <c r="H647" s="62"/>
      <c r="I647" s="62"/>
      <c r="J647" s="62"/>
      <c r="K647" s="62"/>
      <c r="L647" s="46"/>
      <c r="M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</row>
  </sheetData>
  <sheetProtection sheet="1" autoFilter="0" formatColumns="0" formatRows="0" objects="1" scenarios="1" spinCount="100000" saltValue="KCyrIe3pTQptkc2G5KJ2qMLyrbNzvpwxeARFVN0M/JD6ooA9+bNEpHorSpHAJXOOSGJvyRaQPz6vp4+qWUU9gA==" hashValue="/WMySnr/mM6iaxboJRRkmqPaiVugjjHf2PFgamSkX3VTo8qfs9ObWmdRH5i5hNCk7ZRKE/y0f5VBwq94J0Jngg==" algorithmName="SHA-512" password="9A93"/>
  <autoFilter ref="C85:K64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4" r:id="rId1" display="https://podminky.urs.cz/item/CS_URS_2024_02/115001101"/>
    <hyperlink ref="F97" r:id="rId2" display="https://podminky.urs.cz/item/CS_URS_2024_02/115101201"/>
    <hyperlink ref="F100" r:id="rId3" display="https://podminky.urs.cz/item/CS_URS_2024_02/115101301"/>
    <hyperlink ref="F103" r:id="rId4" display="https://podminky.urs.cz/item/CS_URS_2024_02/132312221"/>
    <hyperlink ref="F108" r:id="rId5" display="https://podminky.urs.cz/item/CS_URS_2024_02/132351254"/>
    <hyperlink ref="F116" r:id="rId6" display="VV0006"/>
    <hyperlink ref="F136" r:id="rId7" display="https://podminky.urs.cz/item/CS_URS_2024_02/133351101"/>
    <hyperlink ref="F141" r:id="rId8" display="https://podminky.urs.cz/item/CS_URS_2024_02/162751137"/>
    <hyperlink ref="F150" r:id="rId9" display="https://podminky.urs.cz/item/CS_URS_2024_02/171201231"/>
    <hyperlink ref="F154" r:id="rId10" display="https://podminky.urs.cz/item/CS_URS_2024_02/171251201"/>
    <hyperlink ref="F157" r:id="rId11" display="https://podminky.urs.cz/item/CS_URS_2024_02/174151101"/>
    <hyperlink ref="F168" r:id="rId12" display="VV0009"/>
    <hyperlink ref="F187" r:id="rId13" display="VV0010"/>
    <hyperlink ref="F197" r:id="rId14" display="https://podminky.urs.cz/item/CS_URS_2024_02/460281113"/>
    <hyperlink ref="F201" r:id="rId15" display="VV0011"/>
    <hyperlink ref="F221" r:id="rId16" display="https://podminky.urs.cz/item/CS_URS_2024_02/460281114"/>
    <hyperlink ref="F225" r:id="rId17" display="VV0012"/>
    <hyperlink ref="F245" r:id="rId18" display="https://podminky.urs.cz/item/CS_URS_2024_02/460281123"/>
    <hyperlink ref="F248" r:id="rId19" display="https://podminky.urs.cz/item/CS_URS_2024_02/460281124"/>
    <hyperlink ref="F252" r:id="rId20" display="https://podminky.urs.cz/item/CS_URS_2024_02/175151101"/>
    <hyperlink ref="F256" r:id="rId21" display="VV0008"/>
    <hyperlink ref="F279" r:id="rId22" display="https://podminky.urs.cz/item/CS_URS_2024_02/273313511"/>
    <hyperlink ref="F285" r:id="rId23" display="https://podminky.urs.cz/item/CS_URS_2024_02/451572111"/>
    <hyperlink ref="F289" r:id="rId24" display="VV0007"/>
    <hyperlink ref="F310" r:id="rId25" display="https://podminky.urs.cz/item/CS_URS_2024_02/591141111"/>
    <hyperlink ref="F318" r:id="rId26" display="https://podminky.urs.cz/item/CS_URS_2024_02/871313123"/>
    <hyperlink ref="F323" r:id="rId27" display="VV0001"/>
    <hyperlink ref="F340" r:id="rId28" display="VV0002"/>
    <hyperlink ref="F358" r:id="rId29" display="https://podminky.urs.cz/item/CS_URS_2024_02/871373123"/>
    <hyperlink ref="F363" r:id="rId30" display="VV0003"/>
    <hyperlink ref="F376" r:id="rId31" display="VV0005"/>
    <hyperlink ref="F389" r:id="rId32" display="VV0004"/>
    <hyperlink ref="F400" r:id="rId33" display="https://podminky.urs.cz/item/CS_URS_2024_02/452112122"/>
    <hyperlink ref="F419" r:id="rId34" display="https://podminky.urs.cz/item/CS_URS_2024_02/877310310"/>
    <hyperlink ref="F437" r:id="rId35" display="https://podminky.urs.cz/item/CS_URS_2024_02/877310320"/>
    <hyperlink ref="F444" r:id="rId36" display="https://podminky.urs.cz/item/CS_URS_2024_02/877370310"/>
    <hyperlink ref="F450" r:id="rId37" display="https://podminky.urs.cz/item/CS_URS_2024_02/877370320"/>
    <hyperlink ref="F463" r:id="rId38" display="https://podminky.urs.cz/item/CS_URS_2024_02/894410101"/>
    <hyperlink ref="F478" r:id="rId39" display="https://podminky.urs.cz/item/CS_URS_2024_02/894410211"/>
    <hyperlink ref="F488" r:id="rId40" display="https://podminky.urs.cz/item/CS_URS_2024_02/894410212"/>
    <hyperlink ref="F498" r:id="rId41" display="https://podminky.urs.cz/item/CS_URS_2024_02/894410213"/>
    <hyperlink ref="F505" r:id="rId42" display="https://podminky.urs.cz/item/CS_URS_2024_02/894410232"/>
    <hyperlink ref="F522" r:id="rId43" display="https://podminky.urs.cz/item/CS_URS_2024_02/895941342"/>
    <hyperlink ref="F527" r:id="rId44" display="https://podminky.urs.cz/item/CS_URS_2024_02/895941351"/>
    <hyperlink ref="F532" r:id="rId45" display="https://podminky.urs.cz/item/CS_URS_2024_02/895941361"/>
    <hyperlink ref="F537" r:id="rId46" display="https://podminky.urs.cz/item/CS_URS_2024_02/895941367"/>
    <hyperlink ref="F542" r:id="rId47" display="https://podminky.urs.cz/item/CS_URS_2024_02/899204112"/>
    <hyperlink ref="F549" r:id="rId48" display="https://podminky.urs.cz/item/CS_URS_2024_02/894812325"/>
    <hyperlink ref="F555" r:id="rId49" display="https://podminky.urs.cz/item/CS_URS_2024_02/894812336"/>
    <hyperlink ref="F609" r:id="rId50" display="https://podminky.urs.cz/item/CS_URS_2024_02/899620121"/>
    <hyperlink ref="F612" r:id="rId51" display="https://podminky.urs.cz/item/CS_URS_2024_02/899641121"/>
    <hyperlink ref="F615" r:id="rId52" display="https://podminky.urs.cz/item/CS_URS_2024_02/899640122"/>
    <hyperlink ref="F618" r:id="rId53" display="https://podminky.urs.cz/item/CS_URS_2024_02/899722113"/>
    <hyperlink ref="F622" r:id="rId54" display="VV0013"/>
    <hyperlink ref="F643" r:id="rId55" display="https://podminky.urs.cz/item/CS_URS_2024_02/998276101"/>
    <hyperlink ref="F646" r:id="rId56" display="https://podminky.urs.cz/item/CS_URS_2024_02/99827612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22"/>
    </row>
    <row r="4" s="1" customFormat="1" ht="24.96" customHeight="1">
      <c r="B4" s="22"/>
      <c r="C4" s="132" t="s">
        <v>1917</v>
      </c>
      <c r="H4" s="22"/>
    </row>
    <row r="5" s="1" customFormat="1" ht="12" customHeight="1">
      <c r="B5" s="22"/>
      <c r="C5" s="284" t="s">
        <v>13</v>
      </c>
      <c r="D5" s="142" t="s">
        <v>14</v>
      </c>
      <c r="E5" s="1"/>
      <c r="F5" s="1"/>
      <c r="H5" s="22"/>
    </row>
    <row r="6" s="1" customFormat="1" ht="36.96" customHeight="1">
      <c r="B6" s="22"/>
      <c r="C6" s="285" t="s">
        <v>16</v>
      </c>
      <c r="D6" s="286" t="s">
        <v>17</v>
      </c>
      <c r="E6" s="1"/>
      <c r="F6" s="1"/>
      <c r="H6" s="22"/>
    </row>
    <row r="7" s="1" customFormat="1" ht="16.5" customHeight="1">
      <c r="B7" s="22"/>
      <c r="C7" s="134" t="s">
        <v>23</v>
      </c>
      <c r="D7" s="139" t="str">
        <f>'Rekapitulace stavby'!AN8</f>
        <v>8. 11. 2024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79"/>
      <c r="B9" s="287"/>
      <c r="C9" s="288" t="s">
        <v>53</v>
      </c>
      <c r="D9" s="289" t="s">
        <v>54</v>
      </c>
      <c r="E9" s="289" t="s">
        <v>112</v>
      </c>
      <c r="F9" s="290" t="s">
        <v>1918</v>
      </c>
      <c r="G9" s="179"/>
      <c r="H9" s="287"/>
    </row>
    <row r="10" s="2" customFormat="1" ht="26.4" customHeight="1">
      <c r="A10" s="40"/>
      <c r="B10" s="46"/>
      <c r="C10" s="291" t="s">
        <v>83</v>
      </c>
      <c r="D10" s="291" t="s">
        <v>84</v>
      </c>
      <c r="E10" s="40"/>
      <c r="F10" s="40"/>
      <c r="G10" s="40"/>
      <c r="H10" s="46"/>
    </row>
    <row r="11" s="8" customFormat="1" ht="16.8" customHeight="1">
      <c r="A11" s="140"/>
      <c r="B11" s="141"/>
      <c r="C11" s="292" t="s">
        <v>221</v>
      </c>
      <c r="D11" s="293" t="s">
        <v>222</v>
      </c>
      <c r="E11" s="293" t="s">
        <v>19</v>
      </c>
      <c r="F11" s="294">
        <v>125.91800000000001</v>
      </c>
      <c r="G11" s="140"/>
      <c r="H11" s="141"/>
    </row>
    <row r="12" s="2" customFormat="1" ht="16.8" customHeight="1">
      <c r="A12" s="40"/>
      <c r="B12" s="46"/>
      <c r="C12" s="295" t="s">
        <v>19</v>
      </c>
      <c r="D12" s="295" t="s">
        <v>1919</v>
      </c>
      <c r="E12" s="19" t="s">
        <v>19</v>
      </c>
      <c r="F12" s="296">
        <v>125.91800000000001</v>
      </c>
      <c r="G12" s="40"/>
      <c r="H12" s="46"/>
    </row>
    <row r="13" s="2" customFormat="1" ht="16.8" customHeight="1">
      <c r="A13" s="40"/>
      <c r="B13" s="46"/>
      <c r="C13" s="297" t="s">
        <v>1920</v>
      </c>
      <c r="D13" s="40"/>
      <c r="E13" s="40"/>
      <c r="F13" s="40"/>
      <c r="G13" s="40"/>
      <c r="H13" s="46"/>
    </row>
    <row r="14" s="2" customFormat="1" ht="16.8" customHeight="1">
      <c r="A14" s="40"/>
      <c r="B14" s="46"/>
      <c r="C14" s="295" t="s">
        <v>490</v>
      </c>
      <c r="D14" s="295" t="s">
        <v>491</v>
      </c>
      <c r="E14" s="19" t="s">
        <v>277</v>
      </c>
      <c r="F14" s="296">
        <v>132</v>
      </c>
      <c r="G14" s="40"/>
      <c r="H14" s="46"/>
    </row>
    <row r="15" s="8" customFormat="1" ht="16.8" customHeight="1">
      <c r="A15" s="140"/>
      <c r="B15" s="141"/>
      <c r="C15" s="292" t="s">
        <v>224</v>
      </c>
      <c r="D15" s="293" t="s">
        <v>225</v>
      </c>
      <c r="E15" s="293" t="s">
        <v>19</v>
      </c>
      <c r="F15" s="294">
        <v>17.988</v>
      </c>
      <c r="G15" s="140"/>
      <c r="H15" s="141"/>
    </row>
    <row r="16" s="2" customFormat="1" ht="16.8" customHeight="1">
      <c r="A16" s="40"/>
      <c r="B16" s="46"/>
      <c r="C16" s="295" t="s">
        <v>19</v>
      </c>
      <c r="D16" s="295" t="s">
        <v>1921</v>
      </c>
      <c r="E16" s="19" t="s">
        <v>19</v>
      </c>
      <c r="F16" s="296">
        <v>17.988</v>
      </c>
      <c r="G16" s="40"/>
      <c r="H16" s="46"/>
    </row>
    <row r="17" s="2" customFormat="1" ht="16.8" customHeight="1">
      <c r="A17" s="40"/>
      <c r="B17" s="46"/>
      <c r="C17" s="297" t="s">
        <v>1920</v>
      </c>
      <c r="D17" s="40"/>
      <c r="E17" s="40"/>
      <c r="F17" s="40"/>
      <c r="G17" s="40"/>
      <c r="H17" s="46"/>
    </row>
    <row r="18" s="2" customFormat="1" ht="16.8" customHeight="1">
      <c r="A18" s="40"/>
      <c r="B18" s="46"/>
      <c r="C18" s="295" t="s">
        <v>502</v>
      </c>
      <c r="D18" s="295" t="s">
        <v>503</v>
      </c>
      <c r="E18" s="19" t="s">
        <v>277</v>
      </c>
      <c r="F18" s="296">
        <v>19</v>
      </c>
      <c r="G18" s="40"/>
      <c r="H18" s="46"/>
    </row>
    <row r="19" s="8" customFormat="1" ht="16.8" customHeight="1">
      <c r="A19" s="140"/>
      <c r="B19" s="141"/>
      <c r="C19" s="292" t="s">
        <v>227</v>
      </c>
      <c r="D19" s="293" t="s">
        <v>228</v>
      </c>
      <c r="E19" s="293" t="s">
        <v>19</v>
      </c>
      <c r="F19" s="294">
        <v>46.991</v>
      </c>
      <c r="G19" s="140"/>
      <c r="H19" s="141"/>
    </row>
    <row r="20" s="2" customFormat="1" ht="16.8" customHeight="1">
      <c r="A20" s="40"/>
      <c r="B20" s="46"/>
      <c r="C20" s="295" t="s">
        <v>19</v>
      </c>
      <c r="D20" s="295" t="s">
        <v>1922</v>
      </c>
      <c r="E20" s="19" t="s">
        <v>19</v>
      </c>
      <c r="F20" s="296">
        <v>46.991</v>
      </c>
      <c r="G20" s="40"/>
      <c r="H20" s="46"/>
    </row>
    <row r="21" s="2" customFormat="1" ht="16.8" customHeight="1">
      <c r="A21" s="40"/>
      <c r="B21" s="46"/>
      <c r="C21" s="297" t="s">
        <v>1920</v>
      </c>
      <c r="D21" s="40"/>
      <c r="E21" s="40"/>
      <c r="F21" s="40"/>
      <c r="G21" s="40"/>
      <c r="H21" s="46"/>
    </row>
    <row r="22" s="2" customFormat="1" ht="16.8" customHeight="1">
      <c r="A22" s="40"/>
      <c r="B22" s="46"/>
      <c r="C22" s="295" t="s">
        <v>472</v>
      </c>
      <c r="D22" s="295" t="s">
        <v>473</v>
      </c>
      <c r="E22" s="19" t="s">
        <v>277</v>
      </c>
      <c r="F22" s="296">
        <v>48</v>
      </c>
      <c r="G22" s="40"/>
      <c r="H22" s="46"/>
    </row>
    <row r="23" s="8" customFormat="1" ht="16.8" customHeight="1">
      <c r="A23" s="140"/>
      <c r="B23" s="141"/>
      <c r="C23" s="292" t="s">
        <v>230</v>
      </c>
      <c r="D23" s="293" t="s">
        <v>231</v>
      </c>
      <c r="E23" s="293" t="s">
        <v>19</v>
      </c>
      <c r="F23" s="294">
        <v>8.2919999999999998</v>
      </c>
      <c r="G23" s="140"/>
      <c r="H23" s="141"/>
    </row>
    <row r="24" s="2" customFormat="1" ht="16.8" customHeight="1">
      <c r="A24" s="40"/>
      <c r="B24" s="46"/>
      <c r="C24" s="295" t="s">
        <v>19</v>
      </c>
      <c r="D24" s="295" t="s">
        <v>1923</v>
      </c>
      <c r="E24" s="19" t="s">
        <v>19</v>
      </c>
      <c r="F24" s="296">
        <v>8.2919999999999998</v>
      </c>
      <c r="G24" s="40"/>
      <c r="H24" s="46"/>
    </row>
    <row r="25" s="2" customFormat="1" ht="16.8" customHeight="1">
      <c r="A25" s="40"/>
      <c r="B25" s="46"/>
      <c r="C25" s="297" t="s">
        <v>1920</v>
      </c>
      <c r="D25" s="40"/>
      <c r="E25" s="40"/>
      <c r="F25" s="40"/>
      <c r="G25" s="40"/>
      <c r="H25" s="46"/>
    </row>
    <row r="26" s="2" customFormat="1" ht="16.8" customHeight="1">
      <c r="A26" s="40"/>
      <c r="B26" s="46"/>
      <c r="C26" s="295" t="s">
        <v>478</v>
      </c>
      <c r="D26" s="295" t="s">
        <v>479</v>
      </c>
      <c r="E26" s="19" t="s">
        <v>277</v>
      </c>
      <c r="F26" s="296">
        <v>9</v>
      </c>
      <c r="G26" s="40"/>
      <c r="H26" s="46"/>
    </row>
    <row r="27" s="8" customFormat="1" ht="16.8" customHeight="1">
      <c r="A27" s="140"/>
      <c r="B27" s="141"/>
      <c r="C27" s="292" t="s">
        <v>233</v>
      </c>
      <c r="D27" s="293" t="s">
        <v>234</v>
      </c>
      <c r="E27" s="293" t="s">
        <v>19</v>
      </c>
      <c r="F27" s="294">
        <v>283.69099999999997</v>
      </c>
      <c r="G27" s="140"/>
      <c r="H27" s="141"/>
    </row>
    <row r="28" s="2" customFormat="1" ht="16.8" customHeight="1">
      <c r="A28" s="40"/>
      <c r="B28" s="46"/>
      <c r="C28" s="295" t="s">
        <v>19</v>
      </c>
      <c r="D28" s="295" t="s">
        <v>1924</v>
      </c>
      <c r="E28" s="19" t="s">
        <v>19</v>
      </c>
      <c r="F28" s="296">
        <v>339.97899999999998</v>
      </c>
      <c r="G28" s="40"/>
      <c r="H28" s="46"/>
    </row>
    <row r="29" s="2" customFormat="1" ht="16.8" customHeight="1">
      <c r="A29" s="40"/>
      <c r="B29" s="46"/>
      <c r="C29" s="295" t="s">
        <v>19</v>
      </c>
      <c r="D29" s="295" t="s">
        <v>1925</v>
      </c>
      <c r="E29" s="19" t="s">
        <v>19</v>
      </c>
      <c r="F29" s="296">
        <v>102.992</v>
      </c>
      <c r="G29" s="40"/>
      <c r="H29" s="46"/>
    </row>
    <row r="30" s="2" customFormat="1" ht="16.8" customHeight="1">
      <c r="A30" s="40"/>
      <c r="B30" s="46"/>
      <c r="C30" s="295" t="s">
        <v>19</v>
      </c>
      <c r="D30" s="295" t="s">
        <v>1926</v>
      </c>
      <c r="E30" s="19" t="s">
        <v>19</v>
      </c>
      <c r="F30" s="296">
        <v>0</v>
      </c>
      <c r="G30" s="40"/>
      <c r="H30" s="46"/>
    </row>
    <row r="31" s="2" customFormat="1" ht="16.8" customHeight="1">
      <c r="A31" s="40"/>
      <c r="B31" s="46"/>
      <c r="C31" s="295" t="s">
        <v>19</v>
      </c>
      <c r="D31" s="295" t="s">
        <v>1927</v>
      </c>
      <c r="E31" s="19" t="s">
        <v>19</v>
      </c>
      <c r="F31" s="296">
        <v>-135.32900000000001</v>
      </c>
      <c r="G31" s="40"/>
      <c r="H31" s="46"/>
    </row>
    <row r="32" s="2" customFormat="1" ht="16.8" customHeight="1">
      <c r="A32" s="40"/>
      <c r="B32" s="46"/>
      <c r="C32" s="295" t="s">
        <v>19</v>
      </c>
      <c r="D32" s="295" t="s">
        <v>1928</v>
      </c>
      <c r="E32" s="19" t="s">
        <v>19</v>
      </c>
      <c r="F32" s="296">
        <v>-23.951000000000001</v>
      </c>
      <c r="G32" s="40"/>
      <c r="H32" s="46"/>
    </row>
    <row r="33" s="2" customFormat="1" ht="16.8" customHeight="1">
      <c r="A33" s="40"/>
      <c r="B33" s="46"/>
      <c r="C33" s="297" t="s">
        <v>1920</v>
      </c>
      <c r="D33" s="40"/>
      <c r="E33" s="40"/>
      <c r="F33" s="40"/>
      <c r="G33" s="40"/>
      <c r="H33" s="46"/>
    </row>
    <row r="34" s="2" customFormat="1" ht="16.8" customHeight="1">
      <c r="A34" s="40"/>
      <c r="B34" s="46"/>
      <c r="C34" s="295" t="s">
        <v>300</v>
      </c>
      <c r="D34" s="295" t="s">
        <v>301</v>
      </c>
      <c r="E34" s="19" t="s">
        <v>295</v>
      </c>
      <c r="F34" s="296">
        <v>283.69099999999997</v>
      </c>
      <c r="G34" s="40"/>
      <c r="H34" s="46"/>
    </row>
    <row r="35" s="8" customFormat="1" ht="16.8" customHeight="1">
      <c r="A35" s="140"/>
      <c r="B35" s="141"/>
      <c r="C35" s="292" t="s">
        <v>236</v>
      </c>
      <c r="D35" s="293" t="s">
        <v>237</v>
      </c>
      <c r="E35" s="293" t="s">
        <v>19</v>
      </c>
      <c r="F35" s="294">
        <v>983.27499999999998</v>
      </c>
      <c r="G35" s="140"/>
      <c r="H35" s="141"/>
    </row>
    <row r="36" s="2" customFormat="1" ht="16.8" customHeight="1">
      <c r="A36" s="40"/>
      <c r="B36" s="46"/>
      <c r="C36" s="295" t="s">
        <v>19</v>
      </c>
      <c r="D36" s="295" t="s">
        <v>1929</v>
      </c>
      <c r="E36" s="19" t="s">
        <v>19</v>
      </c>
      <c r="F36" s="296">
        <v>755.50900000000001</v>
      </c>
      <c r="G36" s="40"/>
      <c r="H36" s="46"/>
    </row>
    <row r="37" s="2" customFormat="1" ht="16.8" customHeight="1">
      <c r="A37" s="40"/>
      <c r="B37" s="46"/>
      <c r="C37" s="295" t="s">
        <v>19</v>
      </c>
      <c r="D37" s="295" t="s">
        <v>1930</v>
      </c>
      <c r="E37" s="19" t="s">
        <v>19</v>
      </c>
      <c r="F37" s="296">
        <v>227.76599999999999</v>
      </c>
      <c r="G37" s="40"/>
      <c r="H37" s="46"/>
    </row>
    <row r="38" s="2" customFormat="1" ht="16.8" customHeight="1">
      <c r="A38" s="40"/>
      <c r="B38" s="46"/>
      <c r="C38" s="297" t="s">
        <v>1920</v>
      </c>
      <c r="D38" s="40"/>
      <c r="E38" s="40"/>
      <c r="F38" s="40"/>
      <c r="G38" s="40"/>
      <c r="H38" s="46"/>
    </row>
    <row r="39" s="2" customFormat="1" ht="16.8" customHeight="1">
      <c r="A39" s="40"/>
      <c r="B39" s="46"/>
      <c r="C39" s="295" t="s">
        <v>395</v>
      </c>
      <c r="D39" s="295" t="s">
        <v>396</v>
      </c>
      <c r="E39" s="19" t="s">
        <v>397</v>
      </c>
      <c r="F39" s="296">
        <v>983.27499999999998</v>
      </c>
      <c r="G39" s="40"/>
      <c r="H39" s="46"/>
    </row>
    <row r="40" s="8" customFormat="1" ht="16.8" customHeight="1">
      <c r="A40" s="140"/>
      <c r="B40" s="141"/>
      <c r="C40" s="292" t="s">
        <v>764</v>
      </c>
      <c r="D40" s="293" t="s">
        <v>1931</v>
      </c>
      <c r="E40" s="293" t="s">
        <v>19</v>
      </c>
      <c r="F40" s="294">
        <v>442.971</v>
      </c>
      <c r="G40" s="140"/>
      <c r="H40" s="141"/>
    </row>
    <row r="41" s="2" customFormat="1" ht="16.8" customHeight="1">
      <c r="A41" s="40"/>
      <c r="B41" s="46"/>
      <c r="C41" s="295" t="s">
        <v>19</v>
      </c>
      <c r="D41" s="295" t="s">
        <v>1924</v>
      </c>
      <c r="E41" s="19" t="s">
        <v>19</v>
      </c>
      <c r="F41" s="296">
        <v>339.97899999999998</v>
      </c>
      <c r="G41" s="40"/>
      <c r="H41" s="46"/>
    </row>
    <row r="42" s="2" customFormat="1" ht="16.8" customHeight="1">
      <c r="A42" s="40"/>
      <c r="B42" s="46"/>
      <c r="C42" s="295" t="s">
        <v>19</v>
      </c>
      <c r="D42" s="295" t="s">
        <v>1925</v>
      </c>
      <c r="E42" s="19" t="s">
        <v>19</v>
      </c>
      <c r="F42" s="296">
        <v>102.992</v>
      </c>
      <c r="G42" s="40"/>
      <c r="H42" s="46"/>
    </row>
    <row r="43" s="8" customFormat="1" ht="16.8" customHeight="1">
      <c r="A43" s="140"/>
      <c r="B43" s="141"/>
      <c r="C43" s="292" t="s">
        <v>239</v>
      </c>
      <c r="D43" s="293" t="s">
        <v>240</v>
      </c>
      <c r="E43" s="293" t="s">
        <v>19</v>
      </c>
      <c r="F43" s="294">
        <v>157.16999999999999</v>
      </c>
      <c r="G43" s="140"/>
      <c r="H43" s="141"/>
    </row>
    <row r="44" s="2" customFormat="1" ht="16.8" customHeight="1">
      <c r="A44" s="40"/>
      <c r="B44" s="46"/>
      <c r="C44" s="295" t="s">
        <v>19</v>
      </c>
      <c r="D44" s="295" t="s">
        <v>1932</v>
      </c>
      <c r="E44" s="19" t="s">
        <v>19</v>
      </c>
      <c r="F44" s="296">
        <v>22.931999999999999</v>
      </c>
      <c r="G44" s="40"/>
      <c r="H44" s="46"/>
    </row>
    <row r="45" s="2" customFormat="1" ht="16.8" customHeight="1">
      <c r="A45" s="40"/>
      <c r="B45" s="46"/>
      <c r="C45" s="295" t="s">
        <v>19</v>
      </c>
      <c r="D45" s="295" t="s">
        <v>1933</v>
      </c>
      <c r="E45" s="19" t="s">
        <v>19</v>
      </c>
      <c r="F45" s="296">
        <v>12.367000000000001</v>
      </c>
      <c r="G45" s="40"/>
      <c r="H45" s="46"/>
    </row>
    <row r="46" s="2" customFormat="1" ht="16.8" customHeight="1">
      <c r="A46" s="40"/>
      <c r="B46" s="46"/>
      <c r="C46" s="295" t="s">
        <v>19</v>
      </c>
      <c r="D46" s="295" t="s">
        <v>1934</v>
      </c>
      <c r="E46" s="19" t="s">
        <v>19</v>
      </c>
      <c r="F46" s="296">
        <v>68.391999999999996</v>
      </c>
      <c r="G46" s="40"/>
      <c r="H46" s="46"/>
    </row>
    <row r="47" s="2" customFormat="1" ht="16.8" customHeight="1">
      <c r="A47" s="40"/>
      <c r="B47" s="46"/>
      <c r="C47" s="295" t="s">
        <v>19</v>
      </c>
      <c r="D47" s="295" t="s">
        <v>1935</v>
      </c>
      <c r="E47" s="19" t="s">
        <v>19</v>
      </c>
      <c r="F47" s="296">
        <v>2.2440000000000002</v>
      </c>
      <c r="G47" s="40"/>
      <c r="H47" s="46"/>
    </row>
    <row r="48" s="2" customFormat="1" ht="16.8" customHeight="1">
      <c r="A48" s="40"/>
      <c r="B48" s="46"/>
      <c r="C48" s="295" t="s">
        <v>19</v>
      </c>
      <c r="D48" s="295" t="s">
        <v>1936</v>
      </c>
      <c r="E48" s="19" t="s">
        <v>19</v>
      </c>
      <c r="F48" s="296">
        <v>15.195</v>
      </c>
      <c r="G48" s="40"/>
      <c r="H48" s="46"/>
    </row>
    <row r="49" s="2" customFormat="1" ht="16.8" customHeight="1">
      <c r="A49" s="40"/>
      <c r="B49" s="46"/>
      <c r="C49" s="295" t="s">
        <v>19</v>
      </c>
      <c r="D49" s="295" t="s">
        <v>1937</v>
      </c>
      <c r="E49" s="19" t="s">
        <v>19</v>
      </c>
      <c r="F49" s="296">
        <v>13.436999999999999</v>
      </c>
      <c r="G49" s="40"/>
      <c r="H49" s="46"/>
    </row>
    <row r="50" s="2" customFormat="1" ht="16.8" customHeight="1">
      <c r="A50" s="40"/>
      <c r="B50" s="46"/>
      <c r="C50" s="295" t="s">
        <v>19</v>
      </c>
      <c r="D50" s="295" t="s">
        <v>1938</v>
      </c>
      <c r="E50" s="19" t="s">
        <v>19</v>
      </c>
      <c r="F50" s="296">
        <v>2.1030000000000002</v>
      </c>
      <c r="G50" s="40"/>
      <c r="H50" s="46"/>
    </row>
    <row r="51" s="2" customFormat="1" ht="16.8" customHeight="1">
      <c r="A51" s="40"/>
      <c r="B51" s="46"/>
      <c r="C51" s="295" t="s">
        <v>19</v>
      </c>
      <c r="D51" s="295" t="s">
        <v>1939</v>
      </c>
      <c r="E51" s="19" t="s">
        <v>19</v>
      </c>
      <c r="F51" s="296">
        <v>0</v>
      </c>
      <c r="G51" s="40"/>
      <c r="H51" s="46"/>
    </row>
    <row r="52" s="2" customFormat="1" ht="16.8" customHeight="1">
      <c r="A52" s="40"/>
      <c r="B52" s="46"/>
      <c r="C52" s="295" t="s">
        <v>19</v>
      </c>
      <c r="D52" s="295" t="s">
        <v>1940</v>
      </c>
      <c r="E52" s="19" t="s">
        <v>19</v>
      </c>
      <c r="F52" s="296">
        <v>10.5</v>
      </c>
      <c r="G52" s="40"/>
      <c r="H52" s="46"/>
    </row>
    <row r="53" s="2" customFormat="1" ht="16.8" customHeight="1">
      <c r="A53" s="40"/>
      <c r="B53" s="46"/>
      <c r="C53" s="295" t="s">
        <v>19</v>
      </c>
      <c r="D53" s="295" t="s">
        <v>1941</v>
      </c>
      <c r="E53" s="19" t="s">
        <v>19</v>
      </c>
      <c r="F53" s="296">
        <v>0</v>
      </c>
      <c r="G53" s="40"/>
      <c r="H53" s="46"/>
    </row>
    <row r="54" s="2" customFormat="1" ht="16.8" customHeight="1">
      <c r="A54" s="40"/>
      <c r="B54" s="46"/>
      <c r="C54" s="295" t="s">
        <v>19</v>
      </c>
      <c r="D54" s="295" t="s">
        <v>195</v>
      </c>
      <c r="E54" s="19" t="s">
        <v>19</v>
      </c>
      <c r="F54" s="296">
        <v>10</v>
      </c>
      <c r="G54" s="40"/>
      <c r="H54" s="46"/>
    </row>
    <row r="55" s="2" customFormat="1" ht="16.8" customHeight="1">
      <c r="A55" s="40"/>
      <c r="B55" s="46"/>
      <c r="C55" s="297" t="s">
        <v>1920</v>
      </c>
      <c r="D55" s="40"/>
      <c r="E55" s="40"/>
      <c r="F55" s="40"/>
      <c r="G55" s="40"/>
      <c r="H55" s="46"/>
    </row>
    <row r="56" s="2" customFormat="1" ht="16.8" customHeight="1">
      <c r="A56" s="40"/>
      <c r="B56" s="46"/>
      <c r="C56" s="295" t="s">
        <v>368</v>
      </c>
      <c r="D56" s="295" t="s">
        <v>369</v>
      </c>
      <c r="E56" s="19" t="s">
        <v>295</v>
      </c>
      <c r="F56" s="296">
        <v>157.16999999999999</v>
      </c>
      <c r="G56" s="40"/>
      <c r="H56" s="46"/>
    </row>
    <row r="57" s="8" customFormat="1" ht="16.8" customHeight="1">
      <c r="A57" s="140"/>
      <c r="B57" s="141"/>
      <c r="C57" s="292" t="s">
        <v>243</v>
      </c>
      <c r="D57" s="293" t="s">
        <v>244</v>
      </c>
      <c r="E57" s="293" t="s">
        <v>19</v>
      </c>
      <c r="F57" s="294">
        <v>21.164000000000001</v>
      </c>
      <c r="G57" s="140"/>
      <c r="H57" s="141"/>
    </row>
    <row r="58" s="2" customFormat="1" ht="16.8" customHeight="1">
      <c r="A58" s="40"/>
      <c r="B58" s="46"/>
      <c r="C58" s="295" t="s">
        <v>19</v>
      </c>
      <c r="D58" s="295" t="s">
        <v>1942</v>
      </c>
      <c r="E58" s="19" t="s">
        <v>19</v>
      </c>
      <c r="F58" s="296">
        <v>16.189</v>
      </c>
      <c r="G58" s="40"/>
      <c r="H58" s="46"/>
    </row>
    <row r="59" s="2" customFormat="1" ht="16.8" customHeight="1">
      <c r="A59" s="40"/>
      <c r="B59" s="46"/>
      <c r="C59" s="295" t="s">
        <v>19</v>
      </c>
      <c r="D59" s="295" t="s">
        <v>1943</v>
      </c>
      <c r="E59" s="19" t="s">
        <v>19</v>
      </c>
      <c r="F59" s="296">
        <v>4.9749999999999996</v>
      </c>
      <c r="G59" s="40"/>
      <c r="H59" s="46"/>
    </row>
    <row r="60" s="2" customFormat="1" ht="16.8" customHeight="1">
      <c r="A60" s="40"/>
      <c r="B60" s="46"/>
      <c r="C60" s="297" t="s">
        <v>1920</v>
      </c>
      <c r="D60" s="40"/>
      <c r="E60" s="40"/>
      <c r="F60" s="40"/>
      <c r="G60" s="40"/>
      <c r="H60" s="46"/>
    </row>
    <row r="61" s="2" customFormat="1" ht="16.8" customHeight="1">
      <c r="A61" s="40"/>
      <c r="B61" s="46"/>
      <c r="C61" s="295" t="s">
        <v>444</v>
      </c>
      <c r="D61" s="295" t="s">
        <v>445</v>
      </c>
      <c r="E61" s="19" t="s">
        <v>295</v>
      </c>
      <c r="F61" s="296">
        <v>21.164000000000001</v>
      </c>
      <c r="G61" s="40"/>
      <c r="H61" s="46"/>
    </row>
    <row r="62" s="8" customFormat="1" ht="16.8" customHeight="1">
      <c r="A62" s="140"/>
      <c r="B62" s="141"/>
      <c r="C62" s="292" t="s">
        <v>246</v>
      </c>
      <c r="D62" s="293" t="s">
        <v>247</v>
      </c>
      <c r="E62" s="293" t="s">
        <v>19</v>
      </c>
      <c r="F62" s="294">
        <v>119.527</v>
      </c>
      <c r="G62" s="140"/>
      <c r="H62" s="141"/>
    </row>
    <row r="63" s="2" customFormat="1" ht="16.8" customHeight="1">
      <c r="A63" s="40"/>
      <c r="B63" s="46"/>
      <c r="C63" s="295" t="s">
        <v>19</v>
      </c>
      <c r="D63" s="295" t="s">
        <v>1944</v>
      </c>
      <c r="E63" s="19" t="s">
        <v>19</v>
      </c>
      <c r="F63" s="296">
        <v>97.137</v>
      </c>
      <c r="G63" s="40"/>
      <c r="H63" s="46"/>
    </row>
    <row r="64" s="2" customFormat="1" ht="16.8" customHeight="1">
      <c r="A64" s="40"/>
      <c r="B64" s="46"/>
      <c r="C64" s="295" t="s">
        <v>19</v>
      </c>
      <c r="D64" s="295" t="s">
        <v>1945</v>
      </c>
      <c r="E64" s="19" t="s">
        <v>19</v>
      </c>
      <c r="F64" s="296">
        <v>22.390000000000001</v>
      </c>
      <c r="G64" s="40"/>
      <c r="H64" s="46"/>
    </row>
    <row r="65" s="2" customFormat="1" ht="16.8" customHeight="1">
      <c r="A65" s="40"/>
      <c r="B65" s="46"/>
      <c r="C65" s="297" t="s">
        <v>1920</v>
      </c>
      <c r="D65" s="40"/>
      <c r="E65" s="40"/>
      <c r="F65" s="40"/>
      <c r="G65" s="40"/>
      <c r="H65" s="46"/>
    </row>
    <row r="66" s="2" customFormat="1" ht="16.8" customHeight="1">
      <c r="A66" s="40"/>
      <c r="B66" s="46"/>
      <c r="C66" s="295" t="s">
        <v>422</v>
      </c>
      <c r="D66" s="295" t="s">
        <v>423</v>
      </c>
      <c r="E66" s="19" t="s">
        <v>295</v>
      </c>
      <c r="F66" s="296">
        <v>119.527</v>
      </c>
      <c r="G66" s="40"/>
      <c r="H66" s="46"/>
    </row>
    <row r="67" s="8" customFormat="1" ht="16.8" customHeight="1">
      <c r="A67" s="140"/>
      <c r="B67" s="141"/>
      <c r="C67" s="292" t="s">
        <v>249</v>
      </c>
      <c r="D67" s="293" t="s">
        <v>250</v>
      </c>
      <c r="E67" s="293" t="s">
        <v>19</v>
      </c>
      <c r="F67" s="294">
        <v>111.846</v>
      </c>
      <c r="G67" s="140"/>
      <c r="H67" s="141"/>
    </row>
    <row r="68" s="2" customFormat="1" ht="16.8" customHeight="1">
      <c r="A68" s="40"/>
      <c r="B68" s="46"/>
      <c r="C68" s="295" t="s">
        <v>19</v>
      </c>
      <c r="D68" s="295" t="s">
        <v>1946</v>
      </c>
      <c r="E68" s="19" t="s">
        <v>19</v>
      </c>
      <c r="F68" s="296">
        <v>68.391999999999996</v>
      </c>
      <c r="G68" s="40"/>
      <c r="H68" s="46"/>
    </row>
    <row r="69" s="2" customFormat="1" ht="16.8" customHeight="1">
      <c r="A69" s="40"/>
      <c r="B69" s="46"/>
      <c r="C69" s="295" t="s">
        <v>19</v>
      </c>
      <c r="D69" s="295" t="s">
        <v>1947</v>
      </c>
      <c r="E69" s="19" t="s">
        <v>19</v>
      </c>
      <c r="F69" s="296">
        <v>0.91500000000000004</v>
      </c>
      <c r="G69" s="40"/>
      <c r="H69" s="46"/>
    </row>
    <row r="70" s="2" customFormat="1" ht="16.8" customHeight="1">
      <c r="A70" s="40"/>
      <c r="B70" s="46"/>
      <c r="C70" s="295" t="s">
        <v>19</v>
      </c>
      <c r="D70" s="295" t="s">
        <v>1948</v>
      </c>
      <c r="E70" s="19" t="s">
        <v>19</v>
      </c>
      <c r="F70" s="296">
        <v>15.967000000000001</v>
      </c>
      <c r="G70" s="40"/>
      <c r="H70" s="46"/>
    </row>
    <row r="71" s="2" customFormat="1" ht="16.8" customHeight="1">
      <c r="A71" s="40"/>
      <c r="B71" s="46"/>
      <c r="C71" s="295" t="s">
        <v>19</v>
      </c>
      <c r="D71" s="295" t="s">
        <v>1949</v>
      </c>
      <c r="E71" s="19" t="s">
        <v>19</v>
      </c>
      <c r="F71" s="296">
        <v>13.810000000000001</v>
      </c>
      <c r="G71" s="40"/>
      <c r="H71" s="46"/>
    </row>
    <row r="72" s="2" customFormat="1" ht="16.8" customHeight="1">
      <c r="A72" s="40"/>
      <c r="B72" s="46"/>
      <c r="C72" s="295" t="s">
        <v>19</v>
      </c>
      <c r="D72" s="295" t="s">
        <v>1950</v>
      </c>
      <c r="E72" s="19" t="s">
        <v>19</v>
      </c>
      <c r="F72" s="296">
        <v>2.1619999999999999</v>
      </c>
      <c r="G72" s="40"/>
      <c r="H72" s="46"/>
    </row>
    <row r="73" s="2" customFormat="1" ht="16.8" customHeight="1">
      <c r="A73" s="40"/>
      <c r="B73" s="46"/>
      <c r="C73" s="295" t="s">
        <v>19</v>
      </c>
      <c r="D73" s="295" t="s">
        <v>794</v>
      </c>
      <c r="E73" s="19" t="s">
        <v>19</v>
      </c>
      <c r="F73" s="296">
        <v>0</v>
      </c>
      <c r="G73" s="40"/>
      <c r="H73" s="46"/>
    </row>
    <row r="74" s="2" customFormat="1" ht="16.8" customHeight="1">
      <c r="A74" s="40"/>
      <c r="B74" s="46"/>
      <c r="C74" s="295" t="s">
        <v>19</v>
      </c>
      <c r="D74" s="295" t="s">
        <v>1951</v>
      </c>
      <c r="E74" s="19" t="s">
        <v>19</v>
      </c>
      <c r="F74" s="296">
        <v>10.6</v>
      </c>
      <c r="G74" s="40"/>
      <c r="H74" s="46"/>
    </row>
    <row r="75" s="2" customFormat="1" ht="16.8" customHeight="1">
      <c r="A75" s="40"/>
      <c r="B75" s="46"/>
      <c r="C75" s="297" t="s">
        <v>1920</v>
      </c>
      <c r="D75" s="40"/>
      <c r="E75" s="40"/>
      <c r="F75" s="40"/>
      <c r="G75" s="40"/>
      <c r="H75" s="46"/>
    </row>
    <row r="76" s="2" customFormat="1" ht="16.8" customHeight="1">
      <c r="A76" s="40"/>
      <c r="B76" s="46"/>
      <c r="C76" s="295" t="s">
        <v>384</v>
      </c>
      <c r="D76" s="295" t="s">
        <v>385</v>
      </c>
      <c r="E76" s="19" t="s">
        <v>358</v>
      </c>
      <c r="F76" s="296">
        <v>201.32300000000001</v>
      </c>
      <c r="G76" s="40"/>
      <c r="H76" s="46"/>
    </row>
    <row r="77" s="8" customFormat="1" ht="16.8" customHeight="1">
      <c r="A77" s="140"/>
      <c r="B77" s="141"/>
      <c r="C77" s="292" t="s">
        <v>252</v>
      </c>
      <c r="D77" s="293" t="s">
        <v>253</v>
      </c>
      <c r="E77" s="293" t="s">
        <v>19</v>
      </c>
      <c r="F77" s="294">
        <v>258.892</v>
      </c>
      <c r="G77" s="140"/>
      <c r="H77" s="141"/>
    </row>
    <row r="78" s="2" customFormat="1" ht="16.8" customHeight="1">
      <c r="A78" s="40"/>
      <c r="B78" s="46"/>
      <c r="C78" s="295" t="s">
        <v>19</v>
      </c>
      <c r="D78" s="295" t="s">
        <v>1442</v>
      </c>
      <c r="E78" s="19" t="s">
        <v>19</v>
      </c>
      <c r="F78" s="296">
        <v>0</v>
      </c>
      <c r="G78" s="40"/>
      <c r="H78" s="46"/>
    </row>
    <row r="79" s="2" customFormat="1" ht="16.8" customHeight="1">
      <c r="A79" s="40"/>
      <c r="B79" s="46"/>
      <c r="C79" s="295" t="s">
        <v>19</v>
      </c>
      <c r="D79" s="295" t="s">
        <v>235</v>
      </c>
      <c r="E79" s="19" t="s">
        <v>19</v>
      </c>
      <c r="F79" s="296">
        <v>283.69099999999997</v>
      </c>
      <c r="G79" s="40"/>
      <c r="H79" s="46"/>
    </row>
    <row r="80" s="2" customFormat="1" ht="16.8" customHeight="1">
      <c r="A80" s="40"/>
      <c r="B80" s="46"/>
      <c r="C80" s="295" t="s">
        <v>19</v>
      </c>
      <c r="D80" s="295" t="s">
        <v>1952</v>
      </c>
      <c r="E80" s="19" t="s">
        <v>19</v>
      </c>
      <c r="F80" s="296">
        <v>0</v>
      </c>
      <c r="G80" s="40"/>
      <c r="H80" s="46"/>
    </row>
    <row r="81" s="2" customFormat="1" ht="16.8" customHeight="1">
      <c r="A81" s="40"/>
      <c r="B81" s="46"/>
      <c r="C81" s="295" t="s">
        <v>19</v>
      </c>
      <c r="D81" s="295" t="s">
        <v>1953</v>
      </c>
      <c r="E81" s="19" t="s">
        <v>19</v>
      </c>
      <c r="F81" s="296">
        <v>-22.931999999999999</v>
      </c>
      <c r="G81" s="40"/>
      <c r="H81" s="46"/>
    </row>
    <row r="82" s="2" customFormat="1" ht="16.8" customHeight="1">
      <c r="A82" s="40"/>
      <c r="B82" s="46"/>
      <c r="C82" s="295" t="s">
        <v>19</v>
      </c>
      <c r="D82" s="295" t="s">
        <v>1954</v>
      </c>
      <c r="E82" s="19" t="s">
        <v>19</v>
      </c>
      <c r="F82" s="296">
        <v>-12.367000000000001</v>
      </c>
      <c r="G82" s="40"/>
      <c r="H82" s="46"/>
    </row>
    <row r="83" s="2" customFormat="1" ht="16.8" customHeight="1">
      <c r="A83" s="40"/>
      <c r="B83" s="46"/>
      <c r="C83" s="295" t="s">
        <v>19</v>
      </c>
      <c r="D83" s="295" t="s">
        <v>1955</v>
      </c>
      <c r="E83" s="19" t="s">
        <v>19</v>
      </c>
      <c r="F83" s="296">
        <v>0</v>
      </c>
      <c r="G83" s="40"/>
      <c r="H83" s="46"/>
    </row>
    <row r="84" s="2" customFormat="1" ht="16.8" customHeight="1">
      <c r="A84" s="40"/>
      <c r="B84" s="46"/>
      <c r="C84" s="295" t="s">
        <v>19</v>
      </c>
      <c r="D84" s="295" t="s">
        <v>1940</v>
      </c>
      <c r="E84" s="19" t="s">
        <v>19</v>
      </c>
      <c r="F84" s="296">
        <v>10.5</v>
      </c>
      <c r="G84" s="40"/>
      <c r="H84" s="46"/>
    </row>
    <row r="85" s="2" customFormat="1" ht="16.8" customHeight="1">
      <c r="A85" s="40"/>
      <c r="B85" s="46"/>
      <c r="C85" s="297" t="s">
        <v>1920</v>
      </c>
      <c r="D85" s="40"/>
      <c r="E85" s="40"/>
      <c r="F85" s="40"/>
      <c r="G85" s="40"/>
      <c r="H85" s="46"/>
    </row>
    <row r="86" s="2" customFormat="1" ht="16.8" customHeight="1">
      <c r="A86" s="40"/>
      <c r="B86" s="46"/>
      <c r="C86" s="295" t="s">
        <v>344</v>
      </c>
      <c r="D86" s="295" t="s">
        <v>345</v>
      </c>
      <c r="E86" s="19" t="s">
        <v>295</v>
      </c>
      <c r="F86" s="296">
        <v>258.892</v>
      </c>
      <c r="G86" s="40"/>
      <c r="H86" s="46"/>
    </row>
    <row r="87" s="8" customFormat="1" ht="16.8" customHeight="1">
      <c r="A87" s="140"/>
      <c r="B87" s="141"/>
      <c r="C87" s="292" t="s">
        <v>255</v>
      </c>
      <c r="D87" s="293" t="s">
        <v>256</v>
      </c>
      <c r="E87" s="293" t="s">
        <v>19</v>
      </c>
      <c r="F87" s="294">
        <v>235.166</v>
      </c>
      <c r="G87" s="140"/>
      <c r="H87" s="141"/>
    </row>
    <row r="88" s="2" customFormat="1" ht="16.8" customHeight="1">
      <c r="A88" s="40"/>
      <c r="B88" s="46"/>
      <c r="C88" s="295" t="s">
        <v>19</v>
      </c>
      <c r="D88" s="295" t="s">
        <v>1956</v>
      </c>
      <c r="E88" s="19" t="s">
        <v>19</v>
      </c>
      <c r="F88" s="296">
        <v>179.88300000000001</v>
      </c>
      <c r="G88" s="40"/>
      <c r="H88" s="46"/>
    </row>
    <row r="89" s="2" customFormat="1" ht="16.8" customHeight="1">
      <c r="A89" s="40"/>
      <c r="B89" s="46"/>
      <c r="C89" s="295" t="s">
        <v>19</v>
      </c>
      <c r="D89" s="295" t="s">
        <v>1957</v>
      </c>
      <c r="E89" s="19" t="s">
        <v>19</v>
      </c>
      <c r="F89" s="296">
        <v>55.283000000000001</v>
      </c>
      <c r="G89" s="40"/>
      <c r="H89" s="46"/>
    </row>
    <row r="90" s="2" customFormat="1" ht="16.8" customHeight="1">
      <c r="A90" s="40"/>
      <c r="B90" s="46"/>
      <c r="C90" s="297" t="s">
        <v>1920</v>
      </c>
      <c r="D90" s="40"/>
      <c r="E90" s="40"/>
      <c r="F90" s="40"/>
      <c r="G90" s="40"/>
      <c r="H90" s="46"/>
    </row>
    <row r="91" s="2" customFormat="1" ht="16.8" customHeight="1">
      <c r="A91" s="40"/>
      <c r="B91" s="46"/>
      <c r="C91" s="295" t="s">
        <v>732</v>
      </c>
      <c r="D91" s="295" t="s">
        <v>733</v>
      </c>
      <c r="E91" s="19" t="s">
        <v>277</v>
      </c>
      <c r="F91" s="296">
        <v>235.166</v>
      </c>
      <c r="G91" s="40"/>
      <c r="H91" s="46"/>
    </row>
    <row r="92" s="8" customFormat="1" ht="16.8" customHeight="1">
      <c r="A92" s="140"/>
      <c r="B92" s="141"/>
      <c r="C92" s="292" t="s">
        <v>258</v>
      </c>
      <c r="D92" s="293" t="s">
        <v>259</v>
      </c>
      <c r="E92" s="293" t="s">
        <v>19</v>
      </c>
      <c r="F92" s="294">
        <v>35.976999999999997</v>
      </c>
      <c r="G92" s="140"/>
      <c r="H92" s="141"/>
    </row>
    <row r="93" s="2" customFormat="1" ht="16.8" customHeight="1">
      <c r="A93" s="40"/>
      <c r="B93" s="46"/>
      <c r="C93" s="295" t="s">
        <v>19</v>
      </c>
      <c r="D93" s="295" t="s">
        <v>1958</v>
      </c>
      <c r="E93" s="19" t="s">
        <v>19</v>
      </c>
      <c r="F93" s="296">
        <v>35.976999999999997</v>
      </c>
      <c r="G93" s="40"/>
      <c r="H93" s="46"/>
    </row>
    <row r="94" s="2" customFormat="1" ht="16.8" customHeight="1">
      <c r="A94" s="40"/>
      <c r="B94" s="46"/>
      <c r="C94" s="297" t="s">
        <v>1920</v>
      </c>
      <c r="D94" s="40"/>
      <c r="E94" s="40"/>
      <c r="F94" s="40"/>
      <c r="G94" s="40"/>
      <c r="H94" s="46"/>
    </row>
    <row r="95" s="2" customFormat="1" ht="16.8" customHeight="1">
      <c r="A95" s="40"/>
      <c r="B95" s="46"/>
      <c r="C95" s="295" t="s">
        <v>496</v>
      </c>
      <c r="D95" s="295" t="s">
        <v>497</v>
      </c>
      <c r="E95" s="19" t="s">
        <v>277</v>
      </c>
      <c r="F95" s="296">
        <v>36</v>
      </c>
      <c r="G95" s="40"/>
      <c r="H95" s="46"/>
    </row>
    <row r="96" s="2" customFormat="1" ht="16.8" customHeight="1">
      <c r="A96" s="40"/>
      <c r="B96" s="46"/>
      <c r="C96" s="298" t="s">
        <v>19</v>
      </c>
      <c r="D96" s="293" t="s">
        <v>322</v>
      </c>
      <c r="E96" s="299" t="s">
        <v>19</v>
      </c>
      <c r="F96" s="300">
        <v>28.614999999999998</v>
      </c>
      <c r="G96" s="40"/>
      <c r="H96" s="46"/>
    </row>
    <row r="97" s="2" customFormat="1" ht="16.8" customHeight="1">
      <c r="A97" s="40"/>
      <c r="B97" s="46"/>
      <c r="C97" s="295" t="s">
        <v>19</v>
      </c>
      <c r="D97" s="295" t="s">
        <v>330</v>
      </c>
      <c r="E97" s="19" t="s">
        <v>19</v>
      </c>
      <c r="F97" s="296">
        <v>28.614999999999998</v>
      </c>
      <c r="G97" s="40"/>
      <c r="H97" s="46"/>
    </row>
    <row r="98" s="2" customFormat="1" ht="16.8" customHeight="1">
      <c r="A98" s="40"/>
      <c r="B98" s="46"/>
      <c r="C98" s="298" t="s">
        <v>19</v>
      </c>
      <c r="D98" s="293" t="s">
        <v>321</v>
      </c>
      <c r="E98" s="299" t="s">
        <v>19</v>
      </c>
      <c r="F98" s="300">
        <v>1.6399999999999999</v>
      </c>
      <c r="G98" s="40"/>
      <c r="H98" s="46"/>
    </row>
    <row r="99" s="2" customFormat="1" ht="16.8" customHeight="1">
      <c r="A99" s="40"/>
      <c r="B99" s="46"/>
      <c r="C99" s="295" t="s">
        <v>19</v>
      </c>
      <c r="D99" s="295" t="s">
        <v>328</v>
      </c>
      <c r="E99" s="19" t="s">
        <v>19</v>
      </c>
      <c r="F99" s="296">
        <v>1.6399999999999999</v>
      </c>
      <c r="G99" s="40"/>
      <c r="H99" s="46"/>
    </row>
    <row r="100" s="2" customFormat="1" ht="16.8" customHeight="1">
      <c r="A100" s="40"/>
      <c r="B100" s="46"/>
      <c r="C100" s="298" t="s">
        <v>19</v>
      </c>
      <c r="D100" s="293" t="s">
        <v>324</v>
      </c>
      <c r="E100" s="299" t="s">
        <v>19</v>
      </c>
      <c r="F100" s="300">
        <v>2.1640000000000001</v>
      </c>
      <c r="G100" s="40"/>
      <c r="H100" s="46"/>
    </row>
    <row r="101" s="2" customFormat="1" ht="16.8" customHeight="1">
      <c r="A101" s="40"/>
      <c r="B101" s="46"/>
      <c r="C101" s="295" t="s">
        <v>19</v>
      </c>
      <c r="D101" s="295" t="s">
        <v>334</v>
      </c>
      <c r="E101" s="19" t="s">
        <v>19</v>
      </c>
      <c r="F101" s="296">
        <v>2.1640000000000001</v>
      </c>
      <c r="G101" s="40"/>
      <c r="H101" s="46"/>
    </row>
    <row r="102" s="2" customFormat="1" ht="16.8" customHeight="1">
      <c r="A102" s="40"/>
      <c r="B102" s="46"/>
      <c r="C102" s="298" t="s">
        <v>19</v>
      </c>
      <c r="D102" s="293" t="s">
        <v>320</v>
      </c>
      <c r="E102" s="299" t="s">
        <v>19</v>
      </c>
      <c r="F102" s="300">
        <v>9.0399999999999991</v>
      </c>
      <c r="G102" s="40"/>
      <c r="H102" s="46"/>
    </row>
    <row r="103" s="2" customFormat="1" ht="16.8" customHeight="1">
      <c r="A103" s="40"/>
      <c r="B103" s="46"/>
      <c r="C103" s="295" t="s">
        <v>19</v>
      </c>
      <c r="D103" s="295" t="s">
        <v>326</v>
      </c>
      <c r="E103" s="19" t="s">
        <v>19</v>
      </c>
      <c r="F103" s="296">
        <v>9.0399999999999991</v>
      </c>
      <c r="G103" s="40"/>
      <c r="H103" s="46"/>
    </row>
    <row r="104" s="2" customFormat="1" ht="16.8" customHeight="1">
      <c r="A104" s="40"/>
      <c r="B104" s="46"/>
      <c r="C104" s="298" t="s">
        <v>19</v>
      </c>
      <c r="D104" s="293" t="s">
        <v>323</v>
      </c>
      <c r="E104" s="299" t="s">
        <v>19</v>
      </c>
      <c r="F104" s="300">
        <v>13.824</v>
      </c>
      <c r="G104" s="40"/>
      <c r="H104" s="46"/>
    </row>
    <row r="105" s="2" customFormat="1" ht="16.8" customHeight="1">
      <c r="A105" s="40"/>
      <c r="B105" s="46"/>
      <c r="C105" s="295" t="s">
        <v>19</v>
      </c>
      <c r="D105" s="295" t="s">
        <v>332</v>
      </c>
      <c r="E105" s="19" t="s">
        <v>19</v>
      </c>
      <c r="F105" s="296">
        <v>13.824</v>
      </c>
      <c r="G105" s="40"/>
      <c r="H105" s="46"/>
    </row>
    <row r="106" s="2" customFormat="1" ht="16.8" customHeight="1">
      <c r="A106" s="40"/>
      <c r="B106" s="46"/>
      <c r="C106" s="298" t="s">
        <v>19</v>
      </c>
      <c r="D106" s="293" t="s">
        <v>313</v>
      </c>
      <c r="E106" s="299" t="s">
        <v>19</v>
      </c>
      <c r="F106" s="300">
        <v>161.68299999999999</v>
      </c>
      <c r="G106" s="40"/>
      <c r="H106" s="46"/>
    </row>
    <row r="107" s="2" customFormat="1" ht="16.8" customHeight="1">
      <c r="A107" s="40"/>
      <c r="B107" s="46"/>
      <c r="C107" s="295" t="s">
        <v>19</v>
      </c>
      <c r="D107" s="295" t="s">
        <v>316</v>
      </c>
      <c r="E107" s="19" t="s">
        <v>19</v>
      </c>
      <c r="F107" s="296">
        <v>161.68299999999999</v>
      </c>
      <c r="G107" s="40"/>
      <c r="H107" s="46"/>
    </row>
    <row r="108" s="2" customFormat="1" ht="16.8" customHeight="1">
      <c r="A108" s="40"/>
      <c r="B108" s="46"/>
      <c r="C108" s="298" t="s">
        <v>19</v>
      </c>
      <c r="D108" s="293" t="s">
        <v>314</v>
      </c>
      <c r="E108" s="299" t="s">
        <v>19</v>
      </c>
      <c r="F108" s="300">
        <v>18.199999999999999</v>
      </c>
      <c r="G108" s="40"/>
      <c r="H108" s="46"/>
    </row>
    <row r="109" s="2" customFormat="1" ht="16.8" customHeight="1">
      <c r="A109" s="40"/>
      <c r="B109" s="46"/>
      <c r="C109" s="295" t="s">
        <v>19</v>
      </c>
      <c r="D109" s="295" t="s">
        <v>318</v>
      </c>
      <c r="E109" s="19" t="s">
        <v>19</v>
      </c>
      <c r="F109" s="296">
        <v>18.199999999999999</v>
      </c>
      <c r="G109" s="40"/>
      <c r="H109" s="46"/>
    </row>
    <row r="110" s="2" customFormat="1" ht="16.8" customHeight="1">
      <c r="A110" s="40"/>
      <c r="B110" s="46"/>
      <c r="C110" s="298" t="s">
        <v>19</v>
      </c>
      <c r="D110" s="293" t="s">
        <v>1957</v>
      </c>
      <c r="E110" s="299" t="s">
        <v>19</v>
      </c>
      <c r="F110" s="300">
        <v>55.283000000000001</v>
      </c>
      <c r="G110" s="40"/>
      <c r="H110" s="46"/>
    </row>
    <row r="111" s="2" customFormat="1" ht="16.8" customHeight="1">
      <c r="A111" s="40"/>
      <c r="B111" s="46"/>
      <c r="C111" s="295" t="s">
        <v>19</v>
      </c>
      <c r="D111" s="295" t="s">
        <v>320</v>
      </c>
      <c r="E111" s="19" t="s">
        <v>19</v>
      </c>
      <c r="F111" s="296">
        <v>9.0399999999999991</v>
      </c>
      <c r="G111" s="40"/>
      <c r="H111" s="46"/>
    </row>
    <row r="112" s="2" customFormat="1" ht="16.8" customHeight="1">
      <c r="A112" s="40"/>
      <c r="B112" s="46"/>
      <c r="C112" s="295" t="s">
        <v>19</v>
      </c>
      <c r="D112" s="295" t="s">
        <v>321</v>
      </c>
      <c r="E112" s="19" t="s">
        <v>19</v>
      </c>
      <c r="F112" s="296">
        <v>1.6399999999999999</v>
      </c>
      <c r="G112" s="40"/>
      <c r="H112" s="46"/>
    </row>
    <row r="113" s="2" customFormat="1" ht="16.8" customHeight="1">
      <c r="A113" s="40"/>
      <c r="B113" s="46"/>
      <c r="C113" s="295" t="s">
        <v>19</v>
      </c>
      <c r="D113" s="295" t="s">
        <v>322</v>
      </c>
      <c r="E113" s="19" t="s">
        <v>19</v>
      </c>
      <c r="F113" s="296">
        <v>28.614999999999998</v>
      </c>
      <c r="G113" s="40"/>
      <c r="H113" s="46"/>
    </row>
    <row r="114" s="2" customFormat="1" ht="16.8" customHeight="1">
      <c r="A114" s="40"/>
      <c r="B114" s="46"/>
      <c r="C114" s="295" t="s">
        <v>19</v>
      </c>
      <c r="D114" s="295" t="s">
        <v>323</v>
      </c>
      <c r="E114" s="19" t="s">
        <v>19</v>
      </c>
      <c r="F114" s="296">
        <v>13.824</v>
      </c>
      <c r="G114" s="40"/>
      <c r="H114" s="46"/>
    </row>
    <row r="115" s="2" customFormat="1" ht="16.8" customHeight="1">
      <c r="A115" s="40"/>
      <c r="B115" s="46"/>
      <c r="C115" s="295" t="s">
        <v>19</v>
      </c>
      <c r="D115" s="295" t="s">
        <v>324</v>
      </c>
      <c r="E115" s="19" t="s">
        <v>19</v>
      </c>
      <c r="F115" s="296">
        <v>2.1640000000000001</v>
      </c>
      <c r="G115" s="40"/>
      <c r="H115" s="46"/>
    </row>
    <row r="116" s="2" customFormat="1" ht="16.8" customHeight="1">
      <c r="A116" s="40"/>
      <c r="B116" s="46"/>
      <c r="C116" s="298" t="s">
        <v>19</v>
      </c>
      <c r="D116" s="293" t="s">
        <v>1956</v>
      </c>
      <c r="E116" s="299" t="s">
        <v>19</v>
      </c>
      <c r="F116" s="300">
        <v>179.88300000000001</v>
      </c>
      <c r="G116" s="40"/>
      <c r="H116" s="46"/>
    </row>
    <row r="117" s="2" customFormat="1" ht="16.8" customHeight="1">
      <c r="A117" s="40"/>
      <c r="B117" s="46"/>
      <c r="C117" s="295" t="s">
        <v>19</v>
      </c>
      <c r="D117" s="295" t="s">
        <v>313</v>
      </c>
      <c r="E117" s="19" t="s">
        <v>19</v>
      </c>
      <c r="F117" s="296">
        <v>161.68299999999999</v>
      </c>
      <c r="G117" s="40"/>
      <c r="H117" s="46"/>
    </row>
    <row r="118" s="2" customFormat="1" ht="16.8" customHeight="1">
      <c r="A118" s="40"/>
      <c r="B118" s="46"/>
      <c r="C118" s="295" t="s">
        <v>19</v>
      </c>
      <c r="D118" s="295" t="s">
        <v>314</v>
      </c>
      <c r="E118" s="19" t="s">
        <v>19</v>
      </c>
      <c r="F118" s="296">
        <v>18.199999999999999</v>
      </c>
      <c r="G118" s="40"/>
      <c r="H118" s="46"/>
    </row>
    <row r="119" s="2" customFormat="1" ht="26.4" customHeight="1">
      <c r="A119" s="40"/>
      <c r="B119" s="46"/>
      <c r="C119" s="291" t="s">
        <v>86</v>
      </c>
      <c r="D119" s="291" t="s">
        <v>87</v>
      </c>
      <c r="E119" s="40"/>
      <c r="F119" s="40"/>
      <c r="G119" s="40"/>
      <c r="H119" s="46"/>
    </row>
    <row r="120" s="8" customFormat="1" ht="16.8" customHeight="1">
      <c r="A120" s="140"/>
      <c r="B120" s="141"/>
      <c r="C120" s="292" t="s">
        <v>221</v>
      </c>
      <c r="D120" s="293" t="s">
        <v>753</v>
      </c>
      <c r="E120" s="293" t="s">
        <v>19</v>
      </c>
      <c r="F120" s="294">
        <v>20.103999999999999</v>
      </c>
      <c r="G120" s="140"/>
      <c r="H120" s="141"/>
    </row>
    <row r="121" s="2" customFormat="1" ht="16.8" customHeight="1">
      <c r="A121" s="40"/>
      <c r="B121" s="46"/>
      <c r="C121" s="295" t="s">
        <v>19</v>
      </c>
      <c r="D121" s="295" t="s">
        <v>1959</v>
      </c>
      <c r="E121" s="19" t="s">
        <v>19</v>
      </c>
      <c r="F121" s="296">
        <v>20.103999999999999</v>
      </c>
      <c r="G121" s="40"/>
      <c r="H121" s="46"/>
    </row>
    <row r="122" s="2" customFormat="1" ht="16.8" customHeight="1">
      <c r="A122" s="40"/>
      <c r="B122" s="46"/>
      <c r="C122" s="297" t="s">
        <v>1920</v>
      </c>
      <c r="D122" s="40"/>
      <c r="E122" s="40"/>
      <c r="F122" s="40"/>
      <c r="G122" s="40"/>
      <c r="H122" s="46"/>
    </row>
    <row r="123" s="2" customFormat="1" ht="16.8" customHeight="1">
      <c r="A123" s="40"/>
      <c r="B123" s="46"/>
      <c r="C123" s="295" t="s">
        <v>831</v>
      </c>
      <c r="D123" s="295" t="s">
        <v>832</v>
      </c>
      <c r="E123" s="19" t="s">
        <v>277</v>
      </c>
      <c r="F123" s="296">
        <v>20.103999999999999</v>
      </c>
      <c r="G123" s="40"/>
      <c r="H123" s="46"/>
    </row>
    <row r="124" s="8" customFormat="1" ht="16.8" customHeight="1">
      <c r="A124" s="140"/>
      <c r="B124" s="141"/>
      <c r="C124" s="292" t="s">
        <v>224</v>
      </c>
      <c r="D124" s="293" t="s">
        <v>755</v>
      </c>
      <c r="E124" s="293" t="s">
        <v>19</v>
      </c>
      <c r="F124" s="294">
        <v>16.082999999999998</v>
      </c>
      <c r="G124" s="140"/>
      <c r="H124" s="141"/>
    </row>
    <row r="125" s="2" customFormat="1" ht="16.8" customHeight="1">
      <c r="A125" s="40"/>
      <c r="B125" s="46"/>
      <c r="C125" s="295" t="s">
        <v>19</v>
      </c>
      <c r="D125" s="295" t="s">
        <v>1960</v>
      </c>
      <c r="E125" s="19" t="s">
        <v>19</v>
      </c>
      <c r="F125" s="296">
        <v>0</v>
      </c>
      <c r="G125" s="40"/>
      <c r="H125" s="46"/>
    </row>
    <row r="126" s="2" customFormat="1" ht="16.8" customHeight="1">
      <c r="A126" s="40"/>
      <c r="B126" s="46"/>
      <c r="C126" s="295" t="s">
        <v>19</v>
      </c>
      <c r="D126" s="295" t="s">
        <v>1961</v>
      </c>
      <c r="E126" s="19" t="s">
        <v>19</v>
      </c>
      <c r="F126" s="296">
        <v>16.082999999999998</v>
      </c>
      <c r="G126" s="40"/>
      <c r="H126" s="46"/>
    </row>
    <row r="127" s="2" customFormat="1" ht="16.8" customHeight="1">
      <c r="A127" s="40"/>
      <c r="B127" s="46"/>
      <c r="C127" s="297" t="s">
        <v>1920</v>
      </c>
      <c r="D127" s="40"/>
      <c r="E127" s="40"/>
      <c r="F127" s="40"/>
      <c r="G127" s="40"/>
      <c r="H127" s="46"/>
    </row>
    <row r="128" s="2" customFormat="1" ht="16.8" customHeight="1">
      <c r="A128" s="40"/>
      <c r="B128" s="46"/>
      <c r="C128" s="295" t="s">
        <v>435</v>
      </c>
      <c r="D128" s="295" t="s">
        <v>436</v>
      </c>
      <c r="E128" s="19" t="s">
        <v>295</v>
      </c>
      <c r="F128" s="296">
        <v>16.082999999999998</v>
      </c>
      <c r="G128" s="40"/>
      <c r="H128" s="46"/>
    </row>
    <row r="129" s="8" customFormat="1" ht="16.8" customHeight="1">
      <c r="A129" s="140"/>
      <c r="B129" s="141"/>
      <c r="C129" s="292" t="s">
        <v>227</v>
      </c>
      <c r="D129" s="293" t="s">
        <v>757</v>
      </c>
      <c r="E129" s="293" t="s">
        <v>19</v>
      </c>
      <c r="F129" s="294">
        <v>24.125</v>
      </c>
      <c r="G129" s="140"/>
      <c r="H129" s="141"/>
    </row>
    <row r="130" s="2" customFormat="1" ht="16.8" customHeight="1">
      <c r="A130" s="40"/>
      <c r="B130" s="46"/>
      <c r="C130" s="295" t="s">
        <v>19</v>
      </c>
      <c r="D130" s="295" t="s">
        <v>1962</v>
      </c>
      <c r="E130" s="19" t="s">
        <v>19</v>
      </c>
      <c r="F130" s="296">
        <v>24.125</v>
      </c>
      <c r="G130" s="40"/>
      <c r="H130" s="46"/>
    </row>
    <row r="131" s="2" customFormat="1" ht="16.8" customHeight="1">
      <c r="A131" s="40"/>
      <c r="B131" s="46"/>
      <c r="C131" s="297" t="s">
        <v>1920</v>
      </c>
      <c r="D131" s="40"/>
      <c r="E131" s="40"/>
      <c r="F131" s="40"/>
      <c r="G131" s="40"/>
      <c r="H131" s="46"/>
    </row>
    <row r="132" s="2" customFormat="1" ht="16.8" customHeight="1">
      <c r="A132" s="40"/>
      <c r="B132" s="46"/>
      <c r="C132" s="295" t="s">
        <v>813</v>
      </c>
      <c r="D132" s="295" t="s">
        <v>814</v>
      </c>
      <c r="E132" s="19" t="s">
        <v>277</v>
      </c>
      <c r="F132" s="296">
        <v>24.125</v>
      </c>
      <c r="G132" s="40"/>
      <c r="H132" s="46"/>
    </row>
    <row r="133" s="8" customFormat="1" ht="16.8" customHeight="1">
      <c r="A133" s="140"/>
      <c r="B133" s="141"/>
      <c r="C133" s="292" t="s">
        <v>230</v>
      </c>
      <c r="D133" s="293" t="s">
        <v>759</v>
      </c>
      <c r="E133" s="293" t="s">
        <v>19</v>
      </c>
      <c r="F133" s="294">
        <v>1.2569999999999999</v>
      </c>
      <c r="G133" s="140"/>
      <c r="H133" s="141"/>
    </row>
    <row r="134" s="2" customFormat="1" ht="16.8" customHeight="1">
      <c r="A134" s="40"/>
      <c r="B134" s="46"/>
      <c r="C134" s="295" t="s">
        <v>19</v>
      </c>
      <c r="D134" s="295" t="s">
        <v>1963</v>
      </c>
      <c r="E134" s="19" t="s">
        <v>19</v>
      </c>
      <c r="F134" s="296">
        <v>1.2569999999999999</v>
      </c>
      <c r="G134" s="40"/>
      <c r="H134" s="46"/>
    </row>
    <row r="135" s="2" customFormat="1" ht="16.8" customHeight="1">
      <c r="A135" s="40"/>
      <c r="B135" s="46"/>
      <c r="C135" s="297" t="s">
        <v>1920</v>
      </c>
      <c r="D135" s="40"/>
      <c r="E135" s="40"/>
      <c r="F135" s="40"/>
      <c r="G135" s="40"/>
      <c r="H135" s="46"/>
    </row>
    <row r="136" s="2" customFormat="1" ht="16.8" customHeight="1">
      <c r="A136" s="40"/>
      <c r="B136" s="46"/>
      <c r="C136" s="295" t="s">
        <v>808</v>
      </c>
      <c r="D136" s="295" t="s">
        <v>809</v>
      </c>
      <c r="E136" s="19" t="s">
        <v>295</v>
      </c>
      <c r="F136" s="296">
        <v>1.2569999999999999</v>
      </c>
      <c r="G136" s="40"/>
      <c r="H136" s="46"/>
    </row>
    <row r="137" s="8" customFormat="1" ht="16.8" customHeight="1">
      <c r="A137" s="140"/>
      <c r="B137" s="141"/>
      <c r="C137" s="292" t="s">
        <v>233</v>
      </c>
      <c r="D137" s="293" t="s">
        <v>761</v>
      </c>
      <c r="E137" s="293" t="s">
        <v>19</v>
      </c>
      <c r="F137" s="294">
        <v>116.60299999999999</v>
      </c>
      <c r="G137" s="140"/>
      <c r="H137" s="141"/>
    </row>
    <row r="138" s="2" customFormat="1" ht="16.8" customHeight="1">
      <c r="A138" s="40"/>
      <c r="B138" s="46"/>
      <c r="C138" s="295" t="s">
        <v>19</v>
      </c>
      <c r="D138" s="295" t="s">
        <v>1964</v>
      </c>
      <c r="E138" s="19" t="s">
        <v>19</v>
      </c>
      <c r="F138" s="296">
        <v>116.60299999999999</v>
      </c>
      <c r="G138" s="40"/>
      <c r="H138" s="46"/>
    </row>
    <row r="139" s="2" customFormat="1" ht="16.8" customHeight="1">
      <c r="A139" s="40"/>
      <c r="B139" s="46"/>
      <c r="C139" s="297" t="s">
        <v>1920</v>
      </c>
      <c r="D139" s="40"/>
      <c r="E139" s="40"/>
      <c r="F139" s="40"/>
      <c r="G139" s="40"/>
      <c r="H139" s="46"/>
    </row>
    <row r="140" s="2" customFormat="1" ht="16.8" customHeight="1">
      <c r="A140" s="40"/>
      <c r="B140" s="46"/>
      <c r="C140" s="295" t="s">
        <v>395</v>
      </c>
      <c r="D140" s="295" t="s">
        <v>396</v>
      </c>
      <c r="E140" s="19" t="s">
        <v>397</v>
      </c>
      <c r="F140" s="296">
        <v>116.60299999999999</v>
      </c>
      <c r="G140" s="40"/>
      <c r="H140" s="46"/>
    </row>
    <row r="141" s="8" customFormat="1" ht="16.8" customHeight="1">
      <c r="A141" s="140"/>
      <c r="B141" s="141"/>
      <c r="C141" s="292" t="s">
        <v>236</v>
      </c>
      <c r="D141" s="293" t="s">
        <v>763</v>
      </c>
      <c r="E141" s="293" t="s">
        <v>19</v>
      </c>
      <c r="F141" s="294">
        <v>116.60299999999999</v>
      </c>
      <c r="G141" s="140"/>
      <c r="H141" s="141"/>
    </row>
    <row r="142" s="2" customFormat="1" ht="16.8" customHeight="1">
      <c r="A142" s="40"/>
      <c r="B142" s="46"/>
      <c r="C142" s="295" t="s">
        <v>19</v>
      </c>
      <c r="D142" s="295" t="s">
        <v>1964</v>
      </c>
      <c r="E142" s="19" t="s">
        <v>19</v>
      </c>
      <c r="F142" s="296">
        <v>116.60299999999999</v>
      </c>
      <c r="G142" s="40"/>
      <c r="H142" s="46"/>
    </row>
    <row r="143" s="2" customFormat="1" ht="16.8" customHeight="1">
      <c r="A143" s="40"/>
      <c r="B143" s="46"/>
      <c r="C143" s="297" t="s">
        <v>1920</v>
      </c>
      <c r="D143" s="40"/>
      <c r="E143" s="40"/>
      <c r="F143" s="40"/>
      <c r="G143" s="40"/>
      <c r="H143" s="46"/>
    </row>
    <row r="144" s="2" customFormat="1" ht="16.8" customHeight="1">
      <c r="A144" s="40"/>
      <c r="B144" s="46"/>
      <c r="C144" s="295" t="s">
        <v>403</v>
      </c>
      <c r="D144" s="295" t="s">
        <v>404</v>
      </c>
      <c r="E144" s="19" t="s">
        <v>295</v>
      </c>
      <c r="F144" s="296">
        <v>116.60299999999999</v>
      </c>
      <c r="G144" s="40"/>
      <c r="H144" s="46"/>
    </row>
    <row r="145" s="8" customFormat="1" ht="16.8" customHeight="1">
      <c r="A145" s="140"/>
      <c r="B145" s="141"/>
      <c r="C145" s="292" t="s">
        <v>764</v>
      </c>
      <c r="D145" s="293" t="s">
        <v>765</v>
      </c>
      <c r="E145" s="293" t="s">
        <v>19</v>
      </c>
      <c r="F145" s="294">
        <v>11.276999999999999</v>
      </c>
      <c r="G145" s="140"/>
      <c r="H145" s="141"/>
    </row>
    <row r="146" s="2" customFormat="1" ht="16.8" customHeight="1">
      <c r="A146" s="40"/>
      <c r="B146" s="46"/>
      <c r="C146" s="295" t="s">
        <v>19</v>
      </c>
      <c r="D146" s="295" t="s">
        <v>1965</v>
      </c>
      <c r="E146" s="19" t="s">
        <v>19</v>
      </c>
      <c r="F146" s="296">
        <v>11.276999999999999</v>
      </c>
      <c r="G146" s="40"/>
      <c r="H146" s="46"/>
    </row>
    <row r="147" s="2" customFormat="1" ht="16.8" customHeight="1">
      <c r="A147" s="40"/>
      <c r="B147" s="46"/>
      <c r="C147" s="297" t="s">
        <v>1920</v>
      </c>
      <c r="D147" s="40"/>
      <c r="E147" s="40"/>
      <c r="F147" s="40"/>
      <c r="G147" s="40"/>
      <c r="H147" s="46"/>
    </row>
    <row r="148" s="2" customFormat="1" ht="16.8" customHeight="1">
      <c r="A148" s="40"/>
      <c r="B148" s="46"/>
      <c r="C148" s="295" t="s">
        <v>422</v>
      </c>
      <c r="D148" s="295" t="s">
        <v>423</v>
      </c>
      <c r="E148" s="19" t="s">
        <v>295</v>
      </c>
      <c r="F148" s="296">
        <v>11.276999999999999</v>
      </c>
      <c r="G148" s="40"/>
      <c r="H148" s="46"/>
    </row>
    <row r="149" s="8" customFormat="1" ht="16.8" customHeight="1">
      <c r="A149" s="140"/>
      <c r="B149" s="141"/>
      <c r="C149" s="292" t="s">
        <v>239</v>
      </c>
      <c r="D149" s="293" t="s">
        <v>768</v>
      </c>
      <c r="E149" s="293" t="s">
        <v>19</v>
      </c>
      <c r="F149" s="294">
        <v>5.9429999999999996</v>
      </c>
      <c r="G149" s="140"/>
      <c r="H149" s="141"/>
    </row>
    <row r="150" s="2" customFormat="1" ht="16.8" customHeight="1">
      <c r="A150" s="40"/>
      <c r="B150" s="46"/>
      <c r="C150" s="295" t="s">
        <v>19</v>
      </c>
      <c r="D150" s="295" t="s">
        <v>1966</v>
      </c>
      <c r="E150" s="19" t="s">
        <v>19</v>
      </c>
      <c r="F150" s="296">
        <v>5.9429999999999996</v>
      </c>
      <c r="G150" s="40"/>
      <c r="H150" s="46"/>
    </row>
    <row r="151" s="2" customFormat="1" ht="16.8" customHeight="1">
      <c r="A151" s="40"/>
      <c r="B151" s="46"/>
      <c r="C151" s="297" t="s">
        <v>1920</v>
      </c>
      <c r="D151" s="40"/>
      <c r="E151" s="40"/>
      <c r="F151" s="40"/>
      <c r="G151" s="40"/>
      <c r="H151" s="46"/>
    </row>
    <row r="152" s="2" customFormat="1" ht="16.8" customHeight="1">
      <c r="A152" s="40"/>
      <c r="B152" s="46"/>
      <c r="C152" s="295" t="s">
        <v>384</v>
      </c>
      <c r="D152" s="295" t="s">
        <v>385</v>
      </c>
      <c r="E152" s="19" t="s">
        <v>358</v>
      </c>
      <c r="F152" s="296">
        <v>5.9429999999999996</v>
      </c>
      <c r="G152" s="40"/>
      <c r="H152" s="46"/>
    </row>
    <row r="153" s="8" customFormat="1" ht="16.8" customHeight="1">
      <c r="A153" s="140"/>
      <c r="B153" s="141"/>
      <c r="C153" s="292" t="s">
        <v>243</v>
      </c>
      <c r="D153" s="293" t="s">
        <v>1967</v>
      </c>
      <c r="E153" s="293" t="s">
        <v>19</v>
      </c>
      <c r="F153" s="294">
        <v>47.954999999999998</v>
      </c>
      <c r="G153" s="140"/>
      <c r="H153" s="141"/>
    </row>
    <row r="154" s="2" customFormat="1" ht="16.8" customHeight="1">
      <c r="A154" s="40"/>
      <c r="B154" s="46"/>
      <c r="C154" s="295" t="s">
        <v>19</v>
      </c>
      <c r="D154" s="295" t="s">
        <v>1968</v>
      </c>
      <c r="E154" s="19" t="s">
        <v>19</v>
      </c>
      <c r="F154" s="296">
        <v>42.012</v>
      </c>
      <c r="G154" s="40"/>
      <c r="H154" s="46"/>
    </row>
    <row r="155" s="2" customFormat="1" ht="16.8" customHeight="1">
      <c r="A155" s="40"/>
      <c r="B155" s="46"/>
      <c r="C155" s="295" t="s">
        <v>19</v>
      </c>
      <c r="D155" s="295" t="s">
        <v>1966</v>
      </c>
      <c r="E155" s="19" t="s">
        <v>19</v>
      </c>
      <c r="F155" s="296">
        <v>5.9429999999999996</v>
      </c>
      <c r="G155" s="40"/>
      <c r="H155" s="46"/>
    </row>
    <row r="156" s="8" customFormat="1" ht="16.8" customHeight="1">
      <c r="A156" s="140"/>
      <c r="B156" s="141"/>
      <c r="C156" s="292" t="s">
        <v>246</v>
      </c>
      <c r="D156" s="293" t="s">
        <v>770</v>
      </c>
      <c r="E156" s="293" t="s">
        <v>19</v>
      </c>
      <c r="F156" s="294">
        <v>116.60299999999999</v>
      </c>
      <c r="G156" s="140"/>
      <c r="H156" s="141"/>
    </row>
    <row r="157" s="2" customFormat="1" ht="16.8" customHeight="1">
      <c r="A157" s="40"/>
      <c r="B157" s="46"/>
      <c r="C157" s="295" t="s">
        <v>19</v>
      </c>
      <c r="D157" s="295" t="s">
        <v>1964</v>
      </c>
      <c r="E157" s="19" t="s">
        <v>19</v>
      </c>
      <c r="F157" s="296">
        <v>116.60299999999999</v>
      </c>
      <c r="G157" s="40"/>
      <c r="H157" s="46"/>
    </row>
    <row r="158" s="2" customFormat="1" ht="16.8" customHeight="1">
      <c r="A158" s="40"/>
      <c r="B158" s="46"/>
      <c r="C158" s="297" t="s">
        <v>1920</v>
      </c>
      <c r="D158" s="40"/>
      <c r="E158" s="40"/>
      <c r="F158" s="40"/>
      <c r="G158" s="40"/>
      <c r="H158" s="46"/>
    </row>
    <row r="159" s="2" customFormat="1" ht="16.8" customHeight="1">
      <c r="A159" s="40"/>
      <c r="B159" s="46"/>
      <c r="C159" s="295" t="s">
        <v>300</v>
      </c>
      <c r="D159" s="295" t="s">
        <v>301</v>
      </c>
      <c r="E159" s="19" t="s">
        <v>295</v>
      </c>
      <c r="F159" s="296">
        <v>116.60299999999999</v>
      </c>
      <c r="G159" s="40"/>
      <c r="H159" s="46"/>
    </row>
    <row r="160" s="8" customFormat="1" ht="16.8" customHeight="1">
      <c r="A160" s="140"/>
      <c r="B160" s="141"/>
      <c r="C160" s="292" t="s">
        <v>249</v>
      </c>
      <c r="D160" s="293" t="s">
        <v>771</v>
      </c>
      <c r="E160" s="293" t="s">
        <v>19</v>
      </c>
      <c r="F160" s="294">
        <v>20.103999999999999</v>
      </c>
      <c r="G160" s="140"/>
      <c r="H160" s="141"/>
    </row>
    <row r="161" s="2" customFormat="1" ht="16.8" customHeight="1">
      <c r="A161" s="40"/>
      <c r="B161" s="46"/>
      <c r="C161" s="295" t="s">
        <v>19</v>
      </c>
      <c r="D161" s="295" t="s">
        <v>1959</v>
      </c>
      <c r="E161" s="19" t="s">
        <v>19</v>
      </c>
      <c r="F161" s="296">
        <v>20.103999999999999</v>
      </c>
      <c r="G161" s="40"/>
      <c r="H161" s="46"/>
    </row>
    <row r="162" s="2" customFormat="1" ht="16.8" customHeight="1">
      <c r="A162" s="40"/>
      <c r="B162" s="46"/>
      <c r="C162" s="297" t="s">
        <v>1920</v>
      </c>
      <c r="D162" s="40"/>
      <c r="E162" s="40"/>
      <c r="F162" s="40"/>
      <c r="G162" s="40"/>
      <c r="H162" s="46"/>
    </row>
    <row r="163" s="2" customFormat="1" ht="16.8" customHeight="1">
      <c r="A163" s="40"/>
      <c r="B163" s="46"/>
      <c r="C163" s="295" t="s">
        <v>732</v>
      </c>
      <c r="D163" s="295" t="s">
        <v>733</v>
      </c>
      <c r="E163" s="19" t="s">
        <v>277</v>
      </c>
      <c r="F163" s="296">
        <v>20.103999999999999</v>
      </c>
      <c r="G163" s="40"/>
      <c r="H163" s="46"/>
    </row>
    <row r="164" s="2" customFormat="1" ht="16.8" customHeight="1">
      <c r="A164" s="40"/>
      <c r="B164" s="46"/>
      <c r="C164" s="298" t="s">
        <v>19</v>
      </c>
      <c r="D164" s="293" t="s">
        <v>1959</v>
      </c>
      <c r="E164" s="299" t="s">
        <v>19</v>
      </c>
      <c r="F164" s="300">
        <v>20.103999999999999</v>
      </c>
      <c r="G164" s="40"/>
      <c r="H164" s="46"/>
    </row>
    <row r="165" s="2" customFormat="1" ht="16.8" customHeight="1">
      <c r="A165" s="40"/>
      <c r="B165" s="46"/>
      <c r="C165" s="295" t="s">
        <v>19</v>
      </c>
      <c r="D165" s="295" t="s">
        <v>754</v>
      </c>
      <c r="E165" s="19" t="s">
        <v>19</v>
      </c>
      <c r="F165" s="296">
        <v>20.103999999999999</v>
      </c>
      <c r="G165" s="40"/>
      <c r="H165" s="46"/>
    </row>
    <row r="166" s="2" customFormat="1" ht="16.8" customHeight="1">
      <c r="A166" s="40"/>
      <c r="B166" s="46"/>
      <c r="C166" s="298" t="s">
        <v>19</v>
      </c>
      <c r="D166" s="293" t="s">
        <v>1969</v>
      </c>
      <c r="E166" s="299" t="s">
        <v>19</v>
      </c>
      <c r="F166" s="300">
        <v>5.306</v>
      </c>
      <c r="G166" s="40"/>
      <c r="H166" s="46"/>
    </row>
    <row r="167" s="2" customFormat="1" ht="16.8" customHeight="1">
      <c r="A167" s="40"/>
      <c r="B167" s="46"/>
      <c r="C167" s="295" t="s">
        <v>19</v>
      </c>
      <c r="D167" s="295" t="s">
        <v>800</v>
      </c>
      <c r="E167" s="19" t="s">
        <v>19</v>
      </c>
      <c r="F167" s="296">
        <v>5.306</v>
      </c>
      <c r="G167" s="40"/>
      <c r="H167" s="46"/>
    </row>
    <row r="168" s="2" customFormat="1" ht="26.4" customHeight="1">
      <c r="A168" s="40"/>
      <c r="B168" s="46"/>
      <c r="C168" s="291" t="s">
        <v>89</v>
      </c>
      <c r="D168" s="291" t="s">
        <v>90</v>
      </c>
      <c r="E168" s="40"/>
      <c r="F168" s="40"/>
      <c r="G168" s="40"/>
      <c r="H168" s="46"/>
    </row>
    <row r="169" s="2" customFormat="1" ht="16.8" customHeight="1">
      <c r="A169" s="40"/>
      <c r="B169" s="46"/>
      <c r="C169" s="298" t="s">
        <v>221</v>
      </c>
      <c r="D169" s="293" t="s">
        <v>222</v>
      </c>
      <c r="E169" s="299" t="s">
        <v>19</v>
      </c>
      <c r="F169" s="300">
        <v>1183.067</v>
      </c>
      <c r="G169" s="40"/>
      <c r="H169" s="46"/>
    </row>
    <row r="170" s="2" customFormat="1" ht="16.8" customHeight="1">
      <c r="A170" s="40"/>
      <c r="B170" s="46"/>
      <c r="C170" s="295" t="s">
        <v>19</v>
      </c>
      <c r="D170" s="295" t="s">
        <v>1970</v>
      </c>
      <c r="E170" s="19" t="s">
        <v>19</v>
      </c>
      <c r="F170" s="296">
        <v>1183.067</v>
      </c>
      <c r="G170" s="40"/>
      <c r="H170" s="46"/>
    </row>
    <row r="171" s="2" customFormat="1" ht="16.8" customHeight="1">
      <c r="A171" s="40"/>
      <c r="B171" s="46"/>
      <c r="C171" s="295" t="s">
        <v>19</v>
      </c>
      <c r="D171" s="295" t="s">
        <v>343</v>
      </c>
      <c r="E171" s="19" t="s">
        <v>19</v>
      </c>
      <c r="F171" s="296">
        <v>1183.067</v>
      </c>
      <c r="G171" s="40"/>
      <c r="H171" s="46"/>
    </row>
    <row r="172" s="8" customFormat="1" ht="16.8" customHeight="1">
      <c r="A172" s="140"/>
      <c r="B172" s="141"/>
      <c r="C172" s="292" t="s">
        <v>224</v>
      </c>
      <c r="D172" s="293" t="s">
        <v>893</v>
      </c>
      <c r="E172" s="293" t="s">
        <v>19</v>
      </c>
      <c r="F172" s="294">
        <v>1046.088</v>
      </c>
      <c r="G172" s="140"/>
      <c r="H172" s="141"/>
    </row>
    <row r="173" s="2" customFormat="1" ht="16.8" customHeight="1">
      <c r="A173" s="40"/>
      <c r="B173" s="46"/>
      <c r="C173" s="295" t="s">
        <v>19</v>
      </c>
      <c r="D173" s="295" t="s">
        <v>1971</v>
      </c>
      <c r="E173" s="19" t="s">
        <v>19</v>
      </c>
      <c r="F173" s="296">
        <v>1046.088</v>
      </c>
      <c r="G173" s="40"/>
      <c r="H173" s="46"/>
    </row>
    <row r="174" s="2" customFormat="1" ht="16.8" customHeight="1">
      <c r="A174" s="40"/>
      <c r="B174" s="46"/>
      <c r="C174" s="297" t="s">
        <v>1920</v>
      </c>
      <c r="D174" s="40"/>
      <c r="E174" s="40"/>
      <c r="F174" s="40"/>
      <c r="G174" s="40"/>
      <c r="H174" s="46"/>
    </row>
    <row r="175" s="2" customFormat="1" ht="16.8" customHeight="1">
      <c r="A175" s="40"/>
      <c r="B175" s="46"/>
      <c r="C175" s="295" t="s">
        <v>1149</v>
      </c>
      <c r="D175" s="295" t="s">
        <v>1150</v>
      </c>
      <c r="E175" s="19" t="s">
        <v>397</v>
      </c>
      <c r="F175" s="296">
        <v>1046.088</v>
      </c>
      <c r="G175" s="40"/>
      <c r="H175" s="46"/>
    </row>
    <row r="176" s="2" customFormat="1" ht="16.8" customHeight="1">
      <c r="A176" s="40"/>
      <c r="B176" s="46"/>
      <c r="C176" s="298" t="s">
        <v>227</v>
      </c>
      <c r="D176" s="293" t="s">
        <v>228</v>
      </c>
      <c r="E176" s="299" t="s">
        <v>19</v>
      </c>
      <c r="F176" s="300">
        <v>1183.067</v>
      </c>
      <c r="G176" s="40"/>
      <c r="H176" s="46"/>
    </row>
    <row r="177" s="2" customFormat="1" ht="16.8" customHeight="1">
      <c r="A177" s="40"/>
      <c r="B177" s="46"/>
      <c r="C177" s="295" t="s">
        <v>19</v>
      </c>
      <c r="D177" s="295" t="s">
        <v>1970</v>
      </c>
      <c r="E177" s="19" t="s">
        <v>19</v>
      </c>
      <c r="F177" s="296">
        <v>1183.067</v>
      </c>
      <c r="G177" s="40"/>
      <c r="H177" s="46"/>
    </row>
    <row r="178" s="2" customFormat="1" ht="16.8" customHeight="1">
      <c r="A178" s="40"/>
      <c r="B178" s="46"/>
      <c r="C178" s="295" t="s">
        <v>19</v>
      </c>
      <c r="D178" s="295" t="s">
        <v>343</v>
      </c>
      <c r="E178" s="19" t="s">
        <v>19</v>
      </c>
      <c r="F178" s="296">
        <v>1183.067</v>
      </c>
      <c r="G178" s="40"/>
      <c r="H178" s="46"/>
    </row>
    <row r="179" s="2" customFormat="1" ht="16.8" customHeight="1">
      <c r="A179" s="40"/>
      <c r="B179" s="46"/>
      <c r="C179" s="298" t="s">
        <v>230</v>
      </c>
      <c r="D179" s="293" t="s">
        <v>231</v>
      </c>
      <c r="E179" s="299" t="s">
        <v>19</v>
      </c>
      <c r="F179" s="300">
        <v>1183.067</v>
      </c>
      <c r="G179" s="40"/>
      <c r="H179" s="46"/>
    </row>
    <row r="180" s="2" customFormat="1" ht="16.8" customHeight="1">
      <c r="A180" s="40"/>
      <c r="B180" s="46"/>
      <c r="C180" s="295" t="s">
        <v>19</v>
      </c>
      <c r="D180" s="295" t="s">
        <v>1970</v>
      </c>
      <c r="E180" s="19" t="s">
        <v>19</v>
      </c>
      <c r="F180" s="296">
        <v>1183.067</v>
      </c>
      <c r="G180" s="40"/>
      <c r="H180" s="46"/>
    </row>
    <row r="181" s="2" customFormat="1" ht="16.8" customHeight="1">
      <c r="A181" s="40"/>
      <c r="B181" s="46"/>
      <c r="C181" s="295" t="s">
        <v>19</v>
      </c>
      <c r="D181" s="295" t="s">
        <v>343</v>
      </c>
      <c r="E181" s="19" t="s">
        <v>19</v>
      </c>
      <c r="F181" s="296">
        <v>1183.067</v>
      </c>
      <c r="G181" s="40"/>
      <c r="H181" s="46"/>
    </row>
    <row r="182" s="8" customFormat="1" ht="16.8" customHeight="1">
      <c r="A182" s="140"/>
      <c r="B182" s="141"/>
      <c r="C182" s="292" t="s">
        <v>233</v>
      </c>
      <c r="D182" s="293" t="s">
        <v>895</v>
      </c>
      <c r="E182" s="293" t="s">
        <v>19</v>
      </c>
      <c r="F182" s="294">
        <v>2154.4209999999998</v>
      </c>
      <c r="G182" s="140"/>
      <c r="H182" s="141"/>
    </row>
    <row r="183" s="2" customFormat="1" ht="16.8" customHeight="1">
      <c r="A183" s="40"/>
      <c r="B183" s="46"/>
      <c r="C183" s="295" t="s">
        <v>19</v>
      </c>
      <c r="D183" s="295" t="s">
        <v>1972</v>
      </c>
      <c r="E183" s="19" t="s">
        <v>19</v>
      </c>
      <c r="F183" s="296">
        <v>1063.883</v>
      </c>
      <c r="G183" s="40"/>
      <c r="H183" s="46"/>
    </row>
    <row r="184" s="2" customFormat="1" ht="16.8" customHeight="1">
      <c r="A184" s="40"/>
      <c r="B184" s="46"/>
      <c r="C184" s="295" t="s">
        <v>19</v>
      </c>
      <c r="D184" s="295" t="s">
        <v>1973</v>
      </c>
      <c r="E184" s="19" t="s">
        <v>19</v>
      </c>
      <c r="F184" s="296">
        <v>1090.538</v>
      </c>
      <c r="G184" s="40"/>
      <c r="H184" s="46"/>
    </row>
    <row r="185" s="2" customFormat="1" ht="16.8" customHeight="1">
      <c r="A185" s="40"/>
      <c r="B185" s="46"/>
      <c r="C185" s="297" t="s">
        <v>1920</v>
      </c>
      <c r="D185" s="40"/>
      <c r="E185" s="40"/>
      <c r="F185" s="40"/>
      <c r="G185" s="40"/>
      <c r="H185" s="46"/>
    </row>
    <row r="186" s="2" customFormat="1" ht="16.8" customHeight="1">
      <c r="A186" s="40"/>
      <c r="B186" s="46"/>
      <c r="C186" s="295" t="s">
        <v>1158</v>
      </c>
      <c r="D186" s="295" t="s">
        <v>1159</v>
      </c>
      <c r="E186" s="19" t="s">
        <v>397</v>
      </c>
      <c r="F186" s="296">
        <v>2154.4209999999998</v>
      </c>
      <c r="G186" s="40"/>
      <c r="H186" s="46"/>
    </row>
    <row r="187" s="8" customFormat="1" ht="16.8" customHeight="1">
      <c r="A187" s="140"/>
      <c r="B187" s="141"/>
      <c r="C187" s="292" t="s">
        <v>236</v>
      </c>
      <c r="D187" s="293" t="s">
        <v>897</v>
      </c>
      <c r="E187" s="293" t="s">
        <v>19</v>
      </c>
      <c r="F187" s="294">
        <v>760.03999999999996</v>
      </c>
      <c r="G187" s="140"/>
      <c r="H187" s="141"/>
    </row>
    <row r="188" s="2" customFormat="1" ht="16.8" customHeight="1">
      <c r="A188" s="40"/>
      <c r="B188" s="46"/>
      <c r="C188" s="295" t="s">
        <v>19</v>
      </c>
      <c r="D188" s="295" t="s">
        <v>1974</v>
      </c>
      <c r="E188" s="19" t="s">
        <v>19</v>
      </c>
      <c r="F188" s="296">
        <v>760.03999999999996</v>
      </c>
      <c r="G188" s="40"/>
      <c r="H188" s="46"/>
    </row>
    <row r="189" s="2" customFormat="1" ht="16.8" customHeight="1">
      <c r="A189" s="40"/>
      <c r="B189" s="46"/>
      <c r="C189" s="297" t="s">
        <v>1920</v>
      </c>
      <c r="D189" s="40"/>
      <c r="E189" s="40"/>
      <c r="F189" s="40"/>
      <c r="G189" s="40"/>
      <c r="H189" s="46"/>
    </row>
    <row r="190" s="2" customFormat="1" ht="16.8" customHeight="1">
      <c r="A190" s="40"/>
      <c r="B190" s="46"/>
      <c r="C190" s="295" t="s">
        <v>1167</v>
      </c>
      <c r="D190" s="295" t="s">
        <v>1168</v>
      </c>
      <c r="E190" s="19" t="s">
        <v>397</v>
      </c>
      <c r="F190" s="296">
        <v>760.03999999999996</v>
      </c>
      <c r="G190" s="40"/>
      <c r="H190" s="46"/>
    </row>
    <row r="191" s="8" customFormat="1" ht="16.8" customHeight="1">
      <c r="A191" s="140"/>
      <c r="B191" s="141"/>
      <c r="C191" s="292" t="s">
        <v>764</v>
      </c>
      <c r="D191" s="293" t="s">
        <v>899</v>
      </c>
      <c r="E191" s="293" t="s">
        <v>19</v>
      </c>
      <c r="F191" s="294">
        <v>833.35500000000002</v>
      </c>
      <c r="G191" s="140"/>
      <c r="H191" s="141"/>
    </row>
    <row r="192" s="2" customFormat="1" ht="16.8" customHeight="1">
      <c r="A192" s="40"/>
      <c r="B192" s="46"/>
      <c r="C192" s="295" t="s">
        <v>19</v>
      </c>
      <c r="D192" s="295" t="s">
        <v>1975</v>
      </c>
      <c r="E192" s="19" t="s">
        <v>19</v>
      </c>
      <c r="F192" s="296">
        <v>833.35500000000002</v>
      </c>
      <c r="G192" s="40"/>
      <c r="H192" s="46"/>
    </row>
    <row r="193" s="2" customFormat="1" ht="16.8" customHeight="1">
      <c r="A193" s="40"/>
      <c r="B193" s="46"/>
      <c r="C193" s="297" t="s">
        <v>1920</v>
      </c>
      <c r="D193" s="40"/>
      <c r="E193" s="40"/>
      <c r="F193" s="40"/>
      <c r="G193" s="40"/>
      <c r="H193" s="46"/>
    </row>
    <row r="194" s="2" customFormat="1" ht="16.8" customHeight="1">
      <c r="A194" s="40"/>
      <c r="B194" s="46"/>
      <c r="C194" s="295" t="s">
        <v>1175</v>
      </c>
      <c r="D194" s="295" t="s">
        <v>1176</v>
      </c>
      <c r="E194" s="19" t="s">
        <v>397</v>
      </c>
      <c r="F194" s="296">
        <v>833.35500000000002</v>
      </c>
      <c r="G194" s="40"/>
      <c r="H194" s="46"/>
    </row>
    <row r="195" s="2" customFormat="1" ht="16.8" customHeight="1">
      <c r="A195" s="40"/>
      <c r="B195" s="46"/>
      <c r="C195" s="298" t="s">
        <v>239</v>
      </c>
      <c r="D195" s="293" t="s">
        <v>240</v>
      </c>
      <c r="E195" s="299" t="s">
        <v>19</v>
      </c>
      <c r="F195" s="300">
        <v>1467.068</v>
      </c>
      <c r="G195" s="40"/>
      <c r="H195" s="46"/>
    </row>
    <row r="196" s="2" customFormat="1" ht="16.8" customHeight="1">
      <c r="A196" s="40"/>
      <c r="B196" s="46"/>
      <c r="C196" s="295" t="s">
        <v>19</v>
      </c>
      <c r="D196" s="295" t="s">
        <v>1976</v>
      </c>
      <c r="E196" s="19" t="s">
        <v>19</v>
      </c>
      <c r="F196" s="296">
        <v>1467.068</v>
      </c>
      <c r="G196" s="40"/>
      <c r="H196" s="46"/>
    </row>
    <row r="197" s="2" customFormat="1" ht="16.8" customHeight="1">
      <c r="A197" s="40"/>
      <c r="B197" s="46"/>
      <c r="C197" s="295" t="s">
        <v>19</v>
      </c>
      <c r="D197" s="295" t="s">
        <v>343</v>
      </c>
      <c r="E197" s="19" t="s">
        <v>19</v>
      </c>
      <c r="F197" s="296">
        <v>1467.068</v>
      </c>
      <c r="G197" s="40"/>
      <c r="H197" s="46"/>
    </row>
    <row r="198" s="2" customFormat="1" ht="16.8" customHeight="1">
      <c r="A198" s="40"/>
      <c r="B198" s="46"/>
      <c r="C198" s="298" t="s">
        <v>243</v>
      </c>
      <c r="D198" s="293" t="s">
        <v>244</v>
      </c>
      <c r="E198" s="299" t="s">
        <v>19</v>
      </c>
      <c r="F198" s="300">
        <v>3020.433</v>
      </c>
      <c r="G198" s="40"/>
      <c r="H198" s="46"/>
    </row>
    <row r="199" s="2" customFormat="1" ht="16.8" customHeight="1">
      <c r="A199" s="40"/>
      <c r="B199" s="46"/>
      <c r="C199" s="295" t="s">
        <v>19</v>
      </c>
      <c r="D199" s="295" t="s">
        <v>1977</v>
      </c>
      <c r="E199" s="19" t="s">
        <v>19</v>
      </c>
      <c r="F199" s="296">
        <v>3020.433</v>
      </c>
      <c r="G199" s="40"/>
      <c r="H199" s="46"/>
    </row>
    <row r="200" s="2" customFormat="1" ht="16.8" customHeight="1">
      <c r="A200" s="40"/>
      <c r="B200" s="46"/>
      <c r="C200" s="295" t="s">
        <v>19</v>
      </c>
      <c r="D200" s="295" t="s">
        <v>343</v>
      </c>
      <c r="E200" s="19" t="s">
        <v>19</v>
      </c>
      <c r="F200" s="296">
        <v>3020.433</v>
      </c>
      <c r="G200" s="40"/>
      <c r="H200" s="46"/>
    </row>
    <row r="201" s="2" customFormat="1" ht="16.8" customHeight="1">
      <c r="A201" s="40"/>
      <c r="B201" s="46"/>
      <c r="C201" s="298" t="s">
        <v>246</v>
      </c>
      <c r="D201" s="293" t="s">
        <v>247</v>
      </c>
      <c r="E201" s="299" t="s">
        <v>19</v>
      </c>
      <c r="F201" s="300">
        <v>1232.8299999999999</v>
      </c>
      <c r="G201" s="40"/>
      <c r="H201" s="46"/>
    </row>
    <row r="202" s="2" customFormat="1" ht="16.8" customHeight="1">
      <c r="A202" s="40"/>
      <c r="B202" s="46"/>
      <c r="C202" s="295" t="s">
        <v>19</v>
      </c>
      <c r="D202" s="295" t="s">
        <v>1978</v>
      </c>
      <c r="E202" s="19" t="s">
        <v>19</v>
      </c>
      <c r="F202" s="296">
        <v>1232.8299999999999</v>
      </c>
      <c r="G202" s="40"/>
      <c r="H202" s="46"/>
    </row>
    <row r="203" s="2" customFormat="1" ht="16.8" customHeight="1">
      <c r="A203" s="40"/>
      <c r="B203" s="46"/>
      <c r="C203" s="295" t="s">
        <v>19</v>
      </c>
      <c r="D203" s="295" t="s">
        <v>343</v>
      </c>
      <c r="E203" s="19" t="s">
        <v>19</v>
      </c>
      <c r="F203" s="296">
        <v>1232.8299999999999</v>
      </c>
      <c r="G203" s="40"/>
      <c r="H203" s="46"/>
    </row>
    <row r="204" s="8" customFormat="1" ht="16.8" customHeight="1">
      <c r="A204" s="140"/>
      <c r="B204" s="141"/>
      <c r="C204" s="292" t="s">
        <v>249</v>
      </c>
      <c r="D204" s="293" t="s">
        <v>901</v>
      </c>
      <c r="E204" s="293" t="s">
        <v>19</v>
      </c>
      <c r="F204" s="294">
        <v>1520.0799999999999</v>
      </c>
      <c r="G204" s="140"/>
      <c r="H204" s="141"/>
    </row>
    <row r="205" s="2" customFormat="1" ht="16.8" customHeight="1">
      <c r="A205" s="40"/>
      <c r="B205" s="46"/>
      <c r="C205" s="295" t="s">
        <v>19</v>
      </c>
      <c r="D205" s="295" t="s">
        <v>1979</v>
      </c>
      <c r="E205" s="19" t="s">
        <v>19</v>
      </c>
      <c r="F205" s="296">
        <v>1520.0799999999999</v>
      </c>
      <c r="G205" s="40"/>
      <c r="H205" s="46"/>
    </row>
    <row r="206" s="2" customFormat="1" ht="16.8" customHeight="1">
      <c r="A206" s="40"/>
      <c r="B206" s="46"/>
      <c r="C206" s="297" t="s">
        <v>1920</v>
      </c>
      <c r="D206" s="40"/>
      <c r="E206" s="40"/>
      <c r="F206" s="40"/>
      <c r="G206" s="40"/>
      <c r="H206" s="46"/>
    </row>
    <row r="207" s="2" customFormat="1" ht="16.8" customHeight="1">
      <c r="A207" s="40"/>
      <c r="B207" s="46"/>
      <c r="C207" s="295" t="s">
        <v>1183</v>
      </c>
      <c r="D207" s="295" t="s">
        <v>1184</v>
      </c>
      <c r="E207" s="19" t="s">
        <v>397</v>
      </c>
      <c r="F207" s="296">
        <v>1520.0799999999999</v>
      </c>
      <c r="G207" s="40"/>
      <c r="H207" s="46"/>
    </row>
    <row r="208" s="8" customFormat="1" ht="16.8" customHeight="1">
      <c r="A208" s="140"/>
      <c r="B208" s="141"/>
      <c r="C208" s="292" t="s">
        <v>252</v>
      </c>
      <c r="D208" s="293" t="s">
        <v>903</v>
      </c>
      <c r="E208" s="293" t="s">
        <v>19</v>
      </c>
      <c r="F208" s="294">
        <v>760.03999999999996</v>
      </c>
      <c r="G208" s="140"/>
      <c r="H208" s="141"/>
    </row>
    <row r="209" s="2" customFormat="1" ht="16.8" customHeight="1">
      <c r="A209" s="40"/>
      <c r="B209" s="46"/>
      <c r="C209" s="295" t="s">
        <v>19</v>
      </c>
      <c r="D209" s="295" t="s">
        <v>1974</v>
      </c>
      <c r="E209" s="19" t="s">
        <v>19</v>
      </c>
      <c r="F209" s="296">
        <v>760.03999999999996</v>
      </c>
      <c r="G209" s="40"/>
      <c r="H209" s="46"/>
    </row>
    <row r="210" s="2" customFormat="1" ht="16.8" customHeight="1">
      <c r="A210" s="40"/>
      <c r="B210" s="46"/>
      <c r="C210" s="297" t="s">
        <v>1920</v>
      </c>
      <c r="D210" s="40"/>
      <c r="E210" s="40"/>
      <c r="F210" s="40"/>
      <c r="G210" s="40"/>
      <c r="H210" s="46"/>
    </row>
    <row r="211" s="2" customFormat="1" ht="16.8" customHeight="1">
      <c r="A211" s="40"/>
      <c r="B211" s="46"/>
      <c r="C211" s="295" t="s">
        <v>1189</v>
      </c>
      <c r="D211" s="295" t="s">
        <v>1190</v>
      </c>
      <c r="E211" s="19" t="s">
        <v>397</v>
      </c>
      <c r="F211" s="296">
        <v>760.03999999999996</v>
      </c>
      <c r="G211" s="40"/>
      <c r="H211" s="46"/>
    </row>
    <row r="212" s="8" customFormat="1" ht="16.8" customHeight="1">
      <c r="A212" s="140"/>
      <c r="B212" s="141"/>
      <c r="C212" s="292" t="s">
        <v>255</v>
      </c>
      <c r="D212" s="293" t="s">
        <v>904</v>
      </c>
      <c r="E212" s="293" t="s">
        <v>19</v>
      </c>
      <c r="F212" s="294">
        <v>339.19</v>
      </c>
      <c r="G212" s="140"/>
      <c r="H212" s="141"/>
    </row>
    <row r="213" s="2" customFormat="1" ht="16.8" customHeight="1">
      <c r="A213" s="40"/>
      <c r="B213" s="46"/>
      <c r="C213" s="295" t="s">
        <v>19</v>
      </c>
      <c r="D213" s="295" t="s">
        <v>1980</v>
      </c>
      <c r="E213" s="19" t="s">
        <v>19</v>
      </c>
      <c r="F213" s="296">
        <v>111.79000000000001</v>
      </c>
      <c r="G213" s="40"/>
      <c r="H213" s="46"/>
    </row>
    <row r="214" s="2" customFormat="1" ht="16.8" customHeight="1">
      <c r="A214" s="40"/>
      <c r="B214" s="46"/>
      <c r="C214" s="295" t="s">
        <v>19</v>
      </c>
      <c r="D214" s="295" t="s">
        <v>1981</v>
      </c>
      <c r="E214" s="19" t="s">
        <v>19</v>
      </c>
      <c r="F214" s="296">
        <v>0</v>
      </c>
      <c r="G214" s="40"/>
      <c r="H214" s="46"/>
    </row>
    <row r="215" s="2" customFormat="1" ht="16.8" customHeight="1">
      <c r="A215" s="40"/>
      <c r="B215" s="46"/>
      <c r="C215" s="295" t="s">
        <v>19</v>
      </c>
      <c r="D215" s="295" t="s">
        <v>1982</v>
      </c>
      <c r="E215" s="19" t="s">
        <v>19</v>
      </c>
      <c r="F215" s="296">
        <v>227.40000000000001</v>
      </c>
      <c r="G215" s="40"/>
      <c r="H215" s="46"/>
    </row>
    <row r="216" s="2" customFormat="1" ht="16.8" customHeight="1">
      <c r="A216" s="40"/>
      <c r="B216" s="46"/>
      <c r="C216" s="297" t="s">
        <v>1920</v>
      </c>
      <c r="D216" s="40"/>
      <c r="E216" s="40"/>
      <c r="F216" s="40"/>
      <c r="G216" s="40"/>
      <c r="H216" s="46"/>
    </row>
    <row r="217" s="2" customFormat="1" ht="16.8" customHeight="1">
      <c r="A217" s="40"/>
      <c r="B217" s="46"/>
      <c r="C217" s="295" t="s">
        <v>1194</v>
      </c>
      <c r="D217" s="295" t="s">
        <v>1195</v>
      </c>
      <c r="E217" s="19" t="s">
        <v>397</v>
      </c>
      <c r="F217" s="296">
        <v>339.19</v>
      </c>
      <c r="G217" s="40"/>
      <c r="H217" s="46"/>
    </row>
    <row r="218" s="8" customFormat="1" ht="16.8" customHeight="1">
      <c r="A218" s="140"/>
      <c r="B218" s="141"/>
      <c r="C218" s="292" t="s">
        <v>258</v>
      </c>
      <c r="D218" s="293" t="s">
        <v>907</v>
      </c>
      <c r="E218" s="293" t="s">
        <v>19</v>
      </c>
      <c r="F218" s="294">
        <v>29.899999999999999</v>
      </c>
      <c r="G218" s="140"/>
      <c r="H218" s="141"/>
    </row>
    <row r="219" s="2" customFormat="1" ht="16.8" customHeight="1">
      <c r="A219" s="40"/>
      <c r="B219" s="46"/>
      <c r="C219" s="295" t="s">
        <v>19</v>
      </c>
      <c r="D219" s="295" t="s">
        <v>1983</v>
      </c>
      <c r="E219" s="19" t="s">
        <v>19</v>
      </c>
      <c r="F219" s="296">
        <v>29.899999999999999</v>
      </c>
      <c r="G219" s="40"/>
      <c r="H219" s="46"/>
    </row>
    <row r="220" s="2" customFormat="1" ht="16.8" customHeight="1">
      <c r="A220" s="40"/>
      <c r="B220" s="46"/>
      <c r="C220" s="297" t="s">
        <v>1920</v>
      </c>
      <c r="D220" s="40"/>
      <c r="E220" s="40"/>
      <c r="F220" s="40"/>
      <c r="G220" s="40"/>
      <c r="H220" s="46"/>
    </row>
    <row r="221" s="2" customFormat="1" ht="16.8" customHeight="1">
      <c r="A221" s="40"/>
      <c r="B221" s="46"/>
      <c r="C221" s="295" t="s">
        <v>1212</v>
      </c>
      <c r="D221" s="295" t="s">
        <v>1213</v>
      </c>
      <c r="E221" s="19" t="s">
        <v>397</v>
      </c>
      <c r="F221" s="296">
        <v>29.899999999999999</v>
      </c>
      <c r="G221" s="40"/>
      <c r="H221" s="46"/>
    </row>
    <row r="222" s="8" customFormat="1" ht="16.8" customHeight="1">
      <c r="A222" s="140"/>
      <c r="B222" s="141"/>
      <c r="C222" s="292" t="s">
        <v>909</v>
      </c>
      <c r="D222" s="293" t="s">
        <v>910</v>
      </c>
      <c r="E222" s="293" t="s">
        <v>19</v>
      </c>
      <c r="F222" s="294">
        <v>85.420000000000002</v>
      </c>
      <c r="G222" s="140"/>
      <c r="H222" s="141"/>
    </row>
    <row r="223" s="2" customFormat="1" ht="16.8" customHeight="1">
      <c r="A223" s="40"/>
      <c r="B223" s="46"/>
      <c r="C223" s="295" t="s">
        <v>19</v>
      </c>
      <c r="D223" s="295" t="s">
        <v>1984</v>
      </c>
      <c r="E223" s="19" t="s">
        <v>19</v>
      </c>
      <c r="F223" s="296">
        <v>69.792000000000002</v>
      </c>
      <c r="G223" s="40"/>
      <c r="H223" s="46"/>
    </row>
    <row r="224" s="2" customFormat="1" ht="16.8" customHeight="1">
      <c r="A224" s="40"/>
      <c r="B224" s="46"/>
      <c r="C224" s="295" t="s">
        <v>19</v>
      </c>
      <c r="D224" s="295" t="s">
        <v>1985</v>
      </c>
      <c r="E224" s="19" t="s">
        <v>19</v>
      </c>
      <c r="F224" s="296">
        <v>15.628</v>
      </c>
      <c r="G224" s="40"/>
      <c r="H224" s="46"/>
    </row>
    <row r="225" s="2" customFormat="1" ht="16.8" customHeight="1">
      <c r="A225" s="40"/>
      <c r="B225" s="46"/>
      <c r="C225" s="297" t="s">
        <v>1920</v>
      </c>
      <c r="D225" s="40"/>
      <c r="E225" s="40"/>
      <c r="F225" s="40"/>
      <c r="G225" s="40"/>
      <c r="H225" s="46"/>
    </row>
    <row r="226" s="2" customFormat="1" ht="16.8" customHeight="1">
      <c r="A226" s="40"/>
      <c r="B226" s="46"/>
      <c r="C226" s="295" t="s">
        <v>1226</v>
      </c>
      <c r="D226" s="295" t="s">
        <v>1227</v>
      </c>
      <c r="E226" s="19" t="s">
        <v>277</v>
      </c>
      <c r="F226" s="296">
        <v>85.420000000000002</v>
      </c>
      <c r="G226" s="40"/>
      <c r="H226" s="46"/>
    </row>
    <row r="227" s="8" customFormat="1" ht="16.8" customHeight="1">
      <c r="A227" s="140"/>
      <c r="B227" s="141"/>
      <c r="C227" s="292" t="s">
        <v>912</v>
      </c>
      <c r="D227" s="293" t="s">
        <v>913</v>
      </c>
      <c r="E227" s="293" t="s">
        <v>19</v>
      </c>
      <c r="F227" s="294">
        <v>253.86000000000001</v>
      </c>
      <c r="G227" s="140"/>
      <c r="H227" s="141"/>
    </row>
    <row r="228" s="2" customFormat="1" ht="16.8" customHeight="1">
      <c r="A228" s="40"/>
      <c r="B228" s="46"/>
      <c r="C228" s="295" t="s">
        <v>19</v>
      </c>
      <c r="D228" s="295" t="s">
        <v>1986</v>
      </c>
      <c r="E228" s="19" t="s">
        <v>19</v>
      </c>
      <c r="F228" s="296">
        <v>253.86000000000001</v>
      </c>
      <c r="G228" s="40"/>
      <c r="H228" s="46"/>
    </row>
    <row r="229" s="2" customFormat="1" ht="16.8" customHeight="1">
      <c r="A229" s="40"/>
      <c r="B229" s="46"/>
      <c r="C229" s="297" t="s">
        <v>1920</v>
      </c>
      <c r="D229" s="40"/>
      <c r="E229" s="40"/>
      <c r="F229" s="40"/>
      <c r="G229" s="40"/>
      <c r="H229" s="46"/>
    </row>
    <row r="230" s="2" customFormat="1" ht="16.8" customHeight="1">
      <c r="A230" s="40"/>
      <c r="B230" s="46"/>
      <c r="C230" s="295" t="s">
        <v>1250</v>
      </c>
      <c r="D230" s="295" t="s">
        <v>1251</v>
      </c>
      <c r="E230" s="19" t="s">
        <v>277</v>
      </c>
      <c r="F230" s="296">
        <v>255</v>
      </c>
      <c r="G230" s="40"/>
      <c r="H230" s="46"/>
    </row>
    <row r="231" s="8" customFormat="1" ht="16.8" customHeight="1">
      <c r="A231" s="140"/>
      <c r="B231" s="141"/>
      <c r="C231" s="292" t="s">
        <v>915</v>
      </c>
      <c r="D231" s="293" t="s">
        <v>916</v>
      </c>
      <c r="E231" s="293" t="s">
        <v>19</v>
      </c>
      <c r="F231" s="294">
        <v>16.91</v>
      </c>
      <c r="G231" s="140"/>
      <c r="H231" s="141"/>
    </row>
    <row r="232" s="2" customFormat="1" ht="16.8" customHeight="1">
      <c r="A232" s="40"/>
      <c r="B232" s="46"/>
      <c r="C232" s="295" t="s">
        <v>19</v>
      </c>
      <c r="D232" s="295" t="s">
        <v>1987</v>
      </c>
      <c r="E232" s="19" t="s">
        <v>19</v>
      </c>
      <c r="F232" s="296">
        <v>8.7230000000000008</v>
      </c>
      <c r="G232" s="40"/>
      <c r="H232" s="46"/>
    </row>
    <row r="233" s="2" customFormat="1" ht="16.8" customHeight="1">
      <c r="A233" s="40"/>
      <c r="B233" s="46"/>
      <c r="C233" s="295" t="s">
        <v>19</v>
      </c>
      <c r="D233" s="295" t="s">
        <v>1988</v>
      </c>
      <c r="E233" s="19" t="s">
        <v>19</v>
      </c>
      <c r="F233" s="296">
        <v>8.1869999999999994</v>
      </c>
      <c r="G233" s="40"/>
      <c r="H233" s="46"/>
    </row>
    <row r="234" s="2" customFormat="1" ht="16.8" customHeight="1">
      <c r="A234" s="40"/>
      <c r="B234" s="46"/>
      <c r="C234" s="297" t="s">
        <v>1920</v>
      </c>
      <c r="D234" s="40"/>
      <c r="E234" s="40"/>
      <c r="F234" s="40"/>
      <c r="G234" s="40"/>
      <c r="H234" s="46"/>
    </row>
    <row r="235" s="2" customFormat="1" ht="16.8" customHeight="1">
      <c r="A235" s="40"/>
      <c r="B235" s="46"/>
      <c r="C235" s="295" t="s">
        <v>1255</v>
      </c>
      <c r="D235" s="295" t="s">
        <v>1256</v>
      </c>
      <c r="E235" s="19" t="s">
        <v>277</v>
      </c>
      <c r="F235" s="296">
        <v>17</v>
      </c>
      <c r="G235" s="40"/>
      <c r="H235" s="46"/>
    </row>
    <row r="236" s="8" customFormat="1" ht="16.8" customHeight="1">
      <c r="A236" s="140"/>
      <c r="B236" s="141"/>
      <c r="C236" s="292" t="s">
        <v>918</v>
      </c>
      <c r="D236" s="293" t="s">
        <v>919</v>
      </c>
      <c r="E236" s="293" t="s">
        <v>19</v>
      </c>
      <c r="F236" s="294">
        <v>3.8719999999999999</v>
      </c>
      <c r="G236" s="140"/>
      <c r="H236" s="141"/>
    </row>
    <row r="237" s="2" customFormat="1" ht="16.8" customHeight="1">
      <c r="A237" s="40"/>
      <c r="B237" s="46"/>
      <c r="C237" s="295" t="s">
        <v>19</v>
      </c>
      <c r="D237" s="295" t="s">
        <v>1989</v>
      </c>
      <c r="E237" s="19" t="s">
        <v>19</v>
      </c>
      <c r="F237" s="296">
        <v>3.8719999999999999</v>
      </c>
      <c r="G237" s="40"/>
      <c r="H237" s="46"/>
    </row>
    <row r="238" s="2" customFormat="1" ht="16.8" customHeight="1">
      <c r="A238" s="40"/>
      <c r="B238" s="46"/>
      <c r="C238" s="297" t="s">
        <v>1920</v>
      </c>
      <c r="D238" s="40"/>
      <c r="E238" s="40"/>
      <c r="F238" s="40"/>
      <c r="G238" s="40"/>
      <c r="H238" s="46"/>
    </row>
    <row r="239" s="2" customFormat="1" ht="16.8" customHeight="1">
      <c r="A239" s="40"/>
      <c r="B239" s="46"/>
      <c r="C239" s="295" t="s">
        <v>1269</v>
      </c>
      <c r="D239" s="295" t="s">
        <v>1270</v>
      </c>
      <c r="E239" s="19" t="s">
        <v>510</v>
      </c>
      <c r="F239" s="296">
        <v>4</v>
      </c>
      <c r="G239" s="40"/>
      <c r="H239" s="46"/>
    </row>
    <row r="240" s="8" customFormat="1" ht="16.8" customHeight="1">
      <c r="A240" s="140"/>
      <c r="B240" s="141"/>
      <c r="C240" s="292" t="s">
        <v>921</v>
      </c>
      <c r="D240" s="293" t="s">
        <v>922</v>
      </c>
      <c r="E240" s="293" t="s">
        <v>19</v>
      </c>
      <c r="F240" s="294">
        <v>4.4050000000000002</v>
      </c>
      <c r="G240" s="140"/>
      <c r="H240" s="141"/>
    </row>
    <row r="241" s="2" customFormat="1" ht="16.8" customHeight="1">
      <c r="A241" s="40"/>
      <c r="B241" s="46"/>
      <c r="C241" s="295" t="s">
        <v>19</v>
      </c>
      <c r="D241" s="295" t="s">
        <v>1990</v>
      </c>
      <c r="E241" s="19" t="s">
        <v>19</v>
      </c>
      <c r="F241" s="296">
        <v>4.4050000000000002</v>
      </c>
      <c r="G241" s="40"/>
      <c r="H241" s="46"/>
    </row>
    <row r="242" s="2" customFormat="1" ht="16.8" customHeight="1">
      <c r="A242" s="40"/>
      <c r="B242" s="46"/>
      <c r="C242" s="297" t="s">
        <v>1920</v>
      </c>
      <c r="D242" s="40"/>
      <c r="E242" s="40"/>
      <c r="F242" s="40"/>
      <c r="G242" s="40"/>
      <c r="H242" s="46"/>
    </row>
    <row r="243" s="2" customFormat="1" ht="16.8" customHeight="1">
      <c r="A243" s="40"/>
      <c r="B243" s="46"/>
      <c r="C243" s="295" t="s">
        <v>1278</v>
      </c>
      <c r="D243" s="295" t="s">
        <v>1279</v>
      </c>
      <c r="E243" s="19" t="s">
        <v>510</v>
      </c>
      <c r="F243" s="296">
        <v>5</v>
      </c>
      <c r="G243" s="40"/>
      <c r="H243" s="46"/>
    </row>
    <row r="244" s="8" customFormat="1" ht="16.8" customHeight="1">
      <c r="A244" s="140"/>
      <c r="B244" s="141"/>
      <c r="C244" s="292" t="s">
        <v>924</v>
      </c>
      <c r="D244" s="293" t="s">
        <v>925</v>
      </c>
      <c r="E244" s="293" t="s">
        <v>19</v>
      </c>
      <c r="F244" s="294">
        <v>187.46199999999999</v>
      </c>
      <c r="G244" s="140"/>
      <c r="H244" s="141"/>
    </row>
    <row r="245" s="2" customFormat="1" ht="16.8" customHeight="1">
      <c r="A245" s="40"/>
      <c r="B245" s="46"/>
      <c r="C245" s="295" t="s">
        <v>19</v>
      </c>
      <c r="D245" s="295" t="s">
        <v>1991</v>
      </c>
      <c r="E245" s="19" t="s">
        <v>19</v>
      </c>
      <c r="F245" s="296">
        <v>187.46199999999999</v>
      </c>
      <c r="G245" s="40"/>
      <c r="H245" s="46"/>
    </row>
    <row r="246" s="2" customFormat="1" ht="16.8" customHeight="1">
      <c r="A246" s="40"/>
      <c r="B246" s="46"/>
      <c r="C246" s="297" t="s">
        <v>1920</v>
      </c>
      <c r="D246" s="40"/>
      <c r="E246" s="40"/>
      <c r="F246" s="40"/>
      <c r="G246" s="40"/>
      <c r="H246" s="46"/>
    </row>
    <row r="247" s="2" customFormat="1" ht="16.8" customHeight="1">
      <c r="A247" s="40"/>
      <c r="B247" s="46"/>
      <c r="C247" s="295" t="s">
        <v>1292</v>
      </c>
      <c r="D247" s="295" t="s">
        <v>1293</v>
      </c>
      <c r="E247" s="19" t="s">
        <v>277</v>
      </c>
      <c r="F247" s="296">
        <v>187.46199999999999</v>
      </c>
      <c r="G247" s="40"/>
      <c r="H247" s="46"/>
    </row>
    <row r="248" s="8" customFormat="1" ht="16.8" customHeight="1">
      <c r="A248" s="140"/>
      <c r="B248" s="141"/>
      <c r="C248" s="292" t="s">
        <v>927</v>
      </c>
      <c r="D248" s="293" t="s">
        <v>928</v>
      </c>
      <c r="E248" s="293" t="s">
        <v>19</v>
      </c>
      <c r="F248" s="294">
        <v>7.5529999999999999</v>
      </c>
      <c r="G248" s="140"/>
      <c r="H248" s="141"/>
    </row>
    <row r="249" s="2" customFormat="1" ht="16.8" customHeight="1">
      <c r="A249" s="40"/>
      <c r="B249" s="46"/>
      <c r="C249" s="295" t="s">
        <v>19</v>
      </c>
      <c r="D249" s="295" t="s">
        <v>1992</v>
      </c>
      <c r="E249" s="19" t="s">
        <v>19</v>
      </c>
      <c r="F249" s="296">
        <v>7.5529999999999999</v>
      </c>
      <c r="G249" s="40"/>
      <c r="H249" s="46"/>
    </row>
    <row r="250" s="2" customFormat="1" ht="16.8" customHeight="1">
      <c r="A250" s="40"/>
      <c r="B250" s="46"/>
      <c r="C250" s="297" t="s">
        <v>1920</v>
      </c>
      <c r="D250" s="40"/>
      <c r="E250" s="40"/>
      <c r="F250" s="40"/>
      <c r="G250" s="40"/>
      <c r="H250" s="46"/>
    </row>
    <row r="251" s="2" customFormat="1" ht="16.8" customHeight="1">
      <c r="A251" s="40"/>
      <c r="B251" s="46"/>
      <c r="C251" s="295" t="s">
        <v>1306</v>
      </c>
      <c r="D251" s="295" t="s">
        <v>1307</v>
      </c>
      <c r="E251" s="19" t="s">
        <v>277</v>
      </c>
      <c r="F251" s="296">
        <v>8</v>
      </c>
      <c r="G251" s="40"/>
      <c r="H251" s="46"/>
    </row>
    <row r="252" s="8" customFormat="1" ht="16.8" customHeight="1">
      <c r="A252" s="140"/>
      <c r="B252" s="141"/>
      <c r="C252" s="292" t="s">
        <v>930</v>
      </c>
      <c r="D252" s="293" t="s">
        <v>931</v>
      </c>
      <c r="E252" s="293" t="s">
        <v>19</v>
      </c>
      <c r="F252" s="294">
        <v>14.523999999999999</v>
      </c>
      <c r="G252" s="140"/>
      <c r="H252" s="141"/>
    </row>
    <row r="253" s="2" customFormat="1" ht="16.8" customHeight="1">
      <c r="A253" s="40"/>
      <c r="B253" s="46"/>
      <c r="C253" s="295" t="s">
        <v>19</v>
      </c>
      <c r="D253" s="295" t="s">
        <v>1993</v>
      </c>
      <c r="E253" s="19" t="s">
        <v>19</v>
      </c>
      <c r="F253" s="296">
        <v>14.523999999999999</v>
      </c>
      <c r="G253" s="40"/>
      <c r="H253" s="46"/>
    </row>
    <row r="254" s="2" customFormat="1" ht="16.8" customHeight="1">
      <c r="A254" s="40"/>
      <c r="B254" s="46"/>
      <c r="C254" s="297" t="s">
        <v>1920</v>
      </c>
      <c r="D254" s="40"/>
      <c r="E254" s="40"/>
      <c r="F254" s="40"/>
      <c r="G254" s="40"/>
      <c r="H254" s="46"/>
    </row>
    <row r="255" s="2" customFormat="1" ht="16.8" customHeight="1">
      <c r="A255" s="40"/>
      <c r="B255" s="46"/>
      <c r="C255" s="295" t="s">
        <v>1319</v>
      </c>
      <c r="D255" s="295" t="s">
        <v>1320</v>
      </c>
      <c r="E255" s="19" t="s">
        <v>277</v>
      </c>
      <c r="F255" s="296">
        <v>14.523999999999999</v>
      </c>
      <c r="G255" s="40"/>
      <c r="H255" s="46"/>
    </row>
    <row r="256" s="8" customFormat="1" ht="16.8" customHeight="1">
      <c r="A256" s="140"/>
      <c r="B256" s="141"/>
      <c r="C256" s="292" t="s">
        <v>933</v>
      </c>
      <c r="D256" s="293" t="s">
        <v>934</v>
      </c>
      <c r="E256" s="293" t="s">
        <v>19</v>
      </c>
      <c r="F256" s="294">
        <v>193.96700000000001</v>
      </c>
      <c r="G256" s="140"/>
      <c r="H256" s="141"/>
    </row>
    <row r="257" s="2" customFormat="1" ht="16.8" customHeight="1">
      <c r="A257" s="40"/>
      <c r="B257" s="46"/>
      <c r="C257" s="295" t="s">
        <v>19</v>
      </c>
      <c r="D257" s="295" t="s">
        <v>1994</v>
      </c>
      <c r="E257" s="19" t="s">
        <v>19</v>
      </c>
      <c r="F257" s="296">
        <v>193.96700000000001</v>
      </c>
      <c r="G257" s="40"/>
      <c r="H257" s="46"/>
    </row>
    <row r="258" s="2" customFormat="1" ht="16.8" customHeight="1">
      <c r="A258" s="40"/>
      <c r="B258" s="46"/>
      <c r="C258" s="297" t="s">
        <v>1920</v>
      </c>
      <c r="D258" s="40"/>
      <c r="E258" s="40"/>
      <c r="F258" s="40"/>
      <c r="G258" s="40"/>
      <c r="H258" s="46"/>
    </row>
    <row r="259" s="2" customFormat="1" ht="16.8" customHeight="1">
      <c r="A259" s="40"/>
      <c r="B259" s="46"/>
      <c r="C259" s="295" t="s">
        <v>813</v>
      </c>
      <c r="D259" s="295" t="s">
        <v>814</v>
      </c>
      <c r="E259" s="19" t="s">
        <v>277</v>
      </c>
      <c r="F259" s="296">
        <v>199.786</v>
      </c>
      <c r="G259" s="40"/>
      <c r="H259" s="46"/>
    </row>
    <row r="260" s="8" customFormat="1" ht="16.8" customHeight="1">
      <c r="A260" s="140"/>
      <c r="B260" s="141"/>
      <c r="C260" s="292" t="s">
        <v>936</v>
      </c>
      <c r="D260" s="293" t="s">
        <v>937</v>
      </c>
      <c r="E260" s="293" t="s">
        <v>19</v>
      </c>
      <c r="F260" s="294">
        <v>1090.538</v>
      </c>
      <c r="G260" s="140"/>
      <c r="H260" s="141"/>
    </row>
    <row r="261" s="2" customFormat="1" ht="16.8" customHeight="1">
      <c r="A261" s="40"/>
      <c r="B261" s="46"/>
      <c r="C261" s="295" t="s">
        <v>19</v>
      </c>
      <c r="D261" s="295" t="s">
        <v>1973</v>
      </c>
      <c r="E261" s="19" t="s">
        <v>19</v>
      </c>
      <c r="F261" s="296">
        <v>1090.538</v>
      </c>
      <c r="G261" s="40"/>
      <c r="H261" s="46"/>
    </row>
    <row r="262" s="2" customFormat="1" ht="16.8" customHeight="1">
      <c r="A262" s="40"/>
      <c r="B262" s="46"/>
      <c r="C262" s="297" t="s">
        <v>1920</v>
      </c>
      <c r="D262" s="40"/>
      <c r="E262" s="40"/>
      <c r="F262" s="40"/>
      <c r="G262" s="40"/>
      <c r="H262" s="46"/>
    </row>
    <row r="263" s="2" customFormat="1" ht="16.8" customHeight="1">
      <c r="A263" s="40"/>
      <c r="B263" s="46"/>
      <c r="C263" s="295" t="s">
        <v>1126</v>
      </c>
      <c r="D263" s="295" t="s">
        <v>1127</v>
      </c>
      <c r="E263" s="19" t="s">
        <v>397</v>
      </c>
      <c r="F263" s="296">
        <v>1090.538</v>
      </c>
      <c r="G263" s="40"/>
      <c r="H263" s="46"/>
    </row>
    <row r="264" s="8" customFormat="1" ht="16.8" customHeight="1">
      <c r="A264" s="140"/>
      <c r="B264" s="141"/>
      <c r="C264" s="292" t="s">
        <v>939</v>
      </c>
      <c r="D264" s="293" t="s">
        <v>940</v>
      </c>
      <c r="E264" s="293" t="s">
        <v>19</v>
      </c>
      <c r="F264" s="294">
        <v>5.819</v>
      </c>
      <c r="G264" s="140"/>
      <c r="H264" s="141"/>
    </row>
    <row r="265" s="2" customFormat="1" ht="16.8" customHeight="1">
      <c r="A265" s="40"/>
      <c r="B265" s="46"/>
      <c r="C265" s="295" t="s">
        <v>19</v>
      </c>
      <c r="D265" s="295" t="s">
        <v>1995</v>
      </c>
      <c r="E265" s="19" t="s">
        <v>19</v>
      </c>
      <c r="F265" s="296">
        <v>5.819</v>
      </c>
      <c r="G265" s="40"/>
      <c r="H265" s="46"/>
    </row>
    <row r="266" s="2" customFormat="1" ht="16.8" customHeight="1">
      <c r="A266" s="40"/>
      <c r="B266" s="46"/>
      <c r="C266" s="297" t="s">
        <v>1920</v>
      </c>
      <c r="D266" s="40"/>
      <c r="E266" s="40"/>
      <c r="F266" s="40"/>
      <c r="G266" s="40"/>
      <c r="H266" s="46"/>
    </row>
    <row r="267" s="2" customFormat="1" ht="16.8" customHeight="1">
      <c r="A267" s="40"/>
      <c r="B267" s="46"/>
      <c r="C267" s="295" t="s">
        <v>1118</v>
      </c>
      <c r="D267" s="295" t="s">
        <v>1119</v>
      </c>
      <c r="E267" s="19" t="s">
        <v>295</v>
      </c>
      <c r="F267" s="296">
        <v>5.819</v>
      </c>
      <c r="G267" s="40"/>
      <c r="H267" s="46"/>
    </row>
    <row r="268" s="8" customFormat="1" ht="16.8" customHeight="1">
      <c r="A268" s="140"/>
      <c r="B268" s="141"/>
      <c r="C268" s="292" t="s">
        <v>1996</v>
      </c>
      <c r="D268" s="293" t="s">
        <v>1997</v>
      </c>
      <c r="E268" s="293" t="s">
        <v>19</v>
      </c>
      <c r="F268" s="294">
        <v>289.20499999999998</v>
      </c>
      <c r="G268" s="140"/>
      <c r="H268" s="141"/>
    </row>
    <row r="269" s="2" customFormat="1" ht="16.8" customHeight="1">
      <c r="A269" s="40"/>
      <c r="B269" s="46"/>
      <c r="C269" s="295" t="s">
        <v>19</v>
      </c>
      <c r="D269" s="295" t="s">
        <v>1998</v>
      </c>
      <c r="E269" s="19" t="s">
        <v>19</v>
      </c>
      <c r="F269" s="296">
        <v>289.20499999999998</v>
      </c>
      <c r="G269" s="40"/>
      <c r="H269" s="46"/>
    </row>
    <row r="270" s="8" customFormat="1" ht="16.8" customHeight="1">
      <c r="A270" s="140"/>
      <c r="B270" s="141"/>
      <c r="C270" s="292" t="s">
        <v>942</v>
      </c>
      <c r="D270" s="293" t="s">
        <v>943</v>
      </c>
      <c r="E270" s="293" t="s">
        <v>19</v>
      </c>
      <c r="F270" s="294">
        <v>17.457000000000001</v>
      </c>
      <c r="G270" s="140"/>
      <c r="H270" s="141"/>
    </row>
    <row r="271" s="2" customFormat="1" ht="16.8" customHeight="1">
      <c r="A271" s="40"/>
      <c r="B271" s="46"/>
      <c r="C271" s="295" t="s">
        <v>19</v>
      </c>
      <c r="D271" s="295" t="s">
        <v>1999</v>
      </c>
      <c r="E271" s="19" t="s">
        <v>19</v>
      </c>
      <c r="F271" s="296">
        <v>17.457000000000001</v>
      </c>
      <c r="G271" s="40"/>
      <c r="H271" s="46"/>
    </row>
    <row r="272" s="2" customFormat="1" ht="16.8" customHeight="1">
      <c r="A272" s="40"/>
      <c r="B272" s="46"/>
      <c r="C272" s="297" t="s">
        <v>1920</v>
      </c>
      <c r="D272" s="40"/>
      <c r="E272" s="40"/>
      <c r="F272" s="40"/>
      <c r="G272" s="40"/>
      <c r="H272" s="46"/>
    </row>
    <row r="273" s="2" customFormat="1" ht="16.8" customHeight="1">
      <c r="A273" s="40"/>
      <c r="B273" s="46"/>
      <c r="C273" s="295" t="s">
        <v>1099</v>
      </c>
      <c r="D273" s="295" t="s">
        <v>1100</v>
      </c>
      <c r="E273" s="19" t="s">
        <v>295</v>
      </c>
      <c r="F273" s="296">
        <v>17.457000000000001</v>
      </c>
      <c r="G273" s="40"/>
      <c r="H273" s="46"/>
    </row>
    <row r="274" s="8" customFormat="1" ht="16.8" customHeight="1">
      <c r="A274" s="140"/>
      <c r="B274" s="141"/>
      <c r="C274" s="292" t="s">
        <v>945</v>
      </c>
      <c r="D274" s="293" t="s">
        <v>946</v>
      </c>
      <c r="E274" s="293" t="s">
        <v>19</v>
      </c>
      <c r="F274" s="294">
        <v>746.72000000000003</v>
      </c>
      <c r="G274" s="140"/>
      <c r="H274" s="141"/>
    </row>
    <row r="275" s="2" customFormat="1" ht="16.8" customHeight="1">
      <c r="A275" s="40"/>
      <c r="B275" s="46"/>
      <c r="C275" s="295" t="s">
        <v>19</v>
      </c>
      <c r="D275" s="295" t="s">
        <v>2000</v>
      </c>
      <c r="E275" s="19" t="s">
        <v>19</v>
      </c>
      <c r="F275" s="296">
        <v>746.72000000000003</v>
      </c>
      <c r="G275" s="40"/>
      <c r="H275" s="46"/>
    </row>
    <row r="276" s="2" customFormat="1" ht="16.8" customHeight="1">
      <c r="A276" s="40"/>
      <c r="B276" s="46"/>
      <c r="C276" s="297" t="s">
        <v>1920</v>
      </c>
      <c r="D276" s="40"/>
      <c r="E276" s="40"/>
      <c r="F276" s="40"/>
      <c r="G276" s="40"/>
      <c r="H276" s="46"/>
    </row>
    <row r="277" s="2" customFormat="1" ht="16.8" customHeight="1">
      <c r="A277" s="40"/>
      <c r="B277" s="46"/>
      <c r="C277" s="295" t="s">
        <v>989</v>
      </c>
      <c r="D277" s="295" t="s">
        <v>990</v>
      </c>
      <c r="E277" s="19" t="s">
        <v>397</v>
      </c>
      <c r="F277" s="296">
        <v>746.72000000000003</v>
      </c>
      <c r="G277" s="40"/>
      <c r="H277" s="46"/>
    </row>
    <row r="278" s="8" customFormat="1" ht="16.8" customHeight="1">
      <c r="A278" s="140"/>
      <c r="B278" s="141"/>
      <c r="C278" s="292" t="s">
        <v>948</v>
      </c>
      <c r="D278" s="293" t="s">
        <v>949</v>
      </c>
      <c r="E278" s="293" t="s">
        <v>19</v>
      </c>
      <c r="F278" s="294">
        <v>821.39200000000005</v>
      </c>
      <c r="G278" s="140"/>
      <c r="H278" s="141"/>
    </row>
    <row r="279" s="2" customFormat="1" ht="16.8" customHeight="1">
      <c r="A279" s="40"/>
      <c r="B279" s="46"/>
      <c r="C279" s="295" t="s">
        <v>19</v>
      </c>
      <c r="D279" s="295" t="s">
        <v>2001</v>
      </c>
      <c r="E279" s="19" t="s">
        <v>19</v>
      </c>
      <c r="F279" s="296">
        <v>821.39200000000005</v>
      </c>
      <c r="G279" s="40"/>
      <c r="H279" s="46"/>
    </row>
    <row r="280" s="2" customFormat="1" ht="16.8" customHeight="1">
      <c r="A280" s="40"/>
      <c r="B280" s="46"/>
      <c r="C280" s="297" t="s">
        <v>1920</v>
      </c>
      <c r="D280" s="40"/>
      <c r="E280" s="40"/>
      <c r="F280" s="40"/>
      <c r="G280" s="40"/>
      <c r="H280" s="46"/>
    </row>
    <row r="281" s="2" customFormat="1" ht="16.8" customHeight="1">
      <c r="A281" s="40"/>
      <c r="B281" s="46"/>
      <c r="C281" s="295" t="s">
        <v>999</v>
      </c>
      <c r="D281" s="295" t="s">
        <v>1000</v>
      </c>
      <c r="E281" s="19" t="s">
        <v>397</v>
      </c>
      <c r="F281" s="296">
        <v>821.39200000000005</v>
      </c>
      <c r="G281" s="40"/>
      <c r="H281" s="46"/>
    </row>
    <row r="282" s="8" customFormat="1" ht="16.8" customHeight="1">
      <c r="A282" s="140"/>
      <c r="B282" s="141"/>
      <c r="C282" s="292" t="s">
        <v>951</v>
      </c>
      <c r="D282" s="293" t="s">
        <v>952</v>
      </c>
      <c r="E282" s="293" t="s">
        <v>19</v>
      </c>
      <c r="F282" s="294">
        <v>194.84200000000001</v>
      </c>
      <c r="G282" s="140"/>
      <c r="H282" s="141"/>
    </row>
    <row r="283" s="2" customFormat="1" ht="16.8" customHeight="1">
      <c r="A283" s="40"/>
      <c r="B283" s="46"/>
      <c r="C283" s="295" t="s">
        <v>19</v>
      </c>
      <c r="D283" s="295" t="s">
        <v>2002</v>
      </c>
      <c r="E283" s="19" t="s">
        <v>19</v>
      </c>
      <c r="F283" s="296">
        <v>194.84200000000001</v>
      </c>
      <c r="G283" s="40"/>
      <c r="H283" s="46"/>
    </row>
    <row r="284" s="2" customFormat="1" ht="16.8" customHeight="1">
      <c r="A284" s="40"/>
      <c r="B284" s="46"/>
      <c r="C284" s="297" t="s">
        <v>1920</v>
      </c>
      <c r="D284" s="40"/>
      <c r="E284" s="40"/>
      <c r="F284" s="40"/>
      <c r="G284" s="40"/>
      <c r="H284" s="46"/>
    </row>
    <row r="285" s="2" customFormat="1" ht="16.8" customHeight="1">
      <c r="A285" s="40"/>
      <c r="B285" s="46"/>
      <c r="C285" s="295" t="s">
        <v>1005</v>
      </c>
      <c r="D285" s="295" t="s">
        <v>1006</v>
      </c>
      <c r="E285" s="19" t="s">
        <v>277</v>
      </c>
      <c r="F285" s="296">
        <v>194.84200000000001</v>
      </c>
      <c r="G285" s="40"/>
      <c r="H285" s="46"/>
    </row>
    <row r="286" s="8" customFormat="1" ht="16.8" customHeight="1">
      <c r="A286" s="140"/>
      <c r="B286" s="141"/>
      <c r="C286" s="292" t="s">
        <v>954</v>
      </c>
      <c r="D286" s="293" t="s">
        <v>955</v>
      </c>
      <c r="E286" s="293" t="s">
        <v>19</v>
      </c>
      <c r="F286" s="294">
        <v>227.40000000000001</v>
      </c>
      <c r="G286" s="140"/>
      <c r="H286" s="141"/>
    </row>
    <row r="287" s="2" customFormat="1" ht="16.8" customHeight="1">
      <c r="A287" s="40"/>
      <c r="B287" s="46"/>
      <c r="C287" s="295" t="s">
        <v>19</v>
      </c>
      <c r="D287" s="295" t="s">
        <v>1982</v>
      </c>
      <c r="E287" s="19" t="s">
        <v>19</v>
      </c>
      <c r="F287" s="296">
        <v>227.40000000000001</v>
      </c>
      <c r="G287" s="40"/>
      <c r="H287" s="46"/>
    </row>
    <row r="288" s="2" customFormat="1" ht="16.8" customHeight="1">
      <c r="A288" s="40"/>
      <c r="B288" s="46"/>
      <c r="C288" s="297" t="s">
        <v>1920</v>
      </c>
      <c r="D288" s="40"/>
      <c r="E288" s="40"/>
      <c r="F288" s="40"/>
      <c r="G288" s="40"/>
      <c r="H288" s="46"/>
    </row>
    <row r="289" s="2" customFormat="1" ht="16.8" customHeight="1">
      <c r="A289" s="40"/>
      <c r="B289" s="46"/>
      <c r="C289" s="295" t="s">
        <v>979</v>
      </c>
      <c r="D289" s="295" t="s">
        <v>980</v>
      </c>
      <c r="E289" s="19" t="s">
        <v>397</v>
      </c>
      <c r="F289" s="296">
        <v>227.40000000000001</v>
      </c>
      <c r="G289" s="40"/>
      <c r="H289" s="46"/>
    </row>
    <row r="290" s="8" customFormat="1" ht="16.8" customHeight="1">
      <c r="A290" s="140"/>
      <c r="B290" s="141"/>
      <c r="C290" s="292" t="s">
        <v>957</v>
      </c>
      <c r="D290" s="293" t="s">
        <v>958</v>
      </c>
      <c r="E290" s="293" t="s">
        <v>19</v>
      </c>
      <c r="F290" s="294">
        <v>157.27000000000001</v>
      </c>
      <c r="G290" s="140"/>
      <c r="H290" s="141"/>
    </row>
    <row r="291" s="2" customFormat="1" ht="16.8" customHeight="1">
      <c r="A291" s="40"/>
      <c r="B291" s="46"/>
      <c r="C291" s="295" t="s">
        <v>19</v>
      </c>
      <c r="D291" s="295" t="s">
        <v>1980</v>
      </c>
      <c r="E291" s="19" t="s">
        <v>19</v>
      </c>
      <c r="F291" s="296">
        <v>111.79000000000001</v>
      </c>
      <c r="G291" s="40"/>
      <c r="H291" s="46"/>
    </row>
    <row r="292" s="2" customFormat="1" ht="16.8" customHeight="1">
      <c r="A292" s="40"/>
      <c r="B292" s="46"/>
      <c r="C292" s="295" t="s">
        <v>19</v>
      </c>
      <c r="D292" s="295" t="s">
        <v>2003</v>
      </c>
      <c r="E292" s="19" t="s">
        <v>19</v>
      </c>
      <c r="F292" s="296">
        <v>0</v>
      </c>
      <c r="G292" s="40"/>
      <c r="H292" s="46"/>
    </row>
    <row r="293" s="2" customFormat="1" ht="16.8" customHeight="1">
      <c r="A293" s="40"/>
      <c r="B293" s="46"/>
      <c r="C293" s="295" t="s">
        <v>19</v>
      </c>
      <c r="D293" s="295" t="s">
        <v>2004</v>
      </c>
      <c r="E293" s="19" t="s">
        <v>19</v>
      </c>
      <c r="F293" s="296">
        <v>45.479999999999997</v>
      </c>
      <c r="G293" s="40"/>
      <c r="H293" s="46"/>
    </row>
    <row r="294" s="2" customFormat="1" ht="16.8" customHeight="1">
      <c r="A294" s="40"/>
      <c r="B294" s="46"/>
      <c r="C294" s="297" t="s">
        <v>1920</v>
      </c>
      <c r="D294" s="40"/>
      <c r="E294" s="40"/>
      <c r="F294" s="40"/>
      <c r="G294" s="40"/>
      <c r="H294" s="46"/>
    </row>
    <row r="295" s="2" customFormat="1" ht="16.8" customHeight="1">
      <c r="A295" s="40"/>
      <c r="B295" s="46"/>
      <c r="C295" s="295" t="s">
        <v>1205</v>
      </c>
      <c r="D295" s="295" t="s">
        <v>1206</v>
      </c>
      <c r="E295" s="19" t="s">
        <v>397</v>
      </c>
      <c r="F295" s="296">
        <v>165.13399999999999</v>
      </c>
      <c r="G295" s="40"/>
      <c r="H295" s="46"/>
    </row>
    <row r="296" s="8" customFormat="1" ht="16.8" customHeight="1">
      <c r="A296" s="140"/>
      <c r="B296" s="141"/>
      <c r="C296" s="292" t="s">
        <v>960</v>
      </c>
      <c r="D296" s="293" t="s">
        <v>961</v>
      </c>
      <c r="E296" s="293" t="s">
        <v>19</v>
      </c>
      <c r="F296" s="294">
        <v>59.939</v>
      </c>
      <c r="G296" s="140"/>
      <c r="H296" s="141"/>
    </row>
    <row r="297" s="2" customFormat="1" ht="16.8" customHeight="1">
      <c r="A297" s="40"/>
      <c r="B297" s="46"/>
      <c r="C297" s="295" t="s">
        <v>19</v>
      </c>
      <c r="D297" s="295" t="s">
        <v>2005</v>
      </c>
      <c r="E297" s="19" t="s">
        <v>19</v>
      </c>
      <c r="F297" s="296">
        <v>59.939</v>
      </c>
      <c r="G297" s="40"/>
      <c r="H297" s="46"/>
    </row>
    <row r="298" s="2" customFormat="1" ht="16.8" customHeight="1">
      <c r="A298" s="40"/>
      <c r="B298" s="46"/>
      <c r="C298" s="297" t="s">
        <v>1920</v>
      </c>
      <c r="D298" s="40"/>
      <c r="E298" s="40"/>
      <c r="F298" s="40"/>
      <c r="G298" s="40"/>
      <c r="H298" s="46"/>
    </row>
    <row r="299" s="2" customFormat="1" ht="16.8" customHeight="1">
      <c r="A299" s="40"/>
      <c r="B299" s="46"/>
      <c r="C299" s="295" t="s">
        <v>1135</v>
      </c>
      <c r="D299" s="295" t="s">
        <v>1136</v>
      </c>
      <c r="E299" s="19" t="s">
        <v>510</v>
      </c>
      <c r="F299" s="296">
        <v>59.939</v>
      </c>
      <c r="G299" s="40"/>
      <c r="H299" s="46"/>
    </row>
    <row r="300" s="8" customFormat="1" ht="16.8" customHeight="1">
      <c r="A300" s="140"/>
      <c r="B300" s="141"/>
      <c r="C300" s="292" t="s">
        <v>963</v>
      </c>
      <c r="D300" s="293" t="s">
        <v>964</v>
      </c>
      <c r="E300" s="293" t="s">
        <v>19</v>
      </c>
      <c r="F300" s="294">
        <v>587.41700000000003</v>
      </c>
      <c r="G300" s="140"/>
      <c r="H300" s="141"/>
    </row>
    <row r="301" s="2" customFormat="1" ht="16.8" customHeight="1">
      <c r="A301" s="40"/>
      <c r="B301" s="46"/>
      <c r="C301" s="295" t="s">
        <v>19</v>
      </c>
      <c r="D301" s="295" t="s">
        <v>2006</v>
      </c>
      <c r="E301" s="19" t="s">
        <v>19</v>
      </c>
      <c r="F301" s="296">
        <v>1014.2000000000001</v>
      </c>
      <c r="G301" s="40"/>
      <c r="H301" s="46"/>
    </row>
    <row r="302" s="2" customFormat="1" ht="16.8" customHeight="1">
      <c r="A302" s="40"/>
      <c r="B302" s="46"/>
      <c r="C302" s="295" t="s">
        <v>19</v>
      </c>
      <c r="D302" s="295" t="s">
        <v>2007</v>
      </c>
      <c r="E302" s="19" t="s">
        <v>19</v>
      </c>
      <c r="F302" s="296">
        <v>0</v>
      </c>
      <c r="G302" s="40"/>
      <c r="H302" s="46"/>
    </row>
    <row r="303" s="2" customFormat="1" ht="16.8" customHeight="1">
      <c r="A303" s="40"/>
      <c r="B303" s="46"/>
      <c r="C303" s="295" t="s">
        <v>19</v>
      </c>
      <c r="D303" s="295" t="s">
        <v>2008</v>
      </c>
      <c r="E303" s="19" t="s">
        <v>19</v>
      </c>
      <c r="F303" s="296">
        <v>-112.008</v>
      </c>
      <c r="G303" s="40"/>
      <c r="H303" s="46"/>
    </row>
    <row r="304" s="2" customFormat="1" ht="16.8" customHeight="1">
      <c r="A304" s="40"/>
      <c r="B304" s="46"/>
      <c r="C304" s="295" t="s">
        <v>19</v>
      </c>
      <c r="D304" s="295" t="s">
        <v>2009</v>
      </c>
      <c r="E304" s="19" t="s">
        <v>19</v>
      </c>
      <c r="F304" s="296">
        <v>0</v>
      </c>
      <c r="G304" s="40"/>
      <c r="H304" s="46"/>
    </row>
    <row r="305" s="2" customFormat="1" ht="16.8" customHeight="1">
      <c r="A305" s="40"/>
      <c r="B305" s="46"/>
      <c r="C305" s="295" t="s">
        <v>19</v>
      </c>
      <c r="D305" s="295" t="s">
        <v>2010</v>
      </c>
      <c r="E305" s="19" t="s">
        <v>19</v>
      </c>
      <c r="F305" s="296">
        <v>-287.48700000000002</v>
      </c>
      <c r="G305" s="40"/>
      <c r="H305" s="46"/>
    </row>
    <row r="306" s="2" customFormat="1" ht="16.8" customHeight="1">
      <c r="A306" s="40"/>
      <c r="B306" s="46"/>
      <c r="C306" s="295" t="s">
        <v>19</v>
      </c>
      <c r="D306" s="295" t="s">
        <v>2011</v>
      </c>
      <c r="E306" s="19" t="s">
        <v>19</v>
      </c>
      <c r="F306" s="296">
        <v>0</v>
      </c>
      <c r="G306" s="40"/>
      <c r="H306" s="46"/>
    </row>
    <row r="307" s="2" customFormat="1" ht="16.8" customHeight="1">
      <c r="A307" s="40"/>
      <c r="B307" s="46"/>
      <c r="C307" s="295" t="s">
        <v>19</v>
      </c>
      <c r="D307" s="295" t="s">
        <v>2012</v>
      </c>
      <c r="E307" s="19" t="s">
        <v>19</v>
      </c>
      <c r="F307" s="296">
        <v>-27.288</v>
      </c>
      <c r="G307" s="40"/>
      <c r="H307" s="46"/>
    </row>
    <row r="308" s="2" customFormat="1" ht="16.8" customHeight="1">
      <c r="A308" s="40"/>
      <c r="B308" s="46"/>
      <c r="C308" s="297" t="s">
        <v>1920</v>
      </c>
      <c r="D308" s="40"/>
      <c r="E308" s="40"/>
      <c r="F308" s="40"/>
      <c r="G308" s="40"/>
      <c r="H308" s="46"/>
    </row>
    <row r="309" s="2" customFormat="1" ht="16.8" customHeight="1">
      <c r="A309" s="40"/>
      <c r="B309" s="46"/>
      <c r="C309" s="295" t="s">
        <v>1025</v>
      </c>
      <c r="D309" s="295" t="s">
        <v>1026</v>
      </c>
      <c r="E309" s="19" t="s">
        <v>295</v>
      </c>
      <c r="F309" s="296">
        <v>587.41700000000003</v>
      </c>
      <c r="G309" s="40"/>
      <c r="H309" s="46"/>
    </row>
    <row r="310" s="8" customFormat="1" ht="16.8" customHeight="1">
      <c r="A310" s="140"/>
      <c r="B310" s="141"/>
      <c r="C310" s="292" t="s">
        <v>2013</v>
      </c>
      <c r="D310" s="293" t="s">
        <v>2014</v>
      </c>
      <c r="E310" s="293" t="s">
        <v>19</v>
      </c>
      <c r="F310" s="294">
        <v>23.276</v>
      </c>
      <c r="G310" s="140"/>
      <c r="H310" s="141"/>
    </row>
    <row r="311" s="2" customFormat="1" ht="16.8" customHeight="1">
      <c r="A311" s="40"/>
      <c r="B311" s="46"/>
      <c r="C311" s="295" t="s">
        <v>19</v>
      </c>
      <c r="D311" s="295" t="s">
        <v>2015</v>
      </c>
      <c r="E311" s="19" t="s">
        <v>19</v>
      </c>
      <c r="F311" s="296">
        <v>23.276</v>
      </c>
      <c r="G311" s="40"/>
      <c r="H311" s="46"/>
    </row>
    <row r="312" s="8" customFormat="1" ht="16.8" customHeight="1">
      <c r="A312" s="140"/>
      <c r="B312" s="141"/>
      <c r="C312" s="292" t="s">
        <v>966</v>
      </c>
      <c r="D312" s="293" t="s">
        <v>967</v>
      </c>
      <c r="E312" s="293" t="s">
        <v>19</v>
      </c>
      <c r="F312" s="294">
        <v>63.465000000000003</v>
      </c>
      <c r="G312" s="140"/>
      <c r="H312" s="141"/>
    </row>
    <row r="313" s="2" customFormat="1" ht="16.8" customHeight="1">
      <c r="A313" s="40"/>
      <c r="B313" s="46"/>
      <c r="C313" s="295" t="s">
        <v>19</v>
      </c>
      <c r="D313" s="295" t="s">
        <v>2016</v>
      </c>
      <c r="E313" s="19" t="s">
        <v>19</v>
      </c>
      <c r="F313" s="296">
        <v>63.465000000000003</v>
      </c>
      <c r="G313" s="40"/>
      <c r="H313" s="46"/>
    </row>
    <row r="314" s="2" customFormat="1" ht="16.8" customHeight="1">
      <c r="A314" s="40"/>
      <c r="B314" s="46"/>
      <c r="C314" s="297" t="s">
        <v>1920</v>
      </c>
      <c r="D314" s="40"/>
      <c r="E314" s="40"/>
      <c r="F314" s="40"/>
      <c r="G314" s="40"/>
      <c r="H314" s="46"/>
    </row>
    <row r="315" s="2" customFormat="1" ht="16.8" customHeight="1">
      <c r="A315" s="40"/>
      <c r="B315" s="46"/>
      <c r="C315" s="295" t="s">
        <v>1050</v>
      </c>
      <c r="D315" s="295" t="s">
        <v>1051</v>
      </c>
      <c r="E315" s="19" t="s">
        <v>295</v>
      </c>
      <c r="F315" s="296">
        <v>63.465000000000003</v>
      </c>
      <c r="G315" s="40"/>
      <c r="H315" s="46"/>
    </row>
    <row r="316" s="2" customFormat="1" ht="16.8" customHeight="1">
      <c r="A316" s="40"/>
      <c r="B316" s="46"/>
      <c r="C316" s="295" t="s">
        <v>1066</v>
      </c>
      <c r="D316" s="295" t="s">
        <v>1067</v>
      </c>
      <c r="E316" s="19" t="s">
        <v>295</v>
      </c>
      <c r="F316" s="296">
        <v>63.465000000000003</v>
      </c>
      <c r="G316" s="40"/>
      <c r="H316" s="46"/>
    </row>
    <row r="317" s="2" customFormat="1" ht="16.8" customHeight="1">
      <c r="A317" s="40"/>
      <c r="B317" s="46"/>
      <c r="C317" s="295" t="s">
        <v>368</v>
      </c>
      <c r="D317" s="295" t="s">
        <v>369</v>
      </c>
      <c r="E317" s="19" t="s">
        <v>295</v>
      </c>
      <c r="F317" s="296">
        <v>63.465000000000003</v>
      </c>
      <c r="G317" s="40"/>
      <c r="H317" s="46"/>
    </row>
    <row r="318" s="8" customFormat="1" ht="16.8" customHeight="1">
      <c r="A318" s="140"/>
      <c r="B318" s="141"/>
      <c r="C318" s="292" t="s">
        <v>969</v>
      </c>
      <c r="D318" s="293" t="s">
        <v>970</v>
      </c>
      <c r="E318" s="293" t="s">
        <v>19</v>
      </c>
      <c r="F318" s="294">
        <v>1090.538</v>
      </c>
      <c r="G318" s="140"/>
      <c r="H318" s="141"/>
    </row>
    <row r="319" s="2" customFormat="1" ht="16.8" customHeight="1">
      <c r="A319" s="40"/>
      <c r="B319" s="46"/>
      <c r="C319" s="295" t="s">
        <v>19</v>
      </c>
      <c r="D319" s="295" t="s">
        <v>1973</v>
      </c>
      <c r="E319" s="19" t="s">
        <v>19</v>
      </c>
      <c r="F319" s="296">
        <v>1090.538</v>
      </c>
      <c r="G319" s="40"/>
      <c r="H319" s="46"/>
    </row>
    <row r="320" s="2" customFormat="1" ht="16.8" customHeight="1">
      <c r="A320" s="40"/>
      <c r="B320" s="46"/>
      <c r="C320" s="297" t="s">
        <v>1920</v>
      </c>
      <c r="D320" s="40"/>
      <c r="E320" s="40"/>
      <c r="F320" s="40"/>
      <c r="G320" s="40"/>
      <c r="H320" s="46"/>
    </row>
    <row r="321" s="2" customFormat="1" ht="16.8" customHeight="1">
      <c r="A321" s="40"/>
      <c r="B321" s="46"/>
      <c r="C321" s="295" t="s">
        <v>1077</v>
      </c>
      <c r="D321" s="295" t="s">
        <v>1078</v>
      </c>
      <c r="E321" s="19" t="s">
        <v>397</v>
      </c>
      <c r="F321" s="296">
        <v>1090.538</v>
      </c>
      <c r="G321" s="40"/>
      <c r="H321" s="46"/>
    </row>
    <row r="322" s="8" customFormat="1" ht="16.8" customHeight="1">
      <c r="A322" s="140"/>
      <c r="B322" s="141"/>
      <c r="C322" s="292" t="s">
        <v>971</v>
      </c>
      <c r="D322" s="293" t="s">
        <v>972</v>
      </c>
      <c r="E322" s="293" t="s">
        <v>19</v>
      </c>
      <c r="F322" s="294">
        <v>190.39500000000001</v>
      </c>
      <c r="G322" s="140"/>
      <c r="H322" s="141"/>
    </row>
    <row r="323" s="2" customFormat="1" ht="16.8" customHeight="1">
      <c r="A323" s="40"/>
      <c r="B323" s="46"/>
      <c r="C323" s="295" t="s">
        <v>19</v>
      </c>
      <c r="D323" s="295" t="s">
        <v>2017</v>
      </c>
      <c r="E323" s="19" t="s">
        <v>19</v>
      </c>
      <c r="F323" s="296">
        <v>190.39500000000001</v>
      </c>
      <c r="G323" s="40"/>
      <c r="H323" s="46"/>
    </row>
    <row r="324" s="2" customFormat="1" ht="16.8" customHeight="1">
      <c r="A324" s="40"/>
      <c r="B324" s="46"/>
      <c r="C324" s="297" t="s">
        <v>1920</v>
      </c>
      <c r="D324" s="40"/>
      <c r="E324" s="40"/>
      <c r="F324" s="40"/>
      <c r="G324" s="40"/>
      <c r="H324" s="46"/>
    </row>
    <row r="325" s="2" customFormat="1" ht="16.8" customHeight="1">
      <c r="A325" s="40"/>
      <c r="B325" s="46"/>
      <c r="C325" s="295" t="s">
        <v>1015</v>
      </c>
      <c r="D325" s="295" t="s">
        <v>1016</v>
      </c>
      <c r="E325" s="19" t="s">
        <v>397</v>
      </c>
      <c r="F325" s="296">
        <v>190.39500000000001</v>
      </c>
      <c r="G325" s="40"/>
      <c r="H325" s="46"/>
    </row>
    <row r="326" s="2" customFormat="1" ht="16.8" customHeight="1">
      <c r="A326" s="40"/>
      <c r="B326" s="46"/>
      <c r="C326" s="295" t="s">
        <v>1084</v>
      </c>
      <c r="D326" s="295" t="s">
        <v>1085</v>
      </c>
      <c r="E326" s="19" t="s">
        <v>397</v>
      </c>
      <c r="F326" s="296">
        <v>190.39500000000001</v>
      </c>
      <c r="G326" s="40"/>
      <c r="H326" s="46"/>
    </row>
    <row r="327" s="2" customFormat="1" ht="16.8" customHeight="1">
      <c r="A327" s="40"/>
      <c r="B327" s="46"/>
      <c r="C327" s="295" t="s">
        <v>1089</v>
      </c>
      <c r="D327" s="295" t="s">
        <v>1090</v>
      </c>
      <c r="E327" s="19" t="s">
        <v>397</v>
      </c>
      <c r="F327" s="296">
        <v>190.39500000000001</v>
      </c>
      <c r="G327" s="40"/>
      <c r="H327" s="46"/>
    </row>
    <row r="328" s="8" customFormat="1" ht="16.8" customHeight="1">
      <c r="A328" s="140"/>
      <c r="B328" s="141"/>
      <c r="C328" s="292" t="s">
        <v>1388</v>
      </c>
      <c r="D328" s="293" t="s">
        <v>1389</v>
      </c>
      <c r="E328" s="293" t="s">
        <v>19</v>
      </c>
      <c r="F328" s="294">
        <v>99.617999999999995</v>
      </c>
      <c r="G328" s="140"/>
      <c r="H328" s="141"/>
    </row>
    <row r="329" s="2" customFormat="1" ht="16.8" customHeight="1">
      <c r="A329" s="40"/>
      <c r="B329" s="46"/>
      <c r="C329" s="295" t="s">
        <v>19</v>
      </c>
      <c r="D329" s="295" t="s">
        <v>2018</v>
      </c>
      <c r="E329" s="19" t="s">
        <v>19</v>
      </c>
      <c r="F329" s="296">
        <v>99.617999999999995</v>
      </c>
      <c r="G329" s="40"/>
      <c r="H329" s="46"/>
    </row>
    <row r="330" s="8" customFormat="1" ht="16.8" customHeight="1">
      <c r="A330" s="140"/>
      <c r="B330" s="141"/>
      <c r="C330" s="292" t="s">
        <v>1391</v>
      </c>
      <c r="D330" s="293" t="s">
        <v>1392</v>
      </c>
      <c r="E330" s="293" t="s">
        <v>19</v>
      </c>
      <c r="F330" s="294">
        <v>99.617999999999995</v>
      </c>
      <c r="G330" s="140"/>
      <c r="H330" s="141"/>
    </row>
    <row r="331" s="2" customFormat="1" ht="16.8" customHeight="1">
      <c r="A331" s="40"/>
      <c r="B331" s="46"/>
      <c r="C331" s="295" t="s">
        <v>19</v>
      </c>
      <c r="D331" s="295" t="s">
        <v>2018</v>
      </c>
      <c r="E331" s="19" t="s">
        <v>19</v>
      </c>
      <c r="F331" s="296">
        <v>99.617999999999995</v>
      </c>
      <c r="G331" s="40"/>
      <c r="H331" s="46"/>
    </row>
    <row r="332" s="8" customFormat="1" ht="16.8" customHeight="1">
      <c r="A332" s="140"/>
      <c r="B332" s="141"/>
      <c r="C332" s="292" t="s">
        <v>1393</v>
      </c>
      <c r="D332" s="293" t="s">
        <v>1394</v>
      </c>
      <c r="E332" s="293" t="s">
        <v>19</v>
      </c>
      <c r="F332" s="294">
        <v>99.617999999999995</v>
      </c>
      <c r="G332" s="140"/>
      <c r="H332" s="141"/>
    </row>
    <row r="333" s="2" customFormat="1" ht="16.8" customHeight="1">
      <c r="A333" s="40"/>
      <c r="B333" s="46"/>
      <c r="C333" s="295" t="s">
        <v>19</v>
      </c>
      <c r="D333" s="295" t="s">
        <v>2018</v>
      </c>
      <c r="E333" s="19" t="s">
        <v>19</v>
      </c>
      <c r="F333" s="296">
        <v>99.617999999999995</v>
      </c>
      <c r="G333" s="40"/>
      <c r="H333" s="46"/>
    </row>
    <row r="334" s="2" customFormat="1" ht="16.8" customHeight="1">
      <c r="A334" s="40"/>
      <c r="B334" s="46"/>
      <c r="C334" s="298" t="s">
        <v>19</v>
      </c>
      <c r="D334" s="293" t="s">
        <v>1418</v>
      </c>
      <c r="E334" s="299" t="s">
        <v>19</v>
      </c>
      <c r="F334" s="300">
        <v>34.433999999999997</v>
      </c>
      <c r="G334" s="40"/>
      <c r="H334" s="46"/>
    </row>
    <row r="335" s="2" customFormat="1" ht="16.8" customHeight="1">
      <c r="A335" s="40"/>
      <c r="B335" s="46"/>
      <c r="C335" s="295" t="s">
        <v>19</v>
      </c>
      <c r="D335" s="295" t="s">
        <v>1384</v>
      </c>
      <c r="E335" s="19" t="s">
        <v>19</v>
      </c>
      <c r="F335" s="296">
        <v>34.433999999999997</v>
      </c>
      <c r="G335" s="40"/>
      <c r="H335" s="46"/>
    </row>
    <row r="336" s="2" customFormat="1" ht="16.8" customHeight="1">
      <c r="A336" s="40"/>
      <c r="B336" s="46"/>
      <c r="C336" s="298" t="s">
        <v>19</v>
      </c>
      <c r="D336" s="293" t="s">
        <v>1202</v>
      </c>
      <c r="E336" s="299" t="s">
        <v>19</v>
      </c>
      <c r="F336" s="300">
        <v>111.79000000000001</v>
      </c>
      <c r="G336" s="40"/>
      <c r="H336" s="46"/>
    </row>
    <row r="337" s="2" customFormat="1" ht="16.8" customHeight="1">
      <c r="A337" s="40"/>
      <c r="B337" s="46"/>
      <c r="C337" s="295" t="s">
        <v>19</v>
      </c>
      <c r="D337" s="295" t="s">
        <v>1204</v>
      </c>
      <c r="E337" s="19" t="s">
        <v>19</v>
      </c>
      <c r="F337" s="296">
        <v>111.79000000000001</v>
      </c>
      <c r="G337" s="40"/>
      <c r="H337" s="46"/>
    </row>
    <row r="338" s="2" customFormat="1" ht="16.8" customHeight="1">
      <c r="A338" s="40"/>
      <c r="B338" s="46"/>
      <c r="C338" s="298" t="s">
        <v>19</v>
      </c>
      <c r="D338" s="293" t="s">
        <v>1106</v>
      </c>
      <c r="E338" s="299" t="s">
        <v>19</v>
      </c>
      <c r="F338" s="300">
        <v>193.96700000000001</v>
      </c>
      <c r="G338" s="40"/>
      <c r="H338" s="46"/>
    </row>
    <row r="339" s="2" customFormat="1" ht="16.8" customHeight="1">
      <c r="A339" s="40"/>
      <c r="B339" s="46"/>
      <c r="C339" s="295" t="s">
        <v>19</v>
      </c>
      <c r="D339" s="295" t="s">
        <v>1108</v>
      </c>
      <c r="E339" s="19" t="s">
        <v>19</v>
      </c>
      <c r="F339" s="296">
        <v>193.96700000000001</v>
      </c>
      <c r="G339" s="40"/>
      <c r="H339" s="46"/>
    </row>
    <row r="340" s="2" customFormat="1" ht="16.8" customHeight="1">
      <c r="A340" s="40"/>
      <c r="B340" s="46"/>
      <c r="C340" s="298" t="s">
        <v>19</v>
      </c>
      <c r="D340" s="293" t="s">
        <v>1219</v>
      </c>
      <c r="E340" s="299" t="s">
        <v>19</v>
      </c>
      <c r="F340" s="300">
        <v>29.899999999999999</v>
      </c>
      <c r="G340" s="40"/>
      <c r="H340" s="46"/>
    </row>
    <row r="341" s="2" customFormat="1" ht="16.8" customHeight="1">
      <c r="A341" s="40"/>
      <c r="B341" s="46"/>
      <c r="C341" s="295" t="s">
        <v>19</v>
      </c>
      <c r="D341" s="295" t="s">
        <v>1221</v>
      </c>
      <c r="E341" s="19" t="s">
        <v>19</v>
      </c>
      <c r="F341" s="296">
        <v>29.899999999999999</v>
      </c>
      <c r="G341" s="40"/>
      <c r="H341" s="46"/>
    </row>
    <row r="342" s="2" customFormat="1" ht="16.8" customHeight="1">
      <c r="A342" s="40"/>
      <c r="B342" s="46"/>
      <c r="C342" s="298" t="s">
        <v>19</v>
      </c>
      <c r="D342" s="293" t="s">
        <v>2019</v>
      </c>
      <c r="E342" s="299" t="s">
        <v>19</v>
      </c>
      <c r="F342" s="300">
        <v>2.8929999999999998</v>
      </c>
      <c r="G342" s="40"/>
      <c r="H342" s="46"/>
    </row>
    <row r="343" s="2" customFormat="1" ht="16.8" customHeight="1">
      <c r="A343" s="40"/>
      <c r="B343" s="46"/>
      <c r="C343" s="295" t="s">
        <v>19</v>
      </c>
      <c r="D343" s="295" t="s">
        <v>2020</v>
      </c>
      <c r="E343" s="19" t="s">
        <v>19</v>
      </c>
      <c r="F343" s="296">
        <v>2.8929999999999998</v>
      </c>
      <c r="G343" s="40"/>
      <c r="H343" s="46"/>
    </row>
    <row r="344" s="2" customFormat="1" ht="16.8" customHeight="1">
      <c r="A344" s="40"/>
      <c r="B344" s="46"/>
      <c r="C344" s="298" t="s">
        <v>19</v>
      </c>
      <c r="D344" s="293" t="s">
        <v>1022</v>
      </c>
      <c r="E344" s="299" t="s">
        <v>19</v>
      </c>
      <c r="F344" s="300">
        <v>253.86000000000001</v>
      </c>
      <c r="G344" s="40"/>
      <c r="H344" s="46"/>
    </row>
    <row r="345" s="2" customFormat="1" ht="16.8" customHeight="1">
      <c r="A345" s="40"/>
      <c r="B345" s="46"/>
      <c r="C345" s="295" t="s">
        <v>19</v>
      </c>
      <c r="D345" s="295" t="s">
        <v>1024</v>
      </c>
      <c r="E345" s="19" t="s">
        <v>19</v>
      </c>
      <c r="F345" s="296">
        <v>253.86000000000001</v>
      </c>
      <c r="G345" s="40"/>
      <c r="H345" s="46"/>
    </row>
    <row r="346" s="2" customFormat="1" ht="16.8" customHeight="1">
      <c r="A346" s="40"/>
      <c r="B346" s="46"/>
      <c r="C346" s="298" t="s">
        <v>19</v>
      </c>
      <c r="D346" s="293" t="s">
        <v>1142</v>
      </c>
      <c r="E346" s="299" t="s">
        <v>19</v>
      </c>
      <c r="F346" s="300">
        <v>10.789</v>
      </c>
      <c r="G346" s="40"/>
      <c r="H346" s="46"/>
    </row>
    <row r="347" s="2" customFormat="1" ht="16.8" customHeight="1">
      <c r="A347" s="40"/>
      <c r="B347" s="46"/>
      <c r="C347" s="295" t="s">
        <v>19</v>
      </c>
      <c r="D347" s="295" t="s">
        <v>1144</v>
      </c>
      <c r="E347" s="19" t="s">
        <v>19</v>
      </c>
      <c r="F347" s="296">
        <v>10.789</v>
      </c>
      <c r="G347" s="40"/>
      <c r="H347" s="46"/>
    </row>
    <row r="348" s="2" customFormat="1" ht="16.8" customHeight="1">
      <c r="A348" s="40"/>
      <c r="B348" s="46"/>
      <c r="C348" s="298" t="s">
        <v>19</v>
      </c>
      <c r="D348" s="293" t="s">
        <v>1234</v>
      </c>
      <c r="E348" s="299" t="s">
        <v>19</v>
      </c>
      <c r="F348" s="300">
        <v>69.792000000000002</v>
      </c>
      <c r="G348" s="40"/>
      <c r="H348" s="46"/>
    </row>
    <row r="349" s="2" customFormat="1" ht="16.8" customHeight="1">
      <c r="A349" s="40"/>
      <c r="B349" s="46"/>
      <c r="C349" s="295" t="s">
        <v>19</v>
      </c>
      <c r="D349" s="295" t="s">
        <v>1236</v>
      </c>
      <c r="E349" s="19" t="s">
        <v>19</v>
      </c>
      <c r="F349" s="296">
        <v>69.792000000000002</v>
      </c>
      <c r="G349" s="40"/>
      <c r="H349" s="46"/>
    </row>
    <row r="350" s="2" customFormat="1" ht="16.8" customHeight="1">
      <c r="A350" s="40"/>
      <c r="B350" s="46"/>
      <c r="C350" s="298" t="s">
        <v>19</v>
      </c>
      <c r="D350" s="293" t="s">
        <v>1261</v>
      </c>
      <c r="E350" s="299" t="s">
        <v>19</v>
      </c>
      <c r="F350" s="300">
        <v>8.7230000000000008</v>
      </c>
      <c r="G350" s="40"/>
      <c r="H350" s="46"/>
    </row>
    <row r="351" s="2" customFormat="1" ht="16.8" customHeight="1">
      <c r="A351" s="40"/>
      <c r="B351" s="46"/>
      <c r="C351" s="295" t="s">
        <v>19</v>
      </c>
      <c r="D351" s="295" t="s">
        <v>1263</v>
      </c>
      <c r="E351" s="19" t="s">
        <v>19</v>
      </c>
      <c r="F351" s="296">
        <v>8.7230000000000008</v>
      </c>
      <c r="G351" s="40"/>
      <c r="H351" s="46"/>
    </row>
    <row r="352" s="2" customFormat="1" ht="16.8" customHeight="1">
      <c r="A352" s="40"/>
      <c r="B352" s="46"/>
      <c r="C352" s="298" t="s">
        <v>19</v>
      </c>
      <c r="D352" s="293" t="s">
        <v>1265</v>
      </c>
      <c r="E352" s="299" t="s">
        <v>19</v>
      </c>
      <c r="F352" s="300">
        <v>8.1869999999999994</v>
      </c>
      <c r="G352" s="40"/>
      <c r="H352" s="46"/>
    </row>
    <row r="353" s="2" customFormat="1" ht="16.8" customHeight="1">
      <c r="A353" s="40"/>
      <c r="B353" s="46"/>
      <c r="C353" s="295" t="s">
        <v>19</v>
      </c>
      <c r="D353" s="295" t="s">
        <v>1267</v>
      </c>
      <c r="E353" s="19" t="s">
        <v>19</v>
      </c>
      <c r="F353" s="296">
        <v>8.1869999999999994</v>
      </c>
      <c r="G353" s="40"/>
      <c r="H353" s="46"/>
    </row>
    <row r="354" s="2" customFormat="1" ht="16.8" customHeight="1">
      <c r="A354" s="40"/>
      <c r="B354" s="46"/>
      <c r="C354" s="298" t="s">
        <v>19</v>
      </c>
      <c r="D354" s="293" t="s">
        <v>1274</v>
      </c>
      <c r="E354" s="299" t="s">
        <v>19</v>
      </c>
      <c r="F354" s="300">
        <v>3.8719999999999999</v>
      </c>
      <c r="G354" s="40"/>
      <c r="H354" s="46"/>
    </row>
    <row r="355" s="2" customFormat="1" ht="16.8" customHeight="1">
      <c r="A355" s="40"/>
      <c r="B355" s="46"/>
      <c r="C355" s="295" t="s">
        <v>19</v>
      </c>
      <c r="D355" s="295" t="s">
        <v>1276</v>
      </c>
      <c r="E355" s="19" t="s">
        <v>19</v>
      </c>
      <c r="F355" s="296">
        <v>3.8719999999999999</v>
      </c>
      <c r="G355" s="40"/>
      <c r="H355" s="46"/>
    </row>
    <row r="356" s="2" customFormat="1" ht="16.8" customHeight="1">
      <c r="A356" s="40"/>
      <c r="B356" s="46"/>
      <c r="C356" s="298" t="s">
        <v>19</v>
      </c>
      <c r="D356" s="293" t="s">
        <v>1283</v>
      </c>
      <c r="E356" s="299" t="s">
        <v>19</v>
      </c>
      <c r="F356" s="300">
        <v>4.4050000000000002</v>
      </c>
      <c r="G356" s="40"/>
      <c r="H356" s="46"/>
    </row>
    <row r="357" s="2" customFormat="1" ht="16.8" customHeight="1">
      <c r="A357" s="40"/>
      <c r="B357" s="46"/>
      <c r="C357" s="295" t="s">
        <v>19</v>
      </c>
      <c r="D357" s="295" t="s">
        <v>1285</v>
      </c>
      <c r="E357" s="19" t="s">
        <v>19</v>
      </c>
      <c r="F357" s="296">
        <v>4.4050000000000002</v>
      </c>
      <c r="G357" s="40"/>
      <c r="H357" s="46"/>
    </row>
    <row r="358" s="2" customFormat="1" ht="16.8" customHeight="1">
      <c r="A358" s="40"/>
      <c r="B358" s="46"/>
      <c r="C358" s="298" t="s">
        <v>19</v>
      </c>
      <c r="D358" s="293" t="s">
        <v>1298</v>
      </c>
      <c r="E358" s="299" t="s">
        <v>19</v>
      </c>
      <c r="F358" s="300">
        <v>187.46199999999999</v>
      </c>
      <c r="G358" s="40"/>
      <c r="H358" s="46"/>
    </row>
    <row r="359" s="2" customFormat="1" ht="16.8" customHeight="1">
      <c r="A359" s="40"/>
      <c r="B359" s="46"/>
      <c r="C359" s="295" t="s">
        <v>19</v>
      </c>
      <c r="D359" s="295" t="s">
        <v>1300</v>
      </c>
      <c r="E359" s="19" t="s">
        <v>19</v>
      </c>
      <c r="F359" s="296">
        <v>187.46199999999999</v>
      </c>
      <c r="G359" s="40"/>
      <c r="H359" s="46"/>
    </row>
    <row r="360" s="2" customFormat="1" ht="16.8" customHeight="1">
      <c r="A360" s="40"/>
      <c r="B360" s="46"/>
      <c r="C360" s="298" t="s">
        <v>19</v>
      </c>
      <c r="D360" s="293" t="s">
        <v>1238</v>
      </c>
      <c r="E360" s="299" t="s">
        <v>19</v>
      </c>
      <c r="F360" s="300">
        <v>15.628</v>
      </c>
      <c r="G360" s="40"/>
      <c r="H360" s="46"/>
    </row>
    <row r="361" s="2" customFormat="1" ht="16.8" customHeight="1">
      <c r="A361" s="40"/>
      <c r="B361" s="46"/>
      <c r="C361" s="295" t="s">
        <v>19</v>
      </c>
      <c r="D361" s="295" t="s">
        <v>1240</v>
      </c>
      <c r="E361" s="19" t="s">
        <v>19</v>
      </c>
      <c r="F361" s="296">
        <v>15.628</v>
      </c>
      <c r="G361" s="40"/>
      <c r="H361" s="46"/>
    </row>
    <row r="362" s="2" customFormat="1" ht="16.8" customHeight="1">
      <c r="A362" s="40"/>
      <c r="B362" s="46"/>
      <c r="C362" s="298" t="s">
        <v>19</v>
      </c>
      <c r="D362" s="293" t="s">
        <v>1311</v>
      </c>
      <c r="E362" s="299" t="s">
        <v>19</v>
      </c>
      <c r="F362" s="300">
        <v>7.5529999999999999</v>
      </c>
      <c r="G362" s="40"/>
      <c r="H362" s="46"/>
    </row>
    <row r="363" s="2" customFormat="1" ht="16.8" customHeight="1">
      <c r="A363" s="40"/>
      <c r="B363" s="46"/>
      <c r="C363" s="295" t="s">
        <v>19</v>
      </c>
      <c r="D363" s="295" t="s">
        <v>1313</v>
      </c>
      <c r="E363" s="19" t="s">
        <v>19</v>
      </c>
      <c r="F363" s="296">
        <v>7.5529999999999999</v>
      </c>
      <c r="G363" s="40"/>
      <c r="H363" s="46"/>
    </row>
    <row r="364" s="2" customFormat="1" ht="16.8" customHeight="1">
      <c r="A364" s="40"/>
      <c r="B364" s="46"/>
      <c r="C364" s="298" t="s">
        <v>19</v>
      </c>
      <c r="D364" s="293" t="s">
        <v>2021</v>
      </c>
      <c r="E364" s="299" t="s">
        <v>19</v>
      </c>
      <c r="F364" s="300">
        <v>1.4910000000000001</v>
      </c>
      <c r="G364" s="40"/>
      <c r="H364" s="46"/>
    </row>
    <row r="365" s="2" customFormat="1" ht="16.8" customHeight="1">
      <c r="A365" s="40"/>
      <c r="B365" s="46"/>
      <c r="C365" s="295" t="s">
        <v>19</v>
      </c>
      <c r="D365" s="295" t="s">
        <v>2022</v>
      </c>
      <c r="E365" s="19" t="s">
        <v>19</v>
      </c>
      <c r="F365" s="296">
        <v>1.4910000000000001</v>
      </c>
      <c r="G365" s="40"/>
      <c r="H365" s="46"/>
    </row>
    <row r="366" s="2" customFormat="1" ht="16.8" customHeight="1">
      <c r="A366" s="40"/>
      <c r="B366" s="46"/>
      <c r="C366" s="298" t="s">
        <v>19</v>
      </c>
      <c r="D366" s="293" t="s">
        <v>986</v>
      </c>
      <c r="E366" s="299" t="s">
        <v>19</v>
      </c>
      <c r="F366" s="300">
        <v>227.40000000000001</v>
      </c>
      <c r="G366" s="40"/>
      <c r="H366" s="46"/>
    </row>
    <row r="367" s="2" customFormat="1" ht="16.8" customHeight="1">
      <c r="A367" s="40"/>
      <c r="B367" s="46"/>
      <c r="C367" s="295" t="s">
        <v>19</v>
      </c>
      <c r="D367" s="295" t="s">
        <v>988</v>
      </c>
      <c r="E367" s="19" t="s">
        <v>19</v>
      </c>
      <c r="F367" s="296">
        <v>227.40000000000001</v>
      </c>
      <c r="G367" s="40"/>
      <c r="H367" s="46"/>
    </row>
    <row r="368" s="2" customFormat="1" ht="16.8" customHeight="1">
      <c r="A368" s="40"/>
      <c r="B368" s="46"/>
      <c r="C368" s="298" t="s">
        <v>19</v>
      </c>
      <c r="D368" s="293" t="s">
        <v>996</v>
      </c>
      <c r="E368" s="299" t="s">
        <v>19</v>
      </c>
      <c r="F368" s="300">
        <v>746.72000000000003</v>
      </c>
      <c r="G368" s="40"/>
      <c r="H368" s="46"/>
    </row>
    <row r="369" s="2" customFormat="1" ht="16.8" customHeight="1">
      <c r="A369" s="40"/>
      <c r="B369" s="46"/>
      <c r="C369" s="295" t="s">
        <v>19</v>
      </c>
      <c r="D369" s="295" t="s">
        <v>998</v>
      </c>
      <c r="E369" s="19" t="s">
        <v>19</v>
      </c>
      <c r="F369" s="296">
        <v>746.72000000000003</v>
      </c>
      <c r="G369" s="40"/>
      <c r="H369" s="46"/>
    </row>
    <row r="370" s="2" customFormat="1" ht="16.8" customHeight="1">
      <c r="A370" s="40"/>
      <c r="B370" s="46"/>
      <c r="C370" s="298" t="s">
        <v>19</v>
      </c>
      <c r="D370" s="293" t="s">
        <v>1012</v>
      </c>
      <c r="E370" s="299" t="s">
        <v>19</v>
      </c>
      <c r="F370" s="300">
        <v>194.84200000000001</v>
      </c>
      <c r="G370" s="40"/>
      <c r="H370" s="46"/>
    </row>
    <row r="371" s="2" customFormat="1" ht="16.8" customHeight="1">
      <c r="A371" s="40"/>
      <c r="B371" s="46"/>
      <c r="C371" s="295" t="s">
        <v>19</v>
      </c>
      <c r="D371" s="295" t="s">
        <v>1014</v>
      </c>
      <c r="E371" s="19" t="s">
        <v>19</v>
      </c>
      <c r="F371" s="296">
        <v>194.84200000000001</v>
      </c>
      <c r="G371" s="40"/>
      <c r="H371" s="46"/>
    </row>
    <row r="372" s="2" customFormat="1" ht="16.8" customHeight="1">
      <c r="A372" s="40"/>
      <c r="B372" s="46"/>
      <c r="C372" s="298" t="s">
        <v>19</v>
      </c>
      <c r="D372" s="293" t="s">
        <v>1040</v>
      </c>
      <c r="E372" s="299" t="s">
        <v>19</v>
      </c>
      <c r="F372" s="300">
        <v>13.67</v>
      </c>
      <c r="G372" s="40"/>
      <c r="H372" s="46"/>
    </row>
    <row r="373" s="2" customFormat="1" ht="16.8" customHeight="1">
      <c r="A373" s="40"/>
      <c r="B373" s="46"/>
      <c r="C373" s="295" t="s">
        <v>19</v>
      </c>
      <c r="D373" s="295" t="s">
        <v>1044</v>
      </c>
      <c r="E373" s="19" t="s">
        <v>19</v>
      </c>
      <c r="F373" s="296">
        <v>13.67</v>
      </c>
      <c r="G373" s="40"/>
      <c r="H373" s="46"/>
    </row>
    <row r="374" s="2" customFormat="1" ht="16.8" customHeight="1">
      <c r="A374" s="40"/>
      <c r="B374" s="46"/>
      <c r="C374" s="298" t="s">
        <v>19</v>
      </c>
      <c r="D374" s="293" t="s">
        <v>1994</v>
      </c>
      <c r="E374" s="299" t="s">
        <v>19</v>
      </c>
      <c r="F374" s="300">
        <v>193.96700000000001</v>
      </c>
      <c r="G374" s="40"/>
      <c r="H374" s="46"/>
    </row>
    <row r="375" s="2" customFormat="1" ht="16.8" customHeight="1">
      <c r="A375" s="40"/>
      <c r="B375" s="46"/>
      <c r="C375" s="295" t="s">
        <v>19</v>
      </c>
      <c r="D375" s="295" t="s">
        <v>1106</v>
      </c>
      <c r="E375" s="19" t="s">
        <v>19</v>
      </c>
      <c r="F375" s="296">
        <v>193.96700000000001</v>
      </c>
      <c r="G375" s="40"/>
      <c r="H375" s="46"/>
    </row>
    <row r="376" s="2" customFormat="1" ht="16.8" customHeight="1">
      <c r="A376" s="40"/>
      <c r="B376" s="46"/>
      <c r="C376" s="298" t="s">
        <v>19</v>
      </c>
      <c r="D376" s="293" t="s">
        <v>1986</v>
      </c>
      <c r="E376" s="299" t="s">
        <v>19</v>
      </c>
      <c r="F376" s="300">
        <v>253.86000000000001</v>
      </c>
      <c r="G376" s="40"/>
      <c r="H376" s="46"/>
    </row>
    <row r="377" s="2" customFormat="1" ht="16.8" customHeight="1">
      <c r="A377" s="40"/>
      <c r="B377" s="46"/>
      <c r="C377" s="295" t="s">
        <v>19</v>
      </c>
      <c r="D377" s="295" t="s">
        <v>1022</v>
      </c>
      <c r="E377" s="19" t="s">
        <v>19</v>
      </c>
      <c r="F377" s="296">
        <v>253.86000000000001</v>
      </c>
      <c r="G377" s="40"/>
      <c r="H377" s="46"/>
    </row>
    <row r="378" s="2" customFormat="1" ht="16.8" customHeight="1">
      <c r="A378" s="40"/>
      <c r="B378" s="46"/>
      <c r="C378" s="298" t="s">
        <v>19</v>
      </c>
      <c r="D378" s="293" t="s">
        <v>2023</v>
      </c>
      <c r="E378" s="299" t="s">
        <v>19</v>
      </c>
      <c r="F378" s="300">
        <v>10.789</v>
      </c>
      <c r="G378" s="40"/>
      <c r="H378" s="46"/>
    </row>
    <row r="379" s="2" customFormat="1" ht="16.8" customHeight="1">
      <c r="A379" s="40"/>
      <c r="B379" s="46"/>
      <c r="C379" s="295" t="s">
        <v>19</v>
      </c>
      <c r="D379" s="295" t="s">
        <v>1142</v>
      </c>
      <c r="E379" s="19" t="s">
        <v>19</v>
      </c>
      <c r="F379" s="296">
        <v>10.789</v>
      </c>
      <c r="G379" s="40"/>
      <c r="H379" s="46"/>
    </row>
    <row r="380" s="2" customFormat="1" ht="16.8" customHeight="1">
      <c r="A380" s="40"/>
      <c r="B380" s="46"/>
      <c r="C380" s="298" t="s">
        <v>19</v>
      </c>
      <c r="D380" s="293" t="s">
        <v>1984</v>
      </c>
      <c r="E380" s="299" t="s">
        <v>19</v>
      </c>
      <c r="F380" s="300">
        <v>69.792000000000002</v>
      </c>
      <c r="G380" s="40"/>
      <c r="H380" s="46"/>
    </row>
    <row r="381" s="2" customFormat="1" ht="16.8" customHeight="1">
      <c r="A381" s="40"/>
      <c r="B381" s="46"/>
      <c r="C381" s="295" t="s">
        <v>19</v>
      </c>
      <c r="D381" s="295" t="s">
        <v>1234</v>
      </c>
      <c r="E381" s="19" t="s">
        <v>19</v>
      </c>
      <c r="F381" s="296">
        <v>69.792000000000002</v>
      </c>
      <c r="G381" s="40"/>
      <c r="H381" s="46"/>
    </row>
    <row r="382" s="2" customFormat="1" ht="16.8" customHeight="1">
      <c r="A382" s="40"/>
      <c r="B382" s="46"/>
      <c r="C382" s="298" t="s">
        <v>19</v>
      </c>
      <c r="D382" s="293" t="s">
        <v>1987</v>
      </c>
      <c r="E382" s="299" t="s">
        <v>19</v>
      </c>
      <c r="F382" s="300">
        <v>8.7230000000000008</v>
      </c>
      <c r="G382" s="40"/>
      <c r="H382" s="46"/>
    </row>
    <row r="383" s="2" customFormat="1" ht="16.8" customHeight="1">
      <c r="A383" s="40"/>
      <c r="B383" s="46"/>
      <c r="C383" s="295" t="s">
        <v>19</v>
      </c>
      <c r="D383" s="295" t="s">
        <v>1261</v>
      </c>
      <c r="E383" s="19" t="s">
        <v>19</v>
      </c>
      <c r="F383" s="296">
        <v>8.7230000000000008</v>
      </c>
      <c r="G383" s="40"/>
      <c r="H383" s="46"/>
    </row>
    <row r="384" s="2" customFormat="1" ht="16.8" customHeight="1">
      <c r="A384" s="40"/>
      <c r="B384" s="46"/>
      <c r="C384" s="298" t="s">
        <v>19</v>
      </c>
      <c r="D384" s="293" t="s">
        <v>1988</v>
      </c>
      <c r="E384" s="299" t="s">
        <v>19</v>
      </c>
      <c r="F384" s="300">
        <v>8.1869999999999994</v>
      </c>
      <c r="G384" s="40"/>
      <c r="H384" s="46"/>
    </row>
    <row r="385" s="2" customFormat="1" ht="16.8" customHeight="1">
      <c r="A385" s="40"/>
      <c r="B385" s="46"/>
      <c r="C385" s="295" t="s">
        <v>19</v>
      </c>
      <c r="D385" s="295" t="s">
        <v>1265</v>
      </c>
      <c r="E385" s="19" t="s">
        <v>19</v>
      </c>
      <c r="F385" s="296">
        <v>8.1869999999999994</v>
      </c>
      <c r="G385" s="40"/>
      <c r="H385" s="46"/>
    </row>
    <row r="386" s="2" customFormat="1" ht="16.8" customHeight="1">
      <c r="A386" s="40"/>
      <c r="B386" s="46"/>
      <c r="C386" s="298" t="s">
        <v>19</v>
      </c>
      <c r="D386" s="293" t="s">
        <v>1989</v>
      </c>
      <c r="E386" s="299" t="s">
        <v>19</v>
      </c>
      <c r="F386" s="300">
        <v>3.8719999999999999</v>
      </c>
      <c r="G386" s="40"/>
      <c r="H386" s="46"/>
    </row>
    <row r="387" s="2" customFormat="1" ht="16.8" customHeight="1">
      <c r="A387" s="40"/>
      <c r="B387" s="46"/>
      <c r="C387" s="295" t="s">
        <v>19</v>
      </c>
      <c r="D387" s="295" t="s">
        <v>1274</v>
      </c>
      <c r="E387" s="19" t="s">
        <v>19</v>
      </c>
      <c r="F387" s="296">
        <v>3.8719999999999999</v>
      </c>
      <c r="G387" s="40"/>
      <c r="H387" s="46"/>
    </row>
    <row r="388" s="2" customFormat="1" ht="16.8" customHeight="1">
      <c r="A388" s="40"/>
      <c r="B388" s="46"/>
      <c r="C388" s="298" t="s">
        <v>19</v>
      </c>
      <c r="D388" s="293" t="s">
        <v>1990</v>
      </c>
      <c r="E388" s="299" t="s">
        <v>19</v>
      </c>
      <c r="F388" s="300">
        <v>4.4050000000000002</v>
      </c>
      <c r="G388" s="40"/>
      <c r="H388" s="46"/>
    </row>
    <row r="389" s="2" customFormat="1" ht="16.8" customHeight="1">
      <c r="A389" s="40"/>
      <c r="B389" s="46"/>
      <c r="C389" s="295" t="s">
        <v>19</v>
      </c>
      <c r="D389" s="295" t="s">
        <v>1283</v>
      </c>
      <c r="E389" s="19" t="s">
        <v>19</v>
      </c>
      <c r="F389" s="296">
        <v>4.4050000000000002</v>
      </c>
      <c r="G389" s="40"/>
      <c r="H389" s="46"/>
    </row>
    <row r="390" s="2" customFormat="1" ht="16.8" customHeight="1">
      <c r="A390" s="40"/>
      <c r="B390" s="46"/>
      <c r="C390" s="298" t="s">
        <v>19</v>
      </c>
      <c r="D390" s="293" t="s">
        <v>1991</v>
      </c>
      <c r="E390" s="299" t="s">
        <v>19</v>
      </c>
      <c r="F390" s="300">
        <v>187.46199999999999</v>
      </c>
      <c r="G390" s="40"/>
      <c r="H390" s="46"/>
    </row>
    <row r="391" s="2" customFormat="1" ht="16.8" customHeight="1">
      <c r="A391" s="40"/>
      <c r="B391" s="46"/>
      <c r="C391" s="295" t="s">
        <v>19</v>
      </c>
      <c r="D391" s="295" t="s">
        <v>1298</v>
      </c>
      <c r="E391" s="19" t="s">
        <v>19</v>
      </c>
      <c r="F391" s="296">
        <v>187.46199999999999</v>
      </c>
      <c r="G391" s="40"/>
      <c r="H391" s="46"/>
    </row>
    <row r="392" s="2" customFormat="1" ht="16.8" customHeight="1">
      <c r="A392" s="40"/>
      <c r="B392" s="46"/>
      <c r="C392" s="298" t="s">
        <v>19</v>
      </c>
      <c r="D392" s="293" t="s">
        <v>1985</v>
      </c>
      <c r="E392" s="299" t="s">
        <v>19</v>
      </c>
      <c r="F392" s="300">
        <v>15.628</v>
      </c>
      <c r="G392" s="40"/>
      <c r="H392" s="46"/>
    </row>
    <row r="393" s="2" customFormat="1" ht="16.8" customHeight="1">
      <c r="A393" s="40"/>
      <c r="B393" s="46"/>
      <c r="C393" s="295" t="s">
        <v>19</v>
      </c>
      <c r="D393" s="295" t="s">
        <v>1238</v>
      </c>
      <c r="E393" s="19" t="s">
        <v>19</v>
      </c>
      <c r="F393" s="296">
        <v>15.628</v>
      </c>
      <c r="G393" s="40"/>
      <c r="H393" s="46"/>
    </row>
    <row r="394" s="2" customFormat="1" ht="16.8" customHeight="1">
      <c r="A394" s="40"/>
      <c r="B394" s="46"/>
      <c r="C394" s="298" t="s">
        <v>19</v>
      </c>
      <c r="D394" s="293" t="s">
        <v>1992</v>
      </c>
      <c r="E394" s="299" t="s">
        <v>19</v>
      </c>
      <c r="F394" s="300">
        <v>7.5529999999999999</v>
      </c>
      <c r="G394" s="40"/>
      <c r="H394" s="46"/>
    </row>
    <row r="395" s="2" customFormat="1" ht="16.8" customHeight="1">
      <c r="A395" s="40"/>
      <c r="B395" s="46"/>
      <c r="C395" s="295" t="s">
        <v>19</v>
      </c>
      <c r="D395" s="295" t="s">
        <v>1311</v>
      </c>
      <c r="E395" s="19" t="s">
        <v>19</v>
      </c>
      <c r="F395" s="296">
        <v>7.5529999999999999</v>
      </c>
      <c r="G395" s="40"/>
      <c r="H395" s="46"/>
    </row>
    <row r="396" s="2" customFormat="1" ht="16.8" customHeight="1">
      <c r="A396" s="40"/>
      <c r="B396" s="46"/>
      <c r="C396" s="298" t="s">
        <v>19</v>
      </c>
      <c r="D396" s="293" t="s">
        <v>1993</v>
      </c>
      <c r="E396" s="299" t="s">
        <v>19</v>
      </c>
      <c r="F396" s="300">
        <v>14.523999999999999</v>
      </c>
      <c r="G396" s="40"/>
      <c r="H396" s="46"/>
    </row>
    <row r="397" s="2" customFormat="1" ht="16.8" customHeight="1">
      <c r="A397" s="40"/>
      <c r="B397" s="46"/>
      <c r="C397" s="295" t="s">
        <v>19</v>
      </c>
      <c r="D397" s="295" t="s">
        <v>1326</v>
      </c>
      <c r="E397" s="19" t="s">
        <v>19</v>
      </c>
      <c r="F397" s="296">
        <v>14.523999999999999</v>
      </c>
      <c r="G397" s="40"/>
      <c r="H397" s="46"/>
    </row>
    <row r="398" s="2" customFormat="1" ht="16.8" customHeight="1">
      <c r="A398" s="40"/>
      <c r="B398" s="46"/>
      <c r="C398" s="298" t="s">
        <v>19</v>
      </c>
      <c r="D398" s="293" t="s">
        <v>1980</v>
      </c>
      <c r="E398" s="299" t="s">
        <v>19</v>
      </c>
      <c r="F398" s="300">
        <v>111.79000000000001</v>
      </c>
      <c r="G398" s="40"/>
      <c r="H398" s="46"/>
    </row>
    <row r="399" s="2" customFormat="1" ht="16.8" customHeight="1">
      <c r="A399" s="40"/>
      <c r="B399" s="46"/>
      <c r="C399" s="295" t="s">
        <v>19</v>
      </c>
      <c r="D399" s="295" t="s">
        <v>1202</v>
      </c>
      <c r="E399" s="19" t="s">
        <v>19</v>
      </c>
      <c r="F399" s="296">
        <v>111.79000000000001</v>
      </c>
      <c r="G399" s="40"/>
      <c r="H399" s="46"/>
    </row>
    <row r="400" s="2" customFormat="1" ht="16.8" customHeight="1">
      <c r="A400" s="40"/>
      <c r="B400" s="46"/>
      <c r="C400" s="298" t="s">
        <v>19</v>
      </c>
      <c r="D400" s="293" t="s">
        <v>1998</v>
      </c>
      <c r="E400" s="299" t="s">
        <v>19</v>
      </c>
      <c r="F400" s="300">
        <v>289.20499999999998</v>
      </c>
      <c r="G400" s="40"/>
      <c r="H400" s="46"/>
    </row>
    <row r="401" s="2" customFormat="1" ht="16.8" customHeight="1">
      <c r="A401" s="40"/>
      <c r="B401" s="46"/>
      <c r="C401" s="295" t="s">
        <v>19</v>
      </c>
      <c r="D401" s="295" t="s">
        <v>2024</v>
      </c>
      <c r="E401" s="19" t="s">
        <v>19</v>
      </c>
      <c r="F401" s="296">
        <v>289.20499999999998</v>
      </c>
      <c r="G401" s="40"/>
      <c r="H401" s="46"/>
    </row>
    <row r="402" s="2" customFormat="1" ht="16.8" customHeight="1">
      <c r="A402" s="40"/>
      <c r="B402" s="46"/>
      <c r="C402" s="298" t="s">
        <v>19</v>
      </c>
      <c r="D402" s="293" t="s">
        <v>1983</v>
      </c>
      <c r="E402" s="299" t="s">
        <v>19</v>
      </c>
      <c r="F402" s="300">
        <v>29.899999999999999</v>
      </c>
      <c r="G402" s="40"/>
      <c r="H402" s="46"/>
    </row>
    <row r="403" s="2" customFormat="1" ht="16.8" customHeight="1">
      <c r="A403" s="40"/>
      <c r="B403" s="46"/>
      <c r="C403" s="295" t="s">
        <v>19</v>
      </c>
      <c r="D403" s="295" t="s">
        <v>1219</v>
      </c>
      <c r="E403" s="19" t="s">
        <v>19</v>
      </c>
      <c r="F403" s="296">
        <v>29.899999999999999</v>
      </c>
      <c r="G403" s="40"/>
      <c r="H403" s="46"/>
    </row>
    <row r="404" s="2" customFormat="1" ht="16.8" customHeight="1">
      <c r="A404" s="40"/>
      <c r="B404" s="46"/>
      <c r="C404" s="298" t="s">
        <v>19</v>
      </c>
      <c r="D404" s="293" t="s">
        <v>2018</v>
      </c>
      <c r="E404" s="299" t="s">
        <v>19</v>
      </c>
      <c r="F404" s="300">
        <v>99.617999999999995</v>
      </c>
      <c r="G404" s="40"/>
      <c r="H404" s="46"/>
    </row>
    <row r="405" s="2" customFormat="1" ht="16.8" customHeight="1">
      <c r="A405" s="40"/>
      <c r="B405" s="46"/>
      <c r="C405" s="295" t="s">
        <v>19</v>
      </c>
      <c r="D405" s="295" t="s">
        <v>2025</v>
      </c>
      <c r="E405" s="19" t="s">
        <v>19</v>
      </c>
      <c r="F405" s="296">
        <v>99.617999999999995</v>
      </c>
      <c r="G405" s="40"/>
      <c r="H405" s="46"/>
    </row>
    <row r="406" s="2" customFormat="1" ht="16.8" customHeight="1">
      <c r="A406" s="40"/>
      <c r="B406" s="46"/>
      <c r="C406" s="298" t="s">
        <v>19</v>
      </c>
      <c r="D406" s="293" t="s">
        <v>1982</v>
      </c>
      <c r="E406" s="299" t="s">
        <v>19</v>
      </c>
      <c r="F406" s="300">
        <v>227.40000000000001</v>
      </c>
      <c r="G406" s="40"/>
      <c r="H406" s="46"/>
    </row>
    <row r="407" s="2" customFormat="1" ht="16.8" customHeight="1">
      <c r="A407" s="40"/>
      <c r="B407" s="46"/>
      <c r="C407" s="295" t="s">
        <v>19</v>
      </c>
      <c r="D407" s="295" t="s">
        <v>986</v>
      </c>
      <c r="E407" s="19" t="s">
        <v>19</v>
      </c>
      <c r="F407" s="296">
        <v>227.40000000000001</v>
      </c>
      <c r="G407" s="40"/>
      <c r="H407" s="46"/>
    </row>
    <row r="408" s="2" customFormat="1" ht="16.8" customHeight="1">
      <c r="A408" s="40"/>
      <c r="B408" s="46"/>
      <c r="C408" s="298" t="s">
        <v>19</v>
      </c>
      <c r="D408" s="293" t="s">
        <v>2000</v>
      </c>
      <c r="E408" s="299" t="s">
        <v>19</v>
      </c>
      <c r="F408" s="300">
        <v>746.72000000000003</v>
      </c>
      <c r="G408" s="40"/>
      <c r="H408" s="46"/>
    </row>
    <row r="409" s="2" customFormat="1" ht="16.8" customHeight="1">
      <c r="A409" s="40"/>
      <c r="B409" s="46"/>
      <c r="C409" s="295" t="s">
        <v>19</v>
      </c>
      <c r="D409" s="295" t="s">
        <v>996</v>
      </c>
      <c r="E409" s="19" t="s">
        <v>19</v>
      </c>
      <c r="F409" s="296">
        <v>746.72000000000003</v>
      </c>
      <c r="G409" s="40"/>
      <c r="H409" s="46"/>
    </row>
    <row r="410" s="2" customFormat="1" ht="16.8" customHeight="1">
      <c r="A410" s="40"/>
      <c r="B410" s="46"/>
      <c r="C410" s="298" t="s">
        <v>19</v>
      </c>
      <c r="D410" s="293" t="s">
        <v>1972</v>
      </c>
      <c r="E410" s="299" t="s">
        <v>19</v>
      </c>
      <c r="F410" s="300">
        <v>1063.883</v>
      </c>
      <c r="G410" s="40"/>
      <c r="H410" s="46"/>
    </row>
    <row r="411" s="2" customFormat="1" ht="16.8" customHeight="1">
      <c r="A411" s="40"/>
      <c r="B411" s="46"/>
      <c r="C411" s="295" t="s">
        <v>19</v>
      </c>
      <c r="D411" s="295" t="s">
        <v>1165</v>
      </c>
      <c r="E411" s="19" t="s">
        <v>19</v>
      </c>
      <c r="F411" s="296">
        <v>951.32299999999998</v>
      </c>
      <c r="G411" s="40"/>
      <c r="H411" s="46"/>
    </row>
    <row r="412" s="2" customFormat="1" ht="16.8" customHeight="1">
      <c r="A412" s="40"/>
      <c r="B412" s="46"/>
      <c r="C412" s="295" t="s">
        <v>19</v>
      </c>
      <c r="D412" s="295" t="s">
        <v>1166</v>
      </c>
      <c r="E412" s="19" t="s">
        <v>19</v>
      </c>
      <c r="F412" s="296">
        <v>98.890000000000001</v>
      </c>
      <c r="G412" s="40"/>
      <c r="H412" s="46"/>
    </row>
    <row r="413" s="2" customFormat="1" ht="16.8" customHeight="1">
      <c r="A413" s="40"/>
      <c r="B413" s="46"/>
      <c r="C413" s="295" t="s">
        <v>19</v>
      </c>
      <c r="D413" s="295" t="s">
        <v>1040</v>
      </c>
      <c r="E413" s="19" t="s">
        <v>19</v>
      </c>
      <c r="F413" s="296">
        <v>13.67</v>
      </c>
      <c r="G413" s="40"/>
      <c r="H413" s="46"/>
    </row>
    <row r="414" s="2" customFormat="1" ht="16.8" customHeight="1">
      <c r="A414" s="40"/>
      <c r="B414" s="46"/>
      <c r="C414" s="298" t="s">
        <v>19</v>
      </c>
      <c r="D414" s="293" t="s">
        <v>1973</v>
      </c>
      <c r="E414" s="299" t="s">
        <v>19</v>
      </c>
      <c r="F414" s="300">
        <v>1090.538</v>
      </c>
      <c r="G414" s="40"/>
      <c r="H414" s="46"/>
    </row>
    <row r="415" s="2" customFormat="1" ht="16.8" customHeight="1">
      <c r="A415" s="40"/>
      <c r="B415" s="46"/>
      <c r="C415" s="295" t="s">
        <v>19</v>
      </c>
      <c r="D415" s="295" t="s">
        <v>1038</v>
      </c>
      <c r="E415" s="19" t="s">
        <v>19</v>
      </c>
      <c r="F415" s="296">
        <v>975.50599999999997</v>
      </c>
      <c r="G415" s="40"/>
      <c r="H415" s="46"/>
    </row>
    <row r="416" s="2" customFormat="1" ht="16.8" customHeight="1">
      <c r="A416" s="40"/>
      <c r="B416" s="46"/>
      <c r="C416" s="295" t="s">
        <v>19</v>
      </c>
      <c r="D416" s="295" t="s">
        <v>1039</v>
      </c>
      <c r="E416" s="19" t="s">
        <v>19</v>
      </c>
      <c r="F416" s="296">
        <v>101.362</v>
      </c>
      <c r="G416" s="40"/>
      <c r="H416" s="46"/>
    </row>
    <row r="417" s="2" customFormat="1" ht="16.8" customHeight="1">
      <c r="A417" s="40"/>
      <c r="B417" s="46"/>
      <c r="C417" s="295" t="s">
        <v>19</v>
      </c>
      <c r="D417" s="295" t="s">
        <v>1040</v>
      </c>
      <c r="E417" s="19" t="s">
        <v>19</v>
      </c>
      <c r="F417" s="296">
        <v>13.67</v>
      </c>
      <c r="G417" s="40"/>
      <c r="H417" s="46"/>
    </row>
    <row r="418" s="2" customFormat="1" ht="16.8" customHeight="1">
      <c r="A418" s="40"/>
      <c r="B418" s="46"/>
      <c r="C418" s="298" t="s">
        <v>19</v>
      </c>
      <c r="D418" s="293" t="s">
        <v>1975</v>
      </c>
      <c r="E418" s="299" t="s">
        <v>19</v>
      </c>
      <c r="F418" s="300">
        <v>833.35500000000002</v>
      </c>
      <c r="G418" s="40"/>
      <c r="H418" s="46"/>
    </row>
    <row r="419" s="2" customFormat="1" ht="16.8" customHeight="1">
      <c r="A419" s="40"/>
      <c r="B419" s="46"/>
      <c r="C419" s="295" t="s">
        <v>19</v>
      </c>
      <c r="D419" s="295" t="s">
        <v>1174</v>
      </c>
      <c r="E419" s="19" t="s">
        <v>19</v>
      </c>
      <c r="F419" s="296">
        <v>746.37</v>
      </c>
      <c r="G419" s="40"/>
      <c r="H419" s="46"/>
    </row>
    <row r="420" s="2" customFormat="1" ht="16.8" customHeight="1">
      <c r="A420" s="40"/>
      <c r="B420" s="46"/>
      <c r="C420" s="295" t="s">
        <v>19</v>
      </c>
      <c r="D420" s="295" t="s">
        <v>1182</v>
      </c>
      <c r="E420" s="19" t="s">
        <v>19</v>
      </c>
      <c r="F420" s="296">
        <v>73.314999999999998</v>
      </c>
      <c r="G420" s="40"/>
      <c r="H420" s="46"/>
    </row>
    <row r="421" s="2" customFormat="1" ht="16.8" customHeight="1">
      <c r="A421" s="40"/>
      <c r="B421" s="46"/>
      <c r="C421" s="295" t="s">
        <v>19</v>
      </c>
      <c r="D421" s="295" t="s">
        <v>1040</v>
      </c>
      <c r="E421" s="19" t="s">
        <v>19</v>
      </c>
      <c r="F421" s="296">
        <v>13.67</v>
      </c>
      <c r="G421" s="40"/>
      <c r="H421" s="46"/>
    </row>
    <row r="422" s="2" customFormat="1" ht="16.8" customHeight="1">
      <c r="A422" s="40"/>
      <c r="B422" s="46"/>
      <c r="C422" s="298" t="s">
        <v>19</v>
      </c>
      <c r="D422" s="293" t="s">
        <v>1971</v>
      </c>
      <c r="E422" s="299" t="s">
        <v>19</v>
      </c>
      <c r="F422" s="300">
        <v>1046.088</v>
      </c>
      <c r="G422" s="40"/>
      <c r="H422" s="46"/>
    </row>
    <row r="423" s="2" customFormat="1" ht="16.8" customHeight="1">
      <c r="A423" s="40"/>
      <c r="B423" s="46"/>
      <c r="C423" s="295" t="s">
        <v>19</v>
      </c>
      <c r="D423" s="295" t="s">
        <v>1156</v>
      </c>
      <c r="E423" s="19" t="s">
        <v>19</v>
      </c>
      <c r="F423" s="296">
        <v>933.78399999999999</v>
      </c>
      <c r="G423" s="40"/>
      <c r="H423" s="46"/>
    </row>
    <row r="424" s="2" customFormat="1" ht="16.8" customHeight="1">
      <c r="A424" s="40"/>
      <c r="B424" s="46"/>
      <c r="C424" s="295" t="s">
        <v>19</v>
      </c>
      <c r="D424" s="295" t="s">
        <v>1157</v>
      </c>
      <c r="E424" s="19" t="s">
        <v>19</v>
      </c>
      <c r="F424" s="296">
        <v>98.634</v>
      </c>
      <c r="G424" s="40"/>
      <c r="H424" s="46"/>
    </row>
    <row r="425" s="2" customFormat="1" ht="16.8" customHeight="1">
      <c r="A425" s="40"/>
      <c r="B425" s="46"/>
      <c r="C425" s="295" t="s">
        <v>19</v>
      </c>
      <c r="D425" s="295" t="s">
        <v>1040</v>
      </c>
      <c r="E425" s="19" t="s">
        <v>19</v>
      </c>
      <c r="F425" s="296">
        <v>13.67</v>
      </c>
      <c r="G425" s="40"/>
      <c r="H425" s="46"/>
    </row>
    <row r="426" s="2" customFormat="1" ht="16.8" customHeight="1">
      <c r="A426" s="40"/>
      <c r="B426" s="46"/>
      <c r="C426" s="298" t="s">
        <v>19</v>
      </c>
      <c r="D426" s="293" t="s">
        <v>1974</v>
      </c>
      <c r="E426" s="299" t="s">
        <v>19</v>
      </c>
      <c r="F426" s="300">
        <v>760.03999999999996</v>
      </c>
      <c r="G426" s="40"/>
      <c r="H426" s="46"/>
    </row>
    <row r="427" s="2" customFormat="1" ht="16.8" customHeight="1">
      <c r="A427" s="40"/>
      <c r="B427" s="46"/>
      <c r="C427" s="295" t="s">
        <v>19</v>
      </c>
      <c r="D427" s="295" t="s">
        <v>1174</v>
      </c>
      <c r="E427" s="19" t="s">
        <v>19</v>
      </c>
      <c r="F427" s="296">
        <v>746.37</v>
      </c>
      <c r="G427" s="40"/>
      <c r="H427" s="46"/>
    </row>
    <row r="428" s="2" customFormat="1" ht="16.8" customHeight="1">
      <c r="A428" s="40"/>
      <c r="B428" s="46"/>
      <c r="C428" s="295" t="s">
        <v>19</v>
      </c>
      <c r="D428" s="295" t="s">
        <v>1040</v>
      </c>
      <c r="E428" s="19" t="s">
        <v>19</v>
      </c>
      <c r="F428" s="296">
        <v>13.67</v>
      </c>
      <c r="G428" s="40"/>
      <c r="H428" s="46"/>
    </row>
    <row r="429" s="2" customFormat="1" ht="16.8" customHeight="1">
      <c r="A429" s="40"/>
      <c r="B429" s="46"/>
      <c r="C429" s="298" t="s">
        <v>19</v>
      </c>
      <c r="D429" s="293" t="s">
        <v>2002</v>
      </c>
      <c r="E429" s="299" t="s">
        <v>19</v>
      </c>
      <c r="F429" s="300">
        <v>194.84200000000001</v>
      </c>
      <c r="G429" s="40"/>
      <c r="H429" s="46"/>
    </row>
    <row r="430" s="2" customFormat="1" ht="16.8" customHeight="1">
      <c r="A430" s="40"/>
      <c r="B430" s="46"/>
      <c r="C430" s="295" t="s">
        <v>19</v>
      </c>
      <c r="D430" s="295" t="s">
        <v>1012</v>
      </c>
      <c r="E430" s="19" t="s">
        <v>19</v>
      </c>
      <c r="F430" s="296">
        <v>194.84200000000001</v>
      </c>
      <c r="G430" s="40"/>
      <c r="H430" s="46"/>
    </row>
    <row r="431" s="2" customFormat="1" ht="16.8" customHeight="1">
      <c r="A431" s="40"/>
      <c r="B431" s="46"/>
      <c r="C431" s="298" t="s">
        <v>19</v>
      </c>
      <c r="D431" s="293" t="s">
        <v>1326</v>
      </c>
      <c r="E431" s="299" t="s">
        <v>19</v>
      </c>
      <c r="F431" s="300">
        <v>14.523999999999999</v>
      </c>
      <c r="G431" s="40"/>
      <c r="H431" s="46"/>
    </row>
    <row r="432" s="2" customFormat="1" ht="16.8" customHeight="1">
      <c r="A432" s="40"/>
      <c r="B432" s="46"/>
      <c r="C432" s="295" t="s">
        <v>19</v>
      </c>
      <c r="D432" s="295" t="s">
        <v>1328</v>
      </c>
      <c r="E432" s="19" t="s">
        <v>19</v>
      </c>
      <c r="F432" s="296">
        <v>14.523999999999999</v>
      </c>
      <c r="G432" s="40"/>
      <c r="H432" s="46"/>
    </row>
    <row r="433" s="2" customFormat="1" ht="16.8" customHeight="1">
      <c r="A433" s="40"/>
      <c r="B433" s="46"/>
      <c r="C433" s="298" t="s">
        <v>19</v>
      </c>
      <c r="D433" s="293" t="s">
        <v>1174</v>
      </c>
      <c r="E433" s="299" t="s">
        <v>19</v>
      </c>
      <c r="F433" s="300">
        <v>746.37</v>
      </c>
      <c r="G433" s="40"/>
      <c r="H433" s="46"/>
    </row>
    <row r="434" s="2" customFormat="1" ht="16.8" customHeight="1">
      <c r="A434" s="40"/>
      <c r="B434" s="46"/>
      <c r="C434" s="295" t="s">
        <v>19</v>
      </c>
      <c r="D434" s="295" t="s">
        <v>1042</v>
      </c>
      <c r="E434" s="19" t="s">
        <v>19</v>
      </c>
      <c r="F434" s="296">
        <v>746.37</v>
      </c>
      <c r="G434" s="40"/>
      <c r="H434" s="46"/>
    </row>
    <row r="435" s="2" customFormat="1" ht="26.4" customHeight="1">
      <c r="A435" s="40"/>
      <c r="B435" s="46"/>
      <c r="C435" s="291" t="s">
        <v>92</v>
      </c>
      <c r="D435" s="291" t="s">
        <v>93</v>
      </c>
      <c r="E435" s="40"/>
      <c r="F435" s="40"/>
      <c r="G435" s="40"/>
      <c r="H435" s="46"/>
    </row>
    <row r="436" s="8" customFormat="1" ht="16.8" customHeight="1">
      <c r="A436" s="140"/>
      <c r="B436" s="141"/>
      <c r="C436" s="292" t="s">
        <v>221</v>
      </c>
      <c r="D436" s="293" t="s">
        <v>1371</v>
      </c>
      <c r="E436" s="293" t="s">
        <v>19</v>
      </c>
      <c r="F436" s="294">
        <v>4.8239999999999998</v>
      </c>
      <c r="G436" s="140"/>
      <c r="H436" s="141"/>
    </row>
    <row r="437" s="2" customFormat="1" ht="16.8" customHeight="1">
      <c r="A437" s="40"/>
      <c r="B437" s="46"/>
      <c r="C437" s="295" t="s">
        <v>19</v>
      </c>
      <c r="D437" s="295" t="s">
        <v>2026</v>
      </c>
      <c r="E437" s="19" t="s">
        <v>19</v>
      </c>
      <c r="F437" s="296">
        <v>4.8239999999999998</v>
      </c>
      <c r="G437" s="40"/>
      <c r="H437" s="46"/>
    </row>
    <row r="438" s="2" customFormat="1" ht="16.8" customHeight="1">
      <c r="A438" s="40"/>
      <c r="B438" s="46"/>
      <c r="C438" s="297" t="s">
        <v>1920</v>
      </c>
      <c r="D438" s="40"/>
      <c r="E438" s="40"/>
      <c r="F438" s="40"/>
      <c r="G438" s="40"/>
      <c r="H438" s="46"/>
    </row>
    <row r="439" s="2" customFormat="1" ht="16.8" customHeight="1">
      <c r="A439" s="40"/>
      <c r="B439" s="46"/>
      <c r="C439" s="295" t="s">
        <v>1469</v>
      </c>
      <c r="D439" s="295" t="s">
        <v>1470</v>
      </c>
      <c r="E439" s="19" t="s">
        <v>295</v>
      </c>
      <c r="F439" s="296">
        <v>4.8239999999999998</v>
      </c>
      <c r="G439" s="40"/>
      <c r="H439" s="46"/>
    </row>
    <row r="440" s="8" customFormat="1" ht="16.8" customHeight="1">
      <c r="A440" s="140"/>
      <c r="B440" s="141"/>
      <c r="C440" s="292" t="s">
        <v>224</v>
      </c>
      <c r="D440" s="293" t="s">
        <v>1373</v>
      </c>
      <c r="E440" s="293" t="s">
        <v>19</v>
      </c>
      <c r="F440" s="294">
        <v>7.1669999999999998</v>
      </c>
      <c r="G440" s="140"/>
      <c r="H440" s="141"/>
    </row>
    <row r="441" s="2" customFormat="1" ht="16.8" customHeight="1">
      <c r="A441" s="40"/>
      <c r="B441" s="46"/>
      <c r="C441" s="295" t="s">
        <v>19</v>
      </c>
      <c r="D441" s="295" t="s">
        <v>2027</v>
      </c>
      <c r="E441" s="19" t="s">
        <v>19</v>
      </c>
      <c r="F441" s="296">
        <v>7.1669999999999998</v>
      </c>
      <c r="G441" s="40"/>
      <c r="H441" s="46"/>
    </row>
    <row r="442" s="2" customFormat="1" ht="16.8" customHeight="1">
      <c r="A442" s="40"/>
      <c r="B442" s="46"/>
      <c r="C442" s="297" t="s">
        <v>1920</v>
      </c>
      <c r="D442" s="40"/>
      <c r="E442" s="40"/>
      <c r="F442" s="40"/>
      <c r="G442" s="40"/>
      <c r="H442" s="46"/>
    </row>
    <row r="443" s="2" customFormat="1" ht="16.8" customHeight="1">
      <c r="A443" s="40"/>
      <c r="B443" s="46"/>
      <c r="C443" s="295" t="s">
        <v>1479</v>
      </c>
      <c r="D443" s="295" t="s">
        <v>1480</v>
      </c>
      <c r="E443" s="19" t="s">
        <v>397</v>
      </c>
      <c r="F443" s="296">
        <v>7.1669999999999998</v>
      </c>
      <c r="G443" s="40"/>
      <c r="H443" s="46"/>
    </row>
    <row r="444" s="8" customFormat="1" ht="16.8" customHeight="1">
      <c r="A444" s="140"/>
      <c r="B444" s="141"/>
      <c r="C444" s="292" t="s">
        <v>227</v>
      </c>
      <c r="D444" s="293" t="s">
        <v>1375</v>
      </c>
      <c r="E444" s="293" t="s">
        <v>19</v>
      </c>
      <c r="F444" s="294">
        <v>15.340999999999999</v>
      </c>
      <c r="G444" s="140"/>
      <c r="H444" s="141"/>
    </row>
    <row r="445" s="2" customFormat="1" ht="16.8" customHeight="1">
      <c r="A445" s="40"/>
      <c r="B445" s="46"/>
      <c r="C445" s="295" t="s">
        <v>19</v>
      </c>
      <c r="D445" s="295" t="s">
        <v>2028</v>
      </c>
      <c r="E445" s="19" t="s">
        <v>19</v>
      </c>
      <c r="F445" s="296">
        <v>15.340999999999999</v>
      </c>
      <c r="G445" s="40"/>
      <c r="H445" s="46"/>
    </row>
    <row r="446" s="2" customFormat="1" ht="16.8" customHeight="1">
      <c r="A446" s="40"/>
      <c r="B446" s="46"/>
      <c r="C446" s="297" t="s">
        <v>1920</v>
      </c>
      <c r="D446" s="40"/>
      <c r="E446" s="40"/>
      <c r="F446" s="40"/>
      <c r="G446" s="40"/>
      <c r="H446" s="46"/>
    </row>
    <row r="447" s="2" customFormat="1" ht="16.8" customHeight="1">
      <c r="A447" s="40"/>
      <c r="B447" s="46"/>
      <c r="C447" s="295" t="s">
        <v>1500</v>
      </c>
      <c r="D447" s="295" t="s">
        <v>1501</v>
      </c>
      <c r="E447" s="19" t="s">
        <v>295</v>
      </c>
      <c r="F447" s="296">
        <v>15.340999999999999</v>
      </c>
      <c r="G447" s="40"/>
      <c r="H447" s="46"/>
    </row>
    <row r="448" s="8" customFormat="1" ht="16.8" customHeight="1">
      <c r="A448" s="140"/>
      <c r="B448" s="141"/>
      <c r="C448" s="292" t="s">
        <v>230</v>
      </c>
      <c r="D448" s="293" t="s">
        <v>1377</v>
      </c>
      <c r="E448" s="293" t="s">
        <v>19</v>
      </c>
      <c r="F448" s="294">
        <v>28.507000000000001</v>
      </c>
      <c r="G448" s="140"/>
      <c r="H448" s="141"/>
    </row>
    <row r="449" s="2" customFormat="1" ht="16.8" customHeight="1">
      <c r="A449" s="40"/>
      <c r="B449" s="46"/>
      <c r="C449" s="295" t="s">
        <v>19</v>
      </c>
      <c r="D449" s="295" t="s">
        <v>2029</v>
      </c>
      <c r="E449" s="19" t="s">
        <v>19</v>
      </c>
      <c r="F449" s="296">
        <v>28.507000000000001</v>
      </c>
      <c r="G449" s="40"/>
      <c r="H449" s="46"/>
    </row>
    <row r="450" s="2" customFormat="1" ht="16.8" customHeight="1">
      <c r="A450" s="40"/>
      <c r="B450" s="46"/>
      <c r="C450" s="297" t="s">
        <v>1920</v>
      </c>
      <c r="D450" s="40"/>
      <c r="E450" s="40"/>
      <c r="F450" s="40"/>
      <c r="G450" s="40"/>
      <c r="H450" s="46"/>
    </row>
    <row r="451" s="2" customFormat="1" ht="16.8" customHeight="1">
      <c r="A451" s="40"/>
      <c r="B451" s="46"/>
      <c r="C451" s="295" t="s">
        <v>1512</v>
      </c>
      <c r="D451" s="295" t="s">
        <v>1513</v>
      </c>
      <c r="E451" s="19" t="s">
        <v>397</v>
      </c>
      <c r="F451" s="296">
        <v>28.507000000000001</v>
      </c>
      <c r="G451" s="40"/>
      <c r="H451" s="46"/>
    </row>
    <row r="452" s="8" customFormat="1" ht="16.8" customHeight="1">
      <c r="A452" s="140"/>
      <c r="B452" s="141"/>
      <c r="C452" s="292" t="s">
        <v>233</v>
      </c>
      <c r="D452" s="293" t="s">
        <v>1379</v>
      </c>
      <c r="E452" s="293" t="s">
        <v>19</v>
      </c>
      <c r="F452" s="294">
        <v>20.888000000000002</v>
      </c>
      <c r="G452" s="140"/>
      <c r="H452" s="141"/>
    </row>
    <row r="453" s="2" customFormat="1" ht="16.8" customHeight="1">
      <c r="A453" s="40"/>
      <c r="B453" s="46"/>
      <c r="C453" s="295" t="s">
        <v>19</v>
      </c>
      <c r="D453" s="295" t="s">
        <v>2030</v>
      </c>
      <c r="E453" s="19" t="s">
        <v>19</v>
      </c>
      <c r="F453" s="296">
        <v>20.888000000000002</v>
      </c>
      <c r="G453" s="40"/>
      <c r="H453" s="46"/>
    </row>
    <row r="454" s="2" customFormat="1" ht="16.8" customHeight="1">
      <c r="A454" s="40"/>
      <c r="B454" s="46"/>
      <c r="C454" s="297" t="s">
        <v>1920</v>
      </c>
      <c r="D454" s="40"/>
      <c r="E454" s="40"/>
      <c r="F454" s="40"/>
      <c r="G454" s="40"/>
      <c r="H454" s="46"/>
    </row>
    <row r="455" s="2" customFormat="1" ht="16.8" customHeight="1">
      <c r="A455" s="40"/>
      <c r="B455" s="46"/>
      <c r="C455" s="295" t="s">
        <v>1526</v>
      </c>
      <c r="D455" s="295" t="s">
        <v>1527</v>
      </c>
      <c r="E455" s="19" t="s">
        <v>295</v>
      </c>
      <c r="F455" s="296">
        <v>20.888000000000002</v>
      </c>
      <c r="G455" s="40"/>
      <c r="H455" s="46"/>
    </row>
    <row r="456" s="8" customFormat="1" ht="16.8" customHeight="1">
      <c r="A456" s="140"/>
      <c r="B456" s="141"/>
      <c r="C456" s="292" t="s">
        <v>236</v>
      </c>
      <c r="D456" s="293" t="s">
        <v>1381</v>
      </c>
      <c r="E456" s="293" t="s">
        <v>19</v>
      </c>
      <c r="F456" s="294">
        <v>140.464</v>
      </c>
      <c r="G456" s="140"/>
      <c r="H456" s="141"/>
    </row>
    <row r="457" s="2" customFormat="1" ht="16.8" customHeight="1">
      <c r="A457" s="40"/>
      <c r="B457" s="46"/>
      <c r="C457" s="295" t="s">
        <v>19</v>
      </c>
      <c r="D457" s="295" t="s">
        <v>2031</v>
      </c>
      <c r="E457" s="19" t="s">
        <v>19</v>
      </c>
      <c r="F457" s="296">
        <v>140.464</v>
      </c>
      <c r="G457" s="40"/>
      <c r="H457" s="46"/>
    </row>
    <row r="458" s="2" customFormat="1" ht="16.8" customHeight="1">
      <c r="A458" s="40"/>
      <c r="B458" s="46"/>
      <c r="C458" s="297" t="s">
        <v>1920</v>
      </c>
      <c r="D458" s="40"/>
      <c r="E458" s="40"/>
      <c r="F458" s="40"/>
      <c r="G458" s="40"/>
      <c r="H458" s="46"/>
    </row>
    <row r="459" s="2" customFormat="1" ht="16.8" customHeight="1">
      <c r="A459" s="40"/>
      <c r="B459" s="46"/>
      <c r="C459" s="295" t="s">
        <v>1536</v>
      </c>
      <c r="D459" s="295" t="s">
        <v>1537</v>
      </c>
      <c r="E459" s="19" t="s">
        <v>397</v>
      </c>
      <c r="F459" s="296">
        <v>140.464</v>
      </c>
      <c r="G459" s="40"/>
      <c r="H459" s="46"/>
    </row>
    <row r="460" s="8" customFormat="1" ht="16.8" customHeight="1">
      <c r="A460" s="140"/>
      <c r="B460" s="141"/>
      <c r="C460" s="292" t="s">
        <v>764</v>
      </c>
      <c r="D460" s="293" t="s">
        <v>1383</v>
      </c>
      <c r="E460" s="293" t="s">
        <v>19</v>
      </c>
      <c r="F460" s="294">
        <v>34.433999999999997</v>
      </c>
      <c r="G460" s="140"/>
      <c r="H460" s="141"/>
    </row>
    <row r="461" s="2" customFormat="1" ht="16.8" customHeight="1">
      <c r="A461" s="40"/>
      <c r="B461" s="46"/>
      <c r="C461" s="295" t="s">
        <v>19</v>
      </c>
      <c r="D461" s="295" t="s">
        <v>2032</v>
      </c>
      <c r="E461" s="19" t="s">
        <v>19</v>
      </c>
      <c r="F461" s="296">
        <v>34.433999999999997</v>
      </c>
      <c r="G461" s="40"/>
      <c r="H461" s="46"/>
    </row>
    <row r="462" s="2" customFormat="1" ht="16.8" customHeight="1">
      <c r="A462" s="40"/>
      <c r="B462" s="46"/>
      <c r="C462" s="297" t="s">
        <v>1920</v>
      </c>
      <c r="D462" s="40"/>
      <c r="E462" s="40"/>
      <c r="F462" s="40"/>
      <c r="G462" s="40"/>
      <c r="H462" s="46"/>
    </row>
    <row r="463" s="2" customFormat="1" ht="16.8" customHeight="1">
      <c r="A463" s="40"/>
      <c r="B463" s="46"/>
      <c r="C463" s="295" t="s">
        <v>1564</v>
      </c>
      <c r="D463" s="295" t="s">
        <v>1565</v>
      </c>
      <c r="E463" s="19" t="s">
        <v>277</v>
      </c>
      <c r="F463" s="296">
        <v>36.155999999999999</v>
      </c>
      <c r="G463" s="40"/>
      <c r="H463" s="46"/>
    </row>
    <row r="464" s="8" customFormat="1" ht="16.8" customHeight="1">
      <c r="A464" s="140"/>
      <c r="B464" s="141"/>
      <c r="C464" s="292" t="s">
        <v>239</v>
      </c>
      <c r="D464" s="293" t="s">
        <v>1386</v>
      </c>
      <c r="E464" s="293" t="s">
        <v>19</v>
      </c>
      <c r="F464" s="294">
        <v>117.07599999999999</v>
      </c>
      <c r="G464" s="140"/>
      <c r="H464" s="141"/>
    </row>
    <row r="465" s="2" customFormat="1" ht="16.8" customHeight="1">
      <c r="A465" s="40"/>
      <c r="B465" s="46"/>
      <c r="C465" s="295" t="s">
        <v>19</v>
      </c>
      <c r="D465" s="295" t="s">
        <v>2033</v>
      </c>
      <c r="E465" s="19" t="s">
        <v>19</v>
      </c>
      <c r="F465" s="296">
        <v>117.07599999999999</v>
      </c>
      <c r="G465" s="40"/>
      <c r="H465" s="46"/>
    </row>
    <row r="466" s="2" customFormat="1" ht="16.8" customHeight="1">
      <c r="A466" s="40"/>
      <c r="B466" s="46"/>
      <c r="C466" s="297" t="s">
        <v>1920</v>
      </c>
      <c r="D466" s="40"/>
      <c r="E466" s="40"/>
      <c r="F466" s="40"/>
      <c r="G466" s="40"/>
      <c r="H466" s="46"/>
    </row>
    <row r="467" s="2" customFormat="1" ht="16.8" customHeight="1">
      <c r="A467" s="40"/>
      <c r="B467" s="46"/>
      <c r="C467" s="295" t="s">
        <v>1411</v>
      </c>
      <c r="D467" s="295" t="s">
        <v>1412</v>
      </c>
      <c r="E467" s="19" t="s">
        <v>295</v>
      </c>
      <c r="F467" s="296">
        <v>117.07599999999999</v>
      </c>
      <c r="G467" s="40"/>
      <c r="H467" s="46"/>
    </row>
    <row r="468" s="2" customFormat="1" ht="16.8" customHeight="1">
      <c r="A468" s="40"/>
      <c r="B468" s="46"/>
      <c r="C468" s="295" t="s">
        <v>363</v>
      </c>
      <c r="D468" s="295" t="s">
        <v>364</v>
      </c>
      <c r="E468" s="19" t="s">
        <v>295</v>
      </c>
      <c r="F468" s="296">
        <v>117.07599999999999</v>
      </c>
      <c r="G468" s="40"/>
      <c r="H468" s="46"/>
    </row>
    <row r="469" s="8" customFormat="1" ht="16.8" customHeight="1">
      <c r="A469" s="140"/>
      <c r="B469" s="141"/>
      <c r="C469" s="292" t="s">
        <v>243</v>
      </c>
      <c r="D469" s="293" t="s">
        <v>1395</v>
      </c>
      <c r="E469" s="293" t="s">
        <v>19</v>
      </c>
      <c r="F469" s="294">
        <v>86.084999999999994</v>
      </c>
      <c r="G469" s="140"/>
      <c r="H469" s="141"/>
    </row>
    <row r="470" s="2" customFormat="1" ht="16.8" customHeight="1">
      <c r="A470" s="40"/>
      <c r="B470" s="46"/>
      <c r="C470" s="295" t="s">
        <v>19</v>
      </c>
      <c r="D470" s="295" t="s">
        <v>2034</v>
      </c>
      <c r="E470" s="19" t="s">
        <v>19</v>
      </c>
      <c r="F470" s="296">
        <v>86.084999999999994</v>
      </c>
      <c r="G470" s="40"/>
      <c r="H470" s="46"/>
    </row>
    <row r="471" s="2" customFormat="1" ht="16.8" customHeight="1">
      <c r="A471" s="40"/>
      <c r="B471" s="46"/>
      <c r="C471" s="297" t="s">
        <v>1920</v>
      </c>
      <c r="D471" s="40"/>
      <c r="E471" s="40"/>
      <c r="F471" s="40"/>
      <c r="G471" s="40"/>
      <c r="H471" s="46"/>
    </row>
    <row r="472" s="2" customFormat="1" ht="16.8" customHeight="1">
      <c r="A472" s="40"/>
      <c r="B472" s="46"/>
      <c r="C472" s="295" t="s">
        <v>1015</v>
      </c>
      <c r="D472" s="295" t="s">
        <v>1016</v>
      </c>
      <c r="E472" s="19" t="s">
        <v>397</v>
      </c>
      <c r="F472" s="296">
        <v>86.084999999999994</v>
      </c>
      <c r="G472" s="40"/>
      <c r="H472" s="46"/>
    </row>
    <row r="473" s="2" customFormat="1" ht="16.8" customHeight="1">
      <c r="A473" s="40"/>
      <c r="B473" s="46"/>
      <c r="C473" s="295" t="s">
        <v>1084</v>
      </c>
      <c r="D473" s="295" t="s">
        <v>1085</v>
      </c>
      <c r="E473" s="19" t="s">
        <v>397</v>
      </c>
      <c r="F473" s="296">
        <v>86.084999999999994</v>
      </c>
      <c r="G473" s="40"/>
      <c r="H473" s="46"/>
    </row>
    <row r="474" s="2" customFormat="1" ht="16.8" customHeight="1">
      <c r="A474" s="40"/>
      <c r="B474" s="46"/>
      <c r="C474" s="295" t="s">
        <v>1089</v>
      </c>
      <c r="D474" s="295" t="s">
        <v>1090</v>
      </c>
      <c r="E474" s="19" t="s">
        <v>397</v>
      </c>
      <c r="F474" s="296">
        <v>86.084999999999994</v>
      </c>
      <c r="G474" s="40"/>
      <c r="H474" s="46"/>
    </row>
    <row r="475" s="8" customFormat="1" ht="16.8" customHeight="1">
      <c r="A475" s="140"/>
      <c r="B475" s="141"/>
      <c r="C475" s="292" t="s">
        <v>246</v>
      </c>
      <c r="D475" s="293" t="s">
        <v>1397</v>
      </c>
      <c r="E475" s="293" t="s">
        <v>19</v>
      </c>
      <c r="F475" s="294">
        <v>44.764000000000003</v>
      </c>
      <c r="G475" s="140"/>
      <c r="H475" s="141"/>
    </row>
    <row r="476" s="2" customFormat="1" ht="16.8" customHeight="1">
      <c r="A476" s="40"/>
      <c r="B476" s="46"/>
      <c r="C476" s="295" t="s">
        <v>19</v>
      </c>
      <c r="D476" s="295" t="s">
        <v>2035</v>
      </c>
      <c r="E476" s="19" t="s">
        <v>19</v>
      </c>
      <c r="F476" s="296">
        <v>44.764000000000003</v>
      </c>
      <c r="G476" s="40"/>
      <c r="H476" s="46"/>
    </row>
    <row r="477" s="2" customFormat="1" ht="16.8" customHeight="1">
      <c r="A477" s="40"/>
      <c r="B477" s="46"/>
      <c r="C477" s="297" t="s">
        <v>1920</v>
      </c>
      <c r="D477" s="40"/>
      <c r="E477" s="40"/>
      <c r="F477" s="40"/>
      <c r="G477" s="40"/>
      <c r="H477" s="46"/>
    </row>
    <row r="478" s="2" customFormat="1" ht="16.8" customHeight="1">
      <c r="A478" s="40"/>
      <c r="B478" s="46"/>
      <c r="C478" s="295" t="s">
        <v>813</v>
      </c>
      <c r="D478" s="295" t="s">
        <v>814</v>
      </c>
      <c r="E478" s="19" t="s">
        <v>277</v>
      </c>
      <c r="F478" s="296">
        <v>44.764000000000003</v>
      </c>
      <c r="G478" s="40"/>
      <c r="H478" s="46"/>
    </row>
    <row r="479" s="8" customFormat="1" ht="16.8" customHeight="1">
      <c r="A479" s="140"/>
      <c r="B479" s="141"/>
      <c r="C479" s="292" t="s">
        <v>249</v>
      </c>
      <c r="D479" s="293" t="s">
        <v>1399</v>
      </c>
      <c r="E479" s="293" t="s">
        <v>19</v>
      </c>
      <c r="F479" s="294">
        <v>1.343</v>
      </c>
      <c r="G479" s="140"/>
      <c r="H479" s="141"/>
    </row>
    <row r="480" s="2" customFormat="1" ht="16.8" customHeight="1">
      <c r="A480" s="40"/>
      <c r="B480" s="46"/>
      <c r="C480" s="295" t="s">
        <v>19</v>
      </c>
      <c r="D480" s="295" t="s">
        <v>2036</v>
      </c>
      <c r="E480" s="19" t="s">
        <v>19</v>
      </c>
      <c r="F480" s="296">
        <v>1.343</v>
      </c>
      <c r="G480" s="40"/>
      <c r="H480" s="46"/>
    </row>
    <row r="481" s="2" customFormat="1" ht="16.8" customHeight="1">
      <c r="A481" s="40"/>
      <c r="B481" s="46"/>
      <c r="C481" s="297" t="s">
        <v>1920</v>
      </c>
      <c r="D481" s="40"/>
      <c r="E481" s="40"/>
      <c r="F481" s="40"/>
      <c r="G481" s="40"/>
      <c r="H481" s="46"/>
    </row>
    <row r="482" s="2" customFormat="1" ht="16.8" customHeight="1">
      <c r="A482" s="40"/>
      <c r="B482" s="46"/>
      <c r="C482" s="295" t="s">
        <v>1118</v>
      </c>
      <c r="D482" s="295" t="s">
        <v>1119</v>
      </c>
      <c r="E482" s="19" t="s">
        <v>295</v>
      </c>
      <c r="F482" s="296">
        <v>1.343</v>
      </c>
      <c r="G482" s="40"/>
      <c r="H482" s="46"/>
    </row>
    <row r="483" s="8" customFormat="1" ht="16.8" customHeight="1">
      <c r="A483" s="140"/>
      <c r="B483" s="141"/>
      <c r="C483" s="292" t="s">
        <v>252</v>
      </c>
      <c r="D483" s="293" t="s">
        <v>1401</v>
      </c>
      <c r="E483" s="293" t="s">
        <v>19</v>
      </c>
      <c r="F483" s="294">
        <v>66.113</v>
      </c>
      <c r="G483" s="140"/>
      <c r="H483" s="141"/>
    </row>
    <row r="484" s="2" customFormat="1" ht="16.8" customHeight="1">
      <c r="A484" s="40"/>
      <c r="B484" s="46"/>
      <c r="C484" s="295" t="s">
        <v>19</v>
      </c>
      <c r="D484" s="295" t="s">
        <v>2037</v>
      </c>
      <c r="E484" s="19" t="s">
        <v>19</v>
      </c>
      <c r="F484" s="296">
        <v>66.113</v>
      </c>
      <c r="G484" s="40"/>
      <c r="H484" s="46"/>
    </row>
    <row r="485" s="2" customFormat="1" ht="16.8" customHeight="1">
      <c r="A485" s="40"/>
      <c r="B485" s="46"/>
      <c r="C485" s="297" t="s">
        <v>1920</v>
      </c>
      <c r="D485" s="40"/>
      <c r="E485" s="40"/>
      <c r="F485" s="40"/>
      <c r="G485" s="40"/>
      <c r="H485" s="46"/>
    </row>
    <row r="486" s="2" customFormat="1" ht="16.8" customHeight="1">
      <c r="A486" s="40"/>
      <c r="B486" s="46"/>
      <c r="C486" s="295" t="s">
        <v>1109</v>
      </c>
      <c r="D486" s="295" t="s">
        <v>1110</v>
      </c>
      <c r="E486" s="19" t="s">
        <v>397</v>
      </c>
      <c r="F486" s="296">
        <v>66.113</v>
      </c>
      <c r="G486" s="40"/>
      <c r="H486" s="46"/>
    </row>
    <row r="487" s="8" customFormat="1" ht="16.8" customHeight="1">
      <c r="A487" s="140"/>
      <c r="B487" s="141"/>
      <c r="C487" s="292" t="s">
        <v>255</v>
      </c>
      <c r="D487" s="293" t="s">
        <v>1403</v>
      </c>
      <c r="E487" s="293" t="s">
        <v>19</v>
      </c>
      <c r="F487" s="294">
        <v>4.9580000000000002</v>
      </c>
      <c r="G487" s="140"/>
      <c r="H487" s="141"/>
    </row>
    <row r="488" s="2" customFormat="1" ht="16.8" customHeight="1">
      <c r="A488" s="40"/>
      <c r="B488" s="46"/>
      <c r="C488" s="295" t="s">
        <v>19</v>
      </c>
      <c r="D488" s="295" t="s">
        <v>2038</v>
      </c>
      <c r="E488" s="19" t="s">
        <v>19</v>
      </c>
      <c r="F488" s="296">
        <v>4.9580000000000002</v>
      </c>
      <c r="G488" s="40"/>
      <c r="H488" s="46"/>
    </row>
    <row r="489" s="2" customFormat="1" ht="16.8" customHeight="1">
      <c r="A489" s="40"/>
      <c r="B489" s="46"/>
      <c r="C489" s="297" t="s">
        <v>1920</v>
      </c>
      <c r="D489" s="40"/>
      <c r="E489" s="40"/>
      <c r="F489" s="40"/>
      <c r="G489" s="40"/>
      <c r="H489" s="46"/>
    </row>
    <row r="490" s="2" customFormat="1" ht="16.8" customHeight="1">
      <c r="A490" s="40"/>
      <c r="B490" s="46"/>
      <c r="C490" s="295" t="s">
        <v>1099</v>
      </c>
      <c r="D490" s="295" t="s">
        <v>1100</v>
      </c>
      <c r="E490" s="19" t="s">
        <v>295</v>
      </c>
      <c r="F490" s="296">
        <v>4.9580000000000002</v>
      </c>
      <c r="G490" s="40"/>
      <c r="H490" s="46"/>
    </row>
    <row r="491" s="2" customFormat="1" ht="16.8" customHeight="1">
      <c r="A491" s="40"/>
      <c r="B491" s="46"/>
      <c r="C491" s="298" t="s">
        <v>1388</v>
      </c>
      <c r="D491" s="293" t="s">
        <v>1389</v>
      </c>
      <c r="E491" s="299" t="s">
        <v>19</v>
      </c>
      <c r="F491" s="300">
        <v>99.617999999999995</v>
      </c>
      <c r="G491" s="40"/>
      <c r="H491" s="46"/>
    </row>
    <row r="492" s="2" customFormat="1" ht="16.8" customHeight="1">
      <c r="A492" s="40"/>
      <c r="B492" s="46"/>
      <c r="C492" s="295" t="s">
        <v>19</v>
      </c>
      <c r="D492" s="295" t="s">
        <v>1390</v>
      </c>
      <c r="E492" s="19" t="s">
        <v>19</v>
      </c>
      <c r="F492" s="296">
        <v>99.617999999999995</v>
      </c>
      <c r="G492" s="40"/>
      <c r="H492" s="46"/>
    </row>
    <row r="493" s="2" customFormat="1" ht="16.8" customHeight="1">
      <c r="A493" s="40"/>
      <c r="B493" s="46"/>
      <c r="C493" s="295" t="s">
        <v>19</v>
      </c>
      <c r="D493" s="295" t="s">
        <v>343</v>
      </c>
      <c r="E493" s="19" t="s">
        <v>19</v>
      </c>
      <c r="F493" s="296">
        <v>99.617999999999995</v>
      </c>
      <c r="G493" s="40"/>
      <c r="H493" s="46"/>
    </row>
    <row r="494" s="2" customFormat="1" ht="16.8" customHeight="1">
      <c r="A494" s="40"/>
      <c r="B494" s="46"/>
      <c r="C494" s="297" t="s">
        <v>1920</v>
      </c>
      <c r="D494" s="40"/>
      <c r="E494" s="40"/>
      <c r="F494" s="40"/>
      <c r="G494" s="40"/>
      <c r="H494" s="46"/>
    </row>
    <row r="495" s="2" customFormat="1" ht="16.8" customHeight="1">
      <c r="A495" s="40"/>
      <c r="B495" s="46"/>
      <c r="C495" s="295" t="s">
        <v>1615</v>
      </c>
      <c r="D495" s="295" t="s">
        <v>1616</v>
      </c>
      <c r="E495" s="19" t="s">
        <v>397</v>
      </c>
      <c r="F495" s="296">
        <v>99.617999999999995</v>
      </c>
      <c r="G495" s="40"/>
      <c r="H495" s="46"/>
    </row>
    <row r="496" s="2" customFormat="1" ht="16.8" customHeight="1">
      <c r="A496" s="40"/>
      <c r="B496" s="46"/>
      <c r="C496" s="298" t="s">
        <v>1391</v>
      </c>
      <c r="D496" s="293" t="s">
        <v>1392</v>
      </c>
      <c r="E496" s="299" t="s">
        <v>19</v>
      </c>
      <c r="F496" s="300">
        <v>99.617999999999995</v>
      </c>
      <c r="G496" s="40"/>
      <c r="H496" s="46"/>
    </row>
    <row r="497" s="2" customFormat="1" ht="16.8" customHeight="1">
      <c r="A497" s="40"/>
      <c r="B497" s="46"/>
      <c r="C497" s="295" t="s">
        <v>19</v>
      </c>
      <c r="D497" s="295" t="s">
        <v>1390</v>
      </c>
      <c r="E497" s="19" t="s">
        <v>19</v>
      </c>
      <c r="F497" s="296">
        <v>99.617999999999995</v>
      </c>
      <c r="G497" s="40"/>
      <c r="H497" s="46"/>
    </row>
    <row r="498" s="2" customFormat="1" ht="16.8" customHeight="1">
      <c r="A498" s="40"/>
      <c r="B498" s="46"/>
      <c r="C498" s="295" t="s">
        <v>19</v>
      </c>
      <c r="D498" s="295" t="s">
        <v>343</v>
      </c>
      <c r="E498" s="19" t="s">
        <v>19</v>
      </c>
      <c r="F498" s="296">
        <v>99.617999999999995</v>
      </c>
      <c r="G498" s="40"/>
      <c r="H498" s="46"/>
    </row>
    <row r="499" s="2" customFormat="1" ht="16.8" customHeight="1">
      <c r="A499" s="40"/>
      <c r="B499" s="46"/>
      <c r="C499" s="297" t="s">
        <v>1920</v>
      </c>
      <c r="D499" s="40"/>
      <c r="E499" s="40"/>
      <c r="F499" s="40"/>
      <c r="G499" s="40"/>
      <c r="H499" s="46"/>
    </row>
    <row r="500" s="2" customFormat="1" ht="16.8" customHeight="1">
      <c r="A500" s="40"/>
      <c r="B500" s="46"/>
      <c r="C500" s="295" t="s">
        <v>1626</v>
      </c>
      <c r="D500" s="295" t="s">
        <v>1627</v>
      </c>
      <c r="E500" s="19" t="s">
        <v>397</v>
      </c>
      <c r="F500" s="296">
        <v>99.617999999999995</v>
      </c>
      <c r="G500" s="40"/>
      <c r="H500" s="46"/>
    </row>
    <row r="501" s="2" customFormat="1" ht="16.8" customHeight="1">
      <c r="A501" s="40"/>
      <c r="B501" s="46"/>
      <c r="C501" s="298" t="s">
        <v>1393</v>
      </c>
      <c r="D501" s="293" t="s">
        <v>1394</v>
      </c>
      <c r="E501" s="299" t="s">
        <v>19</v>
      </c>
      <c r="F501" s="300">
        <v>99.617999999999995</v>
      </c>
      <c r="G501" s="40"/>
      <c r="H501" s="46"/>
    </row>
    <row r="502" s="2" customFormat="1" ht="16.8" customHeight="1">
      <c r="A502" s="40"/>
      <c r="B502" s="46"/>
      <c r="C502" s="295" t="s">
        <v>19</v>
      </c>
      <c r="D502" s="295" t="s">
        <v>1390</v>
      </c>
      <c r="E502" s="19" t="s">
        <v>19</v>
      </c>
      <c r="F502" s="296">
        <v>99.617999999999995</v>
      </c>
      <c r="G502" s="40"/>
      <c r="H502" s="46"/>
    </row>
    <row r="503" s="2" customFormat="1" ht="16.8" customHeight="1">
      <c r="A503" s="40"/>
      <c r="B503" s="46"/>
      <c r="C503" s="295" t="s">
        <v>19</v>
      </c>
      <c r="D503" s="295" t="s">
        <v>343</v>
      </c>
      <c r="E503" s="19" t="s">
        <v>19</v>
      </c>
      <c r="F503" s="296">
        <v>99.617999999999995</v>
      </c>
      <c r="G503" s="40"/>
      <c r="H503" s="46"/>
    </row>
    <row r="504" s="2" customFormat="1" ht="16.8" customHeight="1">
      <c r="A504" s="40"/>
      <c r="B504" s="46"/>
      <c r="C504" s="297" t="s">
        <v>1920</v>
      </c>
      <c r="D504" s="40"/>
      <c r="E504" s="40"/>
      <c r="F504" s="40"/>
      <c r="G504" s="40"/>
      <c r="H504" s="46"/>
    </row>
    <row r="505" s="2" customFormat="1" ht="16.8" customHeight="1">
      <c r="A505" s="40"/>
      <c r="B505" s="46"/>
      <c r="C505" s="295" t="s">
        <v>1635</v>
      </c>
      <c r="D505" s="295" t="s">
        <v>1636</v>
      </c>
      <c r="E505" s="19" t="s">
        <v>397</v>
      </c>
      <c r="F505" s="296">
        <v>99.617999999999995</v>
      </c>
      <c r="G505" s="40"/>
      <c r="H505" s="46"/>
    </row>
    <row r="506" s="2" customFormat="1" ht="16.8" customHeight="1">
      <c r="A506" s="40"/>
      <c r="B506" s="46"/>
      <c r="C506" s="298" t="s">
        <v>19</v>
      </c>
      <c r="D506" s="293" t="s">
        <v>1418</v>
      </c>
      <c r="E506" s="299" t="s">
        <v>19</v>
      </c>
      <c r="F506" s="300">
        <v>34.433999999999997</v>
      </c>
      <c r="G506" s="40"/>
      <c r="H506" s="46"/>
    </row>
    <row r="507" s="2" customFormat="1" ht="16.8" customHeight="1">
      <c r="A507" s="40"/>
      <c r="B507" s="46"/>
      <c r="C507" s="295" t="s">
        <v>19</v>
      </c>
      <c r="D507" s="295" t="s">
        <v>1384</v>
      </c>
      <c r="E507" s="19" t="s">
        <v>19</v>
      </c>
      <c r="F507" s="296">
        <v>34.433999999999997</v>
      </c>
      <c r="G507" s="40"/>
      <c r="H507" s="46"/>
    </row>
    <row r="508" s="2" customFormat="1" ht="16.8" customHeight="1">
      <c r="A508" s="40"/>
      <c r="B508" s="46"/>
      <c r="C508" s="298" t="s">
        <v>19</v>
      </c>
      <c r="D508" s="293" t="s">
        <v>2039</v>
      </c>
      <c r="E508" s="299" t="s">
        <v>19</v>
      </c>
      <c r="F508" s="300">
        <v>1.111</v>
      </c>
      <c r="G508" s="40"/>
      <c r="H508" s="46"/>
    </row>
    <row r="509" s="2" customFormat="1" ht="16.8" customHeight="1">
      <c r="A509" s="40"/>
      <c r="B509" s="46"/>
      <c r="C509" s="295" t="s">
        <v>19</v>
      </c>
      <c r="D509" s="295" t="s">
        <v>1509</v>
      </c>
      <c r="E509" s="19" t="s">
        <v>19</v>
      </c>
      <c r="F509" s="296">
        <v>1.111</v>
      </c>
      <c r="G509" s="40"/>
      <c r="H509" s="46"/>
    </row>
    <row r="510" s="2" customFormat="1" ht="16.8" customHeight="1">
      <c r="A510" s="40"/>
      <c r="B510" s="46"/>
      <c r="C510" s="298" t="s">
        <v>19</v>
      </c>
      <c r="D510" s="293" t="s">
        <v>2040</v>
      </c>
      <c r="E510" s="299" t="s">
        <v>19</v>
      </c>
      <c r="F510" s="300">
        <v>1.401</v>
      </c>
      <c r="G510" s="40"/>
      <c r="H510" s="46"/>
    </row>
    <row r="511" s="2" customFormat="1" ht="16.8" customHeight="1">
      <c r="A511" s="40"/>
      <c r="B511" s="46"/>
      <c r="C511" s="295" t="s">
        <v>19</v>
      </c>
      <c r="D511" s="295" t="s">
        <v>1478</v>
      </c>
      <c r="E511" s="19" t="s">
        <v>19</v>
      </c>
      <c r="F511" s="296">
        <v>1.401</v>
      </c>
      <c r="G511" s="40"/>
      <c r="H511" s="46"/>
    </row>
    <row r="512" s="2" customFormat="1" ht="16.8" customHeight="1">
      <c r="A512" s="40"/>
      <c r="B512" s="46"/>
      <c r="C512" s="298" t="s">
        <v>19</v>
      </c>
      <c r="D512" s="293" t="s">
        <v>2032</v>
      </c>
      <c r="E512" s="299" t="s">
        <v>19</v>
      </c>
      <c r="F512" s="300">
        <v>34.433999999999997</v>
      </c>
      <c r="G512" s="40"/>
      <c r="H512" s="46"/>
    </row>
    <row r="513" s="2" customFormat="1" ht="16.8" customHeight="1">
      <c r="A513" s="40"/>
      <c r="B513" s="46"/>
      <c r="C513" s="295" t="s">
        <v>19</v>
      </c>
      <c r="D513" s="295" t="s">
        <v>1418</v>
      </c>
      <c r="E513" s="19" t="s">
        <v>19</v>
      </c>
      <c r="F513" s="296">
        <v>34.433999999999997</v>
      </c>
      <c r="G513" s="40"/>
      <c r="H513" s="46"/>
    </row>
    <row r="514" s="2" customFormat="1" ht="16.8" customHeight="1">
      <c r="A514" s="40"/>
      <c r="B514" s="46"/>
      <c r="C514" s="298" t="s">
        <v>19</v>
      </c>
      <c r="D514" s="293" t="s">
        <v>2028</v>
      </c>
      <c r="E514" s="299" t="s">
        <v>19</v>
      </c>
      <c r="F514" s="300">
        <v>15.340999999999999</v>
      </c>
      <c r="G514" s="40"/>
      <c r="H514" s="46"/>
    </row>
    <row r="515" s="2" customFormat="1" ht="16.8" customHeight="1">
      <c r="A515" s="40"/>
      <c r="B515" s="46"/>
      <c r="C515" s="295" t="s">
        <v>19</v>
      </c>
      <c r="D515" s="295" t="s">
        <v>1507</v>
      </c>
      <c r="E515" s="19" t="s">
        <v>19</v>
      </c>
      <c r="F515" s="296">
        <v>15.340999999999999</v>
      </c>
      <c r="G515" s="40"/>
      <c r="H515" s="46"/>
    </row>
    <row r="516" s="2" customFormat="1" ht="16.8" customHeight="1">
      <c r="A516" s="40"/>
      <c r="B516" s="46"/>
      <c r="C516" s="298" t="s">
        <v>19</v>
      </c>
      <c r="D516" s="293" t="s">
        <v>2026</v>
      </c>
      <c r="E516" s="299" t="s">
        <v>19</v>
      </c>
      <c r="F516" s="300">
        <v>4.8239999999999998</v>
      </c>
      <c r="G516" s="40"/>
      <c r="H516" s="46"/>
    </row>
    <row r="517" s="2" customFormat="1" ht="16.8" customHeight="1">
      <c r="A517" s="40"/>
      <c r="B517" s="46"/>
      <c r="C517" s="295" t="s">
        <v>19</v>
      </c>
      <c r="D517" s="295" t="s">
        <v>1476</v>
      </c>
      <c r="E517" s="19" t="s">
        <v>19</v>
      </c>
      <c r="F517" s="296">
        <v>4.8239999999999998</v>
      </c>
      <c r="G517" s="40"/>
      <c r="H517" s="46"/>
    </row>
    <row r="518" s="2" customFormat="1" ht="16.8" customHeight="1">
      <c r="A518" s="40"/>
      <c r="B518" s="46"/>
      <c r="C518" s="298" t="s">
        <v>19</v>
      </c>
      <c r="D518" s="293" t="s">
        <v>2030</v>
      </c>
      <c r="E518" s="299" t="s">
        <v>19</v>
      </c>
      <c r="F518" s="300">
        <v>20.888000000000002</v>
      </c>
      <c r="G518" s="40"/>
      <c r="H518" s="46"/>
    </row>
    <row r="519" s="2" customFormat="1" ht="16.8" customHeight="1">
      <c r="A519" s="40"/>
      <c r="B519" s="46"/>
      <c r="C519" s="295" t="s">
        <v>19</v>
      </c>
      <c r="D519" s="295" t="s">
        <v>1533</v>
      </c>
      <c r="E519" s="19" t="s">
        <v>19</v>
      </c>
      <c r="F519" s="296">
        <v>20.888000000000002</v>
      </c>
      <c r="G519" s="40"/>
      <c r="H519" s="46"/>
    </row>
    <row r="520" s="2" customFormat="1" ht="16.8" customHeight="1">
      <c r="A520" s="40"/>
      <c r="B520" s="46"/>
      <c r="C520" s="298" t="s">
        <v>19</v>
      </c>
      <c r="D520" s="293" t="s">
        <v>2029</v>
      </c>
      <c r="E520" s="299" t="s">
        <v>19</v>
      </c>
      <c r="F520" s="300">
        <v>28.507000000000001</v>
      </c>
      <c r="G520" s="40"/>
      <c r="H520" s="46"/>
    </row>
    <row r="521" s="2" customFormat="1" ht="16.8" customHeight="1">
      <c r="A521" s="40"/>
      <c r="B521" s="46"/>
      <c r="C521" s="295" t="s">
        <v>19</v>
      </c>
      <c r="D521" s="295" t="s">
        <v>1519</v>
      </c>
      <c r="E521" s="19" t="s">
        <v>19</v>
      </c>
      <c r="F521" s="296">
        <v>27.616</v>
      </c>
      <c r="G521" s="40"/>
      <c r="H521" s="46"/>
    </row>
    <row r="522" s="2" customFormat="1" ht="16.8" customHeight="1">
      <c r="A522" s="40"/>
      <c r="B522" s="46"/>
      <c r="C522" s="295" t="s">
        <v>19</v>
      </c>
      <c r="D522" s="295" t="s">
        <v>1520</v>
      </c>
      <c r="E522" s="19" t="s">
        <v>19</v>
      </c>
      <c r="F522" s="296">
        <v>0.89100000000000001</v>
      </c>
      <c r="G522" s="40"/>
      <c r="H522" s="46"/>
    </row>
    <row r="523" s="2" customFormat="1" ht="16.8" customHeight="1">
      <c r="A523" s="40"/>
      <c r="B523" s="46"/>
      <c r="C523" s="298" t="s">
        <v>19</v>
      </c>
      <c r="D523" s="293" t="s">
        <v>2027</v>
      </c>
      <c r="E523" s="299" t="s">
        <v>19</v>
      </c>
      <c r="F523" s="300">
        <v>7.1669999999999998</v>
      </c>
      <c r="G523" s="40"/>
      <c r="H523" s="46"/>
    </row>
    <row r="524" s="2" customFormat="1" ht="16.8" customHeight="1">
      <c r="A524" s="40"/>
      <c r="B524" s="46"/>
      <c r="C524" s="295" t="s">
        <v>19</v>
      </c>
      <c r="D524" s="295" t="s">
        <v>1486</v>
      </c>
      <c r="E524" s="19" t="s">
        <v>19</v>
      </c>
      <c r="F524" s="296">
        <v>7.1669999999999998</v>
      </c>
      <c r="G524" s="40"/>
      <c r="H524" s="46"/>
    </row>
    <row r="525" s="2" customFormat="1" ht="16.8" customHeight="1">
      <c r="A525" s="40"/>
      <c r="B525" s="46"/>
      <c r="C525" s="298" t="s">
        <v>19</v>
      </c>
      <c r="D525" s="293" t="s">
        <v>2031</v>
      </c>
      <c r="E525" s="299" t="s">
        <v>19</v>
      </c>
      <c r="F525" s="300">
        <v>140.464</v>
      </c>
      <c r="G525" s="40"/>
      <c r="H525" s="46"/>
    </row>
    <row r="526" s="2" customFormat="1" ht="16.8" customHeight="1">
      <c r="A526" s="40"/>
      <c r="B526" s="46"/>
      <c r="C526" s="295" t="s">
        <v>19</v>
      </c>
      <c r="D526" s="295" t="s">
        <v>1543</v>
      </c>
      <c r="E526" s="19" t="s">
        <v>19</v>
      </c>
      <c r="F526" s="296">
        <v>139.25100000000001</v>
      </c>
      <c r="G526" s="40"/>
      <c r="H526" s="46"/>
    </row>
    <row r="527" s="2" customFormat="1" ht="16.8" customHeight="1">
      <c r="A527" s="40"/>
      <c r="B527" s="46"/>
      <c r="C527" s="295" t="s">
        <v>19</v>
      </c>
      <c r="D527" s="295" t="s">
        <v>1544</v>
      </c>
      <c r="E527" s="19" t="s">
        <v>19</v>
      </c>
      <c r="F527" s="296">
        <v>1.2130000000000001</v>
      </c>
      <c r="G527" s="40"/>
      <c r="H527" s="46"/>
    </row>
    <row r="528" s="2" customFormat="1" ht="16.8" customHeight="1">
      <c r="A528" s="40"/>
      <c r="B528" s="46"/>
      <c r="C528" s="298" t="s">
        <v>19</v>
      </c>
      <c r="D528" s="293" t="s">
        <v>2041</v>
      </c>
      <c r="E528" s="299" t="s">
        <v>19</v>
      </c>
      <c r="F528" s="300">
        <v>0.40100000000000002</v>
      </c>
      <c r="G528" s="40"/>
      <c r="H528" s="46"/>
    </row>
    <row r="529" s="2" customFormat="1" ht="16.8" customHeight="1">
      <c r="A529" s="40"/>
      <c r="B529" s="46"/>
      <c r="C529" s="295" t="s">
        <v>19</v>
      </c>
      <c r="D529" s="295" t="s">
        <v>1511</v>
      </c>
      <c r="E529" s="19" t="s">
        <v>19</v>
      </c>
      <c r="F529" s="296">
        <v>0.40100000000000002</v>
      </c>
      <c r="G529" s="40"/>
      <c r="H529" s="46"/>
    </row>
    <row r="530" s="2" customFormat="1" ht="16.8" customHeight="1">
      <c r="A530" s="40"/>
      <c r="B530" s="46"/>
      <c r="C530" s="298" t="s">
        <v>19</v>
      </c>
      <c r="D530" s="293" t="s">
        <v>2042</v>
      </c>
      <c r="E530" s="299" t="s">
        <v>19</v>
      </c>
      <c r="F530" s="300">
        <v>2.0219999999999998</v>
      </c>
      <c r="G530" s="40"/>
      <c r="H530" s="46"/>
    </row>
    <row r="531" s="2" customFormat="1" ht="16.8" customHeight="1">
      <c r="A531" s="40"/>
      <c r="B531" s="46"/>
      <c r="C531" s="295" t="s">
        <v>19</v>
      </c>
      <c r="D531" s="295" t="s">
        <v>1535</v>
      </c>
      <c r="E531" s="19" t="s">
        <v>19</v>
      </c>
      <c r="F531" s="296">
        <v>2.0219999999999998</v>
      </c>
      <c r="G531" s="40"/>
      <c r="H531" s="46"/>
    </row>
    <row r="532" s="2" customFormat="1" ht="26.4" customHeight="1">
      <c r="A532" s="40"/>
      <c r="B532" s="46"/>
      <c r="C532" s="291" t="s">
        <v>95</v>
      </c>
      <c r="D532" s="291" t="s">
        <v>96</v>
      </c>
      <c r="E532" s="40"/>
      <c r="F532" s="40"/>
      <c r="G532" s="40"/>
      <c r="H532" s="46"/>
    </row>
    <row r="533" s="8" customFormat="1" ht="16.8" customHeight="1">
      <c r="A533" s="140"/>
      <c r="B533" s="141"/>
      <c r="C533" s="292" t="s">
        <v>221</v>
      </c>
      <c r="D533" s="293" t="s">
        <v>1648</v>
      </c>
      <c r="E533" s="293" t="s">
        <v>19</v>
      </c>
      <c r="F533" s="294">
        <v>55.695</v>
      </c>
      <c r="G533" s="140"/>
      <c r="H533" s="141"/>
    </row>
    <row r="534" s="2" customFormat="1" ht="16.8" customHeight="1">
      <c r="A534" s="40"/>
      <c r="B534" s="46"/>
      <c r="C534" s="295" t="s">
        <v>19</v>
      </c>
      <c r="D534" s="295" t="s">
        <v>2043</v>
      </c>
      <c r="E534" s="19" t="s">
        <v>19</v>
      </c>
      <c r="F534" s="296">
        <v>55.695</v>
      </c>
      <c r="G534" s="40"/>
      <c r="H534" s="46"/>
    </row>
    <row r="535" s="2" customFormat="1" ht="16.8" customHeight="1">
      <c r="A535" s="40"/>
      <c r="B535" s="46"/>
      <c r="C535" s="297" t="s">
        <v>1920</v>
      </c>
      <c r="D535" s="40"/>
      <c r="E535" s="40"/>
      <c r="F535" s="40"/>
      <c r="G535" s="40"/>
      <c r="H535" s="46"/>
    </row>
    <row r="536" s="2" customFormat="1" ht="16.8" customHeight="1">
      <c r="A536" s="40"/>
      <c r="B536" s="46"/>
      <c r="C536" s="295" t="s">
        <v>472</v>
      </c>
      <c r="D536" s="295" t="s">
        <v>473</v>
      </c>
      <c r="E536" s="19" t="s">
        <v>277</v>
      </c>
      <c r="F536" s="296">
        <v>57.366</v>
      </c>
      <c r="G536" s="40"/>
      <c r="H536" s="46"/>
    </row>
    <row r="537" s="8" customFormat="1" ht="16.8" customHeight="1">
      <c r="A537" s="140"/>
      <c r="B537" s="141"/>
      <c r="C537" s="292" t="s">
        <v>224</v>
      </c>
      <c r="D537" s="293" t="s">
        <v>1650</v>
      </c>
      <c r="E537" s="293" t="s">
        <v>19</v>
      </c>
      <c r="F537" s="294">
        <v>17.094999999999999</v>
      </c>
      <c r="G537" s="140"/>
      <c r="H537" s="141"/>
    </row>
    <row r="538" s="2" customFormat="1" ht="16.8" customHeight="1">
      <c r="A538" s="40"/>
      <c r="B538" s="46"/>
      <c r="C538" s="295" t="s">
        <v>19</v>
      </c>
      <c r="D538" s="295" t="s">
        <v>2044</v>
      </c>
      <c r="E538" s="19" t="s">
        <v>19</v>
      </c>
      <c r="F538" s="296">
        <v>9.8290000000000006</v>
      </c>
      <c r="G538" s="40"/>
      <c r="H538" s="46"/>
    </row>
    <row r="539" s="2" customFormat="1" ht="16.8" customHeight="1">
      <c r="A539" s="40"/>
      <c r="B539" s="46"/>
      <c r="C539" s="295" t="s">
        <v>19</v>
      </c>
      <c r="D539" s="295" t="s">
        <v>2045</v>
      </c>
      <c r="E539" s="19" t="s">
        <v>19</v>
      </c>
      <c r="F539" s="296">
        <v>7.266</v>
      </c>
      <c r="G539" s="40"/>
      <c r="H539" s="46"/>
    </row>
    <row r="540" s="2" customFormat="1" ht="16.8" customHeight="1">
      <c r="A540" s="40"/>
      <c r="B540" s="46"/>
      <c r="C540" s="297" t="s">
        <v>1920</v>
      </c>
      <c r="D540" s="40"/>
      <c r="E540" s="40"/>
      <c r="F540" s="40"/>
      <c r="G540" s="40"/>
      <c r="H540" s="46"/>
    </row>
    <row r="541" s="2" customFormat="1" ht="16.8" customHeight="1">
      <c r="A541" s="40"/>
      <c r="B541" s="46"/>
      <c r="C541" s="295" t="s">
        <v>478</v>
      </c>
      <c r="D541" s="295" t="s">
        <v>479</v>
      </c>
      <c r="E541" s="19" t="s">
        <v>277</v>
      </c>
      <c r="F541" s="296">
        <v>17.608000000000001</v>
      </c>
      <c r="G541" s="40"/>
      <c r="H541" s="46"/>
    </row>
    <row r="542" s="8" customFormat="1" ht="16.8" customHeight="1">
      <c r="A542" s="140"/>
      <c r="B542" s="141"/>
      <c r="C542" s="292" t="s">
        <v>227</v>
      </c>
      <c r="D542" s="293" t="s">
        <v>1652</v>
      </c>
      <c r="E542" s="293" t="s">
        <v>19</v>
      </c>
      <c r="F542" s="294">
        <v>119.234</v>
      </c>
      <c r="G542" s="140"/>
      <c r="H542" s="141"/>
    </row>
    <row r="543" s="2" customFormat="1" ht="16.8" customHeight="1">
      <c r="A543" s="40"/>
      <c r="B543" s="46"/>
      <c r="C543" s="295" t="s">
        <v>19</v>
      </c>
      <c r="D543" s="295" t="s">
        <v>2046</v>
      </c>
      <c r="E543" s="19" t="s">
        <v>19</v>
      </c>
      <c r="F543" s="296">
        <v>119.234</v>
      </c>
      <c r="G543" s="40"/>
      <c r="H543" s="46"/>
    </row>
    <row r="544" s="2" customFormat="1" ht="16.8" customHeight="1">
      <c r="A544" s="40"/>
      <c r="B544" s="46"/>
      <c r="C544" s="297" t="s">
        <v>1920</v>
      </c>
      <c r="D544" s="40"/>
      <c r="E544" s="40"/>
      <c r="F544" s="40"/>
      <c r="G544" s="40"/>
      <c r="H544" s="46"/>
    </row>
    <row r="545" s="2" customFormat="1" ht="16.8" customHeight="1">
      <c r="A545" s="40"/>
      <c r="B545" s="46"/>
      <c r="C545" s="295" t="s">
        <v>490</v>
      </c>
      <c r="D545" s="295" t="s">
        <v>491</v>
      </c>
      <c r="E545" s="19" t="s">
        <v>277</v>
      </c>
      <c r="F545" s="296">
        <v>120.00100000000001</v>
      </c>
      <c r="G545" s="40"/>
      <c r="H545" s="46"/>
    </row>
    <row r="546" s="8" customFormat="1" ht="16.8" customHeight="1">
      <c r="A546" s="140"/>
      <c r="B546" s="141"/>
      <c r="C546" s="292" t="s">
        <v>230</v>
      </c>
      <c r="D546" s="293" t="s">
        <v>1654</v>
      </c>
      <c r="E546" s="293" t="s">
        <v>19</v>
      </c>
      <c r="F546" s="294">
        <v>17.033000000000001</v>
      </c>
      <c r="G546" s="140"/>
      <c r="H546" s="141"/>
    </row>
    <row r="547" s="2" customFormat="1" ht="16.8" customHeight="1">
      <c r="A547" s="40"/>
      <c r="B547" s="46"/>
      <c r="C547" s="295" t="s">
        <v>19</v>
      </c>
      <c r="D547" s="295" t="s">
        <v>2047</v>
      </c>
      <c r="E547" s="19" t="s">
        <v>19</v>
      </c>
      <c r="F547" s="296">
        <v>17.033000000000001</v>
      </c>
      <c r="G547" s="40"/>
      <c r="H547" s="46"/>
    </row>
    <row r="548" s="2" customFormat="1" ht="16.8" customHeight="1">
      <c r="A548" s="40"/>
      <c r="B548" s="46"/>
      <c r="C548" s="297" t="s">
        <v>1920</v>
      </c>
      <c r="D548" s="40"/>
      <c r="E548" s="40"/>
      <c r="F548" s="40"/>
      <c r="G548" s="40"/>
      <c r="H548" s="46"/>
    </row>
    <row r="549" s="2" customFormat="1" ht="16.8" customHeight="1">
      <c r="A549" s="40"/>
      <c r="B549" s="46"/>
      <c r="C549" s="295" t="s">
        <v>502</v>
      </c>
      <c r="D549" s="295" t="s">
        <v>503</v>
      </c>
      <c r="E549" s="19" t="s">
        <v>277</v>
      </c>
      <c r="F549" s="296">
        <v>18</v>
      </c>
      <c r="G549" s="40"/>
      <c r="H549" s="46"/>
    </row>
    <row r="550" s="8" customFormat="1" ht="16.8" customHeight="1">
      <c r="A550" s="140"/>
      <c r="B550" s="141"/>
      <c r="C550" s="292" t="s">
        <v>233</v>
      </c>
      <c r="D550" s="293" t="s">
        <v>1656</v>
      </c>
      <c r="E550" s="293" t="s">
        <v>19</v>
      </c>
      <c r="F550" s="294">
        <v>34.067</v>
      </c>
      <c r="G550" s="140"/>
      <c r="H550" s="141"/>
    </row>
    <row r="551" s="2" customFormat="1" ht="16.8" customHeight="1">
      <c r="A551" s="40"/>
      <c r="B551" s="46"/>
      <c r="C551" s="295" t="s">
        <v>19</v>
      </c>
      <c r="D551" s="295" t="s">
        <v>2048</v>
      </c>
      <c r="E551" s="19" t="s">
        <v>19</v>
      </c>
      <c r="F551" s="296">
        <v>34.067</v>
      </c>
      <c r="G551" s="40"/>
      <c r="H551" s="46"/>
    </row>
    <row r="552" s="2" customFormat="1" ht="16.8" customHeight="1">
      <c r="A552" s="40"/>
      <c r="B552" s="46"/>
      <c r="C552" s="297" t="s">
        <v>1920</v>
      </c>
      <c r="D552" s="40"/>
      <c r="E552" s="40"/>
      <c r="F552" s="40"/>
      <c r="G552" s="40"/>
      <c r="H552" s="46"/>
    </row>
    <row r="553" s="2" customFormat="1" ht="16.8" customHeight="1">
      <c r="A553" s="40"/>
      <c r="B553" s="46"/>
      <c r="C553" s="295" t="s">
        <v>496</v>
      </c>
      <c r="D553" s="295" t="s">
        <v>497</v>
      </c>
      <c r="E553" s="19" t="s">
        <v>277</v>
      </c>
      <c r="F553" s="296">
        <v>36</v>
      </c>
      <c r="G553" s="40"/>
      <c r="H553" s="46"/>
    </row>
    <row r="554" s="8" customFormat="1" ht="16.8" customHeight="1">
      <c r="A554" s="140"/>
      <c r="B554" s="141"/>
      <c r="C554" s="292" t="s">
        <v>236</v>
      </c>
      <c r="D554" s="293" t="s">
        <v>1658</v>
      </c>
      <c r="E554" s="293" t="s">
        <v>19</v>
      </c>
      <c r="F554" s="294">
        <v>274.78100000000001</v>
      </c>
      <c r="G554" s="140"/>
      <c r="H554" s="141"/>
    </row>
    <row r="555" s="2" customFormat="1" ht="16.8" customHeight="1">
      <c r="A555" s="40"/>
      <c r="B555" s="46"/>
      <c r="C555" s="295" t="s">
        <v>19</v>
      </c>
      <c r="D555" s="295" t="s">
        <v>2049</v>
      </c>
      <c r="E555" s="19" t="s">
        <v>19</v>
      </c>
      <c r="F555" s="296">
        <v>321.93099999999998</v>
      </c>
      <c r="G555" s="40"/>
      <c r="H555" s="46"/>
    </row>
    <row r="556" s="2" customFormat="1" ht="16.8" customHeight="1">
      <c r="A556" s="40"/>
      <c r="B556" s="46"/>
      <c r="C556" s="295" t="s">
        <v>19</v>
      </c>
      <c r="D556" s="295" t="s">
        <v>2050</v>
      </c>
      <c r="E556" s="19" t="s">
        <v>19</v>
      </c>
      <c r="F556" s="296">
        <v>123.84</v>
      </c>
      <c r="G556" s="40"/>
      <c r="H556" s="46"/>
    </row>
    <row r="557" s="2" customFormat="1" ht="16.8" customHeight="1">
      <c r="A557" s="40"/>
      <c r="B557" s="46"/>
      <c r="C557" s="295" t="s">
        <v>19</v>
      </c>
      <c r="D557" s="295" t="s">
        <v>1926</v>
      </c>
      <c r="E557" s="19" t="s">
        <v>19</v>
      </c>
      <c r="F557" s="296">
        <v>0</v>
      </c>
      <c r="G557" s="40"/>
      <c r="H557" s="46"/>
    </row>
    <row r="558" s="2" customFormat="1" ht="16.8" customHeight="1">
      <c r="A558" s="40"/>
      <c r="B558" s="46"/>
      <c r="C558" s="295" t="s">
        <v>19</v>
      </c>
      <c r="D558" s="295" t="s">
        <v>2051</v>
      </c>
      <c r="E558" s="19" t="s">
        <v>19</v>
      </c>
      <c r="F558" s="296">
        <v>-121.833</v>
      </c>
      <c r="G558" s="40"/>
      <c r="H558" s="46"/>
    </row>
    <row r="559" s="2" customFormat="1" ht="16.8" customHeight="1">
      <c r="A559" s="40"/>
      <c r="B559" s="46"/>
      <c r="C559" s="295" t="s">
        <v>19</v>
      </c>
      <c r="D559" s="295" t="s">
        <v>2052</v>
      </c>
      <c r="E559" s="19" t="s">
        <v>19</v>
      </c>
      <c r="F559" s="296">
        <v>-36.613999999999997</v>
      </c>
      <c r="G559" s="40"/>
      <c r="H559" s="46"/>
    </row>
    <row r="560" s="2" customFormat="1" ht="16.8" customHeight="1">
      <c r="A560" s="40"/>
      <c r="B560" s="46"/>
      <c r="C560" s="295" t="s">
        <v>19</v>
      </c>
      <c r="D560" s="295" t="s">
        <v>2053</v>
      </c>
      <c r="E560" s="19" t="s">
        <v>19</v>
      </c>
      <c r="F560" s="296">
        <v>-12.542999999999999</v>
      </c>
      <c r="G560" s="40"/>
      <c r="H560" s="46"/>
    </row>
    <row r="561" s="2" customFormat="1" ht="16.8" customHeight="1">
      <c r="A561" s="40"/>
      <c r="B561" s="46"/>
      <c r="C561" s="297" t="s">
        <v>1920</v>
      </c>
      <c r="D561" s="40"/>
      <c r="E561" s="40"/>
      <c r="F561" s="40"/>
      <c r="G561" s="40"/>
      <c r="H561" s="46"/>
    </row>
    <row r="562" s="2" customFormat="1" ht="16.8" customHeight="1">
      <c r="A562" s="40"/>
      <c r="B562" s="46"/>
      <c r="C562" s="295" t="s">
        <v>300</v>
      </c>
      <c r="D562" s="295" t="s">
        <v>301</v>
      </c>
      <c r="E562" s="19" t="s">
        <v>295</v>
      </c>
      <c r="F562" s="296">
        <v>274.78100000000001</v>
      </c>
      <c r="G562" s="40"/>
      <c r="H562" s="46"/>
    </row>
    <row r="563" s="8" customFormat="1" ht="16.8" customHeight="1">
      <c r="A563" s="140"/>
      <c r="B563" s="141"/>
      <c r="C563" s="292" t="s">
        <v>764</v>
      </c>
      <c r="D563" s="293" t="s">
        <v>1660</v>
      </c>
      <c r="E563" s="293" t="s">
        <v>19</v>
      </c>
      <c r="F563" s="294">
        <v>21.227</v>
      </c>
      <c r="G563" s="140"/>
      <c r="H563" s="141"/>
    </row>
    <row r="564" s="2" customFormat="1" ht="16.8" customHeight="1">
      <c r="A564" s="40"/>
      <c r="B564" s="46"/>
      <c r="C564" s="295" t="s">
        <v>19</v>
      </c>
      <c r="D564" s="295" t="s">
        <v>2054</v>
      </c>
      <c r="E564" s="19" t="s">
        <v>19</v>
      </c>
      <c r="F564" s="296">
        <v>15.33</v>
      </c>
      <c r="G564" s="40"/>
      <c r="H564" s="46"/>
    </row>
    <row r="565" s="2" customFormat="1" ht="16.8" customHeight="1">
      <c r="A565" s="40"/>
      <c r="B565" s="46"/>
      <c r="C565" s="295" t="s">
        <v>19</v>
      </c>
      <c r="D565" s="295" t="s">
        <v>2055</v>
      </c>
      <c r="E565" s="19" t="s">
        <v>19</v>
      </c>
      <c r="F565" s="296">
        <v>5.8970000000000002</v>
      </c>
      <c r="G565" s="40"/>
      <c r="H565" s="46"/>
    </row>
    <row r="566" s="2" customFormat="1" ht="16.8" customHeight="1">
      <c r="A566" s="40"/>
      <c r="B566" s="46"/>
      <c r="C566" s="297" t="s">
        <v>1920</v>
      </c>
      <c r="D566" s="40"/>
      <c r="E566" s="40"/>
      <c r="F566" s="40"/>
      <c r="G566" s="40"/>
      <c r="H566" s="46"/>
    </row>
    <row r="567" s="2" customFormat="1" ht="16.8" customHeight="1">
      <c r="A567" s="40"/>
      <c r="B567" s="46"/>
      <c r="C567" s="295" t="s">
        <v>444</v>
      </c>
      <c r="D567" s="295" t="s">
        <v>445</v>
      </c>
      <c r="E567" s="19" t="s">
        <v>295</v>
      </c>
      <c r="F567" s="296">
        <v>21.227</v>
      </c>
      <c r="G567" s="40"/>
      <c r="H567" s="46"/>
    </row>
    <row r="568" s="8" customFormat="1" ht="16.8" customHeight="1">
      <c r="A568" s="140"/>
      <c r="B568" s="141"/>
      <c r="C568" s="292" t="s">
        <v>239</v>
      </c>
      <c r="D568" s="293" t="s">
        <v>1663</v>
      </c>
      <c r="E568" s="293" t="s">
        <v>19</v>
      </c>
      <c r="F568" s="294">
        <v>118.517</v>
      </c>
      <c r="G568" s="140"/>
      <c r="H568" s="141"/>
    </row>
    <row r="569" s="2" customFormat="1" ht="16.8" customHeight="1">
      <c r="A569" s="40"/>
      <c r="B569" s="46"/>
      <c r="C569" s="295" t="s">
        <v>19</v>
      </c>
      <c r="D569" s="295" t="s">
        <v>2056</v>
      </c>
      <c r="E569" s="19" t="s">
        <v>19</v>
      </c>
      <c r="F569" s="296">
        <v>91.980000000000004</v>
      </c>
      <c r="G569" s="40"/>
      <c r="H569" s="46"/>
    </row>
    <row r="570" s="2" customFormat="1" ht="16.8" customHeight="1">
      <c r="A570" s="40"/>
      <c r="B570" s="46"/>
      <c r="C570" s="295" t="s">
        <v>19</v>
      </c>
      <c r="D570" s="295" t="s">
        <v>2057</v>
      </c>
      <c r="E570" s="19" t="s">
        <v>19</v>
      </c>
      <c r="F570" s="296">
        <v>26.536999999999999</v>
      </c>
      <c r="G570" s="40"/>
      <c r="H570" s="46"/>
    </row>
    <row r="571" s="2" customFormat="1" ht="16.8" customHeight="1">
      <c r="A571" s="40"/>
      <c r="B571" s="46"/>
      <c r="C571" s="297" t="s">
        <v>1920</v>
      </c>
      <c r="D571" s="40"/>
      <c r="E571" s="40"/>
      <c r="F571" s="40"/>
      <c r="G571" s="40"/>
      <c r="H571" s="46"/>
    </row>
    <row r="572" s="2" customFormat="1" ht="16.8" customHeight="1">
      <c r="A572" s="40"/>
      <c r="B572" s="46"/>
      <c r="C572" s="295" t="s">
        <v>422</v>
      </c>
      <c r="D572" s="295" t="s">
        <v>423</v>
      </c>
      <c r="E572" s="19" t="s">
        <v>295</v>
      </c>
      <c r="F572" s="296">
        <v>118.517</v>
      </c>
      <c r="G572" s="40"/>
      <c r="H572" s="46"/>
    </row>
    <row r="573" s="8" customFormat="1" ht="16.8" customHeight="1">
      <c r="A573" s="140"/>
      <c r="B573" s="141"/>
      <c r="C573" s="292" t="s">
        <v>243</v>
      </c>
      <c r="D573" s="293" t="s">
        <v>1665</v>
      </c>
      <c r="E573" s="293" t="s">
        <v>19</v>
      </c>
      <c r="F573" s="294">
        <v>153.25</v>
      </c>
      <c r="G573" s="140"/>
      <c r="H573" s="141"/>
    </row>
    <row r="574" s="2" customFormat="1" ht="16.8" customHeight="1">
      <c r="A574" s="40"/>
      <c r="B574" s="46"/>
      <c r="C574" s="295" t="s">
        <v>19</v>
      </c>
      <c r="D574" s="295" t="s">
        <v>2058</v>
      </c>
      <c r="E574" s="19" t="s">
        <v>19</v>
      </c>
      <c r="F574" s="296">
        <v>35.676000000000002</v>
      </c>
      <c r="G574" s="40"/>
      <c r="H574" s="46"/>
    </row>
    <row r="575" s="2" customFormat="1" ht="16.8" customHeight="1">
      <c r="A575" s="40"/>
      <c r="B575" s="46"/>
      <c r="C575" s="295" t="s">
        <v>19</v>
      </c>
      <c r="D575" s="295" t="s">
        <v>2059</v>
      </c>
      <c r="E575" s="19" t="s">
        <v>19</v>
      </c>
      <c r="F575" s="296">
        <v>8.5600000000000005</v>
      </c>
      <c r="G575" s="40"/>
      <c r="H575" s="46"/>
    </row>
    <row r="576" s="2" customFormat="1" ht="16.8" customHeight="1">
      <c r="A576" s="40"/>
      <c r="B576" s="46"/>
      <c r="C576" s="295" t="s">
        <v>19</v>
      </c>
      <c r="D576" s="295" t="s">
        <v>2060</v>
      </c>
      <c r="E576" s="19" t="s">
        <v>19</v>
      </c>
      <c r="F576" s="296">
        <v>61.570999999999998</v>
      </c>
      <c r="G576" s="40"/>
      <c r="H576" s="46"/>
    </row>
    <row r="577" s="2" customFormat="1" ht="16.8" customHeight="1">
      <c r="A577" s="40"/>
      <c r="B577" s="46"/>
      <c r="C577" s="295" t="s">
        <v>19</v>
      </c>
      <c r="D577" s="295" t="s">
        <v>2061</v>
      </c>
      <c r="E577" s="19" t="s">
        <v>19</v>
      </c>
      <c r="F577" s="296">
        <v>18.504000000000001</v>
      </c>
      <c r="G577" s="40"/>
      <c r="H577" s="46"/>
    </row>
    <row r="578" s="2" customFormat="1" ht="16.8" customHeight="1">
      <c r="A578" s="40"/>
      <c r="B578" s="46"/>
      <c r="C578" s="295" t="s">
        <v>19</v>
      </c>
      <c r="D578" s="295" t="s">
        <v>2062</v>
      </c>
      <c r="E578" s="19" t="s">
        <v>19</v>
      </c>
      <c r="F578" s="296">
        <v>6.3390000000000004</v>
      </c>
      <c r="G578" s="40"/>
      <c r="H578" s="46"/>
    </row>
    <row r="579" s="2" customFormat="1" ht="16.8" customHeight="1">
      <c r="A579" s="40"/>
      <c r="B579" s="46"/>
      <c r="C579" s="295" t="s">
        <v>19</v>
      </c>
      <c r="D579" s="295" t="s">
        <v>796</v>
      </c>
      <c r="E579" s="19" t="s">
        <v>19</v>
      </c>
      <c r="F579" s="296">
        <v>0</v>
      </c>
      <c r="G579" s="40"/>
      <c r="H579" s="46"/>
    </row>
    <row r="580" s="2" customFormat="1" ht="16.8" customHeight="1">
      <c r="A580" s="40"/>
      <c r="B580" s="46"/>
      <c r="C580" s="295" t="s">
        <v>19</v>
      </c>
      <c r="D580" s="295" t="s">
        <v>195</v>
      </c>
      <c r="E580" s="19" t="s">
        <v>19</v>
      </c>
      <c r="F580" s="296">
        <v>10</v>
      </c>
      <c r="G580" s="40"/>
      <c r="H580" s="46"/>
    </row>
    <row r="581" s="2" customFormat="1" ht="16.8" customHeight="1">
      <c r="A581" s="40"/>
      <c r="B581" s="46"/>
      <c r="C581" s="295" t="s">
        <v>19</v>
      </c>
      <c r="D581" s="295" t="s">
        <v>794</v>
      </c>
      <c r="E581" s="19" t="s">
        <v>19</v>
      </c>
      <c r="F581" s="296">
        <v>0</v>
      </c>
      <c r="G581" s="40"/>
      <c r="H581" s="46"/>
    </row>
    <row r="582" s="2" customFormat="1" ht="16.8" customHeight="1">
      <c r="A582" s="40"/>
      <c r="B582" s="46"/>
      <c r="C582" s="295" t="s">
        <v>19</v>
      </c>
      <c r="D582" s="295" t="s">
        <v>1708</v>
      </c>
      <c r="E582" s="19" t="s">
        <v>19</v>
      </c>
      <c r="F582" s="296">
        <v>12.6</v>
      </c>
      <c r="G582" s="40"/>
      <c r="H582" s="46"/>
    </row>
    <row r="583" s="2" customFormat="1" ht="16.8" customHeight="1">
      <c r="A583" s="40"/>
      <c r="B583" s="46"/>
      <c r="C583" s="297" t="s">
        <v>1920</v>
      </c>
      <c r="D583" s="40"/>
      <c r="E583" s="40"/>
      <c r="F583" s="40"/>
      <c r="G583" s="40"/>
      <c r="H583" s="46"/>
    </row>
    <row r="584" s="2" customFormat="1" ht="16.8" customHeight="1">
      <c r="A584" s="40"/>
      <c r="B584" s="46"/>
      <c r="C584" s="295" t="s">
        <v>368</v>
      </c>
      <c r="D584" s="295" t="s">
        <v>369</v>
      </c>
      <c r="E584" s="19" t="s">
        <v>295</v>
      </c>
      <c r="F584" s="296">
        <v>153.25</v>
      </c>
      <c r="G584" s="40"/>
      <c r="H584" s="46"/>
    </row>
    <row r="585" s="8" customFormat="1" ht="16.8" customHeight="1">
      <c r="A585" s="140"/>
      <c r="B585" s="141"/>
      <c r="C585" s="292" t="s">
        <v>246</v>
      </c>
      <c r="D585" s="293" t="s">
        <v>1667</v>
      </c>
      <c r="E585" s="293" t="s">
        <v>19</v>
      </c>
      <c r="F585" s="294">
        <v>99.013999999999996</v>
      </c>
      <c r="G585" s="140"/>
      <c r="H585" s="141"/>
    </row>
    <row r="586" s="2" customFormat="1" ht="16.8" customHeight="1">
      <c r="A586" s="40"/>
      <c r="B586" s="46"/>
      <c r="C586" s="295" t="s">
        <v>19</v>
      </c>
      <c r="D586" s="295" t="s">
        <v>2060</v>
      </c>
      <c r="E586" s="19" t="s">
        <v>19</v>
      </c>
      <c r="F586" s="296">
        <v>61.570999999999998</v>
      </c>
      <c r="G586" s="40"/>
      <c r="H586" s="46"/>
    </row>
    <row r="587" s="2" customFormat="1" ht="16.8" customHeight="1">
      <c r="A587" s="40"/>
      <c r="B587" s="46"/>
      <c r="C587" s="295" t="s">
        <v>19</v>
      </c>
      <c r="D587" s="295" t="s">
        <v>2061</v>
      </c>
      <c r="E587" s="19" t="s">
        <v>19</v>
      </c>
      <c r="F587" s="296">
        <v>18.504000000000001</v>
      </c>
      <c r="G587" s="40"/>
      <c r="H587" s="46"/>
    </row>
    <row r="588" s="2" customFormat="1" ht="16.8" customHeight="1">
      <c r="A588" s="40"/>
      <c r="B588" s="46"/>
      <c r="C588" s="295" t="s">
        <v>19</v>
      </c>
      <c r="D588" s="295" t="s">
        <v>2062</v>
      </c>
      <c r="E588" s="19" t="s">
        <v>19</v>
      </c>
      <c r="F588" s="296">
        <v>6.3390000000000004</v>
      </c>
      <c r="G588" s="40"/>
      <c r="H588" s="46"/>
    </row>
    <row r="589" s="2" customFormat="1" ht="16.8" customHeight="1">
      <c r="A589" s="40"/>
      <c r="B589" s="46"/>
      <c r="C589" s="295" t="s">
        <v>19</v>
      </c>
      <c r="D589" s="295" t="s">
        <v>794</v>
      </c>
      <c r="E589" s="19" t="s">
        <v>19</v>
      </c>
      <c r="F589" s="296">
        <v>0</v>
      </c>
      <c r="G589" s="40"/>
      <c r="H589" s="46"/>
    </row>
    <row r="590" s="2" customFormat="1" ht="16.8" customHeight="1">
      <c r="A590" s="40"/>
      <c r="B590" s="46"/>
      <c r="C590" s="295" t="s">
        <v>19</v>
      </c>
      <c r="D590" s="295" t="s">
        <v>1708</v>
      </c>
      <c r="E590" s="19" t="s">
        <v>19</v>
      </c>
      <c r="F590" s="296">
        <v>12.6</v>
      </c>
      <c r="G590" s="40"/>
      <c r="H590" s="46"/>
    </row>
    <row r="591" s="2" customFormat="1" ht="16.8" customHeight="1">
      <c r="A591" s="40"/>
      <c r="B591" s="46"/>
      <c r="C591" s="297" t="s">
        <v>1920</v>
      </c>
      <c r="D591" s="40"/>
      <c r="E591" s="40"/>
      <c r="F591" s="40"/>
      <c r="G591" s="40"/>
      <c r="H591" s="46"/>
    </row>
    <row r="592" s="2" customFormat="1" ht="16.8" customHeight="1">
      <c r="A592" s="40"/>
      <c r="B592" s="46"/>
      <c r="C592" s="295" t="s">
        <v>384</v>
      </c>
      <c r="D592" s="295" t="s">
        <v>385</v>
      </c>
      <c r="E592" s="19" t="s">
        <v>358</v>
      </c>
      <c r="F592" s="296">
        <v>178.22499999999999</v>
      </c>
      <c r="G592" s="40"/>
      <c r="H592" s="46"/>
    </row>
    <row r="593" s="8" customFormat="1" ht="16.8" customHeight="1">
      <c r="A593" s="140"/>
      <c r="B593" s="141"/>
      <c r="C593" s="292" t="s">
        <v>249</v>
      </c>
      <c r="D593" s="293" t="s">
        <v>1669</v>
      </c>
      <c r="E593" s="293" t="s">
        <v>19</v>
      </c>
      <c r="F593" s="294">
        <v>495.30099999999999</v>
      </c>
      <c r="G593" s="140"/>
      <c r="H593" s="141"/>
    </row>
    <row r="594" s="2" customFormat="1" ht="16.8" customHeight="1">
      <c r="A594" s="40"/>
      <c r="B594" s="46"/>
      <c r="C594" s="295" t="s">
        <v>19</v>
      </c>
      <c r="D594" s="295" t="s">
        <v>2063</v>
      </c>
      <c r="E594" s="19" t="s">
        <v>19</v>
      </c>
      <c r="F594" s="296">
        <v>357.70100000000002</v>
      </c>
      <c r="G594" s="40"/>
      <c r="H594" s="46"/>
    </row>
    <row r="595" s="2" customFormat="1" ht="16.8" customHeight="1">
      <c r="A595" s="40"/>
      <c r="B595" s="46"/>
      <c r="C595" s="295" t="s">
        <v>19</v>
      </c>
      <c r="D595" s="295" t="s">
        <v>2064</v>
      </c>
      <c r="E595" s="19" t="s">
        <v>19</v>
      </c>
      <c r="F595" s="296">
        <v>137.59999999999999</v>
      </c>
      <c r="G595" s="40"/>
      <c r="H595" s="46"/>
    </row>
    <row r="596" s="2" customFormat="1" ht="16.8" customHeight="1">
      <c r="A596" s="40"/>
      <c r="B596" s="46"/>
      <c r="C596" s="297" t="s">
        <v>1920</v>
      </c>
      <c r="D596" s="40"/>
      <c r="E596" s="40"/>
      <c r="F596" s="40"/>
      <c r="G596" s="40"/>
      <c r="H596" s="46"/>
    </row>
    <row r="597" s="2" customFormat="1" ht="16.8" customHeight="1">
      <c r="A597" s="40"/>
      <c r="B597" s="46"/>
      <c r="C597" s="295" t="s">
        <v>395</v>
      </c>
      <c r="D597" s="295" t="s">
        <v>396</v>
      </c>
      <c r="E597" s="19" t="s">
        <v>397</v>
      </c>
      <c r="F597" s="296">
        <v>495.30099999999999</v>
      </c>
      <c r="G597" s="40"/>
      <c r="H597" s="46"/>
    </row>
    <row r="598" s="8" customFormat="1" ht="16.8" customHeight="1">
      <c r="A598" s="140"/>
      <c r="B598" s="141"/>
      <c r="C598" s="292" t="s">
        <v>252</v>
      </c>
      <c r="D598" s="293" t="s">
        <v>1671</v>
      </c>
      <c r="E598" s="293" t="s">
        <v>19</v>
      </c>
      <c r="F598" s="294">
        <v>445.77100000000002</v>
      </c>
      <c r="G598" s="140"/>
      <c r="H598" s="141"/>
    </row>
    <row r="599" s="2" customFormat="1" ht="16.8" customHeight="1">
      <c r="A599" s="40"/>
      <c r="B599" s="46"/>
      <c r="C599" s="295" t="s">
        <v>19</v>
      </c>
      <c r="D599" s="295" t="s">
        <v>2065</v>
      </c>
      <c r="E599" s="19" t="s">
        <v>19</v>
      </c>
      <c r="F599" s="296">
        <v>321.93099999999998</v>
      </c>
      <c r="G599" s="40"/>
      <c r="H599" s="46"/>
    </row>
    <row r="600" s="2" customFormat="1" ht="16.8" customHeight="1">
      <c r="A600" s="40"/>
      <c r="B600" s="46"/>
      <c r="C600" s="295" t="s">
        <v>19</v>
      </c>
      <c r="D600" s="295" t="s">
        <v>2066</v>
      </c>
      <c r="E600" s="19" t="s">
        <v>19</v>
      </c>
      <c r="F600" s="296">
        <v>123.84</v>
      </c>
      <c r="G600" s="40"/>
      <c r="H600" s="46"/>
    </row>
    <row r="601" s="2" customFormat="1" ht="16.8" customHeight="1">
      <c r="A601" s="40"/>
      <c r="B601" s="46"/>
      <c r="C601" s="297" t="s">
        <v>1920</v>
      </c>
      <c r="D601" s="40"/>
      <c r="E601" s="40"/>
      <c r="F601" s="40"/>
      <c r="G601" s="40"/>
      <c r="H601" s="46"/>
    </row>
    <row r="602" s="2" customFormat="1" ht="16.8" customHeight="1">
      <c r="A602" s="40"/>
      <c r="B602" s="46"/>
      <c r="C602" s="295" t="s">
        <v>403</v>
      </c>
      <c r="D602" s="295" t="s">
        <v>404</v>
      </c>
      <c r="E602" s="19" t="s">
        <v>295</v>
      </c>
      <c r="F602" s="296">
        <v>445.77100000000002</v>
      </c>
      <c r="G602" s="40"/>
      <c r="H602" s="46"/>
    </row>
    <row r="603" s="8" customFormat="1" ht="16.8" customHeight="1">
      <c r="A603" s="140"/>
      <c r="B603" s="141"/>
      <c r="C603" s="292" t="s">
        <v>255</v>
      </c>
      <c r="D603" s="293" t="s">
        <v>1673</v>
      </c>
      <c r="E603" s="293" t="s">
        <v>19</v>
      </c>
      <c r="F603" s="294">
        <v>235.858</v>
      </c>
      <c r="G603" s="140"/>
      <c r="H603" s="141"/>
    </row>
    <row r="604" s="2" customFormat="1" ht="16.8" customHeight="1">
      <c r="A604" s="40"/>
      <c r="B604" s="46"/>
      <c r="C604" s="295" t="s">
        <v>19</v>
      </c>
      <c r="D604" s="295" t="s">
        <v>2067</v>
      </c>
      <c r="E604" s="19" t="s">
        <v>19</v>
      </c>
      <c r="F604" s="296">
        <v>170.334</v>
      </c>
      <c r="G604" s="40"/>
      <c r="H604" s="46"/>
    </row>
    <row r="605" s="2" customFormat="1" ht="16.8" customHeight="1">
      <c r="A605" s="40"/>
      <c r="B605" s="46"/>
      <c r="C605" s="295" t="s">
        <v>19</v>
      </c>
      <c r="D605" s="295" t="s">
        <v>2068</v>
      </c>
      <c r="E605" s="19" t="s">
        <v>19</v>
      </c>
      <c r="F605" s="296">
        <v>65.524000000000001</v>
      </c>
      <c r="G605" s="40"/>
      <c r="H605" s="46"/>
    </row>
    <row r="606" s="2" customFormat="1" ht="16.8" customHeight="1">
      <c r="A606" s="40"/>
      <c r="B606" s="46"/>
      <c r="C606" s="297" t="s">
        <v>1920</v>
      </c>
      <c r="D606" s="40"/>
      <c r="E606" s="40"/>
      <c r="F606" s="40"/>
      <c r="G606" s="40"/>
      <c r="H606" s="46"/>
    </row>
    <row r="607" s="2" customFormat="1" ht="16.8" customHeight="1">
      <c r="A607" s="40"/>
      <c r="B607" s="46"/>
      <c r="C607" s="295" t="s">
        <v>732</v>
      </c>
      <c r="D607" s="295" t="s">
        <v>733</v>
      </c>
      <c r="E607" s="19" t="s">
        <v>277</v>
      </c>
      <c r="F607" s="296">
        <v>235.858</v>
      </c>
      <c r="G607" s="40"/>
      <c r="H607" s="46"/>
    </row>
    <row r="608" s="2" customFormat="1" ht="16.8" customHeight="1">
      <c r="A608" s="40"/>
      <c r="B608" s="46"/>
      <c r="C608" s="298" t="s">
        <v>19</v>
      </c>
      <c r="D608" s="293" t="s">
        <v>1697</v>
      </c>
      <c r="E608" s="299" t="s">
        <v>19</v>
      </c>
      <c r="F608" s="300">
        <v>6.7939999999999996</v>
      </c>
      <c r="G608" s="40"/>
      <c r="H608" s="46"/>
    </row>
    <row r="609" s="2" customFormat="1" ht="16.8" customHeight="1">
      <c r="A609" s="40"/>
      <c r="B609" s="46"/>
      <c r="C609" s="295" t="s">
        <v>19</v>
      </c>
      <c r="D609" s="295" t="s">
        <v>1703</v>
      </c>
      <c r="E609" s="19" t="s">
        <v>19</v>
      </c>
      <c r="F609" s="296">
        <v>6.7939999999999996</v>
      </c>
      <c r="G609" s="40"/>
      <c r="H609" s="46"/>
    </row>
    <row r="610" s="2" customFormat="1" ht="16.8" customHeight="1">
      <c r="A610" s="40"/>
      <c r="B610" s="46"/>
      <c r="C610" s="298" t="s">
        <v>19</v>
      </c>
      <c r="D610" s="293" t="s">
        <v>1695</v>
      </c>
      <c r="E610" s="299" t="s">
        <v>19</v>
      </c>
      <c r="F610" s="300">
        <v>43.744</v>
      </c>
      <c r="G610" s="40"/>
      <c r="H610" s="46"/>
    </row>
    <row r="611" s="2" customFormat="1" ht="16.8" customHeight="1">
      <c r="A611" s="40"/>
      <c r="B611" s="46"/>
      <c r="C611" s="295" t="s">
        <v>19</v>
      </c>
      <c r="D611" s="295" t="s">
        <v>1699</v>
      </c>
      <c r="E611" s="19" t="s">
        <v>19</v>
      </c>
      <c r="F611" s="296">
        <v>43.744</v>
      </c>
      <c r="G611" s="40"/>
      <c r="H611" s="46"/>
    </row>
    <row r="612" s="2" customFormat="1" ht="16.8" customHeight="1">
      <c r="A612" s="40"/>
      <c r="B612" s="46"/>
      <c r="C612" s="298" t="s">
        <v>19</v>
      </c>
      <c r="D612" s="293" t="s">
        <v>1696</v>
      </c>
      <c r="E612" s="299" t="s">
        <v>19</v>
      </c>
      <c r="F612" s="300">
        <v>14.986000000000001</v>
      </c>
      <c r="G612" s="40"/>
      <c r="H612" s="46"/>
    </row>
    <row r="613" s="2" customFormat="1" ht="16.8" customHeight="1">
      <c r="A613" s="40"/>
      <c r="B613" s="46"/>
      <c r="C613" s="295" t="s">
        <v>19</v>
      </c>
      <c r="D613" s="295" t="s">
        <v>1701</v>
      </c>
      <c r="E613" s="19" t="s">
        <v>19</v>
      </c>
      <c r="F613" s="296">
        <v>14.986000000000001</v>
      </c>
      <c r="G613" s="40"/>
      <c r="H613" s="46"/>
    </row>
    <row r="614" s="2" customFormat="1" ht="16.8" customHeight="1">
      <c r="A614" s="40"/>
      <c r="B614" s="46"/>
      <c r="C614" s="298" t="s">
        <v>19</v>
      </c>
      <c r="D614" s="293" t="s">
        <v>1689</v>
      </c>
      <c r="E614" s="299" t="s">
        <v>19</v>
      </c>
      <c r="F614" s="300">
        <v>24.774999999999999</v>
      </c>
      <c r="G614" s="40"/>
      <c r="H614" s="46"/>
    </row>
    <row r="615" s="2" customFormat="1" ht="16.8" customHeight="1">
      <c r="A615" s="40"/>
      <c r="B615" s="46"/>
      <c r="C615" s="295" t="s">
        <v>19</v>
      </c>
      <c r="D615" s="295" t="s">
        <v>1693</v>
      </c>
      <c r="E615" s="19" t="s">
        <v>19</v>
      </c>
      <c r="F615" s="296">
        <v>24.774999999999999</v>
      </c>
      <c r="G615" s="40"/>
      <c r="H615" s="46"/>
    </row>
    <row r="616" s="2" customFormat="1" ht="16.8" customHeight="1">
      <c r="A616" s="40"/>
      <c r="B616" s="46"/>
      <c r="C616" s="298" t="s">
        <v>19</v>
      </c>
      <c r="D616" s="293" t="s">
        <v>1688</v>
      </c>
      <c r="E616" s="299" t="s">
        <v>19</v>
      </c>
      <c r="F616" s="300">
        <v>145.559</v>
      </c>
      <c r="G616" s="40"/>
      <c r="H616" s="46"/>
    </row>
    <row r="617" s="2" customFormat="1" ht="16.8" customHeight="1">
      <c r="A617" s="40"/>
      <c r="B617" s="46"/>
      <c r="C617" s="295" t="s">
        <v>19</v>
      </c>
      <c r="D617" s="295" t="s">
        <v>1691</v>
      </c>
      <c r="E617" s="19" t="s">
        <v>19</v>
      </c>
      <c r="F617" s="296">
        <v>145.559</v>
      </c>
      <c r="G617" s="40"/>
      <c r="H617" s="46"/>
    </row>
    <row r="618" s="2" customFormat="1" ht="16.8" customHeight="1">
      <c r="A618" s="40"/>
      <c r="B618" s="46"/>
      <c r="C618" s="298" t="s">
        <v>19</v>
      </c>
      <c r="D618" s="293" t="s">
        <v>1754</v>
      </c>
      <c r="E618" s="299" t="s">
        <v>19</v>
      </c>
      <c r="F618" s="300">
        <v>6.0549999999999997</v>
      </c>
      <c r="G618" s="40"/>
      <c r="H618" s="46"/>
    </row>
    <row r="619" s="2" customFormat="1" ht="16.8" customHeight="1">
      <c r="A619" s="40"/>
      <c r="B619" s="46"/>
      <c r="C619" s="295" t="s">
        <v>19</v>
      </c>
      <c r="D619" s="295" t="s">
        <v>1756</v>
      </c>
      <c r="E619" s="19" t="s">
        <v>19</v>
      </c>
      <c r="F619" s="296">
        <v>6.0549999999999997</v>
      </c>
      <c r="G619" s="40"/>
      <c r="H619" s="46"/>
    </row>
    <row r="620" s="2" customFormat="1" ht="16.8" customHeight="1">
      <c r="A620" s="40"/>
      <c r="B620" s="46"/>
      <c r="C620" s="298" t="s">
        <v>19</v>
      </c>
      <c r="D620" s="293" t="s">
        <v>2068</v>
      </c>
      <c r="E620" s="299" t="s">
        <v>19</v>
      </c>
      <c r="F620" s="300">
        <v>65.524000000000001</v>
      </c>
      <c r="G620" s="40"/>
      <c r="H620" s="46"/>
    </row>
    <row r="621" s="2" customFormat="1" ht="16.8" customHeight="1">
      <c r="A621" s="40"/>
      <c r="B621" s="46"/>
      <c r="C621" s="295" t="s">
        <v>19</v>
      </c>
      <c r="D621" s="295" t="s">
        <v>1695</v>
      </c>
      <c r="E621" s="19" t="s">
        <v>19</v>
      </c>
      <c r="F621" s="296">
        <v>43.744</v>
      </c>
      <c r="G621" s="40"/>
      <c r="H621" s="46"/>
    </row>
    <row r="622" s="2" customFormat="1" ht="16.8" customHeight="1">
      <c r="A622" s="40"/>
      <c r="B622" s="46"/>
      <c r="C622" s="295" t="s">
        <v>19</v>
      </c>
      <c r="D622" s="295" t="s">
        <v>1696</v>
      </c>
      <c r="E622" s="19" t="s">
        <v>19</v>
      </c>
      <c r="F622" s="296">
        <v>14.986000000000001</v>
      </c>
      <c r="G622" s="40"/>
      <c r="H622" s="46"/>
    </row>
    <row r="623" s="2" customFormat="1" ht="16.8" customHeight="1">
      <c r="A623" s="40"/>
      <c r="B623" s="46"/>
      <c r="C623" s="295" t="s">
        <v>19</v>
      </c>
      <c r="D623" s="295" t="s">
        <v>1697</v>
      </c>
      <c r="E623" s="19" t="s">
        <v>19</v>
      </c>
      <c r="F623" s="296">
        <v>6.7939999999999996</v>
      </c>
      <c r="G623" s="40"/>
      <c r="H623" s="46"/>
    </row>
    <row r="624" s="2" customFormat="1" ht="16.8" customHeight="1">
      <c r="A624" s="40"/>
      <c r="B624" s="46"/>
      <c r="C624" s="298" t="s">
        <v>19</v>
      </c>
      <c r="D624" s="293" t="s">
        <v>2067</v>
      </c>
      <c r="E624" s="299" t="s">
        <v>19</v>
      </c>
      <c r="F624" s="300">
        <v>170.334</v>
      </c>
      <c r="G624" s="40"/>
      <c r="H624" s="46"/>
    </row>
    <row r="625" s="2" customFormat="1" ht="16.8" customHeight="1">
      <c r="A625" s="40"/>
      <c r="B625" s="46"/>
      <c r="C625" s="295" t="s">
        <v>19</v>
      </c>
      <c r="D625" s="295" t="s">
        <v>1688</v>
      </c>
      <c r="E625" s="19" t="s">
        <v>19</v>
      </c>
      <c r="F625" s="296">
        <v>145.559</v>
      </c>
      <c r="G625" s="40"/>
      <c r="H625" s="46"/>
    </row>
    <row r="626" s="2" customFormat="1" ht="16.8" customHeight="1">
      <c r="A626" s="40"/>
      <c r="B626" s="46"/>
      <c r="C626" s="295" t="s">
        <v>19</v>
      </c>
      <c r="D626" s="295" t="s">
        <v>1689</v>
      </c>
      <c r="E626" s="19" t="s">
        <v>19</v>
      </c>
      <c r="F626" s="296">
        <v>24.774999999999999</v>
      </c>
      <c r="G626" s="40"/>
      <c r="H626" s="46"/>
    </row>
    <row r="627" s="2" customFormat="1" ht="16.8" customHeight="1">
      <c r="A627" s="40"/>
      <c r="B627" s="46"/>
      <c r="C627" s="298" t="s">
        <v>19</v>
      </c>
      <c r="D627" s="293" t="s">
        <v>2069</v>
      </c>
      <c r="E627" s="299" t="s">
        <v>19</v>
      </c>
      <c r="F627" s="300">
        <v>6.0549999999999997</v>
      </c>
      <c r="G627" s="40"/>
      <c r="H627" s="46"/>
    </row>
    <row r="628" s="2" customFormat="1" ht="16.8" customHeight="1">
      <c r="A628" s="40"/>
      <c r="B628" s="46"/>
      <c r="C628" s="295" t="s">
        <v>19</v>
      </c>
      <c r="D628" s="295" t="s">
        <v>1754</v>
      </c>
      <c r="E628" s="19" t="s">
        <v>19</v>
      </c>
      <c r="F628" s="296">
        <v>6.0549999999999997</v>
      </c>
      <c r="G628" s="40"/>
      <c r="H628" s="46"/>
    </row>
    <row r="629" s="2" customFormat="1" ht="7.44" customHeight="1">
      <c r="A629" s="40"/>
      <c r="B629" s="158"/>
      <c r="C629" s="159"/>
      <c r="D629" s="159"/>
      <c r="E629" s="159"/>
      <c r="F629" s="159"/>
      <c r="G629" s="159"/>
      <c r="H629" s="46"/>
    </row>
    <row r="630" s="2" customFormat="1">
      <c r="A630" s="40"/>
      <c r="B630" s="40"/>
      <c r="C630" s="40"/>
      <c r="D630" s="40"/>
      <c r="E630" s="40"/>
      <c r="F630" s="40"/>
      <c r="G630" s="40"/>
      <c r="H630" s="40"/>
    </row>
  </sheetData>
  <sheetProtection sheet="1" formatColumns="0" formatRows="0" objects="1" scenarios="1" spinCount="100000" saltValue="hFPG+sEb5Obl0eXOrsMqfHNSDwkz3zF8NCskQXbQZ0o4liK2AbpO3Atl++lak4G6jirEpO3MmEEFM0LgW53BCw==" hashValue="PfAVbfWhZ6iA131sGckc92VYx6+kAxNJU31Uh4fxIF0yXlMYPKuVF20RiD3/SeMgz1mLNByw7DCyWl2B509yhA==" algorithmName="SHA-512" password="9A93"/>
  <mergeCells count="2">
    <mergeCell ref="D5:F5"/>
    <mergeCell ref="D6:F6"/>
  </mergeCells>
  <hyperlinks>
    <hyperlink ref="C11" r:id="rId1" display="VV0001"/>
    <hyperlink ref="C15" r:id="rId2" display="VV0002"/>
    <hyperlink ref="C19" r:id="rId3" display="VV0003"/>
    <hyperlink ref="C23" r:id="rId4" display="VV0004"/>
    <hyperlink ref="C27" r:id="rId5" display="VV0005"/>
    <hyperlink ref="C35" r:id="rId6" display="VV0006"/>
    <hyperlink ref="C40" r:id="rId7" display="VV0007"/>
    <hyperlink ref="C43" r:id="rId8" display="VV0008"/>
    <hyperlink ref="C57" r:id="rId9" display="VV0009"/>
    <hyperlink ref="C62" r:id="rId10" display="VV0010"/>
    <hyperlink ref="C67" r:id="rId11" display="VV0011"/>
    <hyperlink ref="C77" r:id="rId12" display="VV0012"/>
    <hyperlink ref="C87" r:id="rId13" display="VV0013"/>
    <hyperlink ref="C92" r:id="rId14" display="VV0014"/>
    <hyperlink ref="C120" r:id="rId15" display="VV0001"/>
    <hyperlink ref="C124" r:id="rId16" display="VV0002"/>
    <hyperlink ref="C129" r:id="rId17" display="VV0003"/>
    <hyperlink ref="C133" r:id="rId18" display="VV0004"/>
    <hyperlink ref="C137" r:id="rId19" display="VV0005"/>
    <hyperlink ref="C141" r:id="rId20" display="VV0006"/>
    <hyperlink ref="C145" r:id="rId21" display="VV0007"/>
    <hyperlink ref="C149" r:id="rId22" display="VV0008"/>
    <hyperlink ref="C153" r:id="rId23" display="VV0009"/>
    <hyperlink ref="C156" r:id="rId24" display="VV0010"/>
    <hyperlink ref="C160" r:id="rId25" display="VV0011"/>
    <hyperlink ref="C172" r:id="rId26" display="VV0002"/>
    <hyperlink ref="C182" r:id="rId27" display="VV0005"/>
    <hyperlink ref="C187" r:id="rId28" display="VV0006"/>
    <hyperlink ref="C191" r:id="rId29" display="VV0007"/>
    <hyperlink ref="C204" r:id="rId30" display="VV0011"/>
    <hyperlink ref="C208" r:id="rId31" display="VV0012"/>
    <hyperlink ref="C212" r:id="rId32" display="VV0013"/>
    <hyperlink ref="C218" r:id="rId33" display="VV0014"/>
    <hyperlink ref="C222" r:id="rId34" display="VV0015"/>
    <hyperlink ref="C227" r:id="rId35" display="VV0016"/>
    <hyperlink ref="C231" r:id="rId36" display="VV0017"/>
    <hyperlink ref="C236" r:id="rId37" display="VV0018"/>
    <hyperlink ref="C240" r:id="rId38" display="VV0019"/>
    <hyperlink ref="C244" r:id="rId39" display="VV0020"/>
    <hyperlink ref="C248" r:id="rId40" display="VV0021"/>
    <hyperlink ref="C252" r:id="rId41" display="VV0022"/>
    <hyperlink ref="C256" r:id="rId42" display="VV0023"/>
    <hyperlink ref="C260" r:id="rId43" display="VV0024"/>
    <hyperlink ref="C264" r:id="rId44" display="VV0025"/>
    <hyperlink ref="C268" r:id="rId45" display="VV0026"/>
    <hyperlink ref="C270" r:id="rId46" display="VV0027"/>
    <hyperlink ref="C274" r:id="rId47" display="VV0028"/>
    <hyperlink ref="C278" r:id="rId48" display="VV0029"/>
    <hyperlink ref="C282" r:id="rId49" display="VV0030"/>
    <hyperlink ref="C286" r:id="rId50" display="VV0031"/>
    <hyperlink ref="C290" r:id="rId51" display="VV0032"/>
    <hyperlink ref="C296" r:id="rId52" display="VV0033"/>
    <hyperlink ref="C300" r:id="rId53" display="VV0034"/>
    <hyperlink ref="C310" r:id="rId54" display="VV0035"/>
    <hyperlink ref="C312" r:id="rId55" display="VV0036"/>
    <hyperlink ref="C318" r:id="rId56" display="VV0037"/>
    <hyperlink ref="C322" r:id="rId57" display="VV0038"/>
    <hyperlink ref="C328" r:id="rId58" display="VV0039"/>
    <hyperlink ref="C330" r:id="rId59" display="VV0040"/>
    <hyperlink ref="C332" r:id="rId60" display="VV0041"/>
    <hyperlink ref="C436" r:id="rId61" display="VV0001"/>
    <hyperlink ref="C440" r:id="rId62" display="VV0002"/>
    <hyperlink ref="C444" r:id="rId63" display="VV0003"/>
    <hyperlink ref="C448" r:id="rId64" display="VV0004"/>
    <hyperlink ref="C452" r:id="rId65" display="VV0005"/>
    <hyperlink ref="C456" r:id="rId66" display="VV0006"/>
    <hyperlink ref="C460" r:id="rId67" display="VV0007"/>
    <hyperlink ref="C464" r:id="rId68" display="VV0008"/>
    <hyperlink ref="C469" r:id="rId69" display="VV0009"/>
    <hyperlink ref="C475" r:id="rId70" display="VV0010"/>
    <hyperlink ref="C479" r:id="rId71" display="VV0011"/>
    <hyperlink ref="C483" r:id="rId72" display="VV0012"/>
    <hyperlink ref="C487" r:id="rId73" display="VV0013"/>
    <hyperlink ref="C533" r:id="rId74" display="VV0001"/>
    <hyperlink ref="C537" r:id="rId75" display="VV0002"/>
    <hyperlink ref="C542" r:id="rId76" display="VV0003"/>
    <hyperlink ref="C546" r:id="rId77" display="VV0004"/>
    <hyperlink ref="C550" r:id="rId78" display="VV0005"/>
    <hyperlink ref="C554" r:id="rId79" display="VV0006"/>
    <hyperlink ref="C563" r:id="rId80" display="VV0007"/>
    <hyperlink ref="C568" r:id="rId81" display="VV0008"/>
    <hyperlink ref="C573" r:id="rId82" display="VV0009"/>
    <hyperlink ref="C585" r:id="rId83" display="VV0010"/>
    <hyperlink ref="C593" r:id="rId84" display="VV0011"/>
    <hyperlink ref="C598" r:id="rId85" display="VV0012"/>
    <hyperlink ref="C603" r:id="rId86" display="VV0013"/>
  </hyperlinks>
  <pageSetup paperSize="9" orientation="landscape" blackAndWhite="1" fitToHeight="100"/>
  <headerFooter>
    <oddFooter>&amp;CStrana &amp;P z &amp;N</oddFooter>
  </headerFooter>
  <drawing r:id="rId87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301" customWidth="1"/>
    <col min="2" max="2" width="1.667969" style="301" customWidth="1"/>
    <col min="3" max="4" width="5" style="301" customWidth="1"/>
    <col min="5" max="5" width="11.66016" style="301" customWidth="1"/>
    <col min="6" max="6" width="9.160156" style="301" customWidth="1"/>
    <col min="7" max="7" width="5" style="301" customWidth="1"/>
    <col min="8" max="8" width="77.83203" style="301" customWidth="1"/>
    <col min="9" max="10" width="20" style="301" customWidth="1"/>
    <col min="11" max="11" width="1.667969" style="301" customWidth="1"/>
  </cols>
  <sheetData>
    <row r="1" s="1" customFormat="1" ht="37.5" customHeight="1"/>
    <row r="2" s="1" customFormat="1" ht="7.5" customHeight="1">
      <c r="B2" s="302"/>
      <c r="C2" s="303"/>
      <c r="D2" s="303"/>
      <c r="E2" s="303"/>
      <c r="F2" s="303"/>
      <c r="G2" s="303"/>
      <c r="H2" s="303"/>
      <c r="I2" s="303"/>
      <c r="J2" s="303"/>
      <c r="K2" s="304"/>
    </row>
    <row r="3" s="16" customFormat="1" ht="45" customHeight="1">
      <c r="B3" s="305"/>
      <c r="C3" s="306" t="s">
        <v>2070</v>
      </c>
      <c r="D3" s="306"/>
      <c r="E3" s="306"/>
      <c r="F3" s="306"/>
      <c r="G3" s="306"/>
      <c r="H3" s="306"/>
      <c r="I3" s="306"/>
      <c r="J3" s="306"/>
      <c r="K3" s="307"/>
    </row>
    <row r="4" s="1" customFormat="1" ht="25.5" customHeight="1">
      <c r="B4" s="308"/>
      <c r="C4" s="309" t="s">
        <v>2071</v>
      </c>
      <c r="D4" s="309"/>
      <c r="E4" s="309"/>
      <c r="F4" s="309"/>
      <c r="G4" s="309"/>
      <c r="H4" s="309"/>
      <c r="I4" s="309"/>
      <c r="J4" s="309"/>
      <c r="K4" s="310"/>
    </row>
    <row r="5" s="1" customFormat="1" ht="5.25" customHeight="1">
      <c r="B5" s="308"/>
      <c r="C5" s="311"/>
      <c r="D5" s="311"/>
      <c r="E5" s="311"/>
      <c r="F5" s="311"/>
      <c r="G5" s="311"/>
      <c r="H5" s="311"/>
      <c r="I5" s="311"/>
      <c r="J5" s="311"/>
      <c r="K5" s="310"/>
    </row>
    <row r="6" s="1" customFormat="1" ht="15" customHeight="1">
      <c r="B6" s="308"/>
      <c r="C6" s="312" t="s">
        <v>2072</v>
      </c>
      <c r="D6" s="312"/>
      <c r="E6" s="312"/>
      <c r="F6" s="312"/>
      <c r="G6" s="312"/>
      <c r="H6" s="312"/>
      <c r="I6" s="312"/>
      <c r="J6" s="312"/>
      <c r="K6" s="310"/>
    </row>
    <row r="7" s="1" customFormat="1" ht="15" customHeight="1">
      <c r="B7" s="313"/>
      <c r="C7" s="312" t="s">
        <v>2073</v>
      </c>
      <c r="D7" s="312"/>
      <c r="E7" s="312"/>
      <c r="F7" s="312"/>
      <c r="G7" s="312"/>
      <c r="H7" s="312"/>
      <c r="I7" s="312"/>
      <c r="J7" s="312"/>
      <c r="K7" s="310"/>
    </row>
    <row r="8" s="1" customFormat="1" ht="12.75" customHeight="1">
      <c r="B8" s="313"/>
      <c r="C8" s="312"/>
      <c r="D8" s="312"/>
      <c r="E8" s="312"/>
      <c r="F8" s="312"/>
      <c r="G8" s="312"/>
      <c r="H8" s="312"/>
      <c r="I8" s="312"/>
      <c r="J8" s="312"/>
      <c r="K8" s="310"/>
    </row>
    <row r="9" s="1" customFormat="1" ht="15" customHeight="1">
      <c r="B9" s="313"/>
      <c r="C9" s="312" t="s">
        <v>2074</v>
      </c>
      <c r="D9" s="312"/>
      <c r="E9" s="312"/>
      <c r="F9" s="312"/>
      <c r="G9" s="312"/>
      <c r="H9" s="312"/>
      <c r="I9" s="312"/>
      <c r="J9" s="312"/>
      <c r="K9" s="310"/>
    </row>
    <row r="10" s="1" customFormat="1" ht="15" customHeight="1">
      <c r="B10" s="313"/>
      <c r="C10" s="312"/>
      <c r="D10" s="312" t="s">
        <v>2075</v>
      </c>
      <c r="E10" s="312"/>
      <c r="F10" s="312"/>
      <c r="G10" s="312"/>
      <c r="H10" s="312"/>
      <c r="I10" s="312"/>
      <c r="J10" s="312"/>
      <c r="K10" s="310"/>
    </row>
    <row r="11" s="1" customFormat="1" ht="15" customHeight="1">
      <c r="B11" s="313"/>
      <c r="C11" s="314"/>
      <c r="D11" s="312" t="s">
        <v>2076</v>
      </c>
      <c r="E11" s="312"/>
      <c r="F11" s="312"/>
      <c r="G11" s="312"/>
      <c r="H11" s="312"/>
      <c r="I11" s="312"/>
      <c r="J11" s="312"/>
      <c r="K11" s="310"/>
    </row>
    <row r="12" s="1" customFormat="1" ht="15" customHeight="1">
      <c r="B12" s="313"/>
      <c r="C12" s="314"/>
      <c r="D12" s="312"/>
      <c r="E12" s="312"/>
      <c r="F12" s="312"/>
      <c r="G12" s="312"/>
      <c r="H12" s="312"/>
      <c r="I12" s="312"/>
      <c r="J12" s="312"/>
      <c r="K12" s="310"/>
    </row>
    <row r="13" s="1" customFormat="1" ht="15" customHeight="1">
      <c r="B13" s="313"/>
      <c r="C13" s="314"/>
      <c r="D13" s="315" t="s">
        <v>2077</v>
      </c>
      <c r="E13" s="312"/>
      <c r="F13" s="312"/>
      <c r="G13" s="312"/>
      <c r="H13" s="312"/>
      <c r="I13" s="312"/>
      <c r="J13" s="312"/>
      <c r="K13" s="310"/>
    </row>
    <row r="14" s="1" customFormat="1" ht="12.75" customHeight="1">
      <c r="B14" s="313"/>
      <c r="C14" s="314"/>
      <c r="D14" s="314"/>
      <c r="E14" s="314"/>
      <c r="F14" s="314"/>
      <c r="G14" s="314"/>
      <c r="H14" s="314"/>
      <c r="I14" s="314"/>
      <c r="J14" s="314"/>
      <c r="K14" s="310"/>
    </row>
    <row r="15" s="1" customFormat="1" ht="15" customHeight="1">
      <c r="B15" s="313"/>
      <c r="C15" s="314"/>
      <c r="D15" s="312" t="s">
        <v>2078</v>
      </c>
      <c r="E15" s="312"/>
      <c r="F15" s="312"/>
      <c r="G15" s="312"/>
      <c r="H15" s="312"/>
      <c r="I15" s="312"/>
      <c r="J15" s="312"/>
      <c r="K15" s="310"/>
    </row>
    <row r="16" s="1" customFormat="1" ht="15" customHeight="1">
      <c r="B16" s="313"/>
      <c r="C16" s="314"/>
      <c r="D16" s="312" t="s">
        <v>2079</v>
      </c>
      <c r="E16" s="312"/>
      <c r="F16" s="312"/>
      <c r="G16" s="312"/>
      <c r="H16" s="312"/>
      <c r="I16" s="312"/>
      <c r="J16" s="312"/>
      <c r="K16" s="310"/>
    </row>
    <row r="17" s="1" customFormat="1" ht="15" customHeight="1">
      <c r="B17" s="313"/>
      <c r="C17" s="314"/>
      <c r="D17" s="312" t="s">
        <v>2080</v>
      </c>
      <c r="E17" s="312"/>
      <c r="F17" s="312"/>
      <c r="G17" s="312"/>
      <c r="H17" s="312"/>
      <c r="I17" s="312"/>
      <c r="J17" s="312"/>
      <c r="K17" s="310"/>
    </row>
    <row r="18" s="1" customFormat="1" ht="15" customHeight="1">
      <c r="B18" s="313"/>
      <c r="C18" s="314"/>
      <c r="D18" s="314"/>
      <c r="E18" s="316" t="s">
        <v>79</v>
      </c>
      <c r="F18" s="312" t="s">
        <v>2081</v>
      </c>
      <c r="G18" s="312"/>
      <c r="H18" s="312"/>
      <c r="I18" s="312"/>
      <c r="J18" s="312"/>
      <c r="K18" s="310"/>
    </row>
    <row r="19" s="1" customFormat="1" ht="15" customHeight="1">
      <c r="B19" s="313"/>
      <c r="C19" s="314"/>
      <c r="D19" s="314"/>
      <c r="E19" s="316" t="s">
        <v>2082</v>
      </c>
      <c r="F19" s="312" t="s">
        <v>2083</v>
      </c>
      <c r="G19" s="312"/>
      <c r="H19" s="312"/>
      <c r="I19" s="312"/>
      <c r="J19" s="312"/>
      <c r="K19" s="310"/>
    </row>
    <row r="20" s="1" customFormat="1" ht="15" customHeight="1">
      <c r="B20" s="313"/>
      <c r="C20" s="314"/>
      <c r="D20" s="314"/>
      <c r="E20" s="316" t="s">
        <v>2084</v>
      </c>
      <c r="F20" s="312" t="s">
        <v>2085</v>
      </c>
      <c r="G20" s="312"/>
      <c r="H20" s="312"/>
      <c r="I20" s="312"/>
      <c r="J20" s="312"/>
      <c r="K20" s="310"/>
    </row>
    <row r="21" s="1" customFormat="1" ht="15" customHeight="1">
      <c r="B21" s="313"/>
      <c r="C21" s="314"/>
      <c r="D21" s="314"/>
      <c r="E21" s="316" t="s">
        <v>2086</v>
      </c>
      <c r="F21" s="312" t="s">
        <v>78</v>
      </c>
      <c r="G21" s="312"/>
      <c r="H21" s="312"/>
      <c r="I21" s="312"/>
      <c r="J21" s="312"/>
      <c r="K21" s="310"/>
    </row>
    <row r="22" s="1" customFormat="1" ht="15" customHeight="1">
      <c r="B22" s="313"/>
      <c r="C22" s="314"/>
      <c r="D22" s="314"/>
      <c r="E22" s="316" t="s">
        <v>2087</v>
      </c>
      <c r="F22" s="312" t="s">
        <v>2088</v>
      </c>
      <c r="G22" s="312"/>
      <c r="H22" s="312"/>
      <c r="I22" s="312"/>
      <c r="J22" s="312"/>
      <c r="K22" s="310"/>
    </row>
    <row r="23" s="1" customFormat="1" ht="15" customHeight="1">
      <c r="B23" s="313"/>
      <c r="C23" s="314"/>
      <c r="D23" s="314"/>
      <c r="E23" s="316" t="s">
        <v>2089</v>
      </c>
      <c r="F23" s="312" t="s">
        <v>2090</v>
      </c>
      <c r="G23" s="312"/>
      <c r="H23" s="312"/>
      <c r="I23" s="312"/>
      <c r="J23" s="312"/>
      <c r="K23" s="310"/>
    </row>
    <row r="24" s="1" customFormat="1" ht="12.75" customHeight="1">
      <c r="B24" s="313"/>
      <c r="C24" s="314"/>
      <c r="D24" s="314"/>
      <c r="E24" s="314"/>
      <c r="F24" s="314"/>
      <c r="G24" s="314"/>
      <c r="H24" s="314"/>
      <c r="I24" s="314"/>
      <c r="J24" s="314"/>
      <c r="K24" s="310"/>
    </row>
    <row r="25" s="1" customFormat="1" ht="15" customHeight="1">
      <c r="B25" s="313"/>
      <c r="C25" s="312" t="s">
        <v>2091</v>
      </c>
      <c r="D25" s="312"/>
      <c r="E25" s="312"/>
      <c r="F25" s="312"/>
      <c r="G25" s="312"/>
      <c r="H25" s="312"/>
      <c r="I25" s="312"/>
      <c r="J25" s="312"/>
      <c r="K25" s="310"/>
    </row>
    <row r="26" s="1" customFormat="1" ht="15" customHeight="1">
      <c r="B26" s="313"/>
      <c r="C26" s="312" t="s">
        <v>2092</v>
      </c>
      <c r="D26" s="312"/>
      <c r="E26" s="312"/>
      <c r="F26" s="312"/>
      <c r="G26" s="312"/>
      <c r="H26" s="312"/>
      <c r="I26" s="312"/>
      <c r="J26" s="312"/>
      <c r="K26" s="310"/>
    </row>
    <row r="27" s="1" customFormat="1" ht="15" customHeight="1">
      <c r="B27" s="313"/>
      <c r="C27" s="312"/>
      <c r="D27" s="312" t="s">
        <v>2093</v>
      </c>
      <c r="E27" s="312"/>
      <c r="F27" s="312"/>
      <c r="G27" s="312"/>
      <c r="H27" s="312"/>
      <c r="I27" s="312"/>
      <c r="J27" s="312"/>
      <c r="K27" s="310"/>
    </row>
    <row r="28" s="1" customFormat="1" ht="15" customHeight="1">
      <c r="B28" s="313"/>
      <c r="C28" s="314"/>
      <c r="D28" s="312" t="s">
        <v>2094</v>
      </c>
      <c r="E28" s="312"/>
      <c r="F28" s="312"/>
      <c r="G28" s="312"/>
      <c r="H28" s="312"/>
      <c r="I28" s="312"/>
      <c r="J28" s="312"/>
      <c r="K28" s="310"/>
    </row>
    <row r="29" s="1" customFormat="1" ht="12.75" customHeight="1">
      <c r="B29" s="313"/>
      <c r="C29" s="314"/>
      <c r="D29" s="314"/>
      <c r="E29" s="314"/>
      <c r="F29" s="314"/>
      <c r="G29" s="314"/>
      <c r="H29" s="314"/>
      <c r="I29" s="314"/>
      <c r="J29" s="314"/>
      <c r="K29" s="310"/>
    </row>
    <row r="30" s="1" customFormat="1" ht="15" customHeight="1">
      <c r="B30" s="313"/>
      <c r="C30" s="314"/>
      <c r="D30" s="312" t="s">
        <v>2095</v>
      </c>
      <c r="E30" s="312"/>
      <c r="F30" s="312"/>
      <c r="G30" s="312"/>
      <c r="H30" s="312"/>
      <c r="I30" s="312"/>
      <c r="J30" s="312"/>
      <c r="K30" s="310"/>
    </row>
    <row r="31" s="1" customFormat="1" ht="15" customHeight="1">
      <c r="B31" s="313"/>
      <c r="C31" s="314"/>
      <c r="D31" s="312" t="s">
        <v>2096</v>
      </c>
      <c r="E31" s="312"/>
      <c r="F31" s="312"/>
      <c r="G31" s="312"/>
      <c r="H31" s="312"/>
      <c r="I31" s="312"/>
      <c r="J31" s="312"/>
      <c r="K31" s="310"/>
    </row>
    <row r="32" s="1" customFormat="1" ht="12.75" customHeight="1">
      <c r="B32" s="313"/>
      <c r="C32" s="314"/>
      <c r="D32" s="314"/>
      <c r="E32" s="314"/>
      <c r="F32" s="314"/>
      <c r="G32" s="314"/>
      <c r="H32" s="314"/>
      <c r="I32" s="314"/>
      <c r="J32" s="314"/>
      <c r="K32" s="310"/>
    </row>
    <row r="33" s="1" customFormat="1" ht="15" customHeight="1">
      <c r="B33" s="313"/>
      <c r="C33" s="314"/>
      <c r="D33" s="312" t="s">
        <v>2097</v>
      </c>
      <c r="E33" s="312"/>
      <c r="F33" s="312"/>
      <c r="G33" s="312"/>
      <c r="H33" s="312"/>
      <c r="I33" s="312"/>
      <c r="J33" s="312"/>
      <c r="K33" s="310"/>
    </row>
    <row r="34" s="1" customFormat="1" ht="15" customHeight="1">
      <c r="B34" s="313"/>
      <c r="C34" s="314"/>
      <c r="D34" s="312" t="s">
        <v>2098</v>
      </c>
      <c r="E34" s="312"/>
      <c r="F34" s="312"/>
      <c r="G34" s="312"/>
      <c r="H34" s="312"/>
      <c r="I34" s="312"/>
      <c r="J34" s="312"/>
      <c r="K34" s="310"/>
    </row>
    <row r="35" s="1" customFormat="1" ht="15" customHeight="1">
      <c r="B35" s="313"/>
      <c r="C35" s="314"/>
      <c r="D35" s="312" t="s">
        <v>2099</v>
      </c>
      <c r="E35" s="312"/>
      <c r="F35" s="312"/>
      <c r="G35" s="312"/>
      <c r="H35" s="312"/>
      <c r="I35" s="312"/>
      <c r="J35" s="312"/>
      <c r="K35" s="310"/>
    </row>
    <row r="36" s="1" customFormat="1" ht="15" customHeight="1">
      <c r="B36" s="313"/>
      <c r="C36" s="314"/>
      <c r="D36" s="312"/>
      <c r="E36" s="315" t="s">
        <v>111</v>
      </c>
      <c r="F36" s="312"/>
      <c r="G36" s="312" t="s">
        <v>2100</v>
      </c>
      <c r="H36" s="312"/>
      <c r="I36" s="312"/>
      <c r="J36" s="312"/>
      <c r="K36" s="310"/>
    </row>
    <row r="37" s="1" customFormat="1" ht="30.75" customHeight="1">
      <c r="B37" s="313"/>
      <c r="C37" s="314"/>
      <c r="D37" s="312"/>
      <c r="E37" s="315" t="s">
        <v>2101</v>
      </c>
      <c r="F37" s="312"/>
      <c r="G37" s="312" t="s">
        <v>2102</v>
      </c>
      <c r="H37" s="312"/>
      <c r="I37" s="312"/>
      <c r="J37" s="312"/>
      <c r="K37" s="310"/>
    </row>
    <row r="38" s="1" customFormat="1" ht="15" customHeight="1">
      <c r="B38" s="313"/>
      <c r="C38" s="314"/>
      <c r="D38" s="312"/>
      <c r="E38" s="315" t="s">
        <v>53</v>
      </c>
      <c r="F38" s="312"/>
      <c r="G38" s="312" t="s">
        <v>2103</v>
      </c>
      <c r="H38" s="312"/>
      <c r="I38" s="312"/>
      <c r="J38" s="312"/>
      <c r="K38" s="310"/>
    </row>
    <row r="39" s="1" customFormat="1" ht="15" customHeight="1">
      <c r="B39" s="313"/>
      <c r="C39" s="314"/>
      <c r="D39" s="312"/>
      <c r="E39" s="315" t="s">
        <v>54</v>
      </c>
      <c r="F39" s="312"/>
      <c r="G39" s="312" t="s">
        <v>2104</v>
      </c>
      <c r="H39" s="312"/>
      <c r="I39" s="312"/>
      <c r="J39" s="312"/>
      <c r="K39" s="310"/>
    </row>
    <row r="40" s="1" customFormat="1" ht="15" customHeight="1">
      <c r="B40" s="313"/>
      <c r="C40" s="314"/>
      <c r="D40" s="312"/>
      <c r="E40" s="315" t="s">
        <v>112</v>
      </c>
      <c r="F40" s="312"/>
      <c r="G40" s="312" t="s">
        <v>2105</v>
      </c>
      <c r="H40" s="312"/>
      <c r="I40" s="312"/>
      <c r="J40" s="312"/>
      <c r="K40" s="310"/>
    </row>
    <row r="41" s="1" customFormat="1" ht="15" customHeight="1">
      <c r="B41" s="313"/>
      <c r="C41" s="314"/>
      <c r="D41" s="312"/>
      <c r="E41" s="315" t="s">
        <v>113</v>
      </c>
      <c r="F41" s="312"/>
      <c r="G41" s="312" t="s">
        <v>2106</v>
      </c>
      <c r="H41" s="312"/>
      <c r="I41" s="312"/>
      <c r="J41" s="312"/>
      <c r="K41" s="310"/>
    </row>
    <row r="42" s="1" customFormat="1" ht="15" customHeight="1">
      <c r="B42" s="313"/>
      <c r="C42" s="314"/>
      <c r="D42" s="312"/>
      <c r="E42" s="315" t="s">
        <v>2107</v>
      </c>
      <c r="F42" s="312"/>
      <c r="G42" s="312" t="s">
        <v>2108</v>
      </c>
      <c r="H42" s="312"/>
      <c r="I42" s="312"/>
      <c r="J42" s="312"/>
      <c r="K42" s="310"/>
    </row>
    <row r="43" s="1" customFormat="1" ht="15" customHeight="1">
      <c r="B43" s="313"/>
      <c r="C43" s="314"/>
      <c r="D43" s="312"/>
      <c r="E43" s="315"/>
      <c r="F43" s="312"/>
      <c r="G43" s="312" t="s">
        <v>2109</v>
      </c>
      <c r="H43" s="312"/>
      <c r="I43" s="312"/>
      <c r="J43" s="312"/>
      <c r="K43" s="310"/>
    </row>
    <row r="44" s="1" customFormat="1" ht="15" customHeight="1">
      <c r="B44" s="313"/>
      <c r="C44" s="314"/>
      <c r="D44" s="312"/>
      <c r="E44" s="315" t="s">
        <v>2110</v>
      </c>
      <c r="F44" s="312"/>
      <c r="G44" s="312" t="s">
        <v>2111</v>
      </c>
      <c r="H44" s="312"/>
      <c r="I44" s="312"/>
      <c r="J44" s="312"/>
      <c r="K44" s="310"/>
    </row>
    <row r="45" s="1" customFormat="1" ht="15" customHeight="1">
      <c r="B45" s="313"/>
      <c r="C45" s="314"/>
      <c r="D45" s="312"/>
      <c r="E45" s="315" t="s">
        <v>115</v>
      </c>
      <c r="F45" s="312"/>
      <c r="G45" s="312" t="s">
        <v>2112</v>
      </c>
      <c r="H45" s="312"/>
      <c r="I45" s="312"/>
      <c r="J45" s="312"/>
      <c r="K45" s="310"/>
    </row>
    <row r="46" s="1" customFormat="1" ht="12.75" customHeight="1">
      <c r="B46" s="313"/>
      <c r="C46" s="314"/>
      <c r="D46" s="312"/>
      <c r="E46" s="312"/>
      <c r="F46" s="312"/>
      <c r="G46" s="312"/>
      <c r="H46" s="312"/>
      <c r="I46" s="312"/>
      <c r="J46" s="312"/>
      <c r="K46" s="310"/>
    </row>
    <row r="47" s="1" customFormat="1" ht="15" customHeight="1">
      <c r="B47" s="313"/>
      <c r="C47" s="314"/>
      <c r="D47" s="312" t="s">
        <v>2113</v>
      </c>
      <c r="E47" s="312"/>
      <c r="F47" s="312"/>
      <c r="G47" s="312"/>
      <c r="H47" s="312"/>
      <c r="I47" s="312"/>
      <c r="J47" s="312"/>
      <c r="K47" s="310"/>
    </row>
    <row r="48" s="1" customFormat="1" ht="15" customHeight="1">
      <c r="B48" s="313"/>
      <c r="C48" s="314"/>
      <c r="D48" s="314"/>
      <c r="E48" s="312" t="s">
        <v>2114</v>
      </c>
      <c r="F48" s="312"/>
      <c r="G48" s="312"/>
      <c r="H48" s="312"/>
      <c r="I48" s="312"/>
      <c r="J48" s="312"/>
      <c r="K48" s="310"/>
    </row>
    <row r="49" s="1" customFormat="1" ht="15" customHeight="1">
      <c r="B49" s="313"/>
      <c r="C49" s="314"/>
      <c r="D49" s="314"/>
      <c r="E49" s="312" t="s">
        <v>2115</v>
      </c>
      <c r="F49" s="312"/>
      <c r="G49" s="312"/>
      <c r="H49" s="312"/>
      <c r="I49" s="312"/>
      <c r="J49" s="312"/>
      <c r="K49" s="310"/>
    </row>
    <row r="50" s="1" customFormat="1" ht="15" customHeight="1">
      <c r="B50" s="313"/>
      <c r="C50" s="314"/>
      <c r="D50" s="314"/>
      <c r="E50" s="312" t="s">
        <v>2116</v>
      </c>
      <c r="F50" s="312"/>
      <c r="G50" s="312"/>
      <c r="H50" s="312"/>
      <c r="I50" s="312"/>
      <c r="J50" s="312"/>
      <c r="K50" s="310"/>
    </row>
    <row r="51" s="1" customFormat="1" ht="15" customHeight="1">
      <c r="B51" s="313"/>
      <c r="C51" s="314"/>
      <c r="D51" s="312" t="s">
        <v>2117</v>
      </c>
      <c r="E51" s="312"/>
      <c r="F51" s="312"/>
      <c r="G51" s="312"/>
      <c r="H51" s="312"/>
      <c r="I51" s="312"/>
      <c r="J51" s="312"/>
      <c r="K51" s="310"/>
    </row>
    <row r="52" s="1" customFormat="1" ht="25.5" customHeight="1">
      <c r="B52" s="308"/>
      <c r="C52" s="309" t="s">
        <v>2118</v>
      </c>
      <c r="D52" s="309"/>
      <c r="E52" s="309"/>
      <c r="F52" s="309"/>
      <c r="G52" s="309"/>
      <c r="H52" s="309"/>
      <c r="I52" s="309"/>
      <c r="J52" s="309"/>
      <c r="K52" s="310"/>
    </row>
    <row r="53" s="1" customFormat="1" ht="5.25" customHeight="1">
      <c r="B53" s="308"/>
      <c r="C53" s="311"/>
      <c r="D53" s="311"/>
      <c r="E53" s="311"/>
      <c r="F53" s="311"/>
      <c r="G53" s="311"/>
      <c r="H53" s="311"/>
      <c r="I53" s="311"/>
      <c r="J53" s="311"/>
      <c r="K53" s="310"/>
    </row>
    <row r="54" s="1" customFormat="1" ht="15" customHeight="1">
      <c r="B54" s="308"/>
      <c r="C54" s="312" t="s">
        <v>2119</v>
      </c>
      <c r="D54" s="312"/>
      <c r="E54" s="312"/>
      <c r="F54" s="312"/>
      <c r="G54" s="312"/>
      <c r="H54" s="312"/>
      <c r="I54" s="312"/>
      <c r="J54" s="312"/>
      <c r="K54" s="310"/>
    </row>
    <row r="55" s="1" customFormat="1" ht="15" customHeight="1">
      <c r="B55" s="308"/>
      <c r="C55" s="312" t="s">
        <v>2120</v>
      </c>
      <c r="D55" s="312"/>
      <c r="E55" s="312"/>
      <c r="F55" s="312"/>
      <c r="G55" s="312"/>
      <c r="H55" s="312"/>
      <c r="I55" s="312"/>
      <c r="J55" s="312"/>
      <c r="K55" s="310"/>
    </row>
    <row r="56" s="1" customFormat="1" ht="12.75" customHeight="1">
      <c r="B56" s="308"/>
      <c r="C56" s="312"/>
      <c r="D56" s="312"/>
      <c r="E56" s="312"/>
      <c r="F56" s="312"/>
      <c r="G56" s="312"/>
      <c r="H56" s="312"/>
      <c r="I56" s="312"/>
      <c r="J56" s="312"/>
      <c r="K56" s="310"/>
    </row>
    <row r="57" s="1" customFormat="1" ht="15" customHeight="1">
      <c r="B57" s="308"/>
      <c r="C57" s="312" t="s">
        <v>2121</v>
      </c>
      <c r="D57" s="312"/>
      <c r="E57" s="312"/>
      <c r="F57" s="312"/>
      <c r="G57" s="312"/>
      <c r="H57" s="312"/>
      <c r="I57" s="312"/>
      <c r="J57" s="312"/>
      <c r="K57" s="310"/>
    </row>
    <row r="58" s="1" customFormat="1" ht="15" customHeight="1">
      <c r="B58" s="308"/>
      <c r="C58" s="314"/>
      <c r="D58" s="312" t="s">
        <v>2122</v>
      </c>
      <c r="E58" s="312"/>
      <c r="F58" s="312"/>
      <c r="G58" s="312"/>
      <c r="H58" s="312"/>
      <c r="I58" s="312"/>
      <c r="J58" s="312"/>
      <c r="K58" s="310"/>
    </row>
    <row r="59" s="1" customFormat="1" ht="15" customHeight="1">
      <c r="B59" s="308"/>
      <c r="C59" s="314"/>
      <c r="D59" s="312" t="s">
        <v>2123</v>
      </c>
      <c r="E59" s="312"/>
      <c r="F59" s="312"/>
      <c r="G59" s="312"/>
      <c r="H59" s="312"/>
      <c r="I59" s="312"/>
      <c r="J59" s="312"/>
      <c r="K59" s="310"/>
    </row>
    <row r="60" s="1" customFormat="1" ht="15" customHeight="1">
      <c r="B60" s="308"/>
      <c r="C60" s="314"/>
      <c r="D60" s="312" t="s">
        <v>2124</v>
      </c>
      <c r="E60" s="312"/>
      <c r="F60" s="312"/>
      <c r="G60" s="312"/>
      <c r="H60" s="312"/>
      <c r="I60" s="312"/>
      <c r="J60" s="312"/>
      <c r="K60" s="310"/>
    </row>
    <row r="61" s="1" customFormat="1" ht="15" customHeight="1">
      <c r="B61" s="308"/>
      <c r="C61" s="314"/>
      <c r="D61" s="312" t="s">
        <v>2125</v>
      </c>
      <c r="E61" s="312"/>
      <c r="F61" s="312"/>
      <c r="G61" s="312"/>
      <c r="H61" s="312"/>
      <c r="I61" s="312"/>
      <c r="J61" s="312"/>
      <c r="K61" s="310"/>
    </row>
    <row r="62" s="1" customFormat="1" ht="15" customHeight="1">
      <c r="B62" s="308"/>
      <c r="C62" s="314"/>
      <c r="D62" s="317" t="s">
        <v>2126</v>
      </c>
      <c r="E62" s="317"/>
      <c r="F62" s="317"/>
      <c r="G62" s="317"/>
      <c r="H62" s="317"/>
      <c r="I62" s="317"/>
      <c r="J62" s="317"/>
      <c r="K62" s="310"/>
    </row>
    <row r="63" s="1" customFormat="1" ht="15" customHeight="1">
      <c r="B63" s="308"/>
      <c r="C63" s="314"/>
      <c r="D63" s="312" t="s">
        <v>2127</v>
      </c>
      <c r="E63" s="312"/>
      <c r="F63" s="312"/>
      <c r="G63" s="312"/>
      <c r="H63" s="312"/>
      <c r="I63" s="312"/>
      <c r="J63" s="312"/>
      <c r="K63" s="310"/>
    </row>
    <row r="64" s="1" customFormat="1" ht="12.75" customHeight="1">
      <c r="B64" s="308"/>
      <c r="C64" s="314"/>
      <c r="D64" s="314"/>
      <c r="E64" s="318"/>
      <c r="F64" s="314"/>
      <c r="G64" s="314"/>
      <c r="H64" s="314"/>
      <c r="I64" s="314"/>
      <c r="J64" s="314"/>
      <c r="K64" s="310"/>
    </row>
    <row r="65" s="1" customFormat="1" ht="15" customHeight="1">
      <c r="B65" s="308"/>
      <c r="C65" s="314"/>
      <c r="D65" s="312" t="s">
        <v>2128</v>
      </c>
      <c r="E65" s="312"/>
      <c r="F65" s="312"/>
      <c r="G65" s="312"/>
      <c r="H65" s="312"/>
      <c r="I65" s="312"/>
      <c r="J65" s="312"/>
      <c r="K65" s="310"/>
    </row>
    <row r="66" s="1" customFormat="1" ht="15" customHeight="1">
      <c r="B66" s="308"/>
      <c r="C66" s="314"/>
      <c r="D66" s="317" t="s">
        <v>2129</v>
      </c>
      <c r="E66" s="317"/>
      <c r="F66" s="317"/>
      <c r="G66" s="317"/>
      <c r="H66" s="317"/>
      <c r="I66" s="317"/>
      <c r="J66" s="317"/>
      <c r="K66" s="310"/>
    </row>
    <row r="67" s="1" customFormat="1" ht="15" customHeight="1">
      <c r="B67" s="308"/>
      <c r="C67" s="314"/>
      <c r="D67" s="312" t="s">
        <v>2130</v>
      </c>
      <c r="E67" s="312"/>
      <c r="F67" s="312"/>
      <c r="G67" s="312"/>
      <c r="H67" s="312"/>
      <c r="I67" s="312"/>
      <c r="J67" s="312"/>
      <c r="K67" s="310"/>
    </row>
    <row r="68" s="1" customFormat="1" ht="15" customHeight="1">
      <c r="B68" s="308"/>
      <c r="C68" s="314"/>
      <c r="D68" s="312" t="s">
        <v>2131</v>
      </c>
      <c r="E68" s="312"/>
      <c r="F68" s="312"/>
      <c r="G68" s="312"/>
      <c r="H68" s="312"/>
      <c r="I68" s="312"/>
      <c r="J68" s="312"/>
      <c r="K68" s="310"/>
    </row>
    <row r="69" s="1" customFormat="1" ht="15" customHeight="1">
      <c r="B69" s="308"/>
      <c r="C69" s="314"/>
      <c r="D69" s="312" t="s">
        <v>2132</v>
      </c>
      <c r="E69" s="312"/>
      <c r="F69" s="312"/>
      <c r="G69" s="312"/>
      <c r="H69" s="312"/>
      <c r="I69" s="312"/>
      <c r="J69" s="312"/>
      <c r="K69" s="310"/>
    </row>
    <row r="70" s="1" customFormat="1" ht="15" customHeight="1">
      <c r="B70" s="308"/>
      <c r="C70" s="314"/>
      <c r="D70" s="312" t="s">
        <v>2133</v>
      </c>
      <c r="E70" s="312"/>
      <c r="F70" s="312"/>
      <c r="G70" s="312"/>
      <c r="H70" s="312"/>
      <c r="I70" s="312"/>
      <c r="J70" s="312"/>
      <c r="K70" s="310"/>
    </row>
    <row r="71" s="1" customFormat="1" ht="12.75" customHeight="1">
      <c r="B71" s="319"/>
      <c r="C71" s="320"/>
      <c r="D71" s="320"/>
      <c r="E71" s="320"/>
      <c r="F71" s="320"/>
      <c r="G71" s="320"/>
      <c r="H71" s="320"/>
      <c r="I71" s="320"/>
      <c r="J71" s="320"/>
      <c r="K71" s="321"/>
    </row>
    <row r="72" s="1" customFormat="1" ht="18.75" customHeight="1">
      <c r="B72" s="322"/>
      <c r="C72" s="322"/>
      <c r="D72" s="322"/>
      <c r="E72" s="322"/>
      <c r="F72" s="322"/>
      <c r="G72" s="322"/>
      <c r="H72" s="322"/>
      <c r="I72" s="322"/>
      <c r="J72" s="322"/>
      <c r="K72" s="323"/>
    </row>
    <row r="73" s="1" customFormat="1" ht="18.75" customHeight="1">
      <c r="B73" s="323"/>
      <c r="C73" s="323"/>
      <c r="D73" s="323"/>
      <c r="E73" s="323"/>
      <c r="F73" s="323"/>
      <c r="G73" s="323"/>
      <c r="H73" s="323"/>
      <c r="I73" s="323"/>
      <c r="J73" s="323"/>
      <c r="K73" s="323"/>
    </row>
    <row r="74" s="1" customFormat="1" ht="7.5" customHeight="1">
      <c r="B74" s="324"/>
      <c r="C74" s="325"/>
      <c r="D74" s="325"/>
      <c r="E74" s="325"/>
      <c r="F74" s="325"/>
      <c r="G74" s="325"/>
      <c r="H74" s="325"/>
      <c r="I74" s="325"/>
      <c r="J74" s="325"/>
      <c r="K74" s="326"/>
    </row>
    <row r="75" s="1" customFormat="1" ht="45" customHeight="1">
      <c r="B75" s="327"/>
      <c r="C75" s="328" t="s">
        <v>2134</v>
      </c>
      <c r="D75" s="328"/>
      <c r="E75" s="328"/>
      <c r="F75" s="328"/>
      <c r="G75" s="328"/>
      <c r="H75" s="328"/>
      <c r="I75" s="328"/>
      <c r="J75" s="328"/>
      <c r="K75" s="329"/>
    </row>
    <row r="76" s="1" customFormat="1" ht="17.25" customHeight="1">
      <c r="B76" s="327"/>
      <c r="C76" s="330" t="s">
        <v>2135</v>
      </c>
      <c r="D76" s="330"/>
      <c r="E76" s="330"/>
      <c r="F76" s="330" t="s">
        <v>2136</v>
      </c>
      <c r="G76" s="331"/>
      <c r="H76" s="330" t="s">
        <v>54</v>
      </c>
      <c r="I76" s="330" t="s">
        <v>57</v>
      </c>
      <c r="J76" s="330" t="s">
        <v>2137</v>
      </c>
      <c r="K76" s="329"/>
    </row>
    <row r="77" s="1" customFormat="1" ht="17.25" customHeight="1">
      <c r="B77" s="327"/>
      <c r="C77" s="332" t="s">
        <v>2138</v>
      </c>
      <c r="D77" s="332"/>
      <c r="E77" s="332"/>
      <c r="F77" s="333" t="s">
        <v>2139</v>
      </c>
      <c r="G77" s="334"/>
      <c r="H77" s="332"/>
      <c r="I77" s="332"/>
      <c r="J77" s="332" t="s">
        <v>2140</v>
      </c>
      <c r="K77" s="329"/>
    </row>
    <row r="78" s="1" customFormat="1" ht="5.25" customHeight="1">
      <c r="B78" s="327"/>
      <c r="C78" s="335"/>
      <c r="D78" s="335"/>
      <c r="E78" s="335"/>
      <c r="F78" s="335"/>
      <c r="G78" s="336"/>
      <c r="H78" s="335"/>
      <c r="I78" s="335"/>
      <c r="J78" s="335"/>
      <c r="K78" s="329"/>
    </row>
    <row r="79" s="1" customFormat="1" ht="15" customHeight="1">
      <c r="B79" s="327"/>
      <c r="C79" s="315" t="s">
        <v>53</v>
      </c>
      <c r="D79" s="337"/>
      <c r="E79" s="337"/>
      <c r="F79" s="338" t="s">
        <v>2141</v>
      </c>
      <c r="G79" s="339"/>
      <c r="H79" s="315" t="s">
        <v>2142</v>
      </c>
      <c r="I79" s="315" t="s">
        <v>2143</v>
      </c>
      <c r="J79" s="315">
        <v>20</v>
      </c>
      <c r="K79" s="329"/>
    </row>
    <row r="80" s="1" customFormat="1" ht="15" customHeight="1">
      <c r="B80" s="327"/>
      <c r="C80" s="315" t="s">
        <v>2144</v>
      </c>
      <c r="D80" s="315"/>
      <c r="E80" s="315"/>
      <c r="F80" s="338" t="s">
        <v>2141</v>
      </c>
      <c r="G80" s="339"/>
      <c r="H80" s="315" t="s">
        <v>2145</v>
      </c>
      <c r="I80" s="315" t="s">
        <v>2143</v>
      </c>
      <c r="J80" s="315">
        <v>120</v>
      </c>
      <c r="K80" s="329"/>
    </row>
    <row r="81" s="1" customFormat="1" ht="15" customHeight="1">
      <c r="B81" s="340"/>
      <c r="C81" s="315" t="s">
        <v>2146</v>
      </c>
      <c r="D81" s="315"/>
      <c r="E81" s="315"/>
      <c r="F81" s="338" t="s">
        <v>2147</v>
      </c>
      <c r="G81" s="339"/>
      <c r="H81" s="315" t="s">
        <v>2148</v>
      </c>
      <c r="I81" s="315" t="s">
        <v>2143</v>
      </c>
      <c r="J81" s="315">
        <v>50</v>
      </c>
      <c r="K81" s="329"/>
    </row>
    <row r="82" s="1" customFormat="1" ht="15" customHeight="1">
      <c r="B82" s="340"/>
      <c r="C82" s="315" t="s">
        <v>2149</v>
      </c>
      <c r="D82" s="315"/>
      <c r="E82" s="315"/>
      <c r="F82" s="338" t="s">
        <v>2141</v>
      </c>
      <c r="G82" s="339"/>
      <c r="H82" s="315" t="s">
        <v>2150</v>
      </c>
      <c r="I82" s="315" t="s">
        <v>2151</v>
      </c>
      <c r="J82" s="315"/>
      <c r="K82" s="329"/>
    </row>
    <row r="83" s="1" customFormat="1" ht="15" customHeight="1">
      <c r="B83" s="340"/>
      <c r="C83" s="341" t="s">
        <v>2152</v>
      </c>
      <c r="D83" s="341"/>
      <c r="E83" s="341"/>
      <c r="F83" s="342" t="s">
        <v>2147</v>
      </c>
      <c r="G83" s="341"/>
      <c r="H83" s="341" t="s">
        <v>2153</v>
      </c>
      <c r="I83" s="341" t="s">
        <v>2143</v>
      </c>
      <c r="J83" s="341">
        <v>15</v>
      </c>
      <c r="K83" s="329"/>
    </row>
    <row r="84" s="1" customFormat="1" ht="15" customHeight="1">
      <c r="B84" s="340"/>
      <c r="C84" s="341" t="s">
        <v>2154</v>
      </c>
      <c r="D84" s="341"/>
      <c r="E84" s="341"/>
      <c r="F84" s="342" t="s">
        <v>2147</v>
      </c>
      <c r="G84" s="341"/>
      <c r="H84" s="341" t="s">
        <v>2155</v>
      </c>
      <c r="I84" s="341" t="s">
        <v>2143</v>
      </c>
      <c r="J84" s="341">
        <v>15</v>
      </c>
      <c r="K84" s="329"/>
    </row>
    <row r="85" s="1" customFormat="1" ht="15" customHeight="1">
      <c r="B85" s="340"/>
      <c r="C85" s="341" t="s">
        <v>2156</v>
      </c>
      <c r="D85" s="341"/>
      <c r="E85" s="341"/>
      <c r="F85" s="342" t="s">
        <v>2147</v>
      </c>
      <c r="G85" s="341"/>
      <c r="H85" s="341" t="s">
        <v>2157</v>
      </c>
      <c r="I85" s="341" t="s">
        <v>2143</v>
      </c>
      <c r="J85" s="341">
        <v>20</v>
      </c>
      <c r="K85" s="329"/>
    </row>
    <row r="86" s="1" customFormat="1" ht="15" customHeight="1">
      <c r="B86" s="340"/>
      <c r="C86" s="341" t="s">
        <v>2158</v>
      </c>
      <c r="D86" s="341"/>
      <c r="E86" s="341"/>
      <c r="F86" s="342" t="s">
        <v>2147</v>
      </c>
      <c r="G86" s="341"/>
      <c r="H86" s="341" t="s">
        <v>2159</v>
      </c>
      <c r="I86" s="341" t="s">
        <v>2143</v>
      </c>
      <c r="J86" s="341">
        <v>20</v>
      </c>
      <c r="K86" s="329"/>
    </row>
    <row r="87" s="1" customFormat="1" ht="15" customHeight="1">
      <c r="B87" s="340"/>
      <c r="C87" s="315" t="s">
        <v>2160</v>
      </c>
      <c r="D87" s="315"/>
      <c r="E87" s="315"/>
      <c r="F87" s="338" t="s">
        <v>2147</v>
      </c>
      <c r="G87" s="339"/>
      <c r="H87" s="315" t="s">
        <v>2161</v>
      </c>
      <c r="I87" s="315" t="s">
        <v>2143</v>
      </c>
      <c r="J87" s="315">
        <v>50</v>
      </c>
      <c r="K87" s="329"/>
    </row>
    <row r="88" s="1" customFormat="1" ht="15" customHeight="1">
      <c r="B88" s="340"/>
      <c r="C88" s="315" t="s">
        <v>2162</v>
      </c>
      <c r="D88" s="315"/>
      <c r="E88" s="315"/>
      <c r="F88" s="338" t="s">
        <v>2147</v>
      </c>
      <c r="G88" s="339"/>
      <c r="H88" s="315" t="s">
        <v>2163</v>
      </c>
      <c r="I88" s="315" t="s">
        <v>2143</v>
      </c>
      <c r="J88" s="315">
        <v>20</v>
      </c>
      <c r="K88" s="329"/>
    </row>
    <row r="89" s="1" customFormat="1" ht="15" customHeight="1">
      <c r="B89" s="340"/>
      <c r="C89" s="315" t="s">
        <v>2164</v>
      </c>
      <c r="D89" s="315"/>
      <c r="E89" s="315"/>
      <c r="F89" s="338" t="s">
        <v>2147</v>
      </c>
      <c r="G89" s="339"/>
      <c r="H89" s="315" t="s">
        <v>2165</v>
      </c>
      <c r="I89" s="315" t="s">
        <v>2143</v>
      </c>
      <c r="J89" s="315">
        <v>20</v>
      </c>
      <c r="K89" s="329"/>
    </row>
    <row r="90" s="1" customFormat="1" ht="15" customHeight="1">
      <c r="B90" s="340"/>
      <c r="C90" s="315" t="s">
        <v>2166</v>
      </c>
      <c r="D90" s="315"/>
      <c r="E90" s="315"/>
      <c r="F90" s="338" t="s">
        <v>2147</v>
      </c>
      <c r="G90" s="339"/>
      <c r="H90" s="315" t="s">
        <v>2167</v>
      </c>
      <c r="I90" s="315" t="s">
        <v>2143</v>
      </c>
      <c r="J90" s="315">
        <v>50</v>
      </c>
      <c r="K90" s="329"/>
    </row>
    <row r="91" s="1" customFormat="1" ht="15" customHeight="1">
      <c r="B91" s="340"/>
      <c r="C91" s="315" t="s">
        <v>2168</v>
      </c>
      <c r="D91" s="315"/>
      <c r="E91" s="315"/>
      <c r="F91" s="338" t="s">
        <v>2147</v>
      </c>
      <c r="G91" s="339"/>
      <c r="H91" s="315" t="s">
        <v>2168</v>
      </c>
      <c r="I91" s="315" t="s">
        <v>2143</v>
      </c>
      <c r="J91" s="315">
        <v>50</v>
      </c>
      <c r="K91" s="329"/>
    </row>
    <row r="92" s="1" customFormat="1" ht="15" customHeight="1">
      <c r="B92" s="340"/>
      <c r="C92" s="315" t="s">
        <v>2169</v>
      </c>
      <c r="D92" s="315"/>
      <c r="E92" s="315"/>
      <c r="F92" s="338" t="s">
        <v>2147</v>
      </c>
      <c r="G92" s="339"/>
      <c r="H92" s="315" t="s">
        <v>2170</v>
      </c>
      <c r="I92" s="315" t="s">
        <v>2143</v>
      </c>
      <c r="J92" s="315">
        <v>255</v>
      </c>
      <c r="K92" s="329"/>
    </row>
    <row r="93" s="1" customFormat="1" ht="15" customHeight="1">
      <c r="B93" s="340"/>
      <c r="C93" s="315" t="s">
        <v>2171</v>
      </c>
      <c r="D93" s="315"/>
      <c r="E93" s="315"/>
      <c r="F93" s="338" t="s">
        <v>2141</v>
      </c>
      <c r="G93" s="339"/>
      <c r="H93" s="315" t="s">
        <v>2172</v>
      </c>
      <c r="I93" s="315" t="s">
        <v>2173</v>
      </c>
      <c r="J93" s="315"/>
      <c r="K93" s="329"/>
    </row>
    <row r="94" s="1" customFormat="1" ht="15" customHeight="1">
      <c r="B94" s="340"/>
      <c r="C94" s="315" t="s">
        <v>2174</v>
      </c>
      <c r="D94" s="315"/>
      <c r="E94" s="315"/>
      <c r="F94" s="338" t="s">
        <v>2141</v>
      </c>
      <c r="G94" s="339"/>
      <c r="H94" s="315" t="s">
        <v>2175</v>
      </c>
      <c r="I94" s="315" t="s">
        <v>2176</v>
      </c>
      <c r="J94" s="315"/>
      <c r="K94" s="329"/>
    </row>
    <row r="95" s="1" customFormat="1" ht="15" customHeight="1">
      <c r="B95" s="340"/>
      <c r="C95" s="315" t="s">
        <v>2177</v>
      </c>
      <c r="D95" s="315"/>
      <c r="E95" s="315"/>
      <c r="F95" s="338" t="s">
        <v>2141</v>
      </c>
      <c r="G95" s="339"/>
      <c r="H95" s="315" t="s">
        <v>2177</v>
      </c>
      <c r="I95" s="315" t="s">
        <v>2176</v>
      </c>
      <c r="J95" s="315"/>
      <c r="K95" s="329"/>
    </row>
    <row r="96" s="1" customFormat="1" ht="15" customHeight="1">
      <c r="B96" s="340"/>
      <c r="C96" s="315" t="s">
        <v>38</v>
      </c>
      <c r="D96" s="315"/>
      <c r="E96" s="315"/>
      <c r="F96" s="338" t="s">
        <v>2141</v>
      </c>
      <c r="G96" s="339"/>
      <c r="H96" s="315" t="s">
        <v>2178</v>
      </c>
      <c r="I96" s="315" t="s">
        <v>2176</v>
      </c>
      <c r="J96" s="315"/>
      <c r="K96" s="329"/>
    </row>
    <row r="97" s="1" customFormat="1" ht="15" customHeight="1">
      <c r="B97" s="340"/>
      <c r="C97" s="315" t="s">
        <v>48</v>
      </c>
      <c r="D97" s="315"/>
      <c r="E97" s="315"/>
      <c r="F97" s="338" t="s">
        <v>2141</v>
      </c>
      <c r="G97" s="339"/>
      <c r="H97" s="315" t="s">
        <v>2179</v>
      </c>
      <c r="I97" s="315" t="s">
        <v>2176</v>
      </c>
      <c r="J97" s="315"/>
      <c r="K97" s="329"/>
    </row>
    <row r="98" s="1" customFormat="1" ht="15" customHeight="1">
      <c r="B98" s="343"/>
      <c r="C98" s="344"/>
      <c r="D98" s="344"/>
      <c r="E98" s="344"/>
      <c r="F98" s="344"/>
      <c r="G98" s="344"/>
      <c r="H98" s="344"/>
      <c r="I98" s="344"/>
      <c r="J98" s="344"/>
      <c r="K98" s="345"/>
    </row>
    <row r="99" s="1" customFormat="1" ht="18.75" customHeight="1">
      <c r="B99" s="346"/>
      <c r="C99" s="347"/>
      <c r="D99" s="347"/>
      <c r="E99" s="347"/>
      <c r="F99" s="347"/>
      <c r="G99" s="347"/>
      <c r="H99" s="347"/>
      <c r="I99" s="347"/>
      <c r="J99" s="347"/>
      <c r="K99" s="346"/>
    </row>
    <row r="100" s="1" customFormat="1" ht="18.75" customHeight="1"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</row>
    <row r="101" s="1" customFormat="1" ht="7.5" customHeight="1">
      <c r="B101" s="324"/>
      <c r="C101" s="325"/>
      <c r="D101" s="325"/>
      <c r="E101" s="325"/>
      <c r="F101" s="325"/>
      <c r="G101" s="325"/>
      <c r="H101" s="325"/>
      <c r="I101" s="325"/>
      <c r="J101" s="325"/>
      <c r="K101" s="326"/>
    </row>
    <row r="102" s="1" customFormat="1" ht="45" customHeight="1">
      <c r="B102" s="327"/>
      <c r="C102" s="328" t="s">
        <v>2180</v>
      </c>
      <c r="D102" s="328"/>
      <c r="E102" s="328"/>
      <c r="F102" s="328"/>
      <c r="G102" s="328"/>
      <c r="H102" s="328"/>
      <c r="I102" s="328"/>
      <c r="J102" s="328"/>
      <c r="K102" s="329"/>
    </row>
    <row r="103" s="1" customFormat="1" ht="17.25" customHeight="1">
      <c r="B103" s="327"/>
      <c r="C103" s="330" t="s">
        <v>2135</v>
      </c>
      <c r="D103" s="330"/>
      <c r="E103" s="330"/>
      <c r="F103" s="330" t="s">
        <v>2136</v>
      </c>
      <c r="G103" s="331"/>
      <c r="H103" s="330" t="s">
        <v>54</v>
      </c>
      <c r="I103" s="330" t="s">
        <v>57</v>
      </c>
      <c r="J103" s="330" t="s">
        <v>2137</v>
      </c>
      <c r="K103" s="329"/>
    </row>
    <row r="104" s="1" customFormat="1" ht="17.25" customHeight="1">
      <c r="B104" s="327"/>
      <c r="C104" s="332" t="s">
        <v>2138</v>
      </c>
      <c r="D104" s="332"/>
      <c r="E104" s="332"/>
      <c r="F104" s="333" t="s">
        <v>2139</v>
      </c>
      <c r="G104" s="334"/>
      <c r="H104" s="332"/>
      <c r="I104" s="332"/>
      <c r="J104" s="332" t="s">
        <v>2140</v>
      </c>
      <c r="K104" s="329"/>
    </row>
    <row r="105" s="1" customFormat="1" ht="5.25" customHeight="1">
      <c r="B105" s="327"/>
      <c r="C105" s="330"/>
      <c r="D105" s="330"/>
      <c r="E105" s="330"/>
      <c r="F105" s="330"/>
      <c r="G105" s="348"/>
      <c r="H105" s="330"/>
      <c r="I105" s="330"/>
      <c r="J105" s="330"/>
      <c r="K105" s="329"/>
    </row>
    <row r="106" s="1" customFormat="1" ht="15" customHeight="1">
      <c r="B106" s="327"/>
      <c r="C106" s="315" t="s">
        <v>53</v>
      </c>
      <c r="D106" s="337"/>
      <c r="E106" s="337"/>
      <c r="F106" s="338" t="s">
        <v>2141</v>
      </c>
      <c r="G106" s="315"/>
      <c r="H106" s="315" t="s">
        <v>2181</v>
      </c>
      <c r="I106" s="315" t="s">
        <v>2143</v>
      </c>
      <c r="J106" s="315">
        <v>20</v>
      </c>
      <c r="K106" s="329"/>
    </row>
    <row r="107" s="1" customFormat="1" ht="15" customHeight="1">
      <c r="B107" s="327"/>
      <c r="C107" s="315" t="s">
        <v>2144</v>
      </c>
      <c r="D107" s="315"/>
      <c r="E107" s="315"/>
      <c r="F107" s="338" t="s">
        <v>2141</v>
      </c>
      <c r="G107" s="315"/>
      <c r="H107" s="315" t="s">
        <v>2181</v>
      </c>
      <c r="I107" s="315" t="s">
        <v>2143</v>
      </c>
      <c r="J107" s="315">
        <v>120</v>
      </c>
      <c r="K107" s="329"/>
    </row>
    <row r="108" s="1" customFormat="1" ht="15" customHeight="1">
      <c r="B108" s="340"/>
      <c r="C108" s="315" t="s">
        <v>2146</v>
      </c>
      <c r="D108" s="315"/>
      <c r="E108" s="315"/>
      <c r="F108" s="338" t="s">
        <v>2147</v>
      </c>
      <c r="G108" s="315"/>
      <c r="H108" s="315" t="s">
        <v>2181</v>
      </c>
      <c r="I108" s="315" t="s">
        <v>2143</v>
      </c>
      <c r="J108" s="315">
        <v>50</v>
      </c>
      <c r="K108" s="329"/>
    </row>
    <row r="109" s="1" customFormat="1" ht="15" customHeight="1">
      <c r="B109" s="340"/>
      <c r="C109" s="315" t="s">
        <v>2149</v>
      </c>
      <c r="D109" s="315"/>
      <c r="E109" s="315"/>
      <c r="F109" s="338" t="s">
        <v>2141</v>
      </c>
      <c r="G109" s="315"/>
      <c r="H109" s="315" t="s">
        <v>2181</v>
      </c>
      <c r="I109" s="315" t="s">
        <v>2151</v>
      </c>
      <c r="J109" s="315"/>
      <c r="K109" s="329"/>
    </row>
    <row r="110" s="1" customFormat="1" ht="15" customHeight="1">
      <c r="B110" s="340"/>
      <c r="C110" s="315" t="s">
        <v>2160</v>
      </c>
      <c r="D110" s="315"/>
      <c r="E110" s="315"/>
      <c r="F110" s="338" t="s">
        <v>2147</v>
      </c>
      <c r="G110" s="315"/>
      <c r="H110" s="315" t="s">
        <v>2181</v>
      </c>
      <c r="I110" s="315" t="s">
        <v>2143</v>
      </c>
      <c r="J110" s="315">
        <v>50</v>
      </c>
      <c r="K110" s="329"/>
    </row>
    <row r="111" s="1" customFormat="1" ht="15" customHeight="1">
      <c r="B111" s="340"/>
      <c r="C111" s="315" t="s">
        <v>2168</v>
      </c>
      <c r="D111" s="315"/>
      <c r="E111" s="315"/>
      <c r="F111" s="338" t="s">
        <v>2147</v>
      </c>
      <c r="G111" s="315"/>
      <c r="H111" s="315" t="s">
        <v>2181</v>
      </c>
      <c r="I111" s="315" t="s">
        <v>2143</v>
      </c>
      <c r="J111" s="315">
        <v>50</v>
      </c>
      <c r="K111" s="329"/>
    </row>
    <row r="112" s="1" customFormat="1" ht="15" customHeight="1">
      <c r="B112" s="340"/>
      <c r="C112" s="315" t="s">
        <v>2166</v>
      </c>
      <c r="D112" s="315"/>
      <c r="E112" s="315"/>
      <c r="F112" s="338" t="s">
        <v>2147</v>
      </c>
      <c r="G112" s="315"/>
      <c r="H112" s="315" t="s">
        <v>2181</v>
      </c>
      <c r="I112" s="315" t="s">
        <v>2143</v>
      </c>
      <c r="J112" s="315">
        <v>50</v>
      </c>
      <c r="K112" s="329"/>
    </row>
    <row r="113" s="1" customFormat="1" ht="15" customHeight="1">
      <c r="B113" s="340"/>
      <c r="C113" s="315" t="s">
        <v>53</v>
      </c>
      <c r="D113" s="315"/>
      <c r="E113" s="315"/>
      <c r="F113" s="338" t="s">
        <v>2141</v>
      </c>
      <c r="G113" s="315"/>
      <c r="H113" s="315" t="s">
        <v>2182</v>
      </c>
      <c r="I113" s="315" t="s">
        <v>2143</v>
      </c>
      <c r="J113" s="315">
        <v>20</v>
      </c>
      <c r="K113" s="329"/>
    </row>
    <row r="114" s="1" customFormat="1" ht="15" customHeight="1">
      <c r="B114" s="340"/>
      <c r="C114" s="315" t="s">
        <v>2183</v>
      </c>
      <c r="D114" s="315"/>
      <c r="E114" s="315"/>
      <c r="F114" s="338" t="s">
        <v>2141</v>
      </c>
      <c r="G114" s="315"/>
      <c r="H114" s="315" t="s">
        <v>2184</v>
      </c>
      <c r="I114" s="315" t="s">
        <v>2143</v>
      </c>
      <c r="J114" s="315">
        <v>120</v>
      </c>
      <c r="K114" s="329"/>
    </row>
    <row r="115" s="1" customFormat="1" ht="15" customHeight="1">
      <c r="B115" s="340"/>
      <c r="C115" s="315" t="s">
        <v>38</v>
      </c>
      <c r="D115" s="315"/>
      <c r="E115" s="315"/>
      <c r="F115" s="338" t="s">
        <v>2141</v>
      </c>
      <c r="G115" s="315"/>
      <c r="H115" s="315" t="s">
        <v>2185</v>
      </c>
      <c r="I115" s="315" t="s">
        <v>2176</v>
      </c>
      <c r="J115" s="315"/>
      <c r="K115" s="329"/>
    </row>
    <row r="116" s="1" customFormat="1" ht="15" customHeight="1">
      <c r="B116" s="340"/>
      <c r="C116" s="315" t="s">
        <v>48</v>
      </c>
      <c r="D116" s="315"/>
      <c r="E116" s="315"/>
      <c r="F116" s="338" t="s">
        <v>2141</v>
      </c>
      <c r="G116" s="315"/>
      <c r="H116" s="315" t="s">
        <v>2186</v>
      </c>
      <c r="I116" s="315" t="s">
        <v>2176</v>
      </c>
      <c r="J116" s="315"/>
      <c r="K116" s="329"/>
    </row>
    <row r="117" s="1" customFormat="1" ht="15" customHeight="1">
      <c r="B117" s="340"/>
      <c r="C117" s="315" t="s">
        <v>57</v>
      </c>
      <c r="D117" s="315"/>
      <c r="E117" s="315"/>
      <c r="F117" s="338" t="s">
        <v>2141</v>
      </c>
      <c r="G117" s="315"/>
      <c r="H117" s="315" t="s">
        <v>2187</v>
      </c>
      <c r="I117" s="315" t="s">
        <v>2188</v>
      </c>
      <c r="J117" s="315"/>
      <c r="K117" s="329"/>
    </row>
    <row r="118" s="1" customFormat="1" ht="15" customHeight="1">
      <c r="B118" s="343"/>
      <c r="C118" s="349"/>
      <c r="D118" s="349"/>
      <c r="E118" s="349"/>
      <c r="F118" s="349"/>
      <c r="G118" s="349"/>
      <c r="H118" s="349"/>
      <c r="I118" s="349"/>
      <c r="J118" s="349"/>
      <c r="K118" s="345"/>
    </row>
    <row r="119" s="1" customFormat="1" ht="18.75" customHeight="1">
      <c r="B119" s="350"/>
      <c r="C119" s="351"/>
      <c r="D119" s="351"/>
      <c r="E119" s="351"/>
      <c r="F119" s="352"/>
      <c r="G119" s="351"/>
      <c r="H119" s="351"/>
      <c r="I119" s="351"/>
      <c r="J119" s="351"/>
      <c r="K119" s="350"/>
    </row>
    <row r="120" s="1" customFormat="1" ht="18.75" customHeight="1"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</row>
    <row r="121" s="1" customFormat="1" ht="7.5" customHeight="1">
      <c r="B121" s="353"/>
      <c r="C121" s="354"/>
      <c r="D121" s="354"/>
      <c r="E121" s="354"/>
      <c r="F121" s="354"/>
      <c r="G121" s="354"/>
      <c r="H121" s="354"/>
      <c r="I121" s="354"/>
      <c r="J121" s="354"/>
      <c r="K121" s="355"/>
    </row>
    <row r="122" s="1" customFormat="1" ht="45" customHeight="1">
      <c r="B122" s="356"/>
      <c r="C122" s="306" t="s">
        <v>2189</v>
      </c>
      <c r="D122" s="306"/>
      <c r="E122" s="306"/>
      <c r="F122" s="306"/>
      <c r="G122" s="306"/>
      <c r="H122" s="306"/>
      <c r="I122" s="306"/>
      <c r="J122" s="306"/>
      <c r="K122" s="357"/>
    </row>
    <row r="123" s="1" customFormat="1" ht="17.25" customHeight="1">
      <c r="B123" s="358"/>
      <c r="C123" s="330" t="s">
        <v>2135</v>
      </c>
      <c r="D123" s="330"/>
      <c r="E123" s="330"/>
      <c r="F123" s="330" t="s">
        <v>2136</v>
      </c>
      <c r="G123" s="331"/>
      <c r="H123" s="330" t="s">
        <v>54</v>
      </c>
      <c r="I123" s="330" t="s">
        <v>57</v>
      </c>
      <c r="J123" s="330" t="s">
        <v>2137</v>
      </c>
      <c r="K123" s="359"/>
    </row>
    <row r="124" s="1" customFormat="1" ht="17.25" customHeight="1">
      <c r="B124" s="358"/>
      <c r="C124" s="332" t="s">
        <v>2138</v>
      </c>
      <c r="D124" s="332"/>
      <c r="E124" s="332"/>
      <c r="F124" s="333" t="s">
        <v>2139</v>
      </c>
      <c r="G124" s="334"/>
      <c r="H124" s="332"/>
      <c r="I124" s="332"/>
      <c r="J124" s="332" t="s">
        <v>2140</v>
      </c>
      <c r="K124" s="359"/>
    </row>
    <row r="125" s="1" customFormat="1" ht="5.25" customHeight="1">
      <c r="B125" s="360"/>
      <c r="C125" s="335"/>
      <c r="D125" s="335"/>
      <c r="E125" s="335"/>
      <c r="F125" s="335"/>
      <c r="G125" s="361"/>
      <c r="H125" s="335"/>
      <c r="I125" s="335"/>
      <c r="J125" s="335"/>
      <c r="K125" s="362"/>
    </row>
    <row r="126" s="1" customFormat="1" ht="15" customHeight="1">
      <c r="B126" s="360"/>
      <c r="C126" s="315" t="s">
        <v>2144</v>
      </c>
      <c r="D126" s="337"/>
      <c r="E126" s="337"/>
      <c r="F126" s="338" t="s">
        <v>2141</v>
      </c>
      <c r="G126" s="315"/>
      <c r="H126" s="315" t="s">
        <v>2181</v>
      </c>
      <c r="I126" s="315" t="s">
        <v>2143</v>
      </c>
      <c r="J126" s="315">
        <v>120</v>
      </c>
      <c r="K126" s="363"/>
    </row>
    <row r="127" s="1" customFormat="1" ht="15" customHeight="1">
      <c r="B127" s="360"/>
      <c r="C127" s="315" t="s">
        <v>2190</v>
      </c>
      <c r="D127" s="315"/>
      <c r="E127" s="315"/>
      <c r="F127" s="338" t="s">
        <v>2141</v>
      </c>
      <c r="G127" s="315"/>
      <c r="H127" s="315" t="s">
        <v>2191</v>
      </c>
      <c r="I127" s="315" t="s">
        <v>2143</v>
      </c>
      <c r="J127" s="315" t="s">
        <v>2192</v>
      </c>
      <c r="K127" s="363"/>
    </row>
    <row r="128" s="1" customFormat="1" ht="15" customHeight="1">
      <c r="B128" s="360"/>
      <c r="C128" s="315" t="s">
        <v>2089</v>
      </c>
      <c r="D128" s="315"/>
      <c r="E128" s="315"/>
      <c r="F128" s="338" t="s">
        <v>2141</v>
      </c>
      <c r="G128" s="315"/>
      <c r="H128" s="315" t="s">
        <v>2193</v>
      </c>
      <c r="I128" s="315" t="s">
        <v>2143</v>
      </c>
      <c r="J128" s="315" t="s">
        <v>2192</v>
      </c>
      <c r="K128" s="363"/>
    </row>
    <row r="129" s="1" customFormat="1" ht="15" customHeight="1">
      <c r="B129" s="360"/>
      <c r="C129" s="315" t="s">
        <v>2152</v>
      </c>
      <c r="D129" s="315"/>
      <c r="E129" s="315"/>
      <c r="F129" s="338" t="s">
        <v>2147</v>
      </c>
      <c r="G129" s="315"/>
      <c r="H129" s="315" t="s">
        <v>2153</v>
      </c>
      <c r="I129" s="315" t="s">
        <v>2143</v>
      </c>
      <c r="J129" s="315">
        <v>15</v>
      </c>
      <c r="K129" s="363"/>
    </row>
    <row r="130" s="1" customFormat="1" ht="15" customHeight="1">
      <c r="B130" s="360"/>
      <c r="C130" s="341" t="s">
        <v>2154</v>
      </c>
      <c r="D130" s="341"/>
      <c r="E130" s="341"/>
      <c r="F130" s="342" t="s">
        <v>2147</v>
      </c>
      <c r="G130" s="341"/>
      <c r="H130" s="341" t="s">
        <v>2155</v>
      </c>
      <c r="I130" s="341" t="s">
        <v>2143</v>
      </c>
      <c r="J130" s="341">
        <v>15</v>
      </c>
      <c r="K130" s="363"/>
    </row>
    <row r="131" s="1" customFormat="1" ht="15" customHeight="1">
      <c r="B131" s="360"/>
      <c r="C131" s="341" t="s">
        <v>2156</v>
      </c>
      <c r="D131" s="341"/>
      <c r="E131" s="341"/>
      <c r="F131" s="342" t="s">
        <v>2147</v>
      </c>
      <c r="G131" s="341"/>
      <c r="H131" s="341" t="s">
        <v>2157</v>
      </c>
      <c r="I131" s="341" t="s">
        <v>2143</v>
      </c>
      <c r="J131" s="341">
        <v>20</v>
      </c>
      <c r="K131" s="363"/>
    </row>
    <row r="132" s="1" customFormat="1" ht="15" customHeight="1">
      <c r="B132" s="360"/>
      <c r="C132" s="341" t="s">
        <v>2158</v>
      </c>
      <c r="D132" s="341"/>
      <c r="E132" s="341"/>
      <c r="F132" s="342" t="s">
        <v>2147</v>
      </c>
      <c r="G132" s="341"/>
      <c r="H132" s="341" t="s">
        <v>2159</v>
      </c>
      <c r="I132" s="341" t="s">
        <v>2143</v>
      </c>
      <c r="J132" s="341">
        <v>20</v>
      </c>
      <c r="K132" s="363"/>
    </row>
    <row r="133" s="1" customFormat="1" ht="15" customHeight="1">
      <c r="B133" s="360"/>
      <c r="C133" s="315" t="s">
        <v>2146</v>
      </c>
      <c r="D133" s="315"/>
      <c r="E133" s="315"/>
      <c r="F133" s="338" t="s">
        <v>2147</v>
      </c>
      <c r="G133" s="315"/>
      <c r="H133" s="315" t="s">
        <v>2181</v>
      </c>
      <c r="I133" s="315" t="s">
        <v>2143</v>
      </c>
      <c r="J133" s="315">
        <v>50</v>
      </c>
      <c r="K133" s="363"/>
    </row>
    <row r="134" s="1" customFormat="1" ht="15" customHeight="1">
      <c r="B134" s="360"/>
      <c r="C134" s="315" t="s">
        <v>2160</v>
      </c>
      <c r="D134" s="315"/>
      <c r="E134" s="315"/>
      <c r="F134" s="338" t="s">
        <v>2147</v>
      </c>
      <c r="G134" s="315"/>
      <c r="H134" s="315" t="s">
        <v>2181</v>
      </c>
      <c r="I134" s="315" t="s">
        <v>2143</v>
      </c>
      <c r="J134" s="315">
        <v>50</v>
      </c>
      <c r="K134" s="363"/>
    </row>
    <row r="135" s="1" customFormat="1" ht="15" customHeight="1">
      <c r="B135" s="360"/>
      <c r="C135" s="315" t="s">
        <v>2166</v>
      </c>
      <c r="D135" s="315"/>
      <c r="E135" s="315"/>
      <c r="F135" s="338" t="s">
        <v>2147</v>
      </c>
      <c r="G135" s="315"/>
      <c r="H135" s="315" t="s">
        <v>2181</v>
      </c>
      <c r="I135" s="315" t="s">
        <v>2143</v>
      </c>
      <c r="J135" s="315">
        <v>50</v>
      </c>
      <c r="K135" s="363"/>
    </row>
    <row r="136" s="1" customFormat="1" ht="15" customHeight="1">
      <c r="B136" s="360"/>
      <c r="C136" s="315" t="s">
        <v>2168</v>
      </c>
      <c r="D136" s="315"/>
      <c r="E136" s="315"/>
      <c r="F136" s="338" t="s">
        <v>2147</v>
      </c>
      <c r="G136" s="315"/>
      <c r="H136" s="315" t="s">
        <v>2181</v>
      </c>
      <c r="I136" s="315" t="s">
        <v>2143</v>
      </c>
      <c r="J136" s="315">
        <v>50</v>
      </c>
      <c r="K136" s="363"/>
    </row>
    <row r="137" s="1" customFormat="1" ht="15" customHeight="1">
      <c r="B137" s="360"/>
      <c r="C137" s="315" t="s">
        <v>2169</v>
      </c>
      <c r="D137" s="315"/>
      <c r="E137" s="315"/>
      <c r="F137" s="338" t="s">
        <v>2147</v>
      </c>
      <c r="G137" s="315"/>
      <c r="H137" s="315" t="s">
        <v>2194</v>
      </c>
      <c r="I137" s="315" t="s">
        <v>2143</v>
      </c>
      <c r="J137" s="315">
        <v>255</v>
      </c>
      <c r="K137" s="363"/>
    </row>
    <row r="138" s="1" customFormat="1" ht="15" customHeight="1">
      <c r="B138" s="360"/>
      <c r="C138" s="315" t="s">
        <v>2171</v>
      </c>
      <c r="D138" s="315"/>
      <c r="E138" s="315"/>
      <c r="F138" s="338" t="s">
        <v>2141</v>
      </c>
      <c r="G138" s="315"/>
      <c r="H138" s="315" t="s">
        <v>2195</v>
      </c>
      <c r="I138" s="315" t="s">
        <v>2173</v>
      </c>
      <c r="J138" s="315"/>
      <c r="K138" s="363"/>
    </row>
    <row r="139" s="1" customFormat="1" ht="15" customHeight="1">
      <c r="B139" s="360"/>
      <c r="C139" s="315" t="s">
        <v>2174</v>
      </c>
      <c r="D139" s="315"/>
      <c r="E139" s="315"/>
      <c r="F139" s="338" t="s">
        <v>2141</v>
      </c>
      <c r="G139" s="315"/>
      <c r="H139" s="315" t="s">
        <v>2196</v>
      </c>
      <c r="I139" s="315" t="s">
        <v>2176</v>
      </c>
      <c r="J139" s="315"/>
      <c r="K139" s="363"/>
    </row>
    <row r="140" s="1" customFormat="1" ht="15" customHeight="1">
      <c r="B140" s="360"/>
      <c r="C140" s="315" t="s">
        <v>2177</v>
      </c>
      <c r="D140" s="315"/>
      <c r="E140" s="315"/>
      <c r="F140" s="338" t="s">
        <v>2141</v>
      </c>
      <c r="G140" s="315"/>
      <c r="H140" s="315" t="s">
        <v>2177</v>
      </c>
      <c r="I140" s="315" t="s">
        <v>2176</v>
      </c>
      <c r="J140" s="315"/>
      <c r="K140" s="363"/>
    </row>
    <row r="141" s="1" customFormat="1" ht="15" customHeight="1">
      <c r="B141" s="360"/>
      <c r="C141" s="315" t="s">
        <v>38</v>
      </c>
      <c r="D141" s="315"/>
      <c r="E141" s="315"/>
      <c r="F141" s="338" t="s">
        <v>2141</v>
      </c>
      <c r="G141" s="315"/>
      <c r="H141" s="315" t="s">
        <v>2197</v>
      </c>
      <c r="I141" s="315" t="s">
        <v>2176</v>
      </c>
      <c r="J141" s="315"/>
      <c r="K141" s="363"/>
    </row>
    <row r="142" s="1" customFormat="1" ht="15" customHeight="1">
      <c r="B142" s="360"/>
      <c r="C142" s="315" t="s">
        <v>2198</v>
      </c>
      <c r="D142" s="315"/>
      <c r="E142" s="315"/>
      <c r="F142" s="338" t="s">
        <v>2141</v>
      </c>
      <c r="G142" s="315"/>
      <c r="H142" s="315" t="s">
        <v>2199</v>
      </c>
      <c r="I142" s="315" t="s">
        <v>2176</v>
      </c>
      <c r="J142" s="315"/>
      <c r="K142" s="363"/>
    </row>
    <row r="143" s="1" customFormat="1" ht="15" customHeight="1">
      <c r="B143" s="364"/>
      <c r="C143" s="365"/>
      <c r="D143" s="365"/>
      <c r="E143" s="365"/>
      <c r="F143" s="365"/>
      <c r="G143" s="365"/>
      <c r="H143" s="365"/>
      <c r="I143" s="365"/>
      <c r="J143" s="365"/>
      <c r="K143" s="366"/>
    </row>
    <row r="144" s="1" customFormat="1" ht="18.75" customHeight="1">
      <c r="B144" s="351"/>
      <c r="C144" s="351"/>
      <c r="D144" s="351"/>
      <c r="E144" s="351"/>
      <c r="F144" s="352"/>
      <c r="G144" s="351"/>
      <c r="H144" s="351"/>
      <c r="I144" s="351"/>
      <c r="J144" s="351"/>
      <c r="K144" s="351"/>
    </row>
    <row r="145" s="1" customFormat="1" ht="18.75" customHeight="1"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</row>
    <row r="146" s="1" customFormat="1" ht="7.5" customHeight="1">
      <c r="B146" s="324"/>
      <c r="C146" s="325"/>
      <c r="D146" s="325"/>
      <c r="E146" s="325"/>
      <c r="F146" s="325"/>
      <c r="G146" s="325"/>
      <c r="H146" s="325"/>
      <c r="I146" s="325"/>
      <c r="J146" s="325"/>
      <c r="K146" s="326"/>
    </row>
    <row r="147" s="1" customFormat="1" ht="45" customHeight="1">
      <c r="B147" s="327"/>
      <c r="C147" s="328" t="s">
        <v>2200</v>
      </c>
      <c r="D147" s="328"/>
      <c r="E147" s="328"/>
      <c r="F147" s="328"/>
      <c r="G147" s="328"/>
      <c r="H147" s="328"/>
      <c r="I147" s="328"/>
      <c r="J147" s="328"/>
      <c r="K147" s="329"/>
    </row>
    <row r="148" s="1" customFormat="1" ht="17.25" customHeight="1">
      <c r="B148" s="327"/>
      <c r="C148" s="330" t="s">
        <v>2135</v>
      </c>
      <c r="D148" s="330"/>
      <c r="E148" s="330"/>
      <c r="F148" s="330" t="s">
        <v>2136</v>
      </c>
      <c r="G148" s="331"/>
      <c r="H148" s="330" t="s">
        <v>54</v>
      </c>
      <c r="I148" s="330" t="s">
        <v>57</v>
      </c>
      <c r="J148" s="330" t="s">
        <v>2137</v>
      </c>
      <c r="K148" s="329"/>
    </row>
    <row r="149" s="1" customFormat="1" ht="17.25" customHeight="1">
      <c r="B149" s="327"/>
      <c r="C149" s="332" t="s">
        <v>2138</v>
      </c>
      <c r="D149" s="332"/>
      <c r="E149" s="332"/>
      <c r="F149" s="333" t="s">
        <v>2139</v>
      </c>
      <c r="G149" s="334"/>
      <c r="H149" s="332"/>
      <c r="I149" s="332"/>
      <c r="J149" s="332" t="s">
        <v>2140</v>
      </c>
      <c r="K149" s="329"/>
    </row>
    <row r="150" s="1" customFormat="1" ht="5.25" customHeight="1">
      <c r="B150" s="340"/>
      <c r="C150" s="335"/>
      <c r="D150" s="335"/>
      <c r="E150" s="335"/>
      <c r="F150" s="335"/>
      <c r="G150" s="336"/>
      <c r="H150" s="335"/>
      <c r="I150" s="335"/>
      <c r="J150" s="335"/>
      <c r="K150" s="363"/>
    </row>
    <row r="151" s="1" customFormat="1" ht="15" customHeight="1">
      <c r="B151" s="340"/>
      <c r="C151" s="367" t="s">
        <v>2144</v>
      </c>
      <c r="D151" s="315"/>
      <c r="E151" s="315"/>
      <c r="F151" s="368" t="s">
        <v>2141</v>
      </c>
      <c r="G151" s="315"/>
      <c r="H151" s="367" t="s">
        <v>2181</v>
      </c>
      <c r="I151" s="367" t="s">
        <v>2143</v>
      </c>
      <c r="J151" s="367">
        <v>120</v>
      </c>
      <c r="K151" s="363"/>
    </row>
    <row r="152" s="1" customFormat="1" ht="15" customHeight="1">
      <c r="B152" s="340"/>
      <c r="C152" s="367" t="s">
        <v>2190</v>
      </c>
      <c r="D152" s="315"/>
      <c r="E152" s="315"/>
      <c r="F152" s="368" t="s">
        <v>2141</v>
      </c>
      <c r="G152" s="315"/>
      <c r="H152" s="367" t="s">
        <v>2201</v>
      </c>
      <c r="I152" s="367" t="s">
        <v>2143</v>
      </c>
      <c r="J152" s="367" t="s">
        <v>2192</v>
      </c>
      <c r="K152" s="363"/>
    </row>
    <row r="153" s="1" customFormat="1" ht="15" customHeight="1">
      <c r="B153" s="340"/>
      <c r="C153" s="367" t="s">
        <v>2089</v>
      </c>
      <c r="D153" s="315"/>
      <c r="E153" s="315"/>
      <c r="F153" s="368" t="s">
        <v>2141</v>
      </c>
      <c r="G153" s="315"/>
      <c r="H153" s="367" t="s">
        <v>2202</v>
      </c>
      <c r="I153" s="367" t="s">
        <v>2143</v>
      </c>
      <c r="J153" s="367" t="s">
        <v>2192</v>
      </c>
      <c r="K153" s="363"/>
    </row>
    <row r="154" s="1" customFormat="1" ht="15" customHeight="1">
      <c r="B154" s="340"/>
      <c r="C154" s="367" t="s">
        <v>2146</v>
      </c>
      <c r="D154" s="315"/>
      <c r="E154" s="315"/>
      <c r="F154" s="368" t="s">
        <v>2147</v>
      </c>
      <c r="G154" s="315"/>
      <c r="H154" s="367" t="s">
        <v>2181</v>
      </c>
      <c r="I154" s="367" t="s">
        <v>2143</v>
      </c>
      <c r="J154" s="367">
        <v>50</v>
      </c>
      <c r="K154" s="363"/>
    </row>
    <row r="155" s="1" customFormat="1" ht="15" customHeight="1">
      <c r="B155" s="340"/>
      <c r="C155" s="367" t="s">
        <v>2149</v>
      </c>
      <c r="D155" s="315"/>
      <c r="E155" s="315"/>
      <c r="F155" s="368" t="s">
        <v>2141</v>
      </c>
      <c r="G155" s="315"/>
      <c r="H155" s="367" t="s">
        <v>2181</v>
      </c>
      <c r="I155" s="367" t="s">
        <v>2151</v>
      </c>
      <c r="J155" s="367"/>
      <c r="K155" s="363"/>
    </row>
    <row r="156" s="1" customFormat="1" ht="15" customHeight="1">
      <c r="B156" s="340"/>
      <c r="C156" s="367" t="s">
        <v>2160</v>
      </c>
      <c r="D156" s="315"/>
      <c r="E156" s="315"/>
      <c r="F156" s="368" t="s">
        <v>2147</v>
      </c>
      <c r="G156" s="315"/>
      <c r="H156" s="367" t="s">
        <v>2181</v>
      </c>
      <c r="I156" s="367" t="s">
        <v>2143</v>
      </c>
      <c r="J156" s="367">
        <v>50</v>
      </c>
      <c r="K156" s="363"/>
    </row>
    <row r="157" s="1" customFormat="1" ht="15" customHeight="1">
      <c r="B157" s="340"/>
      <c r="C157" s="367" t="s">
        <v>2168</v>
      </c>
      <c r="D157" s="315"/>
      <c r="E157" s="315"/>
      <c r="F157" s="368" t="s">
        <v>2147</v>
      </c>
      <c r="G157" s="315"/>
      <c r="H157" s="367" t="s">
        <v>2181</v>
      </c>
      <c r="I157" s="367" t="s">
        <v>2143</v>
      </c>
      <c r="J157" s="367">
        <v>50</v>
      </c>
      <c r="K157" s="363"/>
    </row>
    <row r="158" s="1" customFormat="1" ht="15" customHeight="1">
      <c r="B158" s="340"/>
      <c r="C158" s="367" t="s">
        <v>2166</v>
      </c>
      <c r="D158" s="315"/>
      <c r="E158" s="315"/>
      <c r="F158" s="368" t="s">
        <v>2147</v>
      </c>
      <c r="G158" s="315"/>
      <c r="H158" s="367" t="s">
        <v>2181</v>
      </c>
      <c r="I158" s="367" t="s">
        <v>2143</v>
      </c>
      <c r="J158" s="367">
        <v>50</v>
      </c>
      <c r="K158" s="363"/>
    </row>
    <row r="159" s="1" customFormat="1" ht="15" customHeight="1">
      <c r="B159" s="340"/>
      <c r="C159" s="367" t="s">
        <v>102</v>
      </c>
      <c r="D159" s="315"/>
      <c r="E159" s="315"/>
      <c r="F159" s="368" t="s">
        <v>2141</v>
      </c>
      <c r="G159" s="315"/>
      <c r="H159" s="367" t="s">
        <v>2203</v>
      </c>
      <c r="I159" s="367" t="s">
        <v>2143</v>
      </c>
      <c r="J159" s="367" t="s">
        <v>2204</v>
      </c>
      <c r="K159" s="363"/>
    </row>
    <row r="160" s="1" customFormat="1" ht="15" customHeight="1">
      <c r="B160" s="340"/>
      <c r="C160" s="367" t="s">
        <v>2205</v>
      </c>
      <c r="D160" s="315"/>
      <c r="E160" s="315"/>
      <c r="F160" s="368" t="s">
        <v>2141</v>
      </c>
      <c r="G160" s="315"/>
      <c r="H160" s="367" t="s">
        <v>2206</v>
      </c>
      <c r="I160" s="367" t="s">
        <v>2176</v>
      </c>
      <c r="J160" s="367"/>
      <c r="K160" s="363"/>
    </row>
    <row r="161" s="1" customFormat="1" ht="15" customHeight="1">
      <c r="B161" s="369"/>
      <c r="C161" s="349"/>
      <c r="D161" s="349"/>
      <c r="E161" s="349"/>
      <c r="F161" s="349"/>
      <c r="G161" s="349"/>
      <c r="H161" s="349"/>
      <c r="I161" s="349"/>
      <c r="J161" s="349"/>
      <c r="K161" s="370"/>
    </row>
    <row r="162" s="1" customFormat="1" ht="18.75" customHeight="1">
      <c r="B162" s="351"/>
      <c r="C162" s="361"/>
      <c r="D162" s="361"/>
      <c r="E162" s="361"/>
      <c r="F162" s="371"/>
      <c r="G162" s="361"/>
      <c r="H162" s="361"/>
      <c r="I162" s="361"/>
      <c r="J162" s="361"/>
      <c r="K162" s="351"/>
    </row>
    <row r="163" s="1" customFormat="1" ht="18.75" customHeight="1"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</row>
    <row r="164" s="1" customFormat="1" ht="7.5" customHeight="1">
      <c r="B164" s="302"/>
      <c r="C164" s="303"/>
      <c r="D164" s="303"/>
      <c r="E164" s="303"/>
      <c r="F164" s="303"/>
      <c r="G164" s="303"/>
      <c r="H164" s="303"/>
      <c r="I164" s="303"/>
      <c r="J164" s="303"/>
      <c r="K164" s="304"/>
    </row>
    <row r="165" s="1" customFormat="1" ht="45" customHeight="1">
      <c r="B165" s="305"/>
      <c r="C165" s="306" t="s">
        <v>2207</v>
      </c>
      <c r="D165" s="306"/>
      <c r="E165" s="306"/>
      <c r="F165" s="306"/>
      <c r="G165" s="306"/>
      <c r="H165" s="306"/>
      <c r="I165" s="306"/>
      <c r="J165" s="306"/>
      <c r="K165" s="307"/>
    </row>
    <row r="166" s="1" customFormat="1" ht="17.25" customHeight="1">
      <c r="B166" s="305"/>
      <c r="C166" s="330" t="s">
        <v>2135</v>
      </c>
      <c r="D166" s="330"/>
      <c r="E166" s="330"/>
      <c r="F166" s="330" t="s">
        <v>2136</v>
      </c>
      <c r="G166" s="372"/>
      <c r="H166" s="373" t="s">
        <v>54</v>
      </c>
      <c r="I166" s="373" t="s">
        <v>57</v>
      </c>
      <c r="J166" s="330" t="s">
        <v>2137</v>
      </c>
      <c r="K166" s="307"/>
    </row>
    <row r="167" s="1" customFormat="1" ht="17.25" customHeight="1">
      <c r="B167" s="308"/>
      <c r="C167" s="332" t="s">
        <v>2138</v>
      </c>
      <c r="D167" s="332"/>
      <c r="E167" s="332"/>
      <c r="F167" s="333" t="s">
        <v>2139</v>
      </c>
      <c r="G167" s="374"/>
      <c r="H167" s="375"/>
      <c r="I167" s="375"/>
      <c r="J167" s="332" t="s">
        <v>2140</v>
      </c>
      <c r="K167" s="310"/>
    </row>
    <row r="168" s="1" customFormat="1" ht="5.25" customHeight="1">
      <c r="B168" s="340"/>
      <c r="C168" s="335"/>
      <c r="D168" s="335"/>
      <c r="E168" s="335"/>
      <c r="F168" s="335"/>
      <c r="G168" s="336"/>
      <c r="H168" s="335"/>
      <c r="I168" s="335"/>
      <c r="J168" s="335"/>
      <c r="K168" s="363"/>
    </row>
    <row r="169" s="1" customFormat="1" ht="15" customHeight="1">
      <c r="B169" s="340"/>
      <c r="C169" s="315" t="s">
        <v>2144</v>
      </c>
      <c r="D169" s="315"/>
      <c r="E169" s="315"/>
      <c r="F169" s="338" t="s">
        <v>2141</v>
      </c>
      <c r="G169" s="315"/>
      <c r="H169" s="315" t="s">
        <v>2181</v>
      </c>
      <c r="I169" s="315" t="s">
        <v>2143</v>
      </c>
      <c r="J169" s="315">
        <v>120</v>
      </c>
      <c r="K169" s="363"/>
    </row>
    <row r="170" s="1" customFormat="1" ht="15" customHeight="1">
      <c r="B170" s="340"/>
      <c r="C170" s="315" t="s">
        <v>2190</v>
      </c>
      <c r="D170" s="315"/>
      <c r="E170" s="315"/>
      <c r="F170" s="338" t="s">
        <v>2141</v>
      </c>
      <c r="G170" s="315"/>
      <c r="H170" s="315" t="s">
        <v>2191</v>
      </c>
      <c r="I170" s="315" t="s">
        <v>2143</v>
      </c>
      <c r="J170" s="315" t="s">
        <v>2192</v>
      </c>
      <c r="K170" s="363"/>
    </row>
    <row r="171" s="1" customFormat="1" ht="15" customHeight="1">
      <c r="B171" s="340"/>
      <c r="C171" s="315" t="s">
        <v>2089</v>
      </c>
      <c r="D171" s="315"/>
      <c r="E171" s="315"/>
      <c r="F171" s="338" t="s">
        <v>2141</v>
      </c>
      <c r="G171" s="315"/>
      <c r="H171" s="315" t="s">
        <v>2208</v>
      </c>
      <c r="I171" s="315" t="s">
        <v>2143</v>
      </c>
      <c r="J171" s="315" t="s">
        <v>2192</v>
      </c>
      <c r="K171" s="363"/>
    </row>
    <row r="172" s="1" customFormat="1" ht="15" customHeight="1">
      <c r="B172" s="340"/>
      <c r="C172" s="315" t="s">
        <v>2146</v>
      </c>
      <c r="D172" s="315"/>
      <c r="E172" s="315"/>
      <c r="F172" s="338" t="s">
        <v>2147</v>
      </c>
      <c r="G172" s="315"/>
      <c r="H172" s="315" t="s">
        <v>2208</v>
      </c>
      <c r="I172" s="315" t="s">
        <v>2143</v>
      </c>
      <c r="J172" s="315">
        <v>50</v>
      </c>
      <c r="K172" s="363"/>
    </row>
    <row r="173" s="1" customFormat="1" ht="15" customHeight="1">
      <c r="B173" s="340"/>
      <c r="C173" s="315" t="s">
        <v>2149</v>
      </c>
      <c r="D173" s="315"/>
      <c r="E173" s="315"/>
      <c r="F173" s="338" t="s">
        <v>2141</v>
      </c>
      <c r="G173" s="315"/>
      <c r="H173" s="315" t="s">
        <v>2208</v>
      </c>
      <c r="I173" s="315" t="s">
        <v>2151</v>
      </c>
      <c r="J173" s="315"/>
      <c r="K173" s="363"/>
    </row>
    <row r="174" s="1" customFormat="1" ht="15" customHeight="1">
      <c r="B174" s="340"/>
      <c r="C174" s="315" t="s">
        <v>2160</v>
      </c>
      <c r="D174" s="315"/>
      <c r="E174" s="315"/>
      <c r="F174" s="338" t="s">
        <v>2147</v>
      </c>
      <c r="G174" s="315"/>
      <c r="H174" s="315" t="s">
        <v>2208</v>
      </c>
      <c r="I174" s="315" t="s">
        <v>2143</v>
      </c>
      <c r="J174" s="315">
        <v>50</v>
      </c>
      <c r="K174" s="363"/>
    </row>
    <row r="175" s="1" customFormat="1" ht="15" customHeight="1">
      <c r="B175" s="340"/>
      <c r="C175" s="315" t="s">
        <v>2168</v>
      </c>
      <c r="D175" s="315"/>
      <c r="E175" s="315"/>
      <c r="F175" s="338" t="s">
        <v>2147</v>
      </c>
      <c r="G175" s="315"/>
      <c r="H175" s="315" t="s">
        <v>2208</v>
      </c>
      <c r="I175" s="315" t="s">
        <v>2143</v>
      </c>
      <c r="J175" s="315">
        <v>50</v>
      </c>
      <c r="K175" s="363"/>
    </row>
    <row r="176" s="1" customFormat="1" ht="15" customHeight="1">
      <c r="B176" s="340"/>
      <c r="C176" s="315" t="s">
        <v>2166</v>
      </c>
      <c r="D176" s="315"/>
      <c r="E176" s="315"/>
      <c r="F176" s="338" t="s">
        <v>2147</v>
      </c>
      <c r="G176" s="315"/>
      <c r="H176" s="315" t="s">
        <v>2208</v>
      </c>
      <c r="I176" s="315" t="s">
        <v>2143</v>
      </c>
      <c r="J176" s="315">
        <v>50</v>
      </c>
      <c r="K176" s="363"/>
    </row>
    <row r="177" s="1" customFormat="1" ht="15" customHeight="1">
      <c r="B177" s="340"/>
      <c r="C177" s="315" t="s">
        <v>111</v>
      </c>
      <c r="D177" s="315"/>
      <c r="E177" s="315"/>
      <c r="F177" s="338" t="s">
        <v>2141</v>
      </c>
      <c r="G177" s="315"/>
      <c r="H177" s="315" t="s">
        <v>2209</v>
      </c>
      <c r="I177" s="315" t="s">
        <v>2210</v>
      </c>
      <c r="J177" s="315"/>
      <c r="K177" s="363"/>
    </row>
    <row r="178" s="1" customFormat="1" ht="15" customHeight="1">
      <c r="B178" s="340"/>
      <c r="C178" s="315" t="s">
        <v>57</v>
      </c>
      <c r="D178" s="315"/>
      <c r="E178" s="315"/>
      <c r="F178" s="338" t="s">
        <v>2141</v>
      </c>
      <c r="G178" s="315"/>
      <c r="H178" s="315" t="s">
        <v>2211</v>
      </c>
      <c r="I178" s="315" t="s">
        <v>2212</v>
      </c>
      <c r="J178" s="315">
        <v>1</v>
      </c>
      <c r="K178" s="363"/>
    </row>
    <row r="179" s="1" customFormat="1" ht="15" customHeight="1">
      <c r="B179" s="340"/>
      <c r="C179" s="315" t="s">
        <v>53</v>
      </c>
      <c r="D179" s="315"/>
      <c r="E179" s="315"/>
      <c r="F179" s="338" t="s">
        <v>2141</v>
      </c>
      <c r="G179" s="315"/>
      <c r="H179" s="315" t="s">
        <v>2213</v>
      </c>
      <c r="I179" s="315" t="s">
        <v>2143</v>
      </c>
      <c r="J179" s="315">
        <v>20</v>
      </c>
      <c r="K179" s="363"/>
    </row>
    <row r="180" s="1" customFormat="1" ht="15" customHeight="1">
      <c r="B180" s="340"/>
      <c r="C180" s="315" t="s">
        <v>54</v>
      </c>
      <c r="D180" s="315"/>
      <c r="E180" s="315"/>
      <c r="F180" s="338" t="s">
        <v>2141</v>
      </c>
      <c r="G180" s="315"/>
      <c r="H180" s="315" t="s">
        <v>2214</v>
      </c>
      <c r="I180" s="315" t="s">
        <v>2143</v>
      </c>
      <c r="J180" s="315">
        <v>255</v>
      </c>
      <c r="K180" s="363"/>
    </row>
    <row r="181" s="1" customFormat="1" ht="15" customHeight="1">
      <c r="B181" s="340"/>
      <c r="C181" s="315" t="s">
        <v>112</v>
      </c>
      <c r="D181" s="315"/>
      <c r="E181" s="315"/>
      <c r="F181" s="338" t="s">
        <v>2141</v>
      </c>
      <c r="G181" s="315"/>
      <c r="H181" s="315" t="s">
        <v>2105</v>
      </c>
      <c r="I181" s="315" t="s">
        <v>2143</v>
      </c>
      <c r="J181" s="315">
        <v>10</v>
      </c>
      <c r="K181" s="363"/>
    </row>
    <row r="182" s="1" customFormat="1" ht="15" customHeight="1">
      <c r="B182" s="340"/>
      <c r="C182" s="315" t="s">
        <v>113</v>
      </c>
      <c r="D182" s="315"/>
      <c r="E182" s="315"/>
      <c r="F182" s="338" t="s">
        <v>2141</v>
      </c>
      <c r="G182" s="315"/>
      <c r="H182" s="315" t="s">
        <v>2215</v>
      </c>
      <c r="I182" s="315" t="s">
        <v>2176</v>
      </c>
      <c r="J182" s="315"/>
      <c r="K182" s="363"/>
    </row>
    <row r="183" s="1" customFormat="1" ht="15" customHeight="1">
      <c r="B183" s="340"/>
      <c r="C183" s="315" t="s">
        <v>2216</v>
      </c>
      <c r="D183" s="315"/>
      <c r="E183" s="315"/>
      <c r="F183" s="338" t="s">
        <v>2141</v>
      </c>
      <c r="G183" s="315"/>
      <c r="H183" s="315" t="s">
        <v>2217</v>
      </c>
      <c r="I183" s="315" t="s">
        <v>2176</v>
      </c>
      <c r="J183" s="315"/>
      <c r="K183" s="363"/>
    </row>
    <row r="184" s="1" customFormat="1" ht="15" customHeight="1">
      <c r="B184" s="340"/>
      <c r="C184" s="315" t="s">
        <v>2205</v>
      </c>
      <c r="D184" s="315"/>
      <c r="E184" s="315"/>
      <c r="F184" s="338" t="s">
        <v>2141</v>
      </c>
      <c r="G184" s="315"/>
      <c r="H184" s="315" t="s">
        <v>2218</v>
      </c>
      <c r="I184" s="315" t="s">
        <v>2176</v>
      </c>
      <c r="J184" s="315"/>
      <c r="K184" s="363"/>
    </row>
    <row r="185" s="1" customFormat="1" ht="15" customHeight="1">
      <c r="B185" s="340"/>
      <c r="C185" s="315" t="s">
        <v>115</v>
      </c>
      <c r="D185" s="315"/>
      <c r="E185" s="315"/>
      <c r="F185" s="338" t="s">
        <v>2147</v>
      </c>
      <c r="G185" s="315"/>
      <c r="H185" s="315" t="s">
        <v>2219</v>
      </c>
      <c r="I185" s="315" t="s">
        <v>2143</v>
      </c>
      <c r="J185" s="315">
        <v>50</v>
      </c>
      <c r="K185" s="363"/>
    </row>
    <row r="186" s="1" customFormat="1" ht="15" customHeight="1">
      <c r="B186" s="340"/>
      <c r="C186" s="315" t="s">
        <v>2220</v>
      </c>
      <c r="D186" s="315"/>
      <c r="E186" s="315"/>
      <c r="F186" s="338" t="s">
        <v>2147</v>
      </c>
      <c r="G186" s="315"/>
      <c r="H186" s="315" t="s">
        <v>2221</v>
      </c>
      <c r="I186" s="315" t="s">
        <v>2222</v>
      </c>
      <c r="J186" s="315"/>
      <c r="K186" s="363"/>
    </row>
    <row r="187" s="1" customFormat="1" ht="15" customHeight="1">
      <c r="B187" s="340"/>
      <c r="C187" s="315" t="s">
        <v>2223</v>
      </c>
      <c r="D187" s="315"/>
      <c r="E187" s="315"/>
      <c r="F187" s="338" t="s">
        <v>2147</v>
      </c>
      <c r="G187" s="315"/>
      <c r="H187" s="315" t="s">
        <v>2224</v>
      </c>
      <c r="I187" s="315" t="s">
        <v>2222</v>
      </c>
      <c r="J187" s="315"/>
      <c r="K187" s="363"/>
    </row>
    <row r="188" s="1" customFormat="1" ht="15" customHeight="1">
      <c r="B188" s="340"/>
      <c r="C188" s="315" t="s">
        <v>2225</v>
      </c>
      <c r="D188" s="315"/>
      <c r="E188" s="315"/>
      <c r="F188" s="338" t="s">
        <v>2147</v>
      </c>
      <c r="G188" s="315"/>
      <c r="H188" s="315" t="s">
        <v>2226</v>
      </c>
      <c r="I188" s="315" t="s">
        <v>2222</v>
      </c>
      <c r="J188" s="315"/>
      <c r="K188" s="363"/>
    </row>
    <row r="189" s="1" customFormat="1" ht="15" customHeight="1">
      <c r="B189" s="340"/>
      <c r="C189" s="376" t="s">
        <v>2227</v>
      </c>
      <c r="D189" s="315"/>
      <c r="E189" s="315"/>
      <c r="F189" s="338" t="s">
        <v>2147</v>
      </c>
      <c r="G189" s="315"/>
      <c r="H189" s="315" t="s">
        <v>2228</v>
      </c>
      <c r="I189" s="315" t="s">
        <v>2229</v>
      </c>
      <c r="J189" s="377" t="s">
        <v>2230</v>
      </c>
      <c r="K189" s="363"/>
    </row>
    <row r="190" s="17" customFormat="1" ht="15" customHeight="1">
      <c r="B190" s="378"/>
      <c r="C190" s="379" t="s">
        <v>2231</v>
      </c>
      <c r="D190" s="380"/>
      <c r="E190" s="380"/>
      <c r="F190" s="381" t="s">
        <v>2147</v>
      </c>
      <c r="G190" s="380"/>
      <c r="H190" s="380" t="s">
        <v>2232</v>
      </c>
      <c r="I190" s="380" t="s">
        <v>2229</v>
      </c>
      <c r="J190" s="382" t="s">
        <v>2230</v>
      </c>
      <c r="K190" s="383"/>
    </row>
    <row r="191" s="1" customFormat="1" ht="15" customHeight="1">
      <c r="B191" s="340"/>
      <c r="C191" s="376" t="s">
        <v>42</v>
      </c>
      <c r="D191" s="315"/>
      <c r="E191" s="315"/>
      <c r="F191" s="338" t="s">
        <v>2141</v>
      </c>
      <c r="G191" s="315"/>
      <c r="H191" s="312" t="s">
        <v>2233</v>
      </c>
      <c r="I191" s="315" t="s">
        <v>2234</v>
      </c>
      <c r="J191" s="315"/>
      <c r="K191" s="363"/>
    </row>
    <row r="192" s="1" customFormat="1" ht="15" customHeight="1">
      <c r="B192" s="340"/>
      <c r="C192" s="376" t="s">
        <v>2235</v>
      </c>
      <c r="D192" s="315"/>
      <c r="E192" s="315"/>
      <c r="F192" s="338" t="s">
        <v>2141</v>
      </c>
      <c r="G192" s="315"/>
      <c r="H192" s="315" t="s">
        <v>2236</v>
      </c>
      <c r="I192" s="315" t="s">
        <v>2176</v>
      </c>
      <c r="J192" s="315"/>
      <c r="K192" s="363"/>
    </row>
    <row r="193" s="1" customFormat="1" ht="15" customHeight="1">
      <c r="B193" s="340"/>
      <c r="C193" s="376" t="s">
        <v>2237</v>
      </c>
      <c r="D193" s="315"/>
      <c r="E193" s="315"/>
      <c r="F193" s="338" t="s">
        <v>2141</v>
      </c>
      <c r="G193" s="315"/>
      <c r="H193" s="315" t="s">
        <v>2238</v>
      </c>
      <c r="I193" s="315" t="s">
        <v>2176</v>
      </c>
      <c r="J193" s="315"/>
      <c r="K193" s="363"/>
    </row>
    <row r="194" s="1" customFormat="1" ht="15" customHeight="1">
      <c r="B194" s="340"/>
      <c r="C194" s="376" t="s">
        <v>2239</v>
      </c>
      <c r="D194" s="315"/>
      <c r="E194" s="315"/>
      <c r="F194" s="338" t="s">
        <v>2147</v>
      </c>
      <c r="G194" s="315"/>
      <c r="H194" s="315" t="s">
        <v>2240</v>
      </c>
      <c r="I194" s="315" t="s">
        <v>2176</v>
      </c>
      <c r="J194" s="315"/>
      <c r="K194" s="363"/>
    </row>
    <row r="195" s="1" customFormat="1" ht="15" customHeight="1">
      <c r="B195" s="369"/>
      <c r="C195" s="384"/>
      <c r="D195" s="349"/>
      <c r="E195" s="349"/>
      <c r="F195" s="349"/>
      <c r="G195" s="349"/>
      <c r="H195" s="349"/>
      <c r="I195" s="349"/>
      <c r="J195" s="349"/>
      <c r="K195" s="370"/>
    </row>
    <row r="196" s="1" customFormat="1" ht="18.75" customHeight="1">
      <c r="B196" s="351"/>
      <c r="C196" s="361"/>
      <c r="D196" s="361"/>
      <c r="E196" s="361"/>
      <c r="F196" s="371"/>
      <c r="G196" s="361"/>
      <c r="H196" s="361"/>
      <c r="I196" s="361"/>
      <c r="J196" s="361"/>
      <c r="K196" s="351"/>
    </row>
    <row r="197" s="1" customFormat="1" ht="18.75" customHeight="1">
      <c r="B197" s="351"/>
      <c r="C197" s="361"/>
      <c r="D197" s="361"/>
      <c r="E197" s="361"/>
      <c r="F197" s="371"/>
      <c r="G197" s="361"/>
      <c r="H197" s="361"/>
      <c r="I197" s="361"/>
      <c r="J197" s="361"/>
      <c r="K197" s="351"/>
    </row>
    <row r="198" s="1" customFormat="1" ht="18.75" customHeight="1">
      <c r="B198" s="323"/>
      <c r="C198" s="323"/>
      <c r="D198" s="323"/>
      <c r="E198" s="323"/>
      <c r="F198" s="323"/>
      <c r="G198" s="323"/>
      <c r="H198" s="323"/>
      <c r="I198" s="323"/>
      <c r="J198" s="323"/>
      <c r="K198" s="323"/>
    </row>
    <row r="199" s="1" customFormat="1" ht="13.5">
      <c r="B199" s="302"/>
      <c r="C199" s="303"/>
      <c r="D199" s="303"/>
      <c r="E199" s="303"/>
      <c r="F199" s="303"/>
      <c r="G199" s="303"/>
      <c r="H199" s="303"/>
      <c r="I199" s="303"/>
      <c r="J199" s="303"/>
      <c r="K199" s="304"/>
    </row>
    <row r="200" s="1" customFormat="1" ht="21">
      <c r="B200" s="305"/>
      <c r="C200" s="306" t="s">
        <v>2241</v>
      </c>
      <c r="D200" s="306"/>
      <c r="E200" s="306"/>
      <c r="F200" s="306"/>
      <c r="G200" s="306"/>
      <c r="H200" s="306"/>
      <c r="I200" s="306"/>
      <c r="J200" s="306"/>
      <c r="K200" s="307"/>
    </row>
    <row r="201" s="1" customFormat="1" ht="25.5" customHeight="1">
      <c r="B201" s="305"/>
      <c r="C201" s="385" t="s">
        <v>2242</v>
      </c>
      <c r="D201" s="385"/>
      <c r="E201" s="385"/>
      <c r="F201" s="385" t="s">
        <v>2243</v>
      </c>
      <c r="G201" s="386"/>
      <c r="H201" s="385" t="s">
        <v>2244</v>
      </c>
      <c r="I201" s="385"/>
      <c r="J201" s="385"/>
      <c r="K201" s="307"/>
    </row>
    <row r="202" s="1" customFormat="1" ht="5.25" customHeight="1">
      <c r="B202" s="340"/>
      <c r="C202" s="335"/>
      <c r="D202" s="335"/>
      <c r="E202" s="335"/>
      <c r="F202" s="335"/>
      <c r="G202" s="361"/>
      <c r="H202" s="335"/>
      <c r="I202" s="335"/>
      <c r="J202" s="335"/>
      <c r="K202" s="363"/>
    </row>
    <row r="203" s="1" customFormat="1" ht="15" customHeight="1">
      <c r="B203" s="340"/>
      <c r="C203" s="315" t="s">
        <v>2234</v>
      </c>
      <c r="D203" s="315"/>
      <c r="E203" s="315"/>
      <c r="F203" s="338" t="s">
        <v>43</v>
      </c>
      <c r="G203" s="315"/>
      <c r="H203" s="315" t="s">
        <v>2245</v>
      </c>
      <c r="I203" s="315"/>
      <c r="J203" s="315"/>
      <c r="K203" s="363"/>
    </row>
    <row r="204" s="1" customFormat="1" ht="15" customHeight="1">
      <c r="B204" s="340"/>
      <c r="C204" s="315"/>
      <c r="D204" s="315"/>
      <c r="E204" s="315"/>
      <c r="F204" s="338" t="s">
        <v>44</v>
      </c>
      <c r="G204" s="315"/>
      <c r="H204" s="315" t="s">
        <v>2246</v>
      </c>
      <c r="I204" s="315"/>
      <c r="J204" s="315"/>
      <c r="K204" s="363"/>
    </row>
    <row r="205" s="1" customFormat="1" ht="15" customHeight="1">
      <c r="B205" s="340"/>
      <c r="C205" s="315"/>
      <c r="D205" s="315"/>
      <c r="E205" s="315"/>
      <c r="F205" s="338" t="s">
        <v>47</v>
      </c>
      <c r="G205" s="315"/>
      <c r="H205" s="315" t="s">
        <v>2247</v>
      </c>
      <c r="I205" s="315"/>
      <c r="J205" s="315"/>
      <c r="K205" s="363"/>
    </row>
    <row r="206" s="1" customFormat="1" ht="15" customHeight="1">
      <c r="B206" s="340"/>
      <c r="C206" s="315"/>
      <c r="D206" s="315"/>
      <c r="E206" s="315"/>
      <c r="F206" s="338" t="s">
        <v>45</v>
      </c>
      <c r="G206" s="315"/>
      <c r="H206" s="315" t="s">
        <v>2248</v>
      </c>
      <c r="I206" s="315"/>
      <c r="J206" s="315"/>
      <c r="K206" s="363"/>
    </row>
    <row r="207" s="1" customFormat="1" ht="15" customHeight="1">
      <c r="B207" s="340"/>
      <c r="C207" s="315"/>
      <c r="D207" s="315"/>
      <c r="E207" s="315"/>
      <c r="F207" s="338" t="s">
        <v>46</v>
      </c>
      <c r="G207" s="315"/>
      <c r="H207" s="315" t="s">
        <v>2249</v>
      </c>
      <c r="I207" s="315"/>
      <c r="J207" s="315"/>
      <c r="K207" s="363"/>
    </row>
    <row r="208" s="1" customFormat="1" ht="15" customHeight="1">
      <c r="B208" s="340"/>
      <c r="C208" s="315"/>
      <c r="D208" s="315"/>
      <c r="E208" s="315"/>
      <c r="F208" s="338"/>
      <c r="G208" s="315"/>
      <c r="H208" s="315"/>
      <c r="I208" s="315"/>
      <c r="J208" s="315"/>
      <c r="K208" s="363"/>
    </row>
    <row r="209" s="1" customFormat="1" ht="15" customHeight="1">
      <c r="B209" s="340"/>
      <c r="C209" s="315" t="s">
        <v>2188</v>
      </c>
      <c r="D209" s="315"/>
      <c r="E209" s="315"/>
      <c r="F209" s="338" t="s">
        <v>79</v>
      </c>
      <c r="G209" s="315"/>
      <c r="H209" s="315" t="s">
        <v>2250</v>
      </c>
      <c r="I209" s="315"/>
      <c r="J209" s="315"/>
      <c r="K209" s="363"/>
    </row>
    <row r="210" s="1" customFormat="1" ht="15" customHeight="1">
      <c r="B210" s="340"/>
      <c r="C210" s="315"/>
      <c r="D210" s="315"/>
      <c r="E210" s="315"/>
      <c r="F210" s="338" t="s">
        <v>2084</v>
      </c>
      <c r="G210" s="315"/>
      <c r="H210" s="315" t="s">
        <v>2085</v>
      </c>
      <c r="I210" s="315"/>
      <c r="J210" s="315"/>
      <c r="K210" s="363"/>
    </row>
    <row r="211" s="1" customFormat="1" ht="15" customHeight="1">
      <c r="B211" s="340"/>
      <c r="C211" s="315"/>
      <c r="D211" s="315"/>
      <c r="E211" s="315"/>
      <c r="F211" s="338" t="s">
        <v>2082</v>
      </c>
      <c r="G211" s="315"/>
      <c r="H211" s="315" t="s">
        <v>2251</v>
      </c>
      <c r="I211" s="315"/>
      <c r="J211" s="315"/>
      <c r="K211" s="363"/>
    </row>
    <row r="212" s="1" customFormat="1" ht="15" customHeight="1">
      <c r="B212" s="387"/>
      <c r="C212" s="315"/>
      <c r="D212" s="315"/>
      <c r="E212" s="315"/>
      <c r="F212" s="338" t="s">
        <v>2086</v>
      </c>
      <c r="G212" s="376"/>
      <c r="H212" s="367" t="s">
        <v>78</v>
      </c>
      <c r="I212" s="367"/>
      <c r="J212" s="367"/>
      <c r="K212" s="388"/>
    </row>
    <row r="213" s="1" customFormat="1" ht="15" customHeight="1">
      <c r="B213" s="387"/>
      <c r="C213" s="315"/>
      <c r="D213" s="315"/>
      <c r="E213" s="315"/>
      <c r="F213" s="338" t="s">
        <v>2087</v>
      </c>
      <c r="G213" s="376"/>
      <c r="H213" s="367" t="s">
        <v>2252</v>
      </c>
      <c r="I213" s="367"/>
      <c r="J213" s="367"/>
      <c r="K213" s="388"/>
    </row>
    <row r="214" s="1" customFormat="1" ht="15" customHeight="1">
      <c r="B214" s="387"/>
      <c r="C214" s="315"/>
      <c r="D214" s="315"/>
      <c r="E214" s="315"/>
      <c r="F214" s="338"/>
      <c r="G214" s="376"/>
      <c r="H214" s="367"/>
      <c r="I214" s="367"/>
      <c r="J214" s="367"/>
      <c r="K214" s="388"/>
    </row>
    <row r="215" s="1" customFormat="1" ht="15" customHeight="1">
      <c r="B215" s="387"/>
      <c r="C215" s="315" t="s">
        <v>2212</v>
      </c>
      <c r="D215" s="315"/>
      <c r="E215" s="315"/>
      <c r="F215" s="338">
        <v>1</v>
      </c>
      <c r="G215" s="376"/>
      <c r="H215" s="367" t="s">
        <v>2253</v>
      </c>
      <c r="I215" s="367"/>
      <c r="J215" s="367"/>
      <c r="K215" s="388"/>
    </row>
    <row r="216" s="1" customFormat="1" ht="15" customHeight="1">
      <c r="B216" s="387"/>
      <c r="C216" s="315"/>
      <c r="D216" s="315"/>
      <c r="E216" s="315"/>
      <c r="F216" s="338">
        <v>2</v>
      </c>
      <c r="G216" s="376"/>
      <c r="H216" s="367" t="s">
        <v>2254</v>
      </c>
      <c r="I216" s="367"/>
      <c r="J216" s="367"/>
      <c r="K216" s="388"/>
    </row>
    <row r="217" s="1" customFormat="1" ht="15" customHeight="1">
      <c r="B217" s="387"/>
      <c r="C217" s="315"/>
      <c r="D217" s="315"/>
      <c r="E217" s="315"/>
      <c r="F217" s="338">
        <v>3</v>
      </c>
      <c r="G217" s="376"/>
      <c r="H217" s="367" t="s">
        <v>2255</v>
      </c>
      <c r="I217" s="367"/>
      <c r="J217" s="367"/>
      <c r="K217" s="388"/>
    </row>
    <row r="218" s="1" customFormat="1" ht="15" customHeight="1">
      <c r="B218" s="387"/>
      <c r="C218" s="315"/>
      <c r="D218" s="315"/>
      <c r="E218" s="315"/>
      <c r="F218" s="338">
        <v>4</v>
      </c>
      <c r="G218" s="376"/>
      <c r="H218" s="367" t="s">
        <v>2256</v>
      </c>
      <c r="I218" s="367"/>
      <c r="J218" s="367"/>
      <c r="K218" s="388"/>
    </row>
    <row r="219" s="1" customFormat="1" ht="12.75" customHeight="1">
      <c r="B219" s="389"/>
      <c r="C219" s="390"/>
      <c r="D219" s="390"/>
      <c r="E219" s="390"/>
      <c r="F219" s="390"/>
      <c r="G219" s="390"/>
      <c r="H219" s="390"/>
      <c r="I219" s="390"/>
      <c r="J219" s="390"/>
      <c r="K219" s="39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Jakub Vágner</dc:creator>
  <cp:lastModifiedBy>Jakub Vágner</cp:lastModifiedBy>
  <dcterms:created xsi:type="dcterms:W3CDTF">2024-12-22T17:02:50Z</dcterms:created>
  <dcterms:modified xsi:type="dcterms:W3CDTF">2024-12-22T17:03:10Z</dcterms:modified>
</cp:coreProperties>
</file>