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0730" windowHeight="11760"/>
  </bookViews>
  <sheets>
    <sheet name="Celkový rozpočet" sheetId="7" r:id="rId1"/>
    <sheet name="Položka č. 1" sheetId="1" r:id="rId2"/>
    <sheet name="Položka č. 2" sheetId="2" r:id="rId3"/>
    <sheet name="Položka č. 3" sheetId="3" r:id="rId4"/>
    <sheet name="Položka č. 4" sheetId="4" r:id="rId5"/>
    <sheet name="Položka č. 5" sheetId="5" r:id="rId6"/>
    <sheet name="Položka č. 6" sheetId="6" r:id="rId7"/>
  </sheets>
  <calcPr calcId="125725"/>
</workbook>
</file>

<file path=xl/calcChain.xml><?xml version="1.0" encoding="utf-8"?>
<calcChain xmlns="http://schemas.openxmlformats.org/spreadsheetml/2006/main">
  <c r="C8" i="7"/>
  <c r="C7"/>
  <c r="D7" s="1"/>
  <c r="E7" s="1"/>
  <c r="C6"/>
  <c r="D6" s="1"/>
  <c r="C4"/>
  <c r="D8"/>
  <c r="E8" s="1"/>
  <c r="E6" l="1"/>
  <c r="D4"/>
  <c r="E4" s="1"/>
  <c r="F4" i="6"/>
  <c r="F3"/>
  <c r="G3" s="1"/>
  <c r="H3" s="1"/>
  <c r="F4" i="5"/>
  <c r="G4" s="1"/>
  <c r="H4" s="1"/>
  <c r="G3"/>
  <c r="H3" s="1"/>
  <c r="F3"/>
  <c r="G8" i="4"/>
  <c r="H8" s="1"/>
  <c r="F8"/>
  <c r="F7"/>
  <c r="F6"/>
  <c r="F5"/>
  <c r="G5" s="1"/>
  <c r="H5" s="1"/>
  <c r="F3"/>
  <c r="G3" s="1"/>
  <c r="H3" s="1"/>
  <c r="C5" i="7"/>
  <c r="D5" s="1"/>
  <c r="E5" s="1"/>
  <c r="F38" i="3"/>
  <c r="G38" s="1"/>
  <c r="F37"/>
  <c r="G37" s="1"/>
  <c r="G36"/>
  <c r="H36" s="1"/>
  <c r="F36"/>
  <c r="F35"/>
  <c r="F34"/>
  <c r="G34" s="1"/>
  <c r="F33"/>
  <c r="G33" s="1"/>
  <c r="H33" s="1"/>
  <c r="G32"/>
  <c r="H32" s="1"/>
  <c r="F32"/>
  <c r="F31"/>
  <c r="F30"/>
  <c r="G30" s="1"/>
  <c r="F29"/>
  <c r="G29" s="1"/>
  <c r="H29" s="1"/>
  <c r="G28"/>
  <c r="H28" s="1"/>
  <c r="F28"/>
  <c r="F27"/>
  <c r="F26"/>
  <c r="G26" s="1"/>
  <c r="F25"/>
  <c r="G25" s="1"/>
  <c r="H25" s="1"/>
  <c r="G24"/>
  <c r="H24" s="1"/>
  <c r="F24"/>
  <c r="F23"/>
  <c r="F22"/>
  <c r="G22" s="1"/>
  <c r="F21"/>
  <c r="G21" s="1"/>
  <c r="H21" s="1"/>
  <c r="G20"/>
  <c r="H20" s="1"/>
  <c r="F20"/>
  <c r="F19"/>
  <c r="F18"/>
  <c r="G18" s="1"/>
  <c r="F17"/>
  <c r="G17" s="1"/>
  <c r="H17" s="1"/>
  <c r="G16"/>
  <c r="H16" s="1"/>
  <c r="F16"/>
  <c r="F15"/>
  <c r="F14"/>
  <c r="G14" s="1"/>
  <c r="F13"/>
  <c r="G13" s="1"/>
  <c r="H13" s="1"/>
  <c r="G12"/>
  <c r="H12" s="1"/>
  <c r="F12"/>
  <c r="F11"/>
  <c r="F10"/>
  <c r="G10" s="1"/>
  <c r="F9"/>
  <c r="G9" s="1"/>
  <c r="H9" s="1"/>
  <c r="G8"/>
  <c r="H8" s="1"/>
  <c r="F8"/>
  <c r="F7"/>
  <c r="F6"/>
  <c r="G6" s="1"/>
  <c r="F5"/>
  <c r="G5" s="1"/>
  <c r="H5" s="1"/>
  <c r="G4"/>
  <c r="H4" s="1"/>
  <c r="F4"/>
  <c r="F3"/>
  <c r="F39" s="1"/>
  <c r="F4" i="2"/>
  <c r="F3"/>
  <c r="F4" i="1"/>
  <c r="G4" s="1"/>
  <c r="H4" s="1"/>
  <c r="F3"/>
  <c r="G3" s="1"/>
  <c r="G5" l="1"/>
  <c r="F5"/>
  <c r="C3" i="7" s="1"/>
  <c r="C9" s="1"/>
  <c r="D9" s="1"/>
  <c r="H4" i="6"/>
  <c r="G4"/>
  <c r="H6" i="4"/>
  <c r="G7"/>
  <c r="H7" s="1"/>
  <c r="G6"/>
  <c r="F9"/>
  <c r="H11" i="3"/>
  <c r="H15"/>
  <c r="H37"/>
  <c r="H3"/>
  <c r="H39" s="1"/>
  <c r="G15"/>
  <c r="G27"/>
  <c r="H27" s="1"/>
  <c r="G31"/>
  <c r="H31" s="1"/>
  <c r="H6"/>
  <c r="H10"/>
  <c r="H14"/>
  <c r="H18"/>
  <c r="H22"/>
  <c r="H26"/>
  <c r="H30"/>
  <c r="H34"/>
  <c r="H38"/>
  <c r="G3"/>
  <c r="G39" s="1"/>
  <c r="G7"/>
  <c r="H7" s="1"/>
  <c r="G11"/>
  <c r="G19"/>
  <c r="H19" s="1"/>
  <c r="G23"/>
  <c r="H23" s="1"/>
  <c r="G35"/>
  <c r="H35" s="1"/>
  <c r="H3" i="2"/>
  <c r="H4" s="1"/>
  <c r="G3"/>
  <c r="G4" s="1"/>
  <c r="H3" i="1"/>
  <c r="H5" s="1"/>
  <c r="D3" i="7" l="1"/>
  <c r="E3" s="1"/>
  <c r="E9"/>
  <c r="G9" i="4"/>
  <c r="H9" s="1"/>
</calcChain>
</file>

<file path=xl/sharedStrings.xml><?xml version="1.0" encoding="utf-8"?>
<sst xmlns="http://schemas.openxmlformats.org/spreadsheetml/2006/main" count="159" uniqueCount="69">
  <si>
    <t>Vybavení</t>
  </si>
  <si>
    <t>Měrná jednotka</t>
  </si>
  <si>
    <t>Počet jednotek</t>
  </si>
  <si>
    <t>Jednotková cena</t>
  </si>
  <si>
    <t>Náklady v Kč bez DPH</t>
  </si>
  <si>
    <t xml:space="preserve">DPH </t>
  </si>
  <si>
    <t>Náklady v Kč včetně DPH</t>
  </si>
  <si>
    <r>
      <t xml:space="preserve">Dílenské stoly žáci - se zásuvkami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rozměr min. 840x1200x600mm
min. 4 zásuvky 
zásuvky na vodicích lištách s 80 % výsuvem
nosnost zásuvky min. 15 kg
pracovní deska z masivní dřevěné spárovky min. tl. 25 mm
rektifikační patky pro vyrovnávání nerovnosti podlahy
nosnost stolu min. 300 kg</t>
    </r>
  </si>
  <si>
    <r>
      <t xml:space="preserve">Dílenské stoly žáci - se zásuvkami a skříňkou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rozměr min. 840x1700x600 mm
9 zásuvek
1 skříňka
zásuvky na vodicích lištách s 80 % výsuvem
nosnost zásuvky min. 15 kg
dvířka skříněk se zámky a min. dvěma klíči
pracovní deska z masivní dřevěné spárovky min. tl. 25 mm
rektifikační patky pro vyrovnávání nerovnosti podlahy
nosnost stolu min. 300 kg</t>
    </r>
  </si>
  <si>
    <t>Cena celkem</t>
  </si>
  <si>
    <r>
      <t xml:space="preserve">Dílenské skříně se zásuvkami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
</t>
    </r>
    <r>
      <rPr>
        <sz val="11"/>
        <color theme="1"/>
        <rFont val="Calibri"/>
        <family val="2"/>
        <charset val="238"/>
        <scheme val="minor"/>
      </rPr>
      <t>konstrukce z ocelového plechu
výškově nastavitelnépolice min. po 25 mm
nosnost každé police a každé zásuvky min. 50 kg
uzamykatelné dvěře 
zásuvky s kuličkovými pojezdy a vysunutím ve 100% hloubky</t>
    </r>
  </si>
  <si>
    <r>
      <t xml:space="preserve">Sada vrtáků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19 dílná sada
1,0 - 10,0 x 0,5 mm</t>
    </r>
  </si>
  <si>
    <r>
      <t xml:space="preserve">Svěrák YORK 100 mm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bez čelistí na trubky
šířka čelistí: min. 100 mm
délka upnutí: min. 105 mm
velká kovadlina
integrovaná otočná deska  ± 35° s polohovacími šrouby
vratidlo s bezpečnostními koncovkami</t>
    </r>
  </si>
  <si>
    <r>
      <t xml:space="preserve">Rašple - sada rašplí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rašple do dřeva 
v sadě 5 dílů</t>
    </r>
  </si>
  <si>
    <r>
      <t xml:space="preserve">Kladivo malé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záměčnické kladivo 28/200g</t>
    </r>
  </si>
  <si>
    <r>
      <t xml:space="preserve">Kladivo velké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zámečnické kladivo 27/500g</t>
    </r>
  </si>
  <si>
    <r>
      <t xml:space="preserve">Pila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pila čepovka s vyhnutou vyjímatelnou rukojetí
13 TPI x 250 mm 0-15-252
čepel min. 3"
zesílený hřbet pilového listu</t>
    </r>
  </si>
  <si>
    <r>
      <t xml:space="preserve">Pila železo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ergonomická bimaterální rukojeť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délka čepele : min. 300 mm
délka: min. 400 mm
množství zubů na palec: min. 18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maximální hloubka řezu: 100 mm</t>
    </r>
  </si>
  <si>
    <r>
      <t xml:space="preserve">Pila železo, přímá rukojeť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přímá rukojeť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délka čepele : min. 300 mm
délka: min. 510 mm
množství zubů na palec: min. 24
maximální hloubka řezu: 95 mm</t>
    </r>
  </si>
  <si>
    <r>
      <t xml:space="preserve">Dláta - sada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sada 4 kusů dlát</t>
    </r>
  </si>
  <si>
    <r>
      <t xml:space="preserve">Šroubováky - sada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sada 18 šroubováků se stojanem</t>
    </r>
  </si>
  <si>
    <r>
      <t xml:space="preserve">Pilníky - sada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sada 5 pilníků</t>
    </r>
  </si>
  <si>
    <r>
      <t xml:space="preserve">Palička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truhlářská palička - dřevěná</t>
    </r>
  </si>
  <si>
    <r>
      <t xml:space="preserve">Palice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603/1500 g
hmotnost cca 1,7 kg</t>
    </r>
  </si>
  <si>
    <r>
      <t xml:space="preserve">Nebozez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průměr 3 mm</t>
    </r>
  </si>
  <si>
    <r>
      <t xml:space="preserve">Nebozez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průměr 5 mm</t>
    </r>
  </si>
  <si>
    <r>
      <t xml:space="preserve">Posuvné měřítko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 xml:space="preserve">analogové posuvné měřítko
délka: min. 150 mm
přesnost:  0,02 mm </t>
    </r>
  </si>
  <si>
    <r>
      <t xml:space="preserve">Ocelové měřítko ohebné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měřicí rozsah: min. 1000 mm
šířka: max.20 mm
tloušťka plechu: max. 0,4 mm
délka: min. 1080 mm</t>
    </r>
  </si>
  <si>
    <r>
      <t xml:space="preserve">Posuvné měřítko digitální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čitelný diplej
měrné hodnoty 0 - 150 mm
rozlišení: 0,01 mm 
přesnost: 0,03 mm
hodnoty v mm nebo palcích
dva typy čelistí
hloubkoměr</t>
    </r>
  </si>
  <si>
    <r>
      <t xml:space="preserve">Úhelník ocelový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délka: min. 200 mm
pásky: min. 300 mm
gravírovaná metrická strupnice na obou stranách</t>
    </r>
  </si>
  <si>
    <r>
      <t xml:space="preserve">Ruční vrtačka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sklíčidlo: min. 8 mm se třemi upínacími čelistmi bez kličky pro vrtáky 
délka: min. 26,5 cm
litý pastorek
tělo z chromové oceli
ozubené kolo</t>
    </r>
  </si>
  <si>
    <r>
      <t xml:space="preserve">Hoblík kovový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Šířka nože min. 51 mm
délka min. 248 mm
Tělo: Hliníková slitina
Kluznice: Šedá litina</t>
    </r>
  </si>
  <si>
    <r>
      <t xml:space="preserve">Lupenková pilka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délka čepele: min. 110 mm
hloubka: min. 290 mm
počet zubů na palec: min. 18</t>
    </r>
  </si>
  <si>
    <r>
      <t xml:space="preserve">Bruska na vrtáky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Pro vrtáky z HSS E, HSS, CrV nebo WS spirálové vrtáky od průměru 3,0 do 13 mm., se standardním úhlem 118°
Axiálně nastavitelné Vřeteno 
Vestavěné obtahovací zařízení
Kryt z ABS, s otvory pro upevnění ke stolu.
Motor: 220 - 240 V
Příkon: min. 85 W.
Kotouč: ušlechtilý korund 50 x 13 mm, s 12,7 mm otvorem.
Počet otáček: min. 8.000 ot./min.</t>
    </r>
  </si>
  <si>
    <r>
      <t xml:space="preserve">Sada jehlových pilníků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křížový sek
délky: 140, 160, 180, 200 mm</t>
    </r>
  </si>
  <si>
    <r>
      <t xml:space="preserve">Sada ke kompresoru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pěti dílná sada
stříkací pistole
stříkací pistole na dutiny
husticí nástavec s manometrem
ofukovací pistole
spirálová hadice</t>
    </r>
  </si>
  <si>
    <r>
      <t xml:space="preserve">Pistole horkovzdušná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napětí/frekvence: 230V/50Hz
příkon: min. 1800W
teplota: min. 75-400/85-600°C
proud vzduchu: 250/550 l/min
digitální ukazatel teploty</t>
    </r>
  </si>
  <si>
    <r>
      <t xml:space="preserve">sada řezného nářadí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NO/CS - nástrojová ocel slitinová
Rozměr min. 255 x 140 x 22 mm
Metrický závit závitník  - M 2,5; 3; 3,5; 4; 5; 6; 7
Metrický závit očko - M 2,5; 3; 3,5; 4; 5; 6; 7
Vratidlo pro závitové kruhové čelisti  20 mm
Pouzdro na kruhové závitové čelisti 20 / 16 mm
Vratidlo ruční nastavitelné  - 2-4,5 mm
Závitníky a závitové kruhové čelisti: M 2.5-3-3.5-4-5-6-7
Vratidlo na ZKČ O 20
Redukce ZKČ z 20 na 16 mm
Vratidlo na závitníky 2-4.5mm</t>
    </r>
  </si>
  <si>
    <r>
      <t xml:space="preserve">Páječka - kombinovaná stanice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3 1/2 místný podsvícený LCD displej 
Stejnosměrné napětí 200mV~600V na 5 rozsazích 
Střídavé napětí 200V a 600V 
Stejnosměrný proud 200µA~10A na 5 rozsazích 
Měření odporu 200?~2M
Test diod, tranzistorů a vodivosti 
Regulovaný napájecí zdroj
Volitelné výstupní napětí: 
3-4,5-6-7,5-9-12Vss 
Výstupní proud 1,5A (2A špička) 
Indikace přetížení LED 
Vypínač napětí na výstupních svorkách 
Indikace zapnutí LE
Pájecí stanice
Nízkonapěťová páječka: 24V 
Keramické 48W topné těleso s teplotním čidlem 
Teplotní rozsah: VYP.- 150~450°C 
Kompatibilní s bezolovnatými pájkami</t>
    </r>
  </si>
  <si>
    <r>
      <t xml:space="preserve">Gola sada malá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46 dílů</t>
    </r>
  </si>
  <si>
    <r>
      <t xml:space="preserve">Gola sada velká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99 dílů
1/4" - 3/8" - 1/2"</t>
    </r>
  </si>
  <si>
    <r>
      <t xml:space="preserve">Sada kleští na elektroniku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mini kleště na elektroniku
5 ks v sadě</t>
    </r>
  </si>
  <si>
    <r>
      <t xml:space="preserve">Nůžky na plech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přímé, převodové
délka min. 250 mm
vroubkované ostří čelistí
bimateriální ergonomická rukojeť
střih oceli do 0,7 do 1,2 mm</t>
    </r>
  </si>
  <si>
    <r>
      <t xml:space="preserve">Kleště štípací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boční kleště
délka min. 200 mm
z karbonové oceli
temperované čelisti
frézovaná ostří
povrchy s ochranou proti korozi
ergonomicky tvarovaná bimateriální rukojeť</t>
    </r>
  </si>
  <si>
    <r>
      <t xml:space="preserve">Sada pro modeláře (vrtání a frézování)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Délka: 220 mm
Výkon: 40 W
Rozsah otáček:  5000 - 20000 ot./min
Ø upínacích kleští: 1,0 mm - 3,2 mm
Provozní napětí: Síťový zdroj: 220 - 240/ 12 V - 1 A Vrtačka a frézka: 12 - 18 V
Kuličkové vřeteno
Bezstupňová regulace otáček 
Uložení systému 20 mm
Diamantový brusný hrot
Jemná fréza</t>
    </r>
  </si>
  <si>
    <r>
      <t xml:space="preserve">Dílenské stoly žáci -  se zásuvkami a skříňkou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rozměr min. 840x1700x600 mm
9 zásuvek
1 skříňka
zásuvky na vodicích lištách s 80 % výsuvem
nostnost zásuvky min. 15 kg
dvířka skříněk se zámky a min. dvěma klíči
pracovní deska z masivní dřevěné spárovky min. tl. 25 mm
rektifikační patky pro vyrovnávání nerovnosti podlahy
nostnost stolu min. 300 kg</t>
    </r>
  </si>
  <si>
    <r>
      <t xml:space="preserve">Dílenský policový regál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konstrukce z pozinkovaných profilů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dřevotřískové police min. 2 a 2,5 m
police o tloušťce min. 19 mm
police usazeny v pozinkovaných podélnících a podloženy výztuhami
police výškově přestavitelné v rastru min. 50 mm
nosnost police: min. 400 kg
nosnost sloupce: min. 3000 kg
hloubka polic: min. 400 mm
počet polic: min. 4 ks</t>
    </r>
  </si>
  <si>
    <t>Poločka č. 1 - Dílna 1 - dílenské stoly</t>
  </si>
  <si>
    <t>Poločka č. 2 - Dílna 1 - dílenské skříně</t>
  </si>
  <si>
    <t xml:space="preserve">Poločka č. 3 - Dílna 1 - soubor nářadí </t>
  </si>
  <si>
    <t>Položka č.4  - Dílna 2 - strojní/přístrojové vybavení</t>
  </si>
  <si>
    <t>Položka č.5  - Dílna 2 - dílenské stoly</t>
  </si>
  <si>
    <t>Položka č.6  - Dílna 2 - dílenské regály</t>
  </si>
  <si>
    <t>ks</t>
  </si>
  <si>
    <t>Položka</t>
  </si>
  <si>
    <t>Dílna 1 - dílenské stoly</t>
  </si>
  <si>
    <t>Dílna 1 - dílenské skříně</t>
  </si>
  <si>
    <t xml:space="preserve">Dílna 1 - soubor nářadí </t>
  </si>
  <si>
    <t>Dílna 2 - strojní / přístrojové vybavení</t>
  </si>
  <si>
    <t xml:space="preserve">Dílna 2 - dílenské stoly </t>
  </si>
  <si>
    <t xml:space="preserve">Dílna 2 - dílenské regály </t>
  </si>
  <si>
    <t>Rozpočet - dílny</t>
  </si>
  <si>
    <r>
      <t xml:space="preserve">Pásová a čelní bruska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 např.: 
</t>
    </r>
    <r>
      <rPr>
        <sz val="11"/>
        <color theme="1"/>
        <rFont val="Calibri"/>
        <family val="2"/>
        <charset val="238"/>
        <scheme val="minor"/>
      </rPr>
      <t>Rozměr: 475/365/325 mm
Brusná deska: 280 x 100
Délka příčného stolu: 215 x 145 mm
Nastavení stolu: 90°- 45°
Smirkový pás: 915/100
Zrnitost smirkového pásu: 80
Otáčky pásu: 7,5 m/sek
Otáčky smirkové lamely: 2850 ot/m
Přípojka odsávání o průměru: 63 mm
Motor 220-240 V/ 50 Hz
Příkon kW (hp) 0,45
Otáčky 2850 ot/m
Ochrana motoru</t>
    </r>
  </si>
  <si>
    <r>
      <t xml:space="preserve">Stojanová vrtačka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 např.: 
</t>
    </r>
    <r>
      <rPr>
        <sz val="11"/>
        <color theme="1"/>
        <rFont val="Calibri"/>
        <family val="2"/>
        <charset val="238"/>
        <scheme val="minor"/>
      </rPr>
      <t>Automatická hlavička: 1 - 16 mm
Výška: min. 800 mm
Celkové rozměry: 910 x360 x 320 mm
Napájecí napětí: 230/400V
Maximální rozměr vrtání: 16 mm
Rychlost vřetene: 500-2500rpm
Max. posun vřetene: 80 mm
Max. vzdálenost ke stolu: 320 mm
Max. vzdálenost k základně: 475 mm
Rozměry stolu: min. 2415 x 225 mm</t>
    </r>
  </si>
  <si>
    <r>
      <t xml:space="preserve">Bruska kotoučová
</t>
    </r>
    <r>
      <rPr>
        <b/>
        <sz val="11"/>
        <color theme="1"/>
        <rFont val="Calibri"/>
        <family val="2"/>
        <charset val="238"/>
        <scheme val="minor"/>
      </rPr>
      <t xml:space="preserve">Technická specifikace např.: 
</t>
    </r>
    <r>
      <rPr>
        <sz val="11"/>
        <color theme="1"/>
        <rFont val="Calibri"/>
        <family val="2"/>
        <charset val="238"/>
        <scheme val="minor"/>
      </rPr>
      <t>dvoukotoučová bruska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motor na třífázový proud 400 V
nastavitelná ochranná skla
pryžové podložky tlumící vibrace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 Ø brusné kotouče: min. 200 mm
Šířky brusných kotoučů: min. 25 mm
Otvor brusných kotoučů: 32 mm
Zrnitost: 36 + 60
Jmenovitý příkon: 550 W
Jmenovité otáčky: 2840 min-1</t>
    </r>
  </si>
  <si>
    <r>
      <t xml:space="preserve">Kombinovaný stroj - pila, frázka a hoblovka s protahem
</t>
    </r>
    <r>
      <rPr>
        <b/>
        <sz val="11"/>
        <color theme="1"/>
        <rFont val="Calibri"/>
        <family val="2"/>
        <charset val="238"/>
        <scheme val="minor"/>
      </rPr>
      <t xml:space="preserve">Technická specifikace např.: 
</t>
    </r>
    <r>
      <rPr>
        <sz val="11"/>
        <color theme="1"/>
        <rFont val="Calibri"/>
        <family val="2"/>
        <charset val="238"/>
        <scheme val="minor"/>
      </rPr>
      <t>K obrábění měkkého i tvrdého dřeva
Hoblovka se šířkou hoblování 250 mm, protahovačka do 195 mm se strojním posuvem
Seřiditelný nožový válec hoblovky a protahovačky se 3 noži
Výkon motoru [W]: 1 500
Příkon motoru [W]: 2 100
Napájecí napětí [V] / [Hz]: 400 / 50
Vývod pro odsávání pilin a třísek [mm]: 100
Kotoučová pila
Výkon motoru [W]: 1 100
Napájecí napětí [V] / [Hz]: 400 / 50
Otáčky kotouče [U.min-1]: 4 750
Průměr pilového kotouče [mm]: 200
Max. výška řezu (prořez)
90° [mm]: 60, 45° [mm]: 50
Rozměr stolu [mm]: 900 x 410
Pojezdový stůl [mm]: 400 x 250
Délka pojezdu [mm]: 670
Hoblovka (srovnávací frézka)
Výkon motoru [W]: 1 500
Napájecí napětí [V] / [Hz]: 400 / 50
Otáčky nože/válce [U.min-1]: 4 000
Šíře hoblování [mm]: 250
Max. tříska [mm]: 3
Počet nožů [ks]: 3
Průměr nožového válce [mm]: 75
Délka stolu [mm]: 1 090
Výška stolu [mm]: 860
Naklápění vodícího pravítka [°]: 90 ÷ 45
Protah (tloušťkovací frézka)
Max. šířka materiálu [mm]: 245
Max. tloušťka protahování [mm]: 5 ÷ 195
Max. tříska [mm]: 2,5
Rychlost protahu [m.min-1]: 8
Otáčky nástroje [U.min-1]: 4 000
Počet nožů [mm]: 3
Rozměr stolu [mm]: 600 x 245
Spodní frézka
Výkon motoru [W]: 1 400
Napájecí napětí [V] / [Hz]: 400 / 50
Průměr vřetene [mm]: 30
Otáčky nástroje [U.min-1]: 6 500
Otvor ve stolu - průměr [mm]: 145
Max. průměr nástroje
Při profilování [mm]: 140
Při čepování [mm]: 140</t>
    </r>
  </si>
  <si>
    <r>
      <t xml:space="preserve">Soustruh
</t>
    </r>
    <r>
      <rPr>
        <b/>
        <sz val="11"/>
        <color theme="1"/>
        <rFont val="Calibri"/>
        <family val="2"/>
        <charset val="238"/>
        <scheme val="minor"/>
      </rPr>
      <t xml:space="preserve">Technická specifikace např.: 
</t>
    </r>
    <r>
      <rPr>
        <sz val="11"/>
        <color theme="1"/>
        <rFont val="Calibri"/>
        <family val="2"/>
        <charset val="238"/>
        <scheme val="minor"/>
      </rPr>
      <t>Stolní soustruh na kov
Elektronické plynulé nastavení otáček
Uložení vřetene v přesných kuželíkových ložiscích
Tažný šroub pro řezání závitů nebo automatické podélné soustružení
Sada výměnných kol pro řezání závitů
11 soustružnických nožů
3-čelisťové sklíčidlo průměr 80 mm
Pevný hrot MK1
Ochranný kryt sklíčidla</t>
    </r>
  </si>
  <si>
    <r>
      <t xml:space="preserve">Příklepová vrtačka
</t>
    </r>
    <r>
      <rPr>
        <b/>
        <sz val="11"/>
        <color theme="1"/>
        <rFont val="Calibri"/>
        <family val="2"/>
        <charset val="238"/>
        <scheme val="minor"/>
      </rPr>
      <t xml:space="preserve">Technická specifikace např.: 
</t>
    </r>
    <r>
      <rPr>
        <sz val="11"/>
        <color theme="1"/>
        <rFont val="Calibri"/>
        <family val="2"/>
        <charset val="238"/>
        <scheme val="minor"/>
      </rPr>
      <t>Napájecí napětí: min. 230–240 V
Jmenovitý příkon: min. 760 W
Max. o vrtání Dřevo: 45 mm
Max. o vrtání Hliník: 20 mm
Max. o vrtání Ocel: 13 mm
Otáčky naprázdno 1. rychlost: 0–1 100 /min
Otáčky naprázdno 2. rychlost: 0–3 050 /min
Údery naprázdno 1. rychlost: 0–22 000 /min
Údery naprázdno 2. rychlost: 0–61 000 /min
Max. kroutící moment 1. rychlos 44 Nm
Max. kroutící moment 2. rychlost 15 Nm
Rozsah sklíčidla 1,5–13 mm
u upínacího krku 43 mm
Závit na vřetenu 1/2"×20 UNF</t>
    </r>
  </si>
  <si>
    <r>
      <t xml:space="preserve">Kompresor
</t>
    </r>
    <r>
      <rPr>
        <b/>
        <sz val="11"/>
        <color theme="1"/>
        <rFont val="Calibri"/>
        <family val="2"/>
        <charset val="238"/>
        <scheme val="minor"/>
      </rPr>
      <t xml:space="preserve">Technická specifikace: 
</t>
    </r>
    <r>
      <rPr>
        <sz val="11"/>
        <color theme="1"/>
        <rFont val="Calibri"/>
        <family val="2"/>
        <charset val="238"/>
        <scheme val="minor"/>
      </rPr>
      <t>olejový kompresor
Motor: min. 230 V/50 Hz
Příkon: 1 500 W / 2,0 PS
Počet otáček: 2 850 ot./min
Pracovní tlak max.: 8,9 bar
Objem vzdušníku: min. 50 l
Sací výkon: min. 220 l/min
Regulace pracovního tlaku: ANO
Rozměry stroje cca d/š/v: 755/325/730 mm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</si>
</sst>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wrapText="1"/>
    </xf>
    <xf numFmtId="0" fontId="1" fillId="0" borderId="0" xfId="0" applyFont="1"/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horizontal="righ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C6" sqref="C6"/>
    </sheetView>
  </sheetViews>
  <sheetFormatPr defaultRowHeight="15"/>
  <cols>
    <col min="1" max="1" width="9.140625" style="8"/>
    <col min="2" max="2" width="87" style="3" customWidth="1"/>
    <col min="3" max="5" width="14.28515625" style="3" customWidth="1"/>
    <col min="6" max="16384" width="9.140625" style="3"/>
  </cols>
  <sheetData>
    <row r="1" spans="1:5" ht="23.25">
      <c r="A1" s="10" t="s">
        <v>61</v>
      </c>
      <c r="B1" s="10"/>
      <c r="C1" s="10"/>
      <c r="D1" s="10"/>
      <c r="E1" s="10"/>
    </row>
    <row r="2" spans="1:5" ht="30">
      <c r="A2" s="2" t="s">
        <v>54</v>
      </c>
      <c r="B2" s="2" t="s">
        <v>0</v>
      </c>
      <c r="C2" s="2" t="s">
        <v>4</v>
      </c>
      <c r="D2" s="2" t="s">
        <v>5</v>
      </c>
      <c r="E2" s="2" t="s">
        <v>6</v>
      </c>
    </row>
    <row r="3" spans="1:5">
      <c r="A3" s="8">
        <v>1</v>
      </c>
      <c r="B3" s="9" t="s">
        <v>55</v>
      </c>
      <c r="C3" s="9">
        <f>'Položka č. 1'!F5</f>
        <v>0</v>
      </c>
      <c r="D3" s="9">
        <f t="shared" ref="D3:D9" si="0">C3*0.21</f>
        <v>0</v>
      </c>
      <c r="E3" s="9">
        <f t="shared" ref="E3:E9" si="1">C3+D3</f>
        <v>0</v>
      </c>
    </row>
    <row r="4" spans="1:5">
      <c r="A4" s="8">
        <v>2</v>
      </c>
      <c r="B4" s="9" t="s">
        <v>56</v>
      </c>
      <c r="C4" s="9">
        <f>'Položka č. 2'!F4</f>
        <v>0</v>
      </c>
      <c r="D4" s="9">
        <f t="shared" si="0"/>
        <v>0</v>
      </c>
      <c r="E4" s="9">
        <f t="shared" si="1"/>
        <v>0</v>
      </c>
    </row>
    <row r="5" spans="1:5">
      <c r="A5" s="8">
        <v>3</v>
      </c>
      <c r="B5" s="9" t="s">
        <v>57</v>
      </c>
      <c r="C5" s="9">
        <f>'Položka č. 3'!F39</f>
        <v>0</v>
      </c>
      <c r="D5" s="9">
        <f t="shared" si="0"/>
        <v>0</v>
      </c>
      <c r="E5" s="9">
        <f t="shared" si="1"/>
        <v>0</v>
      </c>
    </row>
    <row r="6" spans="1:5">
      <c r="A6" s="8">
        <v>4</v>
      </c>
      <c r="B6" s="9" t="s">
        <v>58</v>
      </c>
      <c r="C6" s="9">
        <f>'Položka č. 4'!F9</f>
        <v>0</v>
      </c>
      <c r="D6" s="9">
        <f t="shared" si="0"/>
        <v>0</v>
      </c>
      <c r="E6" s="9">
        <f t="shared" si="1"/>
        <v>0</v>
      </c>
    </row>
    <row r="7" spans="1:5">
      <c r="A7" s="8">
        <v>5</v>
      </c>
      <c r="B7" s="9" t="s">
        <v>59</v>
      </c>
      <c r="C7" s="9">
        <f>'Položka č. 5'!F4</f>
        <v>0</v>
      </c>
      <c r="D7" s="9">
        <f t="shared" si="0"/>
        <v>0</v>
      </c>
      <c r="E7" s="9">
        <f t="shared" si="1"/>
        <v>0</v>
      </c>
    </row>
    <row r="8" spans="1:5">
      <c r="A8" s="8">
        <v>6</v>
      </c>
      <c r="B8" s="9" t="s">
        <v>60</v>
      </c>
      <c r="C8" s="9">
        <f>'Položka č. 6'!F4</f>
        <v>0</v>
      </c>
      <c r="D8" s="9">
        <f t="shared" si="0"/>
        <v>0</v>
      </c>
      <c r="E8" s="9">
        <f t="shared" si="1"/>
        <v>0</v>
      </c>
    </row>
    <row r="9" spans="1:5">
      <c r="B9" s="7" t="s">
        <v>9</v>
      </c>
      <c r="C9" s="3">
        <f>SUM(C3:C8)</f>
        <v>0</v>
      </c>
      <c r="D9" s="3">
        <f t="shared" si="0"/>
        <v>0</v>
      </c>
      <c r="E9" s="3">
        <f t="shared" si="1"/>
        <v>0</v>
      </c>
    </row>
    <row r="11" spans="1:5" ht="17.25" customHeight="1"/>
  </sheetData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E9" sqref="E9"/>
    </sheetView>
  </sheetViews>
  <sheetFormatPr defaultRowHeight="15"/>
  <cols>
    <col min="2" max="2" width="44.140625" bestFit="1" customWidth="1"/>
    <col min="3" max="4" width="12.140625" customWidth="1"/>
    <col min="5" max="8" width="14.28515625" customWidth="1"/>
  </cols>
  <sheetData>
    <row r="1" spans="1:8" ht="18.75">
      <c r="A1" s="11" t="s">
        <v>47</v>
      </c>
      <c r="B1" s="12"/>
      <c r="C1" s="12"/>
      <c r="D1" s="12"/>
      <c r="E1" s="12"/>
      <c r="F1" s="12"/>
      <c r="G1" s="12"/>
      <c r="H1" s="12"/>
    </row>
    <row r="2" spans="1:8" ht="30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65">
      <c r="A3" s="1">
        <v>1</v>
      </c>
      <c r="B3" s="3" t="s">
        <v>7</v>
      </c>
      <c r="C3" s="4" t="s">
        <v>53</v>
      </c>
      <c r="D3" s="4">
        <v>12</v>
      </c>
      <c r="E3" s="3"/>
      <c r="F3" s="3">
        <f>E3*D3</f>
        <v>0</v>
      </c>
      <c r="G3" s="3">
        <f>F3*0.21</f>
        <v>0</v>
      </c>
      <c r="H3" s="3">
        <f>F3+G3</f>
        <v>0</v>
      </c>
    </row>
    <row r="4" spans="1:8" ht="195">
      <c r="A4" s="1">
        <v>2</v>
      </c>
      <c r="B4" s="3" t="s">
        <v>8</v>
      </c>
      <c r="C4" s="4" t="s">
        <v>53</v>
      </c>
      <c r="D4" s="4">
        <v>3</v>
      </c>
      <c r="E4" s="3"/>
      <c r="F4" s="3">
        <f t="shared" ref="F4" si="0">E4*D4</f>
        <v>0</v>
      </c>
      <c r="G4" s="3">
        <f t="shared" ref="G4" si="1">F4*0.21</f>
        <v>0</v>
      </c>
      <c r="H4" s="3">
        <f t="shared" ref="H4" si="2">F4+G4</f>
        <v>0</v>
      </c>
    </row>
    <row r="5" spans="1:8">
      <c r="B5" s="5" t="s">
        <v>9</v>
      </c>
      <c r="F5">
        <f>SUM(F3:F4)</f>
        <v>0</v>
      </c>
      <c r="G5">
        <f>SUM(G3:G4)</f>
        <v>0</v>
      </c>
      <c r="H5">
        <f>SUM(H3:H4)</f>
        <v>0</v>
      </c>
    </row>
  </sheetData>
  <mergeCells count="1">
    <mergeCell ref="A1:H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B3" sqref="B3"/>
    </sheetView>
  </sheetViews>
  <sheetFormatPr defaultRowHeight="15"/>
  <cols>
    <col min="2" max="2" width="44.140625" bestFit="1" customWidth="1"/>
    <col min="3" max="4" width="12.140625" customWidth="1"/>
    <col min="5" max="8" width="14.28515625" customWidth="1"/>
  </cols>
  <sheetData>
    <row r="1" spans="1:8" ht="18.75">
      <c r="A1" s="11" t="s">
        <v>48</v>
      </c>
      <c r="B1" s="12"/>
      <c r="C1" s="12"/>
      <c r="D1" s="12"/>
      <c r="E1" s="12"/>
      <c r="F1" s="12"/>
      <c r="G1" s="12"/>
      <c r="H1" s="12"/>
    </row>
    <row r="2" spans="1:8" ht="30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20">
      <c r="A3" s="1">
        <v>1</v>
      </c>
      <c r="B3" s="3" t="s">
        <v>10</v>
      </c>
      <c r="C3" s="4" t="s">
        <v>53</v>
      </c>
      <c r="D3" s="4">
        <v>6</v>
      </c>
      <c r="E3" s="3"/>
      <c r="F3" s="3">
        <f>E3*D3</f>
        <v>0</v>
      </c>
      <c r="G3" s="3">
        <f>F3*0.21</f>
        <v>0</v>
      </c>
      <c r="H3" s="3">
        <f>F3+G3</f>
        <v>0</v>
      </c>
    </row>
    <row r="4" spans="1:8">
      <c r="B4" s="5" t="s">
        <v>9</v>
      </c>
      <c r="F4">
        <f>SUM(F2:F3)</f>
        <v>0</v>
      </c>
      <c r="G4">
        <f>SUM(G2:G3)</f>
        <v>0</v>
      </c>
      <c r="H4">
        <f>SUM(H2:H3)</f>
        <v>0</v>
      </c>
    </row>
  </sheetData>
  <mergeCells count="1">
    <mergeCell ref="A1:H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9"/>
  <sheetViews>
    <sheetView topLeftCell="A43" workbookViewId="0">
      <selection activeCell="E3" sqref="E3"/>
    </sheetView>
  </sheetViews>
  <sheetFormatPr defaultRowHeight="15"/>
  <cols>
    <col min="2" max="2" width="44.140625" bestFit="1" customWidth="1"/>
    <col min="3" max="4" width="12.140625" customWidth="1"/>
    <col min="5" max="8" width="14.28515625" customWidth="1"/>
  </cols>
  <sheetData>
    <row r="1" spans="1:8" ht="18.75">
      <c r="A1" s="11" t="s">
        <v>49</v>
      </c>
      <c r="B1" s="12"/>
      <c r="C1" s="12"/>
      <c r="D1" s="12"/>
      <c r="E1" s="12"/>
      <c r="F1" s="12"/>
      <c r="G1" s="12"/>
      <c r="H1" s="12"/>
    </row>
    <row r="2" spans="1:8" ht="30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0">
      <c r="A3" s="1">
        <v>1</v>
      </c>
      <c r="B3" s="3" t="s">
        <v>11</v>
      </c>
      <c r="C3" s="4" t="s">
        <v>53</v>
      </c>
      <c r="D3" s="4">
        <v>3</v>
      </c>
      <c r="E3" s="3"/>
      <c r="F3" s="3">
        <f>E3*D3</f>
        <v>0</v>
      </c>
      <c r="G3" s="3">
        <f>F3*0.21</f>
        <v>0</v>
      </c>
      <c r="H3" s="3">
        <f>F3+G3</f>
        <v>0</v>
      </c>
    </row>
    <row r="4" spans="1:8" ht="135">
      <c r="A4" s="1">
        <v>2</v>
      </c>
      <c r="B4" s="3" t="s">
        <v>12</v>
      </c>
      <c r="C4" s="6" t="s">
        <v>53</v>
      </c>
      <c r="D4" s="4">
        <v>17</v>
      </c>
      <c r="E4" s="3"/>
      <c r="F4" s="3">
        <f t="shared" ref="F4:F38" si="0">E4*D4</f>
        <v>0</v>
      </c>
      <c r="G4" s="3">
        <f t="shared" ref="G4:G38" si="1">F4*0.21</f>
        <v>0</v>
      </c>
      <c r="H4" s="3">
        <f t="shared" ref="H4:H38" si="2">F4+G4</f>
        <v>0</v>
      </c>
    </row>
    <row r="5" spans="1:8" ht="60">
      <c r="A5" s="1">
        <v>3</v>
      </c>
      <c r="B5" s="3" t="s">
        <v>13</v>
      </c>
      <c r="C5" s="6" t="s">
        <v>53</v>
      </c>
      <c r="D5" s="4">
        <v>17</v>
      </c>
      <c r="E5" s="3"/>
      <c r="F5" s="3">
        <f t="shared" si="0"/>
        <v>0</v>
      </c>
      <c r="G5" s="3">
        <f t="shared" si="1"/>
        <v>0</v>
      </c>
      <c r="H5" s="3">
        <f t="shared" si="2"/>
        <v>0</v>
      </c>
    </row>
    <row r="6" spans="1:8" ht="45">
      <c r="A6" s="1">
        <v>4</v>
      </c>
      <c r="B6" s="3" t="s">
        <v>14</v>
      </c>
      <c r="C6" s="6" t="s">
        <v>53</v>
      </c>
      <c r="D6" s="4">
        <v>17</v>
      </c>
      <c r="E6" s="3"/>
      <c r="F6" s="3">
        <f t="shared" si="0"/>
        <v>0</v>
      </c>
      <c r="G6" s="3">
        <f t="shared" si="1"/>
        <v>0</v>
      </c>
      <c r="H6" s="3">
        <f t="shared" si="2"/>
        <v>0</v>
      </c>
    </row>
    <row r="7" spans="1:8" ht="45">
      <c r="A7" s="1">
        <v>5</v>
      </c>
      <c r="B7" s="3" t="s">
        <v>15</v>
      </c>
      <c r="C7" s="6" t="s">
        <v>53</v>
      </c>
      <c r="D7" s="4">
        <v>17</v>
      </c>
      <c r="E7" s="3"/>
      <c r="F7" s="3">
        <f t="shared" si="0"/>
        <v>0</v>
      </c>
      <c r="G7" s="3">
        <f t="shared" si="1"/>
        <v>0</v>
      </c>
      <c r="H7" s="3">
        <f t="shared" si="2"/>
        <v>0</v>
      </c>
    </row>
    <row r="8" spans="1:8" ht="90">
      <c r="A8" s="1">
        <v>6</v>
      </c>
      <c r="B8" s="3" t="s">
        <v>16</v>
      </c>
      <c r="C8" s="6" t="s">
        <v>53</v>
      </c>
      <c r="D8" s="4">
        <v>17</v>
      </c>
      <c r="E8" s="3"/>
      <c r="F8" s="3">
        <f t="shared" si="0"/>
        <v>0</v>
      </c>
      <c r="G8" s="3">
        <f t="shared" si="1"/>
        <v>0</v>
      </c>
      <c r="H8" s="3">
        <f t="shared" si="2"/>
        <v>0</v>
      </c>
    </row>
    <row r="9" spans="1:8" ht="105">
      <c r="A9" s="1">
        <v>7</v>
      </c>
      <c r="B9" s="3" t="s">
        <v>17</v>
      </c>
      <c r="C9" s="6" t="s">
        <v>53</v>
      </c>
      <c r="D9" s="4">
        <v>17</v>
      </c>
      <c r="E9" s="3"/>
      <c r="F9" s="3">
        <f t="shared" si="0"/>
        <v>0</v>
      </c>
      <c r="G9" s="3">
        <f t="shared" si="1"/>
        <v>0</v>
      </c>
      <c r="H9" s="3">
        <f t="shared" si="2"/>
        <v>0</v>
      </c>
    </row>
    <row r="10" spans="1:8" ht="105">
      <c r="A10" s="1">
        <v>8</v>
      </c>
      <c r="B10" s="3" t="s">
        <v>18</v>
      </c>
      <c r="C10" s="6" t="s">
        <v>53</v>
      </c>
      <c r="D10" s="4">
        <v>17</v>
      </c>
      <c r="E10" s="3"/>
      <c r="F10" s="3">
        <f t="shared" si="0"/>
        <v>0</v>
      </c>
      <c r="G10" s="3">
        <f t="shared" si="1"/>
        <v>0</v>
      </c>
      <c r="H10" s="3">
        <f t="shared" si="2"/>
        <v>0</v>
      </c>
    </row>
    <row r="11" spans="1:8" ht="45">
      <c r="A11" s="1">
        <v>9</v>
      </c>
      <c r="B11" s="3" t="s">
        <v>19</v>
      </c>
      <c r="C11" s="6" t="s">
        <v>53</v>
      </c>
      <c r="D11" s="4">
        <v>17</v>
      </c>
      <c r="E11" s="3"/>
      <c r="F11" s="3">
        <f t="shared" si="0"/>
        <v>0</v>
      </c>
      <c r="G11" s="3">
        <f t="shared" si="1"/>
        <v>0</v>
      </c>
      <c r="H11" s="3">
        <f t="shared" si="2"/>
        <v>0</v>
      </c>
    </row>
    <row r="12" spans="1:8" ht="45">
      <c r="A12" s="1">
        <v>10</v>
      </c>
      <c r="B12" s="3" t="s">
        <v>20</v>
      </c>
      <c r="C12" s="6" t="s">
        <v>53</v>
      </c>
      <c r="D12" s="4">
        <v>17</v>
      </c>
      <c r="E12" s="3"/>
      <c r="F12" s="3">
        <f t="shared" si="0"/>
        <v>0</v>
      </c>
      <c r="G12" s="3">
        <f t="shared" si="1"/>
        <v>0</v>
      </c>
      <c r="H12" s="3">
        <f t="shared" si="2"/>
        <v>0</v>
      </c>
    </row>
    <row r="13" spans="1:8" ht="45">
      <c r="A13" s="1">
        <v>11</v>
      </c>
      <c r="B13" s="3" t="s">
        <v>21</v>
      </c>
      <c r="C13" s="6" t="s">
        <v>53</v>
      </c>
      <c r="D13" s="4">
        <v>17</v>
      </c>
      <c r="E13" s="3"/>
      <c r="F13" s="3">
        <f t="shared" si="0"/>
        <v>0</v>
      </c>
      <c r="G13" s="3">
        <f t="shared" si="1"/>
        <v>0</v>
      </c>
      <c r="H13" s="3">
        <f t="shared" si="2"/>
        <v>0</v>
      </c>
    </row>
    <row r="14" spans="1:8" ht="45">
      <c r="A14" s="1">
        <v>12</v>
      </c>
      <c r="B14" s="3" t="s">
        <v>22</v>
      </c>
      <c r="C14" s="6" t="s">
        <v>53</v>
      </c>
      <c r="D14" s="4">
        <v>17</v>
      </c>
      <c r="E14" s="3"/>
      <c r="F14" s="3">
        <f t="shared" si="0"/>
        <v>0</v>
      </c>
      <c r="G14" s="3">
        <f t="shared" si="1"/>
        <v>0</v>
      </c>
      <c r="H14" s="3">
        <f t="shared" si="2"/>
        <v>0</v>
      </c>
    </row>
    <row r="15" spans="1:8" ht="60">
      <c r="A15" s="1">
        <v>13</v>
      </c>
      <c r="B15" s="3" t="s">
        <v>23</v>
      </c>
      <c r="C15" s="6" t="s">
        <v>53</v>
      </c>
      <c r="D15" s="4">
        <v>17</v>
      </c>
      <c r="E15" s="3"/>
      <c r="F15" s="3">
        <f t="shared" si="0"/>
        <v>0</v>
      </c>
      <c r="G15" s="3">
        <f t="shared" si="1"/>
        <v>0</v>
      </c>
      <c r="H15" s="3">
        <f t="shared" si="2"/>
        <v>0</v>
      </c>
    </row>
    <row r="16" spans="1:8" ht="45">
      <c r="A16" s="1">
        <v>14</v>
      </c>
      <c r="B16" s="3" t="s">
        <v>24</v>
      </c>
      <c r="C16" s="6" t="s">
        <v>53</v>
      </c>
      <c r="D16" s="4">
        <v>17</v>
      </c>
      <c r="E16" s="3"/>
      <c r="F16" s="3">
        <f t="shared" si="0"/>
        <v>0</v>
      </c>
      <c r="G16" s="3">
        <f t="shared" si="1"/>
        <v>0</v>
      </c>
      <c r="H16" s="3">
        <f t="shared" si="2"/>
        <v>0</v>
      </c>
    </row>
    <row r="17" spans="1:8" ht="45">
      <c r="A17" s="1">
        <v>15</v>
      </c>
      <c r="B17" s="3" t="s">
        <v>25</v>
      </c>
      <c r="C17" s="6" t="s">
        <v>53</v>
      </c>
      <c r="D17" s="4">
        <v>17</v>
      </c>
      <c r="E17" s="3"/>
      <c r="F17" s="3">
        <f t="shared" si="0"/>
        <v>0</v>
      </c>
      <c r="G17" s="3">
        <f t="shared" si="1"/>
        <v>0</v>
      </c>
      <c r="H17" s="3">
        <f t="shared" si="2"/>
        <v>0</v>
      </c>
    </row>
    <row r="18" spans="1:8" ht="75">
      <c r="A18" s="1">
        <v>16</v>
      </c>
      <c r="B18" s="3" t="s">
        <v>26</v>
      </c>
      <c r="C18" s="6" t="s">
        <v>53</v>
      </c>
      <c r="D18" s="4">
        <v>17</v>
      </c>
      <c r="E18" s="3"/>
      <c r="F18" s="3">
        <f t="shared" si="0"/>
        <v>0</v>
      </c>
      <c r="G18" s="3">
        <f t="shared" si="1"/>
        <v>0</v>
      </c>
      <c r="H18" s="3">
        <f t="shared" si="2"/>
        <v>0</v>
      </c>
    </row>
    <row r="19" spans="1:8" ht="90">
      <c r="A19" s="1">
        <v>17</v>
      </c>
      <c r="B19" s="3" t="s">
        <v>27</v>
      </c>
      <c r="C19" s="6" t="s">
        <v>53</v>
      </c>
      <c r="D19" s="4">
        <v>17</v>
      </c>
      <c r="E19" s="3"/>
      <c r="F19" s="3">
        <f t="shared" si="0"/>
        <v>0</v>
      </c>
      <c r="G19" s="3">
        <f t="shared" si="1"/>
        <v>0</v>
      </c>
      <c r="H19" s="3">
        <f t="shared" si="2"/>
        <v>0</v>
      </c>
    </row>
    <row r="20" spans="1:8" ht="135">
      <c r="A20" s="1">
        <v>18</v>
      </c>
      <c r="B20" s="3" t="s">
        <v>28</v>
      </c>
      <c r="C20" s="6" t="s">
        <v>53</v>
      </c>
      <c r="D20" s="4">
        <v>17</v>
      </c>
      <c r="E20" s="3"/>
      <c r="F20" s="3">
        <f t="shared" si="0"/>
        <v>0</v>
      </c>
      <c r="G20" s="3">
        <f t="shared" si="1"/>
        <v>0</v>
      </c>
      <c r="H20" s="3">
        <f t="shared" si="2"/>
        <v>0</v>
      </c>
    </row>
    <row r="21" spans="1:8" ht="90">
      <c r="A21" s="1">
        <v>19</v>
      </c>
      <c r="B21" s="3" t="s">
        <v>29</v>
      </c>
      <c r="C21" s="6" t="s">
        <v>53</v>
      </c>
      <c r="D21" s="4">
        <v>17</v>
      </c>
      <c r="E21" s="3"/>
      <c r="F21" s="3">
        <f t="shared" si="0"/>
        <v>0</v>
      </c>
      <c r="G21" s="3">
        <f t="shared" si="1"/>
        <v>0</v>
      </c>
      <c r="H21" s="3">
        <f t="shared" si="2"/>
        <v>0</v>
      </c>
    </row>
    <row r="22" spans="1:8" ht="120">
      <c r="A22" s="1">
        <v>20</v>
      </c>
      <c r="B22" s="3" t="s">
        <v>30</v>
      </c>
      <c r="C22" s="6" t="s">
        <v>53</v>
      </c>
      <c r="D22" s="4">
        <v>17</v>
      </c>
      <c r="E22" s="3"/>
      <c r="F22" s="3">
        <f t="shared" si="0"/>
        <v>0</v>
      </c>
      <c r="G22" s="3">
        <f t="shared" si="1"/>
        <v>0</v>
      </c>
      <c r="H22" s="3">
        <f t="shared" si="2"/>
        <v>0</v>
      </c>
    </row>
    <row r="23" spans="1:8" ht="90">
      <c r="A23" s="1">
        <v>21</v>
      </c>
      <c r="B23" s="3" t="s">
        <v>31</v>
      </c>
      <c r="C23" s="6" t="s">
        <v>53</v>
      </c>
      <c r="D23" s="4">
        <v>17</v>
      </c>
      <c r="E23" s="3"/>
      <c r="F23" s="3">
        <f t="shared" si="0"/>
        <v>0</v>
      </c>
      <c r="G23" s="3">
        <f t="shared" si="1"/>
        <v>0</v>
      </c>
      <c r="H23" s="3">
        <f t="shared" si="2"/>
        <v>0</v>
      </c>
    </row>
    <row r="24" spans="1:8" ht="75">
      <c r="A24" s="1">
        <v>22</v>
      </c>
      <c r="B24" s="3" t="s">
        <v>32</v>
      </c>
      <c r="C24" s="6" t="s">
        <v>53</v>
      </c>
      <c r="D24" s="4">
        <v>17</v>
      </c>
      <c r="E24" s="3"/>
      <c r="F24" s="3">
        <f t="shared" si="0"/>
        <v>0</v>
      </c>
      <c r="G24" s="3">
        <f t="shared" si="1"/>
        <v>0</v>
      </c>
      <c r="H24" s="3">
        <f t="shared" si="2"/>
        <v>0</v>
      </c>
    </row>
    <row r="25" spans="1:8" ht="195">
      <c r="A25" s="1">
        <v>23</v>
      </c>
      <c r="B25" s="3" t="s">
        <v>33</v>
      </c>
      <c r="C25" s="6" t="s">
        <v>53</v>
      </c>
      <c r="D25" s="4">
        <v>1</v>
      </c>
      <c r="E25" s="3"/>
      <c r="F25" s="3">
        <f t="shared" si="0"/>
        <v>0</v>
      </c>
      <c r="G25" s="3">
        <f t="shared" si="1"/>
        <v>0</v>
      </c>
      <c r="H25" s="3">
        <f t="shared" si="2"/>
        <v>0</v>
      </c>
    </row>
    <row r="26" spans="1:8" ht="60">
      <c r="A26" s="1">
        <v>24</v>
      </c>
      <c r="B26" s="3" t="s">
        <v>34</v>
      </c>
      <c r="C26" s="6" t="s">
        <v>53</v>
      </c>
      <c r="D26" s="4">
        <v>17</v>
      </c>
      <c r="E26" s="3"/>
      <c r="F26" s="3">
        <f t="shared" si="0"/>
        <v>0</v>
      </c>
      <c r="G26" s="3">
        <f t="shared" si="1"/>
        <v>0</v>
      </c>
      <c r="H26" s="3">
        <f t="shared" si="2"/>
        <v>0</v>
      </c>
    </row>
    <row r="27" spans="1:8" ht="120">
      <c r="A27" s="1">
        <v>25</v>
      </c>
      <c r="B27" s="3" t="s">
        <v>35</v>
      </c>
      <c r="C27" s="6" t="s">
        <v>53</v>
      </c>
      <c r="D27" s="4">
        <v>1</v>
      </c>
      <c r="E27" s="3"/>
      <c r="F27" s="3">
        <f t="shared" si="0"/>
        <v>0</v>
      </c>
      <c r="G27" s="3">
        <f t="shared" si="1"/>
        <v>0</v>
      </c>
      <c r="H27" s="3">
        <f t="shared" si="2"/>
        <v>0</v>
      </c>
    </row>
    <row r="28" spans="1:8" ht="105">
      <c r="A28" s="1">
        <v>26</v>
      </c>
      <c r="B28" s="3" t="s">
        <v>36</v>
      </c>
      <c r="C28" s="6" t="s">
        <v>53</v>
      </c>
      <c r="D28" s="4">
        <v>6</v>
      </c>
      <c r="E28" s="3"/>
      <c r="F28" s="3">
        <f t="shared" si="0"/>
        <v>0</v>
      </c>
      <c r="G28" s="3">
        <f t="shared" si="1"/>
        <v>0</v>
      </c>
      <c r="H28" s="3">
        <f t="shared" si="2"/>
        <v>0</v>
      </c>
    </row>
    <row r="29" spans="1:8" ht="210">
      <c r="A29" s="1">
        <v>27</v>
      </c>
      <c r="B29" s="3" t="s">
        <v>37</v>
      </c>
      <c r="C29" s="6" t="s">
        <v>53</v>
      </c>
      <c r="D29" s="4">
        <v>6</v>
      </c>
      <c r="E29" s="3"/>
      <c r="F29" s="3">
        <f t="shared" si="0"/>
        <v>0</v>
      </c>
      <c r="G29" s="3">
        <f t="shared" si="1"/>
        <v>0</v>
      </c>
      <c r="H29" s="3">
        <f t="shared" si="2"/>
        <v>0</v>
      </c>
    </row>
    <row r="30" spans="1:8" ht="330">
      <c r="A30" s="1">
        <v>28</v>
      </c>
      <c r="B30" s="3" t="s">
        <v>38</v>
      </c>
      <c r="C30" s="6" t="s">
        <v>53</v>
      </c>
      <c r="D30" s="4">
        <v>6</v>
      </c>
      <c r="E30" s="3"/>
      <c r="F30" s="3">
        <f t="shared" si="0"/>
        <v>0</v>
      </c>
      <c r="G30" s="3">
        <f t="shared" si="1"/>
        <v>0</v>
      </c>
      <c r="H30" s="3">
        <f t="shared" si="2"/>
        <v>0</v>
      </c>
    </row>
    <row r="31" spans="1:8" ht="45">
      <c r="A31" s="1">
        <v>29</v>
      </c>
      <c r="B31" s="3" t="s">
        <v>39</v>
      </c>
      <c r="C31" s="6" t="s">
        <v>53</v>
      </c>
      <c r="D31" s="4">
        <v>2</v>
      </c>
      <c r="E31" s="3"/>
      <c r="F31" s="3">
        <f t="shared" si="0"/>
        <v>0</v>
      </c>
      <c r="G31" s="3">
        <f t="shared" si="1"/>
        <v>0</v>
      </c>
      <c r="H31" s="3">
        <f t="shared" si="2"/>
        <v>0</v>
      </c>
    </row>
    <row r="32" spans="1:8" ht="240">
      <c r="A32" s="1">
        <v>30</v>
      </c>
      <c r="B32" s="3" t="s">
        <v>67</v>
      </c>
      <c r="C32" s="6" t="s">
        <v>53</v>
      </c>
      <c r="D32" s="4">
        <v>2</v>
      </c>
      <c r="E32" s="3"/>
      <c r="F32" s="3">
        <f t="shared" si="0"/>
        <v>0</v>
      </c>
      <c r="G32" s="3">
        <f t="shared" si="1"/>
        <v>0</v>
      </c>
      <c r="H32" s="3">
        <f t="shared" si="2"/>
        <v>0</v>
      </c>
    </row>
    <row r="33" spans="1:8" ht="60">
      <c r="A33" s="1">
        <v>31</v>
      </c>
      <c r="B33" s="3" t="s">
        <v>40</v>
      </c>
      <c r="C33" s="6" t="s">
        <v>53</v>
      </c>
      <c r="D33" s="4">
        <v>2</v>
      </c>
      <c r="E33" s="3"/>
      <c r="F33" s="3">
        <f t="shared" si="0"/>
        <v>0</v>
      </c>
      <c r="G33" s="3">
        <f t="shared" si="1"/>
        <v>0</v>
      </c>
      <c r="H33" s="3">
        <f t="shared" si="2"/>
        <v>0</v>
      </c>
    </row>
    <row r="34" spans="1:8" ht="165">
      <c r="A34" s="1">
        <v>32</v>
      </c>
      <c r="B34" s="3" t="s">
        <v>68</v>
      </c>
      <c r="C34" s="6" t="s">
        <v>53</v>
      </c>
      <c r="D34" s="4">
        <v>1</v>
      </c>
      <c r="E34" s="3"/>
      <c r="F34" s="3">
        <f t="shared" si="0"/>
        <v>0</v>
      </c>
      <c r="G34" s="3">
        <f t="shared" si="1"/>
        <v>0</v>
      </c>
      <c r="H34" s="3">
        <f t="shared" si="2"/>
        <v>0</v>
      </c>
    </row>
    <row r="35" spans="1:8" ht="60">
      <c r="A35" s="1">
        <v>33</v>
      </c>
      <c r="B35" s="3" t="s">
        <v>41</v>
      </c>
      <c r="C35" s="6" t="s">
        <v>53</v>
      </c>
      <c r="D35" s="4">
        <v>17</v>
      </c>
      <c r="E35" s="3"/>
      <c r="F35" s="3">
        <f t="shared" si="0"/>
        <v>0</v>
      </c>
      <c r="G35" s="3">
        <f t="shared" si="1"/>
        <v>0</v>
      </c>
      <c r="H35" s="3">
        <f t="shared" si="2"/>
        <v>0</v>
      </c>
    </row>
    <row r="36" spans="1:8" ht="105">
      <c r="A36" s="1">
        <v>34</v>
      </c>
      <c r="B36" s="3" t="s">
        <v>42</v>
      </c>
      <c r="C36" s="6" t="s">
        <v>53</v>
      </c>
      <c r="D36" s="4">
        <v>17</v>
      </c>
      <c r="E36" s="3"/>
      <c r="F36" s="3">
        <f t="shared" si="0"/>
        <v>0</v>
      </c>
      <c r="G36" s="3">
        <f t="shared" si="1"/>
        <v>0</v>
      </c>
      <c r="H36" s="3">
        <f t="shared" si="2"/>
        <v>0</v>
      </c>
    </row>
    <row r="37" spans="1:8" ht="135">
      <c r="A37" s="1">
        <v>35</v>
      </c>
      <c r="B37" s="3" t="s">
        <v>43</v>
      </c>
      <c r="C37" s="6" t="s">
        <v>53</v>
      </c>
      <c r="D37" s="4">
        <v>17</v>
      </c>
      <c r="E37" s="3"/>
      <c r="F37" s="3">
        <f t="shared" si="0"/>
        <v>0</v>
      </c>
      <c r="G37" s="3">
        <f t="shared" si="1"/>
        <v>0</v>
      </c>
      <c r="H37" s="3">
        <f t="shared" si="2"/>
        <v>0</v>
      </c>
    </row>
    <row r="38" spans="1:8" ht="195">
      <c r="A38" s="1">
        <v>36</v>
      </c>
      <c r="B38" s="3" t="s">
        <v>44</v>
      </c>
      <c r="C38" s="6" t="s">
        <v>53</v>
      </c>
      <c r="D38" s="4">
        <v>6</v>
      </c>
      <c r="E38" s="3"/>
      <c r="F38" s="3">
        <f t="shared" si="0"/>
        <v>0</v>
      </c>
      <c r="G38" s="3">
        <f t="shared" si="1"/>
        <v>0</v>
      </c>
      <c r="H38" s="3">
        <f t="shared" si="2"/>
        <v>0</v>
      </c>
    </row>
    <row r="39" spans="1:8">
      <c r="A39" s="1"/>
      <c r="B39" s="5" t="s">
        <v>9</v>
      </c>
      <c r="F39">
        <f t="shared" ref="F39:G39" si="3">SUM(F3:F38)</f>
        <v>0</v>
      </c>
      <c r="G39">
        <f t="shared" si="3"/>
        <v>0</v>
      </c>
      <c r="H39">
        <f>SUM(H3:H38)</f>
        <v>0</v>
      </c>
    </row>
  </sheetData>
  <mergeCells count="1">
    <mergeCell ref="A1:H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topLeftCell="A7" workbookViewId="0">
      <selection activeCell="B9" sqref="B9"/>
    </sheetView>
  </sheetViews>
  <sheetFormatPr defaultRowHeight="15"/>
  <cols>
    <col min="2" max="2" width="44.140625" bestFit="1" customWidth="1"/>
    <col min="3" max="4" width="12.140625" customWidth="1"/>
    <col min="5" max="8" width="14.28515625" customWidth="1"/>
  </cols>
  <sheetData>
    <row r="1" spans="1:8" ht="18.75">
      <c r="A1" s="11" t="s">
        <v>50</v>
      </c>
      <c r="B1" s="12"/>
      <c r="C1" s="12"/>
      <c r="D1" s="12"/>
      <c r="E1" s="12"/>
      <c r="F1" s="12"/>
      <c r="G1" s="12"/>
      <c r="H1" s="12"/>
    </row>
    <row r="2" spans="1:8" ht="30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9.5" customHeight="1">
      <c r="A3" s="13">
        <v>1</v>
      </c>
      <c r="B3" s="14" t="s">
        <v>65</v>
      </c>
      <c r="C3" s="15" t="s">
        <v>53</v>
      </c>
      <c r="D3" s="15">
        <v>1</v>
      </c>
      <c r="E3" s="15"/>
      <c r="F3" s="16">
        <f t="shared" ref="F3:F8" si="0">E3*D3</f>
        <v>0</v>
      </c>
      <c r="G3" s="16">
        <f t="shared" ref="G3:G9" si="1">F3*0.21</f>
        <v>0</v>
      </c>
      <c r="H3" s="16">
        <f t="shared" ref="H3:H9" si="2">F3+G3</f>
        <v>0</v>
      </c>
    </row>
    <row r="4" spans="1:8" ht="409.5" customHeight="1">
      <c r="A4" s="13"/>
      <c r="B4" s="14"/>
      <c r="C4" s="15"/>
      <c r="D4" s="15"/>
      <c r="E4" s="15"/>
      <c r="F4" s="16"/>
      <c r="G4" s="16"/>
      <c r="H4" s="16"/>
    </row>
    <row r="5" spans="1:8" ht="180.75" customHeight="1">
      <c r="A5" s="1">
        <v>2</v>
      </c>
      <c r="B5" s="3" t="s">
        <v>66</v>
      </c>
      <c r="C5" s="4" t="s">
        <v>53</v>
      </c>
      <c r="D5" s="4">
        <v>1</v>
      </c>
      <c r="E5" s="3"/>
      <c r="F5" s="3">
        <f t="shared" si="0"/>
        <v>0</v>
      </c>
      <c r="G5" s="3">
        <f t="shared" si="1"/>
        <v>0</v>
      </c>
      <c r="H5" s="3">
        <f t="shared" si="2"/>
        <v>0</v>
      </c>
    </row>
    <row r="6" spans="1:8" ht="180">
      <c r="A6" s="1">
        <v>3</v>
      </c>
      <c r="B6" s="3" t="s">
        <v>63</v>
      </c>
      <c r="C6" s="4" t="s">
        <v>53</v>
      </c>
      <c r="D6" s="4">
        <v>1</v>
      </c>
      <c r="E6" s="3"/>
      <c r="F6" s="3">
        <f t="shared" si="0"/>
        <v>0</v>
      </c>
      <c r="G6" s="3">
        <f t="shared" si="1"/>
        <v>0</v>
      </c>
      <c r="H6" s="3">
        <f t="shared" si="2"/>
        <v>0</v>
      </c>
    </row>
    <row r="7" spans="1:8" ht="225">
      <c r="A7" s="1">
        <v>4</v>
      </c>
      <c r="B7" s="3" t="s">
        <v>62</v>
      </c>
      <c r="C7" s="4" t="s">
        <v>53</v>
      </c>
      <c r="D7" s="4">
        <v>1</v>
      </c>
      <c r="E7" s="3"/>
      <c r="F7" s="3">
        <f t="shared" si="0"/>
        <v>0</v>
      </c>
      <c r="G7" s="3">
        <f t="shared" si="1"/>
        <v>0</v>
      </c>
      <c r="H7" s="3">
        <f t="shared" si="2"/>
        <v>0</v>
      </c>
    </row>
    <row r="8" spans="1:8" ht="180">
      <c r="A8" s="1">
        <v>5</v>
      </c>
      <c r="B8" s="3" t="s">
        <v>64</v>
      </c>
      <c r="C8" s="4" t="s">
        <v>53</v>
      </c>
      <c r="D8" s="4">
        <v>1</v>
      </c>
      <c r="E8" s="3"/>
      <c r="F8" s="3">
        <f t="shared" si="0"/>
        <v>0</v>
      </c>
      <c r="G8" s="3">
        <f t="shared" si="1"/>
        <v>0</v>
      </c>
      <c r="H8" s="3">
        <f t="shared" si="2"/>
        <v>0</v>
      </c>
    </row>
    <row r="9" spans="1:8">
      <c r="A9" s="1"/>
      <c r="B9" s="7" t="s">
        <v>9</v>
      </c>
      <c r="C9" s="3"/>
      <c r="D9" s="3"/>
      <c r="E9" s="3"/>
      <c r="F9" s="3">
        <f>SUM(F5:F8)</f>
        <v>0</v>
      </c>
      <c r="G9" s="3">
        <f t="shared" si="1"/>
        <v>0</v>
      </c>
      <c r="H9" s="3">
        <f t="shared" si="2"/>
        <v>0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B3" sqref="B3"/>
    </sheetView>
  </sheetViews>
  <sheetFormatPr defaultRowHeight="15"/>
  <cols>
    <col min="2" max="2" width="44.140625" bestFit="1" customWidth="1"/>
    <col min="3" max="4" width="12.140625" customWidth="1"/>
    <col min="5" max="8" width="14.28515625" customWidth="1"/>
  </cols>
  <sheetData>
    <row r="1" spans="1:8" ht="18.75">
      <c r="A1" s="11" t="s">
        <v>51</v>
      </c>
      <c r="B1" s="12"/>
      <c r="C1" s="12"/>
      <c r="D1" s="12"/>
      <c r="E1" s="12"/>
      <c r="F1" s="12"/>
      <c r="G1" s="12"/>
      <c r="H1" s="12"/>
    </row>
    <row r="2" spans="1:8" ht="30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95">
      <c r="A3" s="1">
        <v>1</v>
      </c>
      <c r="B3" s="3" t="s">
        <v>45</v>
      </c>
      <c r="C3" s="4" t="s">
        <v>53</v>
      </c>
      <c r="D3" s="4">
        <v>4</v>
      </c>
      <c r="E3" s="3"/>
      <c r="F3" s="3">
        <f t="shared" ref="F3" si="0">E3*D3</f>
        <v>0</v>
      </c>
      <c r="G3" s="3">
        <f t="shared" ref="G3:G4" si="1">F3*0.21</f>
        <v>0</v>
      </c>
      <c r="H3" s="3">
        <f t="shared" ref="H3:H4" si="2">F3+G3</f>
        <v>0</v>
      </c>
    </row>
    <row r="4" spans="1:8">
      <c r="A4" s="1"/>
      <c r="B4" s="7" t="s">
        <v>9</v>
      </c>
      <c r="C4" s="3"/>
      <c r="D4" s="3"/>
      <c r="E4" s="3"/>
      <c r="F4" s="3">
        <f>SUM(F3)</f>
        <v>0</v>
      </c>
      <c r="G4" s="3">
        <f t="shared" si="1"/>
        <v>0</v>
      </c>
      <c r="H4" s="3">
        <f t="shared" si="2"/>
        <v>0</v>
      </c>
    </row>
  </sheetData>
  <mergeCells count="1">
    <mergeCell ref="A1:H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B3" sqref="B3"/>
    </sheetView>
  </sheetViews>
  <sheetFormatPr defaultRowHeight="15"/>
  <cols>
    <col min="2" max="2" width="44.140625" bestFit="1" customWidth="1"/>
    <col min="3" max="4" width="12.140625" customWidth="1"/>
    <col min="5" max="8" width="14.28515625" customWidth="1"/>
  </cols>
  <sheetData>
    <row r="1" spans="1:8" ht="18.75">
      <c r="A1" s="11" t="s">
        <v>52</v>
      </c>
      <c r="B1" s="12"/>
      <c r="C1" s="12"/>
      <c r="D1" s="12"/>
      <c r="E1" s="12"/>
      <c r="F1" s="12"/>
      <c r="G1" s="12"/>
      <c r="H1" s="12"/>
    </row>
    <row r="2" spans="1:8" ht="30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84.5" customHeight="1">
      <c r="A3" s="1">
        <v>1</v>
      </c>
      <c r="B3" s="3" t="s">
        <v>46</v>
      </c>
      <c r="C3" s="4" t="s">
        <v>53</v>
      </c>
      <c r="D3" s="4">
        <v>4</v>
      </c>
      <c r="E3" s="3"/>
      <c r="F3" s="3">
        <f t="shared" ref="F3" si="0">E3*D3</f>
        <v>0</v>
      </c>
      <c r="G3" s="3">
        <f t="shared" ref="G3:G4" si="1">F3*0.21</f>
        <v>0</v>
      </c>
      <c r="H3" s="3">
        <f t="shared" ref="H3:H4" si="2">F3+G3</f>
        <v>0</v>
      </c>
    </row>
    <row r="4" spans="1:8">
      <c r="A4" s="1"/>
      <c r="B4" s="7" t="s">
        <v>9</v>
      </c>
      <c r="C4" s="3"/>
      <c r="D4" s="3"/>
      <c r="E4" s="3"/>
      <c r="F4" s="3">
        <f>SUM(F3)</f>
        <v>0</v>
      </c>
      <c r="G4" s="3">
        <f t="shared" si="1"/>
        <v>0</v>
      </c>
      <c r="H4" s="3">
        <f t="shared" si="2"/>
        <v>0</v>
      </c>
    </row>
  </sheetData>
  <mergeCells count="1">
    <mergeCell ref="A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Celkový rozpočet</vt:lpstr>
      <vt:lpstr>Položka č. 1</vt:lpstr>
      <vt:lpstr>Položka č. 2</vt:lpstr>
      <vt:lpstr>Položka č. 3</vt:lpstr>
      <vt:lpstr>Položka č. 4</vt:lpstr>
      <vt:lpstr>Položka č. 5</vt:lpstr>
      <vt:lpstr>Položka č.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Jana Poračanová</dc:creator>
  <cp:lastModifiedBy>OEM</cp:lastModifiedBy>
  <dcterms:created xsi:type="dcterms:W3CDTF">2014-06-16T14:15:00Z</dcterms:created>
  <dcterms:modified xsi:type="dcterms:W3CDTF">2014-08-22T07:27:06Z</dcterms:modified>
</cp:coreProperties>
</file>