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510" yWindow="0" windowWidth="16260" windowHeight="11760" tabRatio="1000" firstSheet="14" activeTab="30"/>
  </bookViews>
  <sheets>
    <sheet name="Stavba" sheetId="1" r:id="rId1"/>
    <sheet name="SO 01 1 KL" sheetId="2" r:id="rId2"/>
    <sheet name="SO 01 1 Rek" sheetId="3" r:id="rId3"/>
    <sheet name="SO 01 1 Pol" sheetId="4" r:id="rId4"/>
    <sheet name="SO 01 2 KL" sheetId="5" r:id="rId5"/>
    <sheet name="SO 01 2 Rek" sheetId="6" r:id="rId6"/>
    <sheet name="SO 01 2 Pol" sheetId="7" r:id="rId7"/>
    <sheet name="SO 01 3 KL" sheetId="8" r:id="rId8"/>
    <sheet name="SO 01 3 Rek" sheetId="9" r:id="rId9"/>
    <sheet name="SO 01 3 Pol" sheetId="10" r:id="rId10"/>
    <sheet name="SO 01 4 KL" sheetId="11" r:id="rId11"/>
    <sheet name="SO 01 4 Rek" sheetId="12" r:id="rId12"/>
    <sheet name="SO 01 4 Pol" sheetId="13" r:id="rId13"/>
    <sheet name="SO 01 5 KL" sheetId="14" r:id="rId14"/>
    <sheet name="SO 01 5 Rek" sheetId="15" r:id="rId15"/>
    <sheet name="SO 01 5 Pol" sheetId="16" r:id="rId16"/>
    <sheet name="SO 01 6 KL" sheetId="17" r:id="rId17"/>
    <sheet name="SO 01 6 Rek" sheetId="18" r:id="rId18"/>
    <sheet name="SO 01 6 Pol" sheetId="19" r:id="rId19"/>
    <sheet name="SO 01 8 KL" sheetId="20" r:id="rId20"/>
    <sheet name="SO 01 8 Rek" sheetId="21" r:id="rId21"/>
    <sheet name="SO 01 8 Pol" sheetId="22" r:id="rId22"/>
    <sheet name="SO 02 1 KL" sheetId="23" r:id="rId23"/>
    <sheet name="SO 02 1 Rek" sheetId="24" r:id="rId24"/>
    <sheet name="SO 02 1 Pol" sheetId="25" r:id="rId25"/>
    <sheet name="SO 02 2 KL" sheetId="26" r:id="rId26"/>
    <sheet name="SO 02 2 Rek" sheetId="27" r:id="rId27"/>
    <sheet name="SO 02 2 Pol" sheetId="28" r:id="rId28"/>
    <sheet name="SO 03  KL" sheetId="29" r:id="rId29"/>
    <sheet name="SO 03  Rek" sheetId="30" r:id="rId30"/>
    <sheet name="SO 03  Pol" sheetId="31" r:id="rId31"/>
    <sheet name="SO 04  KL" sheetId="32" r:id="rId32"/>
    <sheet name="SO 04  Rek" sheetId="33" r:id="rId33"/>
    <sheet name="SO 04  Pol" sheetId="34" r:id="rId34"/>
    <sheet name="SO 05  KL" sheetId="35" r:id="rId35"/>
    <sheet name="SO 05  Rek" sheetId="36" r:id="rId36"/>
    <sheet name="SO 05  Pol" sheetId="37" r:id="rId37"/>
    <sheet name="SO 06  KL" sheetId="38" r:id="rId38"/>
    <sheet name="SO 06  Rek" sheetId="39" r:id="rId39"/>
    <sheet name="SO 06  Pol" sheetId="40" r:id="rId40"/>
    <sheet name="SO 09  KL" sheetId="41" r:id="rId41"/>
    <sheet name="SO 09  Rek" sheetId="42" r:id="rId42"/>
    <sheet name="SO 09  Pol" sheetId="43" r:id="rId43"/>
    <sheet name="SO 10  KL" sheetId="44" r:id="rId44"/>
    <sheet name="SO 10  Rek" sheetId="45" r:id="rId45"/>
    <sheet name="SO 10  Pol" sheetId="46" r:id="rId46"/>
  </sheets>
  <definedNames>
    <definedName name="CelkemObjekty" localSheetId="0">Stavba!$F$37</definedName>
    <definedName name="CisloStavby" localSheetId="0">Stavba!$D$6</definedName>
    <definedName name="dadresa" localSheetId="0">Stavba!$D$9</definedName>
    <definedName name="DIČ" localSheetId="0">Stavba!$K$9</definedName>
    <definedName name="dmisto" localSheetId="0">Stavba!#REF!</definedName>
    <definedName name="dpsc" localSheetId="0">Stavba!#REF!</definedName>
    <definedName name="IČO" localSheetId="0">Stavba!$K$8</definedName>
    <definedName name="NazevObjektu" localSheetId="0">Stavba!$C$28</definedName>
    <definedName name="NazevStavby" localSheetId="0">Stavba!$E$6</definedName>
    <definedName name="_xlnm.Print_Titles" localSheetId="3">'SO 01 1 Pol'!$1:$6</definedName>
    <definedName name="_xlnm.Print_Titles" localSheetId="2">'SO 01 1 Rek'!$1:$6</definedName>
    <definedName name="_xlnm.Print_Titles" localSheetId="6">'SO 01 2 Pol'!$1:$6</definedName>
    <definedName name="_xlnm.Print_Titles" localSheetId="5">'SO 01 2 Rek'!$1:$6</definedName>
    <definedName name="_xlnm.Print_Titles" localSheetId="9">'SO 01 3 Pol'!$1:$6</definedName>
    <definedName name="_xlnm.Print_Titles" localSheetId="8">'SO 01 3 Rek'!$1:$6</definedName>
    <definedName name="_xlnm.Print_Titles" localSheetId="12">'SO 01 4 Pol'!$1:$6</definedName>
    <definedName name="_xlnm.Print_Titles" localSheetId="11">'SO 01 4 Rek'!$1:$6</definedName>
    <definedName name="_xlnm.Print_Titles" localSheetId="15">'SO 01 5 Pol'!$1:$6</definedName>
    <definedName name="_xlnm.Print_Titles" localSheetId="14">'SO 01 5 Rek'!$1:$6</definedName>
    <definedName name="_xlnm.Print_Titles" localSheetId="18">'SO 01 6 Pol'!$1:$6</definedName>
    <definedName name="_xlnm.Print_Titles" localSheetId="17">'SO 01 6 Rek'!$1:$6</definedName>
    <definedName name="_xlnm.Print_Titles" localSheetId="21">'SO 01 8 Pol'!$1:$6</definedName>
    <definedName name="_xlnm.Print_Titles" localSheetId="20">'SO 01 8 Rek'!$1:$6</definedName>
    <definedName name="_xlnm.Print_Titles" localSheetId="24">'SO 02 1 Pol'!$1:$6</definedName>
    <definedName name="_xlnm.Print_Titles" localSheetId="23">'SO 02 1 Rek'!$1:$6</definedName>
    <definedName name="_xlnm.Print_Titles" localSheetId="27">'SO 02 2 Pol'!$1:$6</definedName>
    <definedName name="_xlnm.Print_Titles" localSheetId="26">'SO 02 2 Rek'!$1:$6</definedName>
    <definedName name="_xlnm.Print_Titles" localSheetId="30">'SO 03  Pol'!$1:$6</definedName>
    <definedName name="_xlnm.Print_Titles" localSheetId="29">'SO 03  Rek'!$1:$6</definedName>
    <definedName name="_xlnm.Print_Titles" localSheetId="33">'SO 04  Pol'!$1:$6</definedName>
    <definedName name="_xlnm.Print_Titles" localSheetId="32">'SO 04  Rek'!$1:$6</definedName>
    <definedName name="_xlnm.Print_Titles" localSheetId="36">'SO 05  Pol'!$1:$6</definedName>
    <definedName name="_xlnm.Print_Titles" localSheetId="35">'SO 05  Rek'!$1:$6</definedName>
    <definedName name="_xlnm.Print_Titles" localSheetId="39">'SO 06  Pol'!$1:$6</definedName>
    <definedName name="_xlnm.Print_Titles" localSheetId="38">'SO 06  Rek'!$1:$6</definedName>
    <definedName name="_xlnm.Print_Titles" localSheetId="42">'SO 09  Pol'!$1:$6</definedName>
    <definedName name="_xlnm.Print_Titles" localSheetId="41">'SO 09  Rek'!$1:$6</definedName>
    <definedName name="_xlnm.Print_Titles" localSheetId="45">'SO 10  Pol'!$1:$6</definedName>
    <definedName name="_xlnm.Print_Titles" localSheetId="44">'SO 10  Rek'!$1:$6</definedName>
    <definedName name="Objednatel" localSheetId="0">Stavba!$D$10</definedName>
    <definedName name="Objekt" localSheetId="0">Stavba!$B$28</definedName>
    <definedName name="_xlnm.Print_Area" localSheetId="1">'SO 01 1 KL'!$A$1:$G$45</definedName>
    <definedName name="_xlnm.Print_Area" localSheetId="3">'SO 01 1 Pol'!$A$1:$K$657</definedName>
    <definedName name="_xlnm.Print_Area" localSheetId="2">'SO 01 1 Rek'!$A$1:$I$38</definedName>
    <definedName name="_xlnm.Print_Area" localSheetId="4">'SO 01 2 KL'!$A$1:$G$45</definedName>
    <definedName name="_xlnm.Print_Area" localSheetId="6">'SO 01 2 Pol'!$A$1:$K$87</definedName>
    <definedName name="_xlnm.Print_Area" localSheetId="5">'SO 01 2 Rek'!$A$1:$I$21</definedName>
    <definedName name="_xlnm.Print_Area" localSheetId="7">'SO 01 3 KL'!$A$1:$G$45</definedName>
    <definedName name="_xlnm.Print_Area" localSheetId="9">'SO 01 3 Pol'!$A$1:$K$66</definedName>
    <definedName name="_xlnm.Print_Area" localSheetId="8">'SO 01 3 Rek'!$A$1:$I$20</definedName>
    <definedName name="_xlnm.Print_Area" localSheetId="10">'SO 01 4 KL'!$A$1:$G$45</definedName>
    <definedName name="_xlnm.Print_Area" localSheetId="12">'SO 01 4 Pol'!$A$1:$K$424</definedName>
    <definedName name="_xlnm.Print_Area" localSheetId="11">'SO 01 4 Rek'!$A$1:$I$45</definedName>
    <definedName name="_xlnm.Print_Area" localSheetId="13">'SO 01 5 KL'!$A$1:$G$45</definedName>
    <definedName name="_xlnm.Print_Area" localSheetId="15">'SO 01 5 Pol'!$A$1:$K$179</definedName>
    <definedName name="_xlnm.Print_Area" localSheetId="14">'SO 01 5 Rek'!$A$1:$I$29</definedName>
    <definedName name="_xlnm.Print_Area" localSheetId="16">'SO 01 6 KL'!$A$1:$G$45</definedName>
    <definedName name="_xlnm.Print_Area" localSheetId="18">'SO 01 6 Pol'!$A$1:$K$127</definedName>
    <definedName name="_xlnm.Print_Area" localSheetId="17">'SO 01 6 Rek'!$A$1:$I$29</definedName>
    <definedName name="_xlnm.Print_Area" localSheetId="19">'SO 01 8 KL'!$A$1:$G$45</definedName>
    <definedName name="_xlnm.Print_Area" localSheetId="21">'SO 01 8 Pol'!$A$1:$K$140</definedName>
    <definedName name="_xlnm.Print_Area" localSheetId="20">'SO 01 8 Rek'!$A$1:$I$24</definedName>
    <definedName name="_xlnm.Print_Area" localSheetId="22">'SO 02 1 KL'!$A$1:$G$45</definedName>
    <definedName name="_xlnm.Print_Area" localSheetId="24">'SO 02 1 Pol'!$A$1:$K$119</definedName>
    <definedName name="_xlnm.Print_Area" localSheetId="23">'SO 02 1 Rek'!$A$1:$I$28</definedName>
    <definedName name="_xlnm.Print_Area" localSheetId="25">'SO 02 2 KL'!$A$1:$G$45</definedName>
    <definedName name="_xlnm.Print_Area" localSheetId="27">'SO 02 2 Pol'!$A$1:$K$28</definedName>
    <definedName name="_xlnm.Print_Area" localSheetId="26">'SO 02 2 Rek'!$A$1:$I$20</definedName>
    <definedName name="_xlnm.Print_Area" localSheetId="28">'SO 03  KL'!$A$1:$G$45</definedName>
    <definedName name="_xlnm.Print_Area" localSheetId="30">'SO 03  Pol'!$A$1:$K$26</definedName>
    <definedName name="_xlnm.Print_Area" localSheetId="29">'SO 03  Rek'!$A$1:$I$19</definedName>
    <definedName name="_xlnm.Print_Area" localSheetId="31">'SO 04  KL'!$A$1:$G$45</definedName>
    <definedName name="_xlnm.Print_Area" localSheetId="33">'SO 04  Pol'!$A$1:$K$20</definedName>
    <definedName name="_xlnm.Print_Area" localSheetId="32">'SO 04  Rek'!$A$1:$I$19</definedName>
    <definedName name="_xlnm.Print_Area" localSheetId="34">'SO 05  KL'!$A$1:$G$45</definedName>
    <definedName name="_xlnm.Print_Area" localSheetId="36">'SO 05  Pol'!$A$1:$K$33</definedName>
    <definedName name="_xlnm.Print_Area" localSheetId="35">'SO 05  Rek'!$A$1:$I$19</definedName>
    <definedName name="_xlnm.Print_Area" localSheetId="37">'SO 06  KL'!$A$1:$G$45</definedName>
    <definedName name="_xlnm.Print_Area" localSheetId="39">'SO 06  Pol'!$A$1:$K$22</definedName>
    <definedName name="_xlnm.Print_Area" localSheetId="38">'SO 06  Rek'!$A$1:$I$19</definedName>
    <definedName name="_xlnm.Print_Area" localSheetId="40">'SO 09  KL'!$A$1:$G$45</definedName>
    <definedName name="_xlnm.Print_Area" localSheetId="42">'SO 09  Pol'!$A$1:$K$122</definedName>
    <definedName name="_xlnm.Print_Area" localSheetId="41">'SO 09  Rek'!$A$1:$I$24</definedName>
    <definedName name="_xlnm.Print_Area" localSheetId="43">'SO 10  KL'!$A$1:$G$45</definedName>
    <definedName name="_xlnm.Print_Area" localSheetId="45">'SO 10  Pol'!$A$1:$K$22</definedName>
    <definedName name="_xlnm.Print_Area" localSheetId="44">'SO 10  Rek'!$A$1:$I$20</definedName>
    <definedName name="_xlnm.Print_Area" localSheetId="0">Stavba!$B$1:$J$84</definedName>
    <definedName name="odic" localSheetId="0">Stavba!$K$11</definedName>
    <definedName name="oico" localSheetId="0">Stavba!$K$10</definedName>
    <definedName name="omisto" localSheetId="0">Stavba!$D$12</definedName>
    <definedName name="onazev" localSheetId="0">Stavba!$D$11</definedName>
    <definedName name="opsc" localSheetId="0">Stavba!$C$12</definedName>
    <definedName name="SazbaDPH1" localSheetId="0">Stavba!$D$18</definedName>
    <definedName name="SazbaDPH2" localSheetId="0">Stavba!$D$20</definedName>
    <definedName name="solver_lin" localSheetId="3" hidden="1">0</definedName>
    <definedName name="solver_lin" localSheetId="6" hidden="1">0</definedName>
    <definedName name="solver_lin" localSheetId="9" hidden="1">0</definedName>
    <definedName name="solver_lin" localSheetId="12" hidden="1">0</definedName>
    <definedName name="solver_lin" localSheetId="15" hidden="1">0</definedName>
    <definedName name="solver_lin" localSheetId="18" hidden="1">0</definedName>
    <definedName name="solver_lin" localSheetId="21" hidden="1">0</definedName>
    <definedName name="solver_lin" localSheetId="24" hidden="1">0</definedName>
    <definedName name="solver_lin" localSheetId="27" hidden="1">0</definedName>
    <definedName name="solver_lin" localSheetId="30" hidden="1">0</definedName>
    <definedName name="solver_lin" localSheetId="33" hidden="1">0</definedName>
    <definedName name="solver_lin" localSheetId="36" hidden="1">0</definedName>
    <definedName name="solver_lin" localSheetId="39" hidden="1">0</definedName>
    <definedName name="solver_lin" localSheetId="42" hidden="1">0</definedName>
    <definedName name="solver_lin" localSheetId="45" hidden="1">0</definedName>
    <definedName name="solver_num" localSheetId="3" hidden="1">0</definedName>
    <definedName name="solver_num" localSheetId="6" hidden="1">0</definedName>
    <definedName name="solver_num" localSheetId="9" hidden="1">0</definedName>
    <definedName name="solver_num" localSheetId="12" hidden="1">0</definedName>
    <definedName name="solver_num" localSheetId="15" hidden="1">0</definedName>
    <definedName name="solver_num" localSheetId="18" hidden="1">0</definedName>
    <definedName name="solver_num" localSheetId="21" hidden="1">0</definedName>
    <definedName name="solver_num" localSheetId="24" hidden="1">0</definedName>
    <definedName name="solver_num" localSheetId="27" hidden="1">0</definedName>
    <definedName name="solver_num" localSheetId="30" hidden="1">0</definedName>
    <definedName name="solver_num" localSheetId="33" hidden="1">0</definedName>
    <definedName name="solver_num" localSheetId="36" hidden="1">0</definedName>
    <definedName name="solver_num" localSheetId="39" hidden="1">0</definedName>
    <definedName name="solver_num" localSheetId="42" hidden="1">0</definedName>
    <definedName name="solver_num" localSheetId="45" hidden="1">0</definedName>
    <definedName name="solver_opt" localSheetId="3" hidden="1">'SO 01 1 Pol'!#REF!</definedName>
    <definedName name="solver_opt" localSheetId="6" hidden="1">'SO 01 2 Pol'!#REF!</definedName>
    <definedName name="solver_opt" localSheetId="9" hidden="1">'SO 01 3 Pol'!#REF!</definedName>
    <definedName name="solver_opt" localSheetId="12" hidden="1">'SO 01 4 Pol'!#REF!</definedName>
    <definedName name="solver_opt" localSheetId="15" hidden="1">'SO 01 5 Pol'!#REF!</definedName>
    <definedName name="solver_opt" localSheetId="18" hidden="1">'SO 01 6 Pol'!#REF!</definedName>
    <definedName name="solver_opt" localSheetId="21" hidden="1">'SO 01 8 Pol'!#REF!</definedName>
    <definedName name="solver_opt" localSheetId="24" hidden="1">'SO 02 1 Pol'!#REF!</definedName>
    <definedName name="solver_opt" localSheetId="27" hidden="1">'SO 02 2 Pol'!#REF!</definedName>
    <definedName name="solver_opt" localSheetId="30" hidden="1">'SO 03  Pol'!#REF!</definedName>
    <definedName name="solver_opt" localSheetId="33" hidden="1">'SO 04  Pol'!#REF!</definedName>
    <definedName name="solver_opt" localSheetId="36" hidden="1">'SO 05  Pol'!#REF!</definedName>
    <definedName name="solver_opt" localSheetId="39" hidden="1">'SO 06  Pol'!#REF!</definedName>
    <definedName name="solver_opt" localSheetId="42" hidden="1">'SO 09  Pol'!#REF!</definedName>
    <definedName name="solver_opt" localSheetId="45" hidden="1">'SO 10  Pol'!#REF!</definedName>
    <definedName name="solver_typ" localSheetId="3" hidden="1">1</definedName>
    <definedName name="solver_typ" localSheetId="6" hidden="1">1</definedName>
    <definedName name="solver_typ" localSheetId="9" hidden="1">1</definedName>
    <definedName name="solver_typ" localSheetId="12" hidden="1">1</definedName>
    <definedName name="solver_typ" localSheetId="15" hidden="1">1</definedName>
    <definedName name="solver_typ" localSheetId="18" hidden="1">1</definedName>
    <definedName name="solver_typ" localSheetId="21" hidden="1">1</definedName>
    <definedName name="solver_typ" localSheetId="24" hidden="1">1</definedName>
    <definedName name="solver_typ" localSheetId="27" hidden="1">1</definedName>
    <definedName name="solver_typ" localSheetId="30" hidden="1">1</definedName>
    <definedName name="solver_typ" localSheetId="33" hidden="1">1</definedName>
    <definedName name="solver_typ" localSheetId="36" hidden="1">1</definedName>
    <definedName name="solver_typ" localSheetId="39" hidden="1">1</definedName>
    <definedName name="solver_typ" localSheetId="42" hidden="1">1</definedName>
    <definedName name="solver_typ" localSheetId="45" hidden="1">1</definedName>
    <definedName name="solver_val" localSheetId="3" hidden="1">0</definedName>
    <definedName name="solver_val" localSheetId="6" hidden="1">0</definedName>
    <definedName name="solver_val" localSheetId="9" hidden="1">0</definedName>
    <definedName name="solver_val" localSheetId="12" hidden="1">0</definedName>
    <definedName name="solver_val" localSheetId="15" hidden="1">0</definedName>
    <definedName name="solver_val" localSheetId="18" hidden="1">0</definedName>
    <definedName name="solver_val" localSheetId="21" hidden="1">0</definedName>
    <definedName name="solver_val" localSheetId="24" hidden="1">0</definedName>
    <definedName name="solver_val" localSheetId="27" hidden="1">0</definedName>
    <definedName name="solver_val" localSheetId="30" hidden="1">0</definedName>
    <definedName name="solver_val" localSheetId="33" hidden="1">0</definedName>
    <definedName name="solver_val" localSheetId="36" hidden="1">0</definedName>
    <definedName name="solver_val" localSheetId="39" hidden="1">0</definedName>
    <definedName name="solver_val" localSheetId="42" hidden="1">0</definedName>
    <definedName name="solver_val" localSheetId="45" hidden="1">0</definedName>
    <definedName name="SoucetDilu" localSheetId="0">Stavba!#REF!</definedName>
    <definedName name="StavbaCelkem" localSheetId="0">Stavba!$H$37</definedName>
    <definedName name="Zhotovitel" localSheetId="0">Stavba!$D$8</definedName>
  </definedNames>
  <calcPr calcId="145621"/>
</workbook>
</file>

<file path=xl/calcChain.xml><?xml version="1.0" encoding="utf-8"?>
<calcChain xmlns="http://schemas.openxmlformats.org/spreadsheetml/2006/main">
  <c r="E7" i="30" l="1"/>
  <c r="G18" i="31"/>
  <c r="G17" i="31"/>
  <c r="G19" i="31" l="1"/>
  <c r="E218" i="4"/>
  <c r="G218" i="4" s="1"/>
  <c r="G215" i="4"/>
  <c r="G212" i="4"/>
  <c r="G209" i="4"/>
  <c r="G205" i="4"/>
  <c r="G201" i="4"/>
  <c r="G198" i="4"/>
  <c r="G194" i="4"/>
  <c r="G190" i="4"/>
  <c r="G186" i="4"/>
  <c r="G220" i="4"/>
  <c r="G221" i="4"/>
  <c r="G222" i="4"/>
  <c r="G223" i="4"/>
  <c r="G224" i="4"/>
  <c r="G225" i="4"/>
  <c r="G226" i="4"/>
  <c r="G227" i="4"/>
  <c r="G230" i="4"/>
  <c r="G231" i="4"/>
  <c r="G232" i="4"/>
  <c r="G234" i="4"/>
  <c r="G236" i="4"/>
  <c r="G237" i="4"/>
  <c r="G238" i="4"/>
  <c r="G239" i="4"/>
  <c r="G242" i="4"/>
  <c r="G228" i="4" l="1"/>
  <c r="G124" i="13"/>
  <c r="G99" i="13"/>
  <c r="G73" i="13"/>
  <c r="G42" i="13"/>
  <c r="G642" i="4"/>
  <c r="G639" i="4"/>
  <c r="G633" i="4"/>
  <c r="G648" i="4"/>
  <c r="G647" i="4"/>
  <c r="G595" i="4"/>
  <c r="G83" i="19"/>
  <c r="G84" i="19"/>
  <c r="G64" i="19"/>
  <c r="G65" i="19"/>
  <c r="G66" i="19"/>
  <c r="G574" i="4"/>
  <c r="G632" i="4"/>
  <c r="G351" i="4"/>
  <c r="G350" i="4"/>
  <c r="G349" i="4"/>
  <c r="G348" i="4"/>
  <c r="G347" i="4"/>
  <c r="G346" i="4"/>
  <c r="G345" i="4"/>
  <c r="G344" i="4"/>
  <c r="G343" i="4"/>
  <c r="G383" i="4" l="1"/>
  <c r="G382" i="4"/>
  <c r="G631" i="4"/>
  <c r="G630" i="4"/>
  <c r="G629" i="4"/>
  <c r="G628" i="4"/>
  <c r="G627" i="4"/>
  <c r="G411" i="13"/>
  <c r="G410" i="13"/>
  <c r="G409" i="13"/>
  <c r="G408" i="13"/>
  <c r="G407" i="13"/>
  <c r="G406" i="13"/>
  <c r="G405" i="13"/>
  <c r="G404" i="13"/>
  <c r="G403" i="13"/>
  <c r="G402" i="13"/>
  <c r="G401" i="13"/>
  <c r="G400" i="13"/>
  <c r="G397" i="13"/>
  <c r="G396" i="13"/>
  <c r="G395" i="13"/>
  <c r="G394" i="13"/>
  <c r="G393" i="13"/>
  <c r="G392" i="13"/>
  <c r="G391" i="13"/>
  <c r="G390" i="13"/>
  <c r="G389" i="13"/>
  <c r="G388" i="13"/>
  <c r="G387" i="13"/>
  <c r="G386" i="13"/>
  <c r="G23" i="37"/>
  <c r="G381" i="4"/>
  <c r="G412" i="13" l="1"/>
  <c r="G398" i="13"/>
  <c r="G646" i="4"/>
  <c r="G645" i="4"/>
  <c r="G644" i="4"/>
  <c r="G643" i="4"/>
  <c r="G626" i="4"/>
  <c r="G641" i="4"/>
  <c r="G640" i="4"/>
  <c r="G638" i="4"/>
  <c r="G637" i="4"/>
  <c r="G636" i="4"/>
  <c r="G635" i="4"/>
  <c r="G634" i="4"/>
  <c r="G625" i="4"/>
  <c r="D18" i="44" l="1"/>
  <c r="I18" i="45"/>
  <c r="G18" i="44" s="1"/>
  <c r="D17" i="44"/>
  <c r="I17" i="45"/>
  <c r="G17" i="44" s="1"/>
  <c r="D16" i="44"/>
  <c r="I16" i="45"/>
  <c r="G16" i="44" s="1"/>
  <c r="D15" i="44"/>
  <c r="I15" i="45"/>
  <c r="G15" i="44" s="1"/>
  <c r="BE19" i="46"/>
  <c r="BE22" i="46" s="1"/>
  <c r="I9" i="45" s="1"/>
  <c r="BD19" i="46"/>
  <c r="BD22" i="46" s="1"/>
  <c r="H9" i="45" s="1"/>
  <c r="BC19" i="46"/>
  <c r="BC22" i="46" s="1"/>
  <c r="G9" i="45" s="1"/>
  <c r="BB19" i="46"/>
  <c r="BA19" i="46"/>
  <c r="BA22" i="46" s="1"/>
  <c r="E9" i="45" s="1"/>
  <c r="K19" i="46"/>
  <c r="K22" i="46" s="1"/>
  <c r="I19" i="46"/>
  <c r="I22" i="46" s="1"/>
  <c r="G19" i="46"/>
  <c r="B9" i="45"/>
  <c r="A9" i="45"/>
  <c r="BB22" i="46"/>
  <c r="F9" i="45" s="1"/>
  <c r="G22" i="46"/>
  <c r="BE16" i="46"/>
  <c r="BE17" i="46" s="1"/>
  <c r="I8" i="45" s="1"/>
  <c r="BD16" i="46"/>
  <c r="BC16" i="46"/>
  <c r="BC17" i="46" s="1"/>
  <c r="G8" i="45" s="1"/>
  <c r="BB16" i="46"/>
  <c r="BB17" i="46" s="1"/>
  <c r="F8" i="45" s="1"/>
  <c r="K16" i="46"/>
  <c r="I16" i="46"/>
  <c r="I17" i="46" s="1"/>
  <c r="G16" i="46"/>
  <c r="BA16" i="46" s="1"/>
  <c r="BA17" i="46" s="1"/>
  <c r="E8" i="45" s="1"/>
  <c r="B8" i="45"/>
  <c r="A8" i="45"/>
  <c r="BD17" i="46"/>
  <c r="H8" i="45" s="1"/>
  <c r="K17" i="46"/>
  <c r="BE13" i="46"/>
  <c r="BD13" i="46"/>
  <c r="BC13" i="46"/>
  <c r="BB13" i="46"/>
  <c r="K13" i="46"/>
  <c r="I13" i="46"/>
  <c r="G13" i="46"/>
  <c r="BA13" i="46" s="1"/>
  <c r="BE12" i="46"/>
  <c r="BD12" i="46"/>
  <c r="BC12" i="46"/>
  <c r="BB12" i="46"/>
  <c r="K12" i="46"/>
  <c r="I12" i="46"/>
  <c r="G12" i="46"/>
  <c r="BA12" i="46" s="1"/>
  <c r="BE11" i="46"/>
  <c r="BD11" i="46"/>
  <c r="BC11" i="46"/>
  <c r="BB11" i="46"/>
  <c r="K11" i="46"/>
  <c r="I11" i="46"/>
  <c r="G11" i="46"/>
  <c r="BA11" i="46" s="1"/>
  <c r="BE10" i="46"/>
  <c r="BD10" i="46"/>
  <c r="BC10" i="46"/>
  <c r="BB10" i="46"/>
  <c r="K10" i="46"/>
  <c r="I10" i="46"/>
  <c r="G10" i="46"/>
  <c r="BA10" i="46" s="1"/>
  <c r="BE9" i="46"/>
  <c r="BD9" i="46"/>
  <c r="BC9" i="46"/>
  <c r="BB9" i="46"/>
  <c r="K9" i="46"/>
  <c r="I9" i="46"/>
  <c r="G9" i="46"/>
  <c r="BA9" i="46" s="1"/>
  <c r="BE8" i="46"/>
  <c r="BE14" i="46" s="1"/>
  <c r="I7" i="45" s="1"/>
  <c r="BD8" i="46"/>
  <c r="BD14" i="46" s="1"/>
  <c r="H7" i="45" s="1"/>
  <c r="BC8" i="46"/>
  <c r="BC14" i="46" s="1"/>
  <c r="G7" i="45" s="1"/>
  <c r="BB8" i="46"/>
  <c r="BB14" i="46" s="1"/>
  <c r="F7" i="45" s="1"/>
  <c r="K8" i="46"/>
  <c r="I8" i="46"/>
  <c r="I14" i="46" s="1"/>
  <c r="G8" i="46"/>
  <c r="G14" i="46" s="1"/>
  <c r="B7" i="45"/>
  <c r="A7" i="45"/>
  <c r="K14" i="46"/>
  <c r="E4" i="46"/>
  <c r="F3" i="46"/>
  <c r="C33" i="44"/>
  <c r="F33" i="44" s="1"/>
  <c r="C31" i="44"/>
  <c r="G7" i="44"/>
  <c r="D18" i="41"/>
  <c r="I22" i="42"/>
  <c r="G18" i="41" s="1"/>
  <c r="D17" i="41"/>
  <c r="I21" i="42"/>
  <c r="G17" i="41" s="1"/>
  <c r="D16" i="41"/>
  <c r="I20" i="42"/>
  <c r="G16" i="41" s="1"/>
  <c r="D15" i="41"/>
  <c r="I19" i="42"/>
  <c r="BE121" i="43"/>
  <c r="BE122" i="43" s="1"/>
  <c r="I13" i="42" s="1"/>
  <c r="BD121" i="43"/>
  <c r="BC121" i="43"/>
  <c r="BC122" i="43" s="1"/>
  <c r="G13" i="42" s="1"/>
  <c r="BA121" i="43"/>
  <c r="K121" i="43"/>
  <c r="I121" i="43"/>
  <c r="I122" i="43" s="1"/>
  <c r="G121" i="43"/>
  <c r="BB121" i="43" s="1"/>
  <c r="BB122" i="43" s="1"/>
  <c r="F13" i="42" s="1"/>
  <c r="B13" i="42"/>
  <c r="A13" i="42"/>
  <c r="BD122" i="43"/>
  <c r="H13" i="42" s="1"/>
  <c r="BA122" i="43"/>
  <c r="E13" i="42" s="1"/>
  <c r="K122" i="43"/>
  <c r="BE118" i="43"/>
  <c r="BD118" i="43"/>
  <c r="BD119" i="43" s="1"/>
  <c r="H12" i="42" s="1"/>
  <c r="BC118" i="43"/>
  <c r="BB118" i="43"/>
  <c r="BB119" i="43" s="1"/>
  <c r="F12" i="42" s="1"/>
  <c r="K118" i="43"/>
  <c r="I118" i="43"/>
  <c r="I119" i="43" s="1"/>
  <c r="G118" i="43"/>
  <c r="BA118" i="43" s="1"/>
  <c r="BA119" i="43" s="1"/>
  <c r="E12" i="42" s="1"/>
  <c r="B12" i="42"/>
  <c r="A12" i="42"/>
  <c r="BE119" i="43"/>
  <c r="I12" i="42" s="1"/>
  <c r="BC119" i="43"/>
  <c r="G12" i="42" s="1"/>
  <c r="K119" i="43"/>
  <c r="BE111" i="43"/>
  <c r="BD111" i="43"/>
  <c r="BC111" i="43"/>
  <c r="BB111" i="43"/>
  <c r="K111" i="43"/>
  <c r="I111" i="43"/>
  <c r="G111" i="43"/>
  <c r="BA111" i="43" s="1"/>
  <c r="BE109" i="43"/>
  <c r="BD109" i="43"/>
  <c r="BC109" i="43"/>
  <c r="BB109" i="43"/>
  <c r="K109" i="43"/>
  <c r="I109" i="43"/>
  <c r="G109" i="43"/>
  <c r="BA109" i="43" s="1"/>
  <c r="BE107" i="43"/>
  <c r="BD107" i="43"/>
  <c r="BC107" i="43"/>
  <c r="BB107" i="43"/>
  <c r="K107" i="43"/>
  <c r="I107" i="43"/>
  <c r="G107" i="43"/>
  <c r="BE105" i="43"/>
  <c r="BE116" i="43" s="1"/>
  <c r="I11" i="42" s="1"/>
  <c r="BD105" i="43"/>
  <c r="BC105" i="43"/>
  <c r="BB105" i="43"/>
  <c r="BB116" i="43" s="1"/>
  <c r="F11" i="42" s="1"/>
  <c r="K105" i="43"/>
  <c r="I105" i="43"/>
  <c r="G105" i="43"/>
  <c r="BA105" i="43" s="1"/>
  <c r="B11" i="42"/>
  <c r="A11" i="42"/>
  <c r="BD116" i="43"/>
  <c r="H11" i="42" s="1"/>
  <c r="BC116" i="43"/>
  <c r="G11" i="42" s="1"/>
  <c r="K116" i="43"/>
  <c r="I116" i="43"/>
  <c r="BE101" i="43"/>
  <c r="BD101" i="43"/>
  <c r="BC101" i="43"/>
  <c r="BB101" i="43"/>
  <c r="K101" i="43"/>
  <c r="I101" i="43"/>
  <c r="G101" i="43"/>
  <c r="BA101" i="43" s="1"/>
  <c r="BE92" i="43"/>
  <c r="BD92" i="43"/>
  <c r="BC92" i="43"/>
  <c r="BB92" i="43"/>
  <c r="K92" i="43"/>
  <c r="I92" i="43"/>
  <c r="G92" i="43"/>
  <c r="BA92" i="43" s="1"/>
  <c r="BE83" i="43"/>
  <c r="BD83" i="43"/>
  <c r="BC83" i="43"/>
  <c r="BB83" i="43"/>
  <c r="K83" i="43"/>
  <c r="I83" i="43"/>
  <c r="G83" i="43"/>
  <c r="BA83" i="43" s="1"/>
  <c r="BE74" i="43"/>
  <c r="BD74" i="43"/>
  <c r="BC74" i="43"/>
  <c r="BC103" i="43" s="1"/>
  <c r="G10" i="42" s="1"/>
  <c r="BB74" i="43"/>
  <c r="BA74" i="43"/>
  <c r="K74" i="43"/>
  <c r="I74" i="43"/>
  <c r="I103" i="43" s="1"/>
  <c r="G74" i="43"/>
  <c r="B10" i="42"/>
  <c r="A10" i="42"/>
  <c r="BE103" i="43"/>
  <c r="I10" i="42" s="1"/>
  <c r="BE66" i="43"/>
  <c r="BD66" i="43"/>
  <c r="BC66" i="43"/>
  <c r="BB66" i="43"/>
  <c r="K66" i="43"/>
  <c r="I66" i="43"/>
  <c r="G66" i="43"/>
  <c r="BA66" i="43" s="1"/>
  <c r="BE63" i="43"/>
  <c r="BD63" i="43"/>
  <c r="BC63" i="43"/>
  <c r="BB63" i="43"/>
  <c r="K63" i="43"/>
  <c r="I63" i="43"/>
  <c r="G63" i="43"/>
  <c r="BA63" i="43" s="1"/>
  <c r="BE62" i="43"/>
  <c r="BD62" i="43"/>
  <c r="BC62" i="43"/>
  <c r="BB62" i="43"/>
  <c r="K62" i="43"/>
  <c r="I62" i="43"/>
  <c r="G62" i="43"/>
  <c r="BA62" i="43" s="1"/>
  <c r="BE60" i="43"/>
  <c r="BD60" i="43"/>
  <c r="BC60" i="43"/>
  <c r="BB60" i="43"/>
  <c r="K60" i="43"/>
  <c r="I60" i="43"/>
  <c r="G60" i="43"/>
  <c r="BA60" i="43" s="1"/>
  <c r="BE58" i="43"/>
  <c r="BD58" i="43"/>
  <c r="BC58" i="43"/>
  <c r="BB58" i="43"/>
  <c r="K58" i="43"/>
  <c r="I58" i="43"/>
  <c r="G58" i="43"/>
  <c r="BA58" i="43" s="1"/>
  <c r="BE55" i="43"/>
  <c r="BE72" i="43" s="1"/>
  <c r="I9" i="42" s="1"/>
  <c r="BD55" i="43"/>
  <c r="BC55" i="43"/>
  <c r="BC72" i="43" s="1"/>
  <c r="G9" i="42" s="1"/>
  <c r="BB55" i="43"/>
  <c r="K55" i="43"/>
  <c r="K72" i="43" s="1"/>
  <c r="I55" i="43"/>
  <c r="I72" i="43" s="1"/>
  <c r="G55" i="43"/>
  <c r="B9" i="42"/>
  <c r="A9" i="42"/>
  <c r="BB72" i="43"/>
  <c r="F9" i="42" s="1"/>
  <c r="BE49" i="43"/>
  <c r="BD49" i="43"/>
  <c r="BC49" i="43"/>
  <c r="BB49" i="43"/>
  <c r="K49" i="43"/>
  <c r="I49" i="43"/>
  <c r="G49" i="43"/>
  <c r="BA49" i="43" s="1"/>
  <c r="BE42" i="43"/>
  <c r="BD42" i="43"/>
  <c r="BC42" i="43"/>
  <c r="BB42" i="43"/>
  <c r="K42" i="43"/>
  <c r="I42" i="43"/>
  <c r="G42" i="43"/>
  <c r="BA42" i="43" s="1"/>
  <c r="BE34" i="43"/>
  <c r="BD34" i="43"/>
  <c r="BC34" i="43"/>
  <c r="BB34" i="43"/>
  <c r="K34" i="43"/>
  <c r="I34" i="43"/>
  <c r="G34" i="43"/>
  <c r="BA34" i="43" s="1"/>
  <c r="BE30" i="43"/>
  <c r="BD30" i="43"/>
  <c r="BC30" i="43"/>
  <c r="BB30" i="43"/>
  <c r="K30" i="43"/>
  <c r="I30" i="43"/>
  <c r="G30" i="43"/>
  <c r="BA30" i="43" s="1"/>
  <c r="BE27" i="43"/>
  <c r="BD27" i="43"/>
  <c r="BD53" i="43" s="1"/>
  <c r="H8" i="42" s="1"/>
  <c r="BC27" i="43"/>
  <c r="BB27" i="43"/>
  <c r="K27" i="43"/>
  <c r="I27" i="43"/>
  <c r="I53" i="43" s="1"/>
  <c r="G27" i="43"/>
  <c r="BA27" i="43" s="1"/>
  <c r="B8" i="42"/>
  <c r="A8" i="42"/>
  <c r="BE53" i="43"/>
  <c r="I8" i="42" s="1"/>
  <c r="BE14" i="43"/>
  <c r="BD14" i="43"/>
  <c r="BC14" i="43"/>
  <c r="BB14" i="43"/>
  <c r="K14" i="43"/>
  <c r="I14" i="43"/>
  <c r="G14" i="43"/>
  <c r="BA14" i="43" s="1"/>
  <c r="BE10" i="43"/>
  <c r="BD10" i="43"/>
  <c r="BC10" i="43"/>
  <c r="BB10" i="43"/>
  <c r="K10" i="43"/>
  <c r="I10" i="43"/>
  <c r="G10" i="43"/>
  <c r="BA10" i="43" s="1"/>
  <c r="BE8" i="43"/>
  <c r="BD8" i="43"/>
  <c r="BC8" i="43"/>
  <c r="BC25" i="43" s="1"/>
  <c r="G7" i="42" s="1"/>
  <c r="BB8" i="43"/>
  <c r="K8" i="43"/>
  <c r="K25" i="43" s="1"/>
  <c r="I8" i="43"/>
  <c r="I25" i="43" s="1"/>
  <c r="G8" i="43"/>
  <c r="BA8" i="43" s="1"/>
  <c r="B7" i="42"/>
  <c r="A7" i="42"/>
  <c r="BB25" i="43"/>
  <c r="F7" i="42" s="1"/>
  <c r="G25" i="43"/>
  <c r="E4" i="43"/>
  <c r="F3" i="43"/>
  <c r="C33" i="41"/>
  <c r="F33" i="41" s="1"/>
  <c r="C31" i="41"/>
  <c r="G7" i="41"/>
  <c r="D18" i="38"/>
  <c r="I17" i="39"/>
  <c r="G18" i="38" s="1"/>
  <c r="D17" i="38"/>
  <c r="I16" i="39"/>
  <c r="G17" i="38" s="1"/>
  <c r="D16" i="38"/>
  <c r="I15" i="39"/>
  <c r="G16" i="38" s="1"/>
  <c r="D15" i="38"/>
  <c r="I14" i="39"/>
  <c r="G15" i="38" s="1"/>
  <c r="BE21" i="40"/>
  <c r="BD21" i="40"/>
  <c r="BC21" i="40"/>
  <c r="BB21" i="40"/>
  <c r="K21" i="40"/>
  <c r="I21" i="40"/>
  <c r="G21" i="40"/>
  <c r="BA21" i="40" s="1"/>
  <c r="BE20" i="40"/>
  <c r="BD20" i="40"/>
  <c r="BC20" i="40"/>
  <c r="BB20" i="40"/>
  <c r="K20" i="40"/>
  <c r="I20" i="40"/>
  <c r="G20" i="40"/>
  <c r="BA20" i="40" s="1"/>
  <c r="BE19" i="40"/>
  <c r="BD19" i="40"/>
  <c r="BC19" i="40"/>
  <c r="BB19" i="40"/>
  <c r="K19" i="40"/>
  <c r="I19" i="40"/>
  <c r="G19" i="40"/>
  <c r="BA19" i="40" s="1"/>
  <c r="BE18" i="40"/>
  <c r="BD18" i="40"/>
  <c r="BC18" i="40"/>
  <c r="BB18" i="40"/>
  <c r="K18" i="40"/>
  <c r="I18" i="40"/>
  <c r="G18" i="40"/>
  <c r="BA18" i="40" s="1"/>
  <c r="BE17" i="40"/>
  <c r="BE22" i="40" s="1"/>
  <c r="I8" i="39" s="1"/>
  <c r="BD17" i="40"/>
  <c r="BC17" i="40"/>
  <c r="BC22" i="40" s="1"/>
  <c r="G8" i="39" s="1"/>
  <c r="BB17" i="40"/>
  <c r="BA17" i="40"/>
  <c r="K17" i="40"/>
  <c r="I17" i="40"/>
  <c r="I22" i="40" s="1"/>
  <c r="G17" i="40"/>
  <c r="B8" i="39"/>
  <c r="A8" i="39"/>
  <c r="BD22" i="40"/>
  <c r="H8" i="39" s="1"/>
  <c r="BB22" i="40"/>
  <c r="F8" i="39" s="1"/>
  <c r="K22" i="40"/>
  <c r="G22" i="40"/>
  <c r="BE14" i="40"/>
  <c r="BD14" i="40"/>
  <c r="BC14" i="40"/>
  <c r="BB14" i="40"/>
  <c r="K14" i="40"/>
  <c r="I14" i="40"/>
  <c r="G14" i="40"/>
  <c r="BA14" i="40" s="1"/>
  <c r="BE13" i="40"/>
  <c r="BD13" i="40"/>
  <c r="BC13" i="40"/>
  <c r="BB13" i="40"/>
  <c r="K13" i="40"/>
  <c r="I13" i="40"/>
  <c r="G13" i="40"/>
  <c r="BA13" i="40" s="1"/>
  <c r="BE12" i="40"/>
  <c r="BD12" i="40"/>
  <c r="BC12" i="40"/>
  <c r="BB12" i="40"/>
  <c r="K12" i="40"/>
  <c r="I12" i="40"/>
  <c r="G12" i="40"/>
  <c r="BA12" i="40" s="1"/>
  <c r="BE11" i="40"/>
  <c r="BD11" i="40"/>
  <c r="BC11" i="40"/>
  <c r="BB11" i="40"/>
  <c r="K11" i="40"/>
  <c r="I11" i="40"/>
  <c r="G11" i="40"/>
  <c r="BA11" i="40" s="1"/>
  <c r="BE10" i="40"/>
  <c r="BD10" i="40"/>
  <c r="BC10" i="40"/>
  <c r="BB10" i="40"/>
  <c r="K10" i="40"/>
  <c r="I10" i="40"/>
  <c r="G10" i="40"/>
  <c r="BA10" i="40" s="1"/>
  <c r="BE9" i="40"/>
  <c r="BD9" i="40"/>
  <c r="BC9" i="40"/>
  <c r="BB9" i="40"/>
  <c r="K9" i="40"/>
  <c r="I9" i="40"/>
  <c r="G9" i="40"/>
  <c r="BA9" i="40" s="1"/>
  <c r="BE8" i="40"/>
  <c r="BD8" i="40"/>
  <c r="BC8" i="40"/>
  <c r="BC15" i="40" s="1"/>
  <c r="G7" i="39" s="1"/>
  <c r="G9" i="39" s="1"/>
  <c r="C18" i="38" s="1"/>
  <c r="BB8" i="40"/>
  <c r="K8" i="40"/>
  <c r="I8" i="40"/>
  <c r="G8" i="40"/>
  <c r="BA8" i="40" s="1"/>
  <c r="B7" i="39"/>
  <c r="A7" i="39"/>
  <c r="E4" i="40"/>
  <c r="F3" i="40"/>
  <c r="C33" i="38"/>
  <c r="F33" i="38" s="1"/>
  <c r="C31" i="38"/>
  <c r="G7" i="38"/>
  <c r="D18" i="35"/>
  <c r="I17" i="36"/>
  <c r="G18" i="35" s="1"/>
  <c r="D17" i="35"/>
  <c r="I16" i="36"/>
  <c r="G17" i="35" s="1"/>
  <c r="D16" i="35"/>
  <c r="I15" i="36"/>
  <c r="G16" i="35" s="1"/>
  <c r="D15" i="35"/>
  <c r="I14" i="36"/>
  <c r="G15" i="35" s="1"/>
  <c r="BE32" i="37"/>
  <c r="BD32" i="37"/>
  <c r="BC32" i="37"/>
  <c r="BB32" i="37"/>
  <c r="K32" i="37"/>
  <c r="I32" i="37"/>
  <c r="G32" i="37"/>
  <c r="BA32" i="37" s="1"/>
  <c r="BE31" i="37"/>
  <c r="BD31" i="37"/>
  <c r="BC31" i="37"/>
  <c r="BB31" i="37"/>
  <c r="K31" i="37"/>
  <c r="I31" i="37"/>
  <c r="G31" i="37"/>
  <c r="BA31" i="37" s="1"/>
  <c r="BE30" i="37"/>
  <c r="BD30" i="37"/>
  <c r="BC30" i="37"/>
  <c r="BB30" i="37"/>
  <c r="K30" i="37"/>
  <c r="I30" i="37"/>
  <c r="G30" i="37"/>
  <c r="BA30" i="37" s="1"/>
  <c r="BE29" i="37"/>
  <c r="BD29" i="37"/>
  <c r="BC29" i="37"/>
  <c r="BB29" i="37"/>
  <c r="K29" i="37"/>
  <c r="I29" i="37"/>
  <c r="G29" i="37"/>
  <c r="BA29" i="37" s="1"/>
  <c r="BE28" i="37"/>
  <c r="BD28" i="37"/>
  <c r="BC28" i="37"/>
  <c r="BB28" i="37"/>
  <c r="K28" i="37"/>
  <c r="I28" i="37"/>
  <c r="G28" i="37"/>
  <c r="BA28" i="37" s="1"/>
  <c r="BE27" i="37"/>
  <c r="BD27" i="37"/>
  <c r="BC27" i="37"/>
  <c r="BB27" i="37"/>
  <c r="K27" i="37"/>
  <c r="I27" i="37"/>
  <c r="G27" i="37"/>
  <c r="BA27" i="37" s="1"/>
  <c r="BE26" i="37"/>
  <c r="BE33" i="37" s="1"/>
  <c r="I8" i="36" s="1"/>
  <c r="BD26" i="37"/>
  <c r="BC26" i="37"/>
  <c r="BC33" i="37" s="1"/>
  <c r="G8" i="36" s="1"/>
  <c r="BB26" i="37"/>
  <c r="BA26" i="37"/>
  <c r="K26" i="37"/>
  <c r="I26" i="37"/>
  <c r="I33" i="37" s="1"/>
  <c r="G26" i="37"/>
  <c r="B8" i="36"/>
  <c r="A8" i="36"/>
  <c r="BB33" i="37"/>
  <c r="F8" i="36" s="1"/>
  <c r="G33" i="37"/>
  <c r="BE22" i="37"/>
  <c r="BD22" i="37"/>
  <c r="BC22" i="37"/>
  <c r="BB22" i="37"/>
  <c r="K22" i="37"/>
  <c r="I22" i="37"/>
  <c r="G22" i="37"/>
  <c r="BA22" i="37" s="1"/>
  <c r="BE21" i="37"/>
  <c r="BD21" i="37"/>
  <c r="BC21" i="37"/>
  <c r="BB21" i="37"/>
  <c r="K21" i="37"/>
  <c r="I21" i="37"/>
  <c r="G21" i="37"/>
  <c r="BA21" i="37" s="1"/>
  <c r="BE20" i="37"/>
  <c r="BD20" i="37"/>
  <c r="BC20" i="37"/>
  <c r="BB20" i="37"/>
  <c r="K20" i="37"/>
  <c r="I20" i="37"/>
  <c r="G20" i="37"/>
  <c r="BA20" i="37" s="1"/>
  <c r="BE19" i="37"/>
  <c r="BD19" i="37"/>
  <c r="BC19" i="37"/>
  <c r="BB19" i="37"/>
  <c r="K19" i="37"/>
  <c r="I19" i="37"/>
  <c r="G19" i="37"/>
  <c r="BA19" i="37" s="1"/>
  <c r="BE18" i="37"/>
  <c r="BD18" i="37"/>
  <c r="BC18" i="37"/>
  <c r="BB18" i="37"/>
  <c r="K18" i="37"/>
  <c r="I18" i="37"/>
  <c r="G18" i="37"/>
  <c r="BA18" i="37" s="1"/>
  <c r="BE17" i="37"/>
  <c r="BD17" i="37"/>
  <c r="BC17" i="37"/>
  <c r="BB17" i="37"/>
  <c r="K17" i="37"/>
  <c r="I17" i="37"/>
  <c r="G17" i="37"/>
  <c r="BA17" i="37" s="1"/>
  <c r="BE16" i="37"/>
  <c r="BD16" i="37"/>
  <c r="BC16" i="37"/>
  <c r="BB16" i="37"/>
  <c r="K16" i="37"/>
  <c r="I16" i="37"/>
  <c r="G16" i="37"/>
  <c r="BA16" i="37" s="1"/>
  <c r="BE15" i="37"/>
  <c r="BD15" i="37"/>
  <c r="BC15" i="37"/>
  <c r="BB15" i="37"/>
  <c r="K15" i="37"/>
  <c r="I15" i="37"/>
  <c r="G15" i="37"/>
  <c r="BA15" i="37" s="1"/>
  <c r="BE14" i="37"/>
  <c r="BD14" i="37"/>
  <c r="BC14" i="37"/>
  <c r="BB14" i="37"/>
  <c r="K14" i="37"/>
  <c r="I14" i="37"/>
  <c r="G14" i="37"/>
  <c r="BA14" i="37" s="1"/>
  <c r="BE13" i="37"/>
  <c r="BD13" i="37"/>
  <c r="BC13" i="37"/>
  <c r="BB13" i="37"/>
  <c r="K13" i="37"/>
  <c r="I13" i="37"/>
  <c r="G13" i="37"/>
  <c r="BA13" i="37" s="1"/>
  <c r="BE12" i="37"/>
  <c r="BD12" i="37"/>
  <c r="BC12" i="37"/>
  <c r="BB12" i="37"/>
  <c r="K12" i="37"/>
  <c r="I12" i="37"/>
  <c r="G12" i="37"/>
  <c r="BA12" i="37" s="1"/>
  <c r="BE11" i="37"/>
  <c r="BD11" i="37"/>
  <c r="BC11" i="37"/>
  <c r="BB11" i="37"/>
  <c r="K11" i="37"/>
  <c r="I11" i="37"/>
  <c r="G11" i="37"/>
  <c r="BA11" i="37" s="1"/>
  <c r="BE10" i="37"/>
  <c r="BD10" i="37"/>
  <c r="BC10" i="37"/>
  <c r="BB10" i="37"/>
  <c r="K10" i="37"/>
  <c r="I10" i="37"/>
  <c r="G10" i="37"/>
  <c r="BA10" i="37" s="1"/>
  <c r="BE9" i="37"/>
  <c r="BD9" i="37"/>
  <c r="BC9" i="37"/>
  <c r="BB9" i="37"/>
  <c r="K9" i="37"/>
  <c r="I9" i="37"/>
  <c r="G9" i="37"/>
  <c r="BA9" i="37" s="1"/>
  <c r="BE8" i="37"/>
  <c r="BD8" i="37"/>
  <c r="BD24" i="37" s="1"/>
  <c r="H7" i="36" s="1"/>
  <c r="BC8" i="37"/>
  <c r="BB8" i="37"/>
  <c r="K8" i="37"/>
  <c r="I8" i="37"/>
  <c r="I24" i="37" s="1"/>
  <c r="G8" i="37"/>
  <c r="B7" i="36"/>
  <c r="A7" i="36"/>
  <c r="BE24" i="37"/>
  <c r="I7" i="36" s="1"/>
  <c r="E4" i="37"/>
  <c r="F3" i="37"/>
  <c r="C33" i="35"/>
  <c r="F33" i="35" s="1"/>
  <c r="C31" i="35"/>
  <c r="G7" i="35"/>
  <c r="D18" i="32"/>
  <c r="I17" i="33"/>
  <c r="G18" i="32" s="1"/>
  <c r="D17" i="32"/>
  <c r="I16" i="33"/>
  <c r="G17" i="32" s="1"/>
  <c r="D16" i="32"/>
  <c r="I15" i="33"/>
  <c r="G16" i="32" s="1"/>
  <c r="D15" i="32"/>
  <c r="I14" i="33"/>
  <c r="G15" i="32" s="1"/>
  <c r="BE19" i="34"/>
  <c r="BD19" i="34"/>
  <c r="BC19" i="34"/>
  <c r="BB19" i="34"/>
  <c r="K19" i="34"/>
  <c r="I19" i="34"/>
  <c r="G19" i="34"/>
  <c r="BA19" i="34" s="1"/>
  <c r="BE18" i="34"/>
  <c r="BD18" i="34"/>
  <c r="BC18" i="34"/>
  <c r="BB18" i="34"/>
  <c r="K18" i="34"/>
  <c r="I18" i="34"/>
  <c r="G18" i="34"/>
  <c r="BA18" i="34" s="1"/>
  <c r="BE17" i="34"/>
  <c r="BD17" i="34"/>
  <c r="BC17" i="34"/>
  <c r="BB17" i="34"/>
  <c r="K17" i="34"/>
  <c r="I17" i="34"/>
  <c r="G17" i="34"/>
  <c r="BA17" i="34" s="1"/>
  <c r="BE16" i="34"/>
  <c r="BE20" i="34" s="1"/>
  <c r="I8" i="33" s="1"/>
  <c r="BD16" i="34"/>
  <c r="BD20" i="34" s="1"/>
  <c r="H8" i="33" s="1"/>
  <c r="BC16" i="34"/>
  <c r="BC20" i="34" s="1"/>
  <c r="G8" i="33" s="1"/>
  <c r="BB16" i="34"/>
  <c r="K16" i="34"/>
  <c r="K20" i="34" s="1"/>
  <c r="I16" i="34"/>
  <c r="I20" i="34" s="1"/>
  <c r="G16" i="34"/>
  <c r="G20" i="34" s="1"/>
  <c r="B8" i="33"/>
  <c r="A8" i="33"/>
  <c r="BB20" i="34"/>
  <c r="F8" i="33" s="1"/>
  <c r="BE13" i="34"/>
  <c r="BD13" i="34"/>
  <c r="BC13" i="34"/>
  <c r="BB13" i="34"/>
  <c r="K13" i="34"/>
  <c r="I13" i="34"/>
  <c r="G13" i="34"/>
  <c r="BA13" i="34" s="1"/>
  <c r="BE12" i="34"/>
  <c r="BD12" i="34"/>
  <c r="BC12" i="34"/>
  <c r="BB12" i="34"/>
  <c r="K12" i="34"/>
  <c r="I12" i="34"/>
  <c r="G12" i="34"/>
  <c r="BA12" i="34" s="1"/>
  <c r="BE11" i="34"/>
  <c r="BD11" i="34"/>
  <c r="BC11" i="34"/>
  <c r="BB11" i="34"/>
  <c r="K11" i="34"/>
  <c r="I11" i="34"/>
  <c r="G11" i="34"/>
  <c r="BA11" i="34" s="1"/>
  <c r="BE10" i="34"/>
  <c r="BD10" i="34"/>
  <c r="BC10" i="34"/>
  <c r="BB10" i="34"/>
  <c r="K10" i="34"/>
  <c r="I10" i="34"/>
  <c r="G10" i="34"/>
  <c r="BA10" i="34" s="1"/>
  <c r="BE9" i="34"/>
  <c r="BD9" i="34"/>
  <c r="BC9" i="34"/>
  <c r="BB9" i="34"/>
  <c r="K9" i="34"/>
  <c r="I9" i="34"/>
  <c r="G9" i="34"/>
  <c r="BA9" i="34" s="1"/>
  <c r="BE8" i="34"/>
  <c r="BD8" i="34"/>
  <c r="BC8" i="34"/>
  <c r="BB8" i="34"/>
  <c r="BB14" i="34" s="1"/>
  <c r="F7" i="33" s="1"/>
  <c r="K8" i="34"/>
  <c r="I8" i="34"/>
  <c r="G8" i="34"/>
  <c r="BA8" i="34" s="1"/>
  <c r="B7" i="33"/>
  <c r="A7" i="33"/>
  <c r="K14" i="34"/>
  <c r="E4" i="34"/>
  <c r="F3" i="34"/>
  <c r="C33" i="32"/>
  <c r="F33" i="32" s="1"/>
  <c r="C31" i="32"/>
  <c r="G7" i="32"/>
  <c r="D18" i="29"/>
  <c r="I17" i="30"/>
  <c r="G18" i="29" s="1"/>
  <c r="D17" i="29"/>
  <c r="I16" i="30"/>
  <c r="G17" i="29" s="1"/>
  <c r="D16" i="29"/>
  <c r="I15" i="30"/>
  <c r="G16" i="29" s="1"/>
  <c r="D15" i="29"/>
  <c r="I14" i="30"/>
  <c r="BE25" i="31"/>
  <c r="BD25" i="31"/>
  <c r="BC25" i="31"/>
  <c r="BB25" i="31"/>
  <c r="K25" i="31"/>
  <c r="I25" i="31"/>
  <c r="G25" i="31"/>
  <c r="BA25" i="31" s="1"/>
  <c r="BE24" i="31"/>
  <c r="BD24" i="31"/>
  <c r="BC24" i="31"/>
  <c r="BB24" i="31"/>
  <c r="K24" i="31"/>
  <c r="I24" i="31"/>
  <c r="G24" i="31"/>
  <c r="BA24" i="31" s="1"/>
  <c r="BE23" i="31"/>
  <c r="BD23" i="31"/>
  <c r="BC23" i="31"/>
  <c r="BB23" i="31"/>
  <c r="K23" i="31"/>
  <c r="I23" i="31"/>
  <c r="G23" i="31"/>
  <c r="BA23" i="31" s="1"/>
  <c r="BE22" i="31"/>
  <c r="BD22" i="31"/>
  <c r="BC22" i="31"/>
  <c r="BB22" i="31"/>
  <c r="K22" i="31"/>
  <c r="I22" i="31"/>
  <c r="I26" i="31" s="1"/>
  <c r="G22" i="31"/>
  <c r="B8" i="30"/>
  <c r="A8" i="30"/>
  <c r="BE26" i="31"/>
  <c r="I8" i="30" s="1"/>
  <c r="BD26" i="31"/>
  <c r="H8" i="30" s="1"/>
  <c r="BE16" i="31"/>
  <c r="BD16" i="31"/>
  <c r="BC16" i="31"/>
  <c r="BB16" i="31"/>
  <c r="K16" i="31"/>
  <c r="I16" i="31"/>
  <c r="G16" i="31"/>
  <c r="BA16" i="31" s="1"/>
  <c r="BE15" i="31"/>
  <c r="BD15" i="31"/>
  <c r="BC15" i="31"/>
  <c r="BB15" i="31"/>
  <c r="K15" i="31"/>
  <c r="I15" i="31"/>
  <c r="G15" i="31"/>
  <c r="BE14" i="31"/>
  <c r="BD14" i="31"/>
  <c r="BC14" i="31"/>
  <c r="BB14" i="31"/>
  <c r="K14" i="31"/>
  <c r="I14" i="31"/>
  <c r="G14" i="31"/>
  <c r="BA14" i="31" s="1"/>
  <c r="BE13" i="31"/>
  <c r="BD13" i="31"/>
  <c r="BC13" i="31"/>
  <c r="BB13" i="31"/>
  <c r="K13" i="31"/>
  <c r="I13" i="31"/>
  <c r="G13" i="31"/>
  <c r="BA13" i="31" s="1"/>
  <c r="BE12" i="31"/>
  <c r="BD12" i="31"/>
  <c r="BC12" i="31"/>
  <c r="BB12" i="31"/>
  <c r="K12" i="31"/>
  <c r="I12" i="31"/>
  <c r="G12" i="31"/>
  <c r="BA12" i="31" s="1"/>
  <c r="BE11" i="31"/>
  <c r="BD11" i="31"/>
  <c r="BC11" i="31"/>
  <c r="BB11" i="31"/>
  <c r="K11" i="31"/>
  <c r="I11" i="31"/>
  <c r="G11" i="31"/>
  <c r="BA11" i="31" s="1"/>
  <c r="BE10" i="31"/>
  <c r="BD10" i="31"/>
  <c r="BC10" i="31"/>
  <c r="BB10" i="31"/>
  <c r="K10" i="31"/>
  <c r="I10" i="31"/>
  <c r="G10" i="31"/>
  <c r="BA10" i="31" s="1"/>
  <c r="BE9" i="31"/>
  <c r="BD9" i="31"/>
  <c r="BC9" i="31"/>
  <c r="BB9" i="31"/>
  <c r="K9" i="31"/>
  <c r="I9" i="31"/>
  <c r="G9" i="31"/>
  <c r="BA9" i="31" s="1"/>
  <c r="BE8" i="31"/>
  <c r="BD8" i="31"/>
  <c r="BD20" i="31" s="1"/>
  <c r="H7" i="30" s="1"/>
  <c r="BC8" i="31"/>
  <c r="BB8" i="31"/>
  <c r="K8" i="31"/>
  <c r="I8" i="31"/>
  <c r="I20" i="31" s="1"/>
  <c r="G8" i="31"/>
  <c r="BA8" i="31" s="1"/>
  <c r="B7" i="30"/>
  <c r="A7" i="30"/>
  <c r="BE20" i="31"/>
  <c r="I7" i="30" s="1"/>
  <c r="E4" i="31"/>
  <c r="F3" i="31"/>
  <c r="C33" i="29"/>
  <c r="F33" i="29" s="1"/>
  <c r="C31" i="29"/>
  <c r="G7" i="29"/>
  <c r="D18" i="26"/>
  <c r="I18" i="27"/>
  <c r="G18" i="26" s="1"/>
  <c r="D17" i="26"/>
  <c r="I17" i="27"/>
  <c r="G17" i="26" s="1"/>
  <c r="D16" i="26"/>
  <c r="I16" i="27"/>
  <c r="G16" i="26" s="1"/>
  <c r="D15" i="26"/>
  <c r="I15" i="27"/>
  <c r="BE27" i="28"/>
  <c r="BD27" i="28"/>
  <c r="BC27" i="28"/>
  <c r="BA27" i="28"/>
  <c r="K27" i="28"/>
  <c r="I27" i="28"/>
  <c r="G27" i="28"/>
  <c r="BB27" i="28" s="1"/>
  <c r="BE26" i="28"/>
  <c r="BD26" i="28"/>
  <c r="BC26" i="28"/>
  <c r="BA26" i="28"/>
  <c r="K26" i="28"/>
  <c r="I26" i="28"/>
  <c r="G26" i="28"/>
  <c r="BB26" i="28" s="1"/>
  <c r="BE25" i="28"/>
  <c r="BD25" i="28"/>
  <c r="BC25" i="28"/>
  <c r="BA25" i="28"/>
  <c r="K25" i="28"/>
  <c r="I25" i="28"/>
  <c r="G25" i="28"/>
  <c r="BB25" i="28" s="1"/>
  <c r="BE24" i="28"/>
  <c r="BD24" i="28"/>
  <c r="BC24" i="28"/>
  <c r="BA24" i="28"/>
  <c r="K24" i="28"/>
  <c r="I24" i="28"/>
  <c r="G24" i="28"/>
  <c r="BE23" i="28"/>
  <c r="BD23" i="28"/>
  <c r="BC23" i="28"/>
  <c r="BA23" i="28"/>
  <c r="K23" i="28"/>
  <c r="I23" i="28"/>
  <c r="G23" i="28"/>
  <c r="BB23" i="28" s="1"/>
  <c r="BE22" i="28"/>
  <c r="BD22" i="28"/>
  <c r="BC22" i="28"/>
  <c r="BA22" i="28"/>
  <c r="K22" i="28"/>
  <c r="I22" i="28"/>
  <c r="G22" i="28"/>
  <c r="BB22" i="28" s="1"/>
  <c r="BE21" i="28"/>
  <c r="BD21" i="28"/>
  <c r="BC21" i="28"/>
  <c r="BA21" i="28"/>
  <c r="K21" i="28"/>
  <c r="K28" i="28" s="1"/>
  <c r="I21" i="28"/>
  <c r="I28" i="28" s="1"/>
  <c r="G21" i="28"/>
  <c r="BB21" i="28" s="1"/>
  <c r="B9" i="27"/>
  <c r="A9" i="27"/>
  <c r="BD28" i="28"/>
  <c r="H9" i="27" s="1"/>
  <c r="BE18" i="28"/>
  <c r="BD18" i="28"/>
  <c r="BC18" i="28"/>
  <c r="BA18" i="28"/>
  <c r="K18" i="28"/>
  <c r="I18" i="28"/>
  <c r="G18" i="28"/>
  <c r="BB18" i="28" s="1"/>
  <c r="BE17" i="28"/>
  <c r="BD17" i="28"/>
  <c r="BC17" i="28"/>
  <c r="BA17" i="28"/>
  <c r="K17" i="28"/>
  <c r="I17" i="28"/>
  <c r="G17" i="28"/>
  <c r="BB17" i="28" s="1"/>
  <c r="BE16" i="28"/>
  <c r="BD16" i="28"/>
  <c r="BC16" i="28"/>
  <c r="BA16" i="28"/>
  <c r="K16" i="28"/>
  <c r="I16" i="28"/>
  <c r="G16" i="28"/>
  <c r="BB16" i="28" s="1"/>
  <c r="BE15" i="28"/>
  <c r="BE19" i="28" s="1"/>
  <c r="I8" i="27" s="1"/>
  <c r="BD15" i="28"/>
  <c r="BC15" i="28"/>
  <c r="BA15" i="28"/>
  <c r="K15" i="28"/>
  <c r="K19" i="28" s="1"/>
  <c r="I15" i="28"/>
  <c r="G15" i="28"/>
  <c r="B8" i="27"/>
  <c r="A8" i="27"/>
  <c r="I19" i="28"/>
  <c r="BE12" i="28"/>
  <c r="BD12" i="28"/>
  <c r="BC12" i="28"/>
  <c r="BA12" i="28"/>
  <c r="K12" i="28"/>
  <c r="I12" i="28"/>
  <c r="G12" i="28"/>
  <c r="BB12" i="28" s="1"/>
  <c r="BE11" i="28"/>
  <c r="BD11" i="28"/>
  <c r="BC11" i="28"/>
  <c r="BA11" i="28"/>
  <c r="K11" i="28"/>
  <c r="I11" i="28"/>
  <c r="G11" i="28"/>
  <c r="BB11" i="28" s="1"/>
  <c r="BE10" i="28"/>
  <c r="BD10" i="28"/>
  <c r="BC10" i="28"/>
  <c r="BA10" i="28"/>
  <c r="K10" i="28"/>
  <c r="I10" i="28"/>
  <c r="G10" i="28"/>
  <c r="BB10" i="28" s="1"/>
  <c r="BE9" i="28"/>
  <c r="BD9" i="28"/>
  <c r="BC9" i="28"/>
  <c r="BA9" i="28"/>
  <c r="K9" i="28"/>
  <c r="I9" i="28"/>
  <c r="G9" i="28"/>
  <c r="BE8" i="28"/>
  <c r="BD8" i="28"/>
  <c r="BC8" i="28"/>
  <c r="BA8" i="28"/>
  <c r="BA13" i="28" s="1"/>
  <c r="E7" i="27" s="1"/>
  <c r="K8" i="28"/>
  <c r="I8" i="28"/>
  <c r="G8" i="28"/>
  <c r="BB8" i="28" s="1"/>
  <c r="B7" i="27"/>
  <c r="A7" i="27"/>
  <c r="E4" i="28"/>
  <c r="F3" i="28"/>
  <c r="C33" i="26"/>
  <c r="F33" i="26" s="1"/>
  <c r="C31" i="26"/>
  <c r="G7" i="26"/>
  <c r="D18" i="23"/>
  <c r="I26" i="24"/>
  <c r="G18" i="23" s="1"/>
  <c r="D17" i="23"/>
  <c r="I25" i="24"/>
  <c r="G17" i="23" s="1"/>
  <c r="D16" i="23"/>
  <c r="I24" i="24"/>
  <c r="G16" i="23" s="1"/>
  <c r="D15" i="23"/>
  <c r="I23" i="24"/>
  <c r="G15" i="23" s="1"/>
  <c r="BE118" i="25"/>
  <c r="BD118" i="25"/>
  <c r="BC118" i="25"/>
  <c r="BA118" i="25"/>
  <c r="K118" i="25"/>
  <c r="I118" i="25"/>
  <c r="G118" i="25"/>
  <c r="BB118" i="25" s="1"/>
  <c r="BE117" i="25"/>
  <c r="BD117" i="25"/>
  <c r="BC117" i="25"/>
  <c r="BA117" i="25"/>
  <c r="K117" i="25"/>
  <c r="I117" i="25"/>
  <c r="G117" i="25"/>
  <c r="BB117" i="25" s="1"/>
  <c r="BE116" i="25"/>
  <c r="BD116" i="25"/>
  <c r="BC116" i="25"/>
  <c r="BA116" i="25"/>
  <c r="K116" i="25"/>
  <c r="I116" i="25"/>
  <c r="G116" i="25"/>
  <c r="BB116" i="25" s="1"/>
  <c r="BE115" i="25"/>
  <c r="BD115" i="25"/>
  <c r="BC115" i="25"/>
  <c r="BA115" i="25"/>
  <c r="K115" i="25"/>
  <c r="I115" i="25"/>
  <c r="G115" i="25"/>
  <c r="BB115" i="25" s="1"/>
  <c r="BE114" i="25"/>
  <c r="BD114" i="25"/>
  <c r="BC114" i="25"/>
  <c r="BC119" i="25" s="1"/>
  <c r="G17" i="24" s="1"/>
  <c r="BA114" i="25"/>
  <c r="K114" i="25"/>
  <c r="I114" i="25"/>
  <c r="G114" i="25"/>
  <c r="B17" i="24"/>
  <c r="A17" i="24"/>
  <c r="BE109" i="25"/>
  <c r="BD109" i="25"/>
  <c r="BC109" i="25"/>
  <c r="BA109" i="25"/>
  <c r="K109" i="25"/>
  <c r="I109" i="25"/>
  <c r="G109" i="25"/>
  <c r="BB109" i="25" s="1"/>
  <c r="BE107" i="25"/>
  <c r="BD107" i="25"/>
  <c r="BC107" i="25"/>
  <c r="BA107" i="25"/>
  <c r="K107" i="25"/>
  <c r="I107" i="25"/>
  <c r="G107" i="25"/>
  <c r="BB107" i="25" s="1"/>
  <c r="BE105" i="25"/>
  <c r="BD105" i="25"/>
  <c r="BC105" i="25"/>
  <c r="BA105" i="25"/>
  <c r="K105" i="25"/>
  <c r="I105" i="25"/>
  <c r="G105" i="25"/>
  <c r="BB105" i="25" s="1"/>
  <c r="BE103" i="25"/>
  <c r="BD103" i="25"/>
  <c r="BC103" i="25"/>
  <c r="BA103" i="25"/>
  <c r="K103" i="25"/>
  <c r="I103" i="25"/>
  <c r="G103" i="25"/>
  <c r="BB103" i="25" s="1"/>
  <c r="BE101" i="25"/>
  <c r="BD101" i="25"/>
  <c r="BC101" i="25"/>
  <c r="BA101" i="25"/>
  <c r="K101" i="25"/>
  <c r="I101" i="25"/>
  <c r="G101" i="25"/>
  <c r="BB101" i="25" s="1"/>
  <c r="BE94" i="25"/>
  <c r="BD94" i="25"/>
  <c r="BC94" i="25"/>
  <c r="BA94" i="25"/>
  <c r="K94" i="25"/>
  <c r="I94" i="25"/>
  <c r="G94" i="25"/>
  <c r="BB94" i="25" s="1"/>
  <c r="BE90" i="25"/>
  <c r="BD90" i="25"/>
  <c r="BC90" i="25"/>
  <c r="BA90" i="25"/>
  <c r="K90" i="25"/>
  <c r="I90" i="25"/>
  <c r="G90" i="25"/>
  <c r="BB90" i="25" s="1"/>
  <c r="BE86" i="25"/>
  <c r="BD86" i="25"/>
  <c r="BC86" i="25"/>
  <c r="BA86" i="25"/>
  <c r="K86" i="25"/>
  <c r="I86" i="25"/>
  <c r="G86" i="25"/>
  <c r="BB86" i="25" s="1"/>
  <c r="BE85" i="25"/>
  <c r="BD85" i="25"/>
  <c r="BC85" i="25"/>
  <c r="BA85" i="25"/>
  <c r="K85" i="25"/>
  <c r="I85" i="25"/>
  <c r="G85" i="25"/>
  <c r="G112" i="25" s="1"/>
  <c r="B16" i="24"/>
  <c r="A16" i="24"/>
  <c r="BE82" i="25"/>
  <c r="BE83" i="25" s="1"/>
  <c r="I15" i="24" s="1"/>
  <c r="BD82" i="25"/>
  <c r="BC82" i="25"/>
  <c r="BC83" i="25" s="1"/>
  <c r="G15" i="24" s="1"/>
  <c r="BA82" i="25"/>
  <c r="BA83" i="25" s="1"/>
  <c r="E15" i="24" s="1"/>
  <c r="K82" i="25"/>
  <c r="K83" i="25" s="1"/>
  <c r="I82" i="25"/>
  <c r="I83" i="25" s="1"/>
  <c r="G82" i="25"/>
  <c r="BB82" i="25" s="1"/>
  <c r="BB83" i="25" s="1"/>
  <c r="F15" i="24" s="1"/>
  <c r="B15" i="24"/>
  <c r="A15" i="24"/>
  <c r="BD83" i="25"/>
  <c r="H15" i="24" s="1"/>
  <c r="G83" i="25"/>
  <c r="BE79" i="25"/>
  <c r="BD79" i="25"/>
  <c r="BC79" i="25"/>
  <c r="BA79" i="25"/>
  <c r="K79" i="25"/>
  <c r="I79" i="25"/>
  <c r="G79" i="25"/>
  <c r="BB79" i="25" s="1"/>
  <c r="BE78" i="25"/>
  <c r="BD78" i="25"/>
  <c r="BC78" i="25"/>
  <c r="BA78" i="25"/>
  <c r="K78" i="25"/>
  <c r="I78" i="25"/>
  <c r="G78" i="25"/>
  <c r="BB78" i="25" s="1"/>
  <c r="BE77" i="25"/>
  <c r="BD77" i="25"/>
  <c r="BC77" i="25"/>
  <c r="BA77" i="25"/>
  <c r="K77" i="25"/>
  <c r="I77" i="25"/>
  <c r="G77" i="25"/>
  <c r="BB77" i="25" s="1"/>
  <c r="BE76" i="25"/>
  <c r="BD76" i="25"/>
  <c r="BC76" i="25"/>
  <c r="BA76" i="25"/>
  <c r="K76" i="25"/>
  <c r="I76" i="25"/>
  <c r="G76" i="25"/>
  <c r="BB76" i="25" s="1"/>
  <c r="BE75" i="25"/>
  <c r="BD75" i="25"/>
  <c r="BC75" i="25"/>
  <c r="BA75" i="25"/>
  <c r="K75" i="25"/>
  <c r="I75" i="25"/>
  <c r="G75" i="25"/>
  <c r="BB75" i="25" s="1"/>
  <c r="BE74" i="25"/>
  <c r="BD74" i="25"/>
  <c r="BC74" i="25"/>
  <c r="BC80" i="25" s="1"/>
  <c r="G14" i="24" s="1"/>
  <c r="BA74" i="25"/>
  <c r="K74" i="25"/>
  <c r="I74" i="25"/>
  <c r="G74" i="25"/>
  <c r="G80" i="25" s="1"/>
  <c r="B14" i="24"/>
  <c r="A14" i="24"/>
  <c r="BE70" i="25"/>
  <c r="BE72" i="25" s="1"/>
  <c r="I13" i="24" s="1"/>
  <c r="BD70" i="25"/>
  <c r="BC70" i="25"/>
  <c r="BC72" i="25" s="1"/>
  <c r="G13" i="24" s="1"/>
  <c r="BA70" i="25"/>
  <c r="BA72" i="25" s="1"/>
  <c r="E13" i="24" s="1"/>
  <c r="K70" i="25"/>
  <c r="K72" i="25" s="1"/>
  <c r="I70" i="25"/>
  <c r="I72" i="25" s="1"/>
  <c r="G70" i="25"/>
  <c r="BB70" i="25" s="1"/>
  <c r="BB72" i="25" s="1"/>
  <c r="F13" i="24" s="1"/>
  <c r="B13" i="24"/>
  <c r="A13" i="24"/>
  <c r="BD72" i="25"/>
  <c r="H13" i="24" s="1"/>
  <c r="G72" i="25"/>
  <c r="BE67" i="25"/>
  <c r="BD67" i="25"/>
  <c r="BD68" i="25" s="1"/>
  <c r="H12" i="24" s="1"/>
  <c r="BC67" i="25"/>
  <c r="BB67" i="25"/>
  <c r="BB68" i="25" s="1"/>
  <c r="F12" i="24" s="1"/>
  <c r="K67" i="25"/>
  <c r="K68" i="25" s="1"/>
  <c r="I67" i="25"/>
  <c r="I68" i="25" s="1"/>
  <c r="G67" i="25"/>
  <c r="BA67" i="25" s="1"/>
  <c r="BA68" i="25" s="1"/>
  <c r="E12" i="24" s="1"/>
  <c r="B12" i="24"/>
  <c r="A12" i="24"/>
  <c r="BE68" i="25"/>
  <c r="I12" i="24" s="1"/>
  <c r="BC68" i="25"/>
  <c r="G12" i="24" s="1"/>
  <c r="BE63" i="25"/>
  <c r="BE65" i="25" s="1"/>
  <c r="I11" i="24" s="1"/>
  <c r="BD63" i="25"/>
  <c r="BD65" i="25" s="1"/>
  <c r="H11" i="24" s="1"/>
  <c r="BC63" i="25"/>
  <c r="BC65" i="25" s="1"/>
  <c r="G11" i="24" s="1"/>
  <c r="BB63" i="25"/>
  <c r="K63" i="25"/>
  <c r="K65" i="25" s="1"/>
  <c r="I63" i="25"/>
  <c r="I65" i="25" s="1"/>
  <c r="G63" i="25"/>
  <c r="BA63" i="25" s="1"/>
  <c r="BA65" i="25" s="1"/>
  <c r="E11" i="24" s="1"/>
  <c r="B11" i="24"/>
  <c r="A11" i="24"/>
  <c r="BB65" i="25"/>
  <c r="F11" i="24" s="1"/>
  <c r="G65" i="25"/>
  <c r="BE52" i="25"/>
  <c r="BD52" i="25"/>
  <c r="BD61" i="25" s="1"/>
  <c r="H10" i="24" s="1"/>
  <c r="BC52" i="25"/>
  <c r="BB52" i="25"/>
  <c r="BB61" i="25" s="1"/>
  <c r="F10" i="24" s="1"/>
  <c r="K52" i="25"/>
  <c r="K61" i="25" s="1"/>
  <c r="I52" i="25"/>
  <c r="G52" i="25"/>
  <c r="G61" i="25" s="1"/>
  <c r="B10" i="24"/>
  <c r="A10" i="24"/>
  <c r="BE61" i="25"/>
  <c r="I10" i="24" s="1"/>
  <c r="BC61" i="25"/>
  <c r="G10" i="24" s="1"/>
  <c r="I61" i="25"/>
  <c r="BE48" i="25"/>
  <c r="BD48" i="25"/>
  <c r="BC48" i="25"/>
  <c r="BB48" i="25"/>
  <c r="K48" i="25"/>
  <c r="I48" i="25"/>
  <c r="G48" i="25"/>
  <c r="BA48" i="25" s="1"/>
  <c r="BE47" i="25"/>
  <c r="BD47" i="25"/>
  <c r="BC47" i="25"/>
  <c r="BB47" i="25"/>
  <c r="K47" i="25"/>
  <c r="I47" i="25"/>
  <c r="G47" i="25"/>
  <c r="BA47" i="25" s="1"/>
  <c r="BE43" i="25"/>
  <c r="BD43" i="25"/>
  <c r="BC43" i="25"/>
  <c r="BB43" i="25"/>
  <c r="K43" i="25"/>
  <c r="I43" i="25"/>
  <c r="G43" i="25"/>
  <c r="BA43" i="25" s="1"/>
  <c r="BE39" i="25"/>
  <c r="BD39" i="25"/>
  <c r="BC39" i="25"/>
  <c r="BB39" i="25"/>
  <c r="K39" i="25"/>
  <c r="I39" i="25"/>
  <c r="G39" i="25"/>
  <c r="BA39" i="25" s="1"/>
  <c r="BE38" i="25"/>
  <c r="BD38" i="25"/>
  <c r="BC38" i="25"/>
  <c r="BB38" i="25"/>
  <c r="K38" i="25"/>
  <c r="I38" i="25"/>
  <c r="G38" i="25"/>
  <c r="BA38" i="25" s="1"/>
  <c r="BE36" i="25"/>
  <c r="BD36" i="25"/>
  <c r="BC36" i="25"/>
  <c r="BB36" i="25"/>
  <c r="K36" i="25"/>
  <c r="I36" i="25"/>
  <c r="G36" i="25"/>
  <c r="BA36" i="25" s="1"/>
  <c r="BE35" i="25"/>
  <c r="BD35" i="25"/>
  <c r="BC35" i="25"/>
  <c r="BB35" i="25"/>
  <c r="K35" i="25"/>
  <c r="I35" i="25"/>
  <c r="G35" i="25"/>
  <c r="BA35" i="25" s="1"/>
  <c r="BE33" i="25"/>
  <c r="BD33" i="25"/>
  <c r="BC33" i="25"/>
  <c r="BB33" i="25"/>
  <c r="K33" i="25"/>
  <c r="I33" i="25"/>
  <c r="G33" i="25"/>
  <c r="BA33" i="25" s="1"/>
  <c r="BE31" i="25"/>
  <c r="BE50" i="25" s="1"/>
  <c r="I9" i="24" s="1"/>
  <c r="BD31" i="25"/>
  <c r="BC31" i="25"/>
  <c r="BC50" i="25" s="1"/>
  <c r="G9" i="24" s="1"/>
  <c r="BB31" i="25"/>
  <c r="K31" i="25"/>
  <c r="K50" i="25" s="1"/>
  <c r="I31" i="25"/>
  <c r="I50" i="25" s="1"/>
  <c r="G31" i="25"/>
  <c r="B9" i="24"/>
  <c r="A9" i="24"/>
  <c r="BD50" i="25"/>
  <c r="H9" i="24" s="1"/>
  <c r="BB50" i="25"/>
  <c r="F9" i="24" s="1"/>
  <c r="BE28" i="25"/>
  <c r="BD28" i="25"/>
  <c r="BC28" i="25"/>
  <c r="BB28" i="25"/>
  <c r="K28" i="25"/>
  <c r="I28" i="25"/>
  <c r="G28" i="25"/>
  <c r="BA28" i="25" s="1"/>
  <c r="BE26" i="25"/>
  <c r="BD26" i="25"/>
  <c r="BC26" i="25"/>
  <c r="BB26" i="25"/>
  <c r="K26" i="25"/>
  <c r="I26" i="25"/>
  <c r="G26" i="25"/>
  <c r="BA26" i="25" s="1"/>
  <c r="BE24" i="25"/>
  <c r="BD24" i="25"/>
  <c r="BC24" i="25"/>
  <c r="BB24" i="25"/>
  <c r="K24" i="25"/>
  <c r="I24" i="25"/>
  <c r="G24" i="25"/>
  <c r="BA24" i="25" s="1"/>
  <c r="BE22" i="25"/>
  <c r="BD22" i="25"/>
  <c r="BC22" i="25"/>
  <c r="BB22" i="25"/>
  <c r="K22" i="25"/>
  <c r="I22" i="25"/>
  <c r="G22" i="25"/>
  <c r="BA22" i="25" s="1"/>
  <c r="B8" i="24"/>
  <c r="A8" i="24"/>
  <c r="BE14" i="25"/>
  <c r="BD14" i="25"/>
  <c r="BC14" i="25"/>
  <c r="BB14" i="25"/>
  <c r="BA14" i="25"/>
  <c r="K14" i="25"/>
  <c r="I14" i="25"/>
  <c r="G14" i="25"/>
  <c r="BE10" i="25"/>
  <c r="BD10" i="25"/>
  <c r="BC10" i="25"/>
  <c r="BB10" i="25"/>
  <c r="K10" i="25"/>
  <c r="I10" i="25"/>
  <c r="G10" i="25"/>
  <c r="BA10" i="25" s="1"/>
  <c r="BE8" i="25"/>
  <c r="BE20" i="25" s="1"/>
  <c r="I7" i="24" s="1"/>
  <c r="BD8" i="25"/>
  <c r="BC8" i="25"/>
  <c r="BC20" i="25" s="1"/>
  <c r="G7" i="24" s="1"/>
  <c r="BB8" i="25"/>
  <c r="BA8" i="25"/>
  <c r="K8" i="25"/>
  <c r="I8" i="25"/>
  <c r="I20" i="25" s="1"/>
  <c r="G8" i="25"/>
  <c r="G20" i="25" s="1"/>
  <c r="B7" i="24"/>
  <c r="A7" i="24"/>
  <c r="BD20" i="25"/>
  <c r="H7" i="24" s="1"/>
  <c r="BB20" i="25"/>
  <c r="F7" i="24" s="1"/>
  <c r="K20" i="25"/>
  <c r="E4" i="25"/>
  <c r="F3" i="25"/>
  <c r="C33" i="23"/>
  <c r="F33" i="23" s="1"/>
  <c r="C31" i="23"/>
  <c r="G7" i="23"/>
  <c r="D18" i="20"/>
  <c r="I22" i="21"/>
  <c r="G18" i="20" s="1"/>
  <c r="D17" i="20"/>
  <c r="I21" i="21"/>
  <c r="G17" i="20" s="1"/>
  <c r="D16" i="20"/>
  <c r="I20" i="21"/>
  <c r="G16" i="20" s="1"/>
  <c r="D15" i="20"/>
  <c r="I19" i="21"/>
  <c r="BE139" i="22"/>
  <c r="BD139" i="22"/>
  <c r="BC139" i="22"/>
  <c r="BB139" i="22"/>
  <c r="K139" i="22"/>
  <c r="I139" i="22"/>
  <c r="G139" i="22"/>
  <c r="BA139" i="22" s="1"/>
  <c r="BE138" i="22"/>
  <c r="BD138" i="22"/>
  <c r="BC138" i="22"/>
  <c r="BB138" i="22"/>
  <c r="K138" i="22"/>
  <c r="I138" i="22"/>
  <c r="G138" i="22"/>
  <c r="BA138" i="22" s="1"/>
  <c r="BE137" i="22"/>
  <c r="BD137" i="22"/>
  <c r="BC137" i="22"/>
  <c r="BB137" i="22"/>
  <c r="K137" i="22"/>
  <c r="I137" i="22"/>
  <c r="G137" i="22"/>
  <c r="BA137" i="22" s="1"/>
  <c r="BE136" i="22"/>
  <c r="BD136" i="22"/>
  <c r="BC136" i="22"/>
  <c r="BB136" i="22"/>
  <c r="K136" i="22"/>
  <c r="I136" i="22"/>
  <c r="G136" i="22"/>
  <c r="BA136" i="22" s="1"/>
  <c r="BE135" i="22"/>
  <c r="BD135" i="22"/>
  <c r="BC135" i="22"/>
  <c r="BB135" i="22"/>
  <c r="K135" i="22"/>
  <c r="I135" i="22"/>
  <c r="G135" i="22"/>
  <c r="BA135" i="22" s="1"/>
  <c r="BE134" i="22"/>
  <c r="BD134" i="22"/>
  <c r="BC134" i="22"/>
  <c r="BB134" i="22"/>
  <c r="K134" i="22"/>
  <c r="I134" i="22"/>
  <c r="G134" i="22"/>
  <c r="BA134" i="22" s="1"/>
  <c r="BE133" i="22"/>
  <c r="BD133" i="22"/>
  <c r="BC133" i="22"/>
  <c r="BB133" i="22"/>
  <c r="K133" i="22"/>
  <c r="I133" i="22"/>
  <c r="G133" i="22"/>
  <c r="BA133" i="22" s="1"/>
  <c r="BE132" i="22"/>
  <c r="BD132" i="22"/>
  <c r="BC132" i="22"/>
  <c r="BC140" i="22" s="1"/>
  <c r="G13" i="21" s="1"/>
  <c r="BB132" i="22"/>
  <c r="K132" i="22"/>
  <c r="I132" i="22"/>
  <c r="I140" i="22" s="1"/>
  <c r="G132" i="22"/>
  <c r="B13" i="21"/>
  <c r="A13" i="21"/>
  <c r="BE140" i="22"/>
  <c r="I13" i="21" s="1"/>
  <c r="BD140" i="22"/>
  <c r="H13" i="21" s="1"/>
  <c r="K140" i="22"/>
  <c r="BE129" i="22"/>
  <c r="BD129" i="22"/>
  <c r="BC129" i="22"/>
  <c r="BB129" i="22"/>
  <c r="K129" i="22"/>
  <c r="I129" i="22"/>
  <c r="G129" i="22"/>
  <c r="BA129" i="22" s="1"/>
  <c r="BE128" i="22"/>
  <c r="BD128" i="22"/>
  <c r="BC128" i="22"/>
  <c r="BB128" i="22"/>
  <c r="K128" i="22"/>
  <c r="I128" i="22"/>
  <c r="G128" i="22"/>
  <c r="BA128" i="22" s="1"/>
  <c r="BE127" i="22"/>
  <c r="BD127" i="22"/>
  <c r="BC127" i="22"/>
  <c r="BB127" i="22"/>
  <c r="K127" i="22"/>
  <c r="I127" i="22"/>
  <c r="G127" i="22"/>
  <c r="BA127" i="22" s="1"/>
  <c r="BE126" i="22"/>
  <c r="BD126" i="22"/>
  <c r="BC126" i="22"/>
  <c r="BB126" i="22"/>
  <c r="K126" i="22"/>
  <c r="I126" i="22"/>
  <c r="G126" i="22"/>
  <c r="BA126" i="22" s="1"/>
  <c r="BE125" i="22"/>
  <c r="BD125" i="22"/>
  <c r="BC125" i="22"/>
  <c r="BB125" i="22"/>
  <c r="K125" i="22"/>
  <c r="I125" i="22"/>
  <c r="G125" i="22"/>
  <c r="BA125" i="22" s="1"/>
  <c r="BE124" i="22"/>
  <c r="BD124" i="22"/>
  <c r="BC124" i="22"/>
  <c r="BB124" i="22"/>
  <c r="K124" i="22"/>
  <c r="I124" i="22"/>
  <c r="G124" i="22"/>
  <c r="BA124" i="22" s="1"/>
  <c r="BE123" i="22"/>
  <c r="BD123" i="22"/>
  <c r="BC123" i="22"/>
  <c r="BB123" i="22"/>
  <c r="K123" i="22"/>
  <c r="I123" i="22"/>
  <c r="G123" i="22"/>
  <c r="BA123" i="22" s="1"/>
  <c r="BE122" i="22"/>
  <c r="BD122" i="22"/>
  <c r="BC122" i="22"/>
  <c r="BB122" i="22"/>
  <c r="K122" i="22"/>
  <c r="I122" i="22"/>
  <c r="G122" i="22"/>
  <c r="BA122" i="22" s="1"/>
  <c r="B12" i="21"/>
  <c r="A12" i="21"/>
  <c r="BE119" i="22"/>
  <c r="BD119" i="22"/>
  <c r="BC119" i="22"/>
  <c r="BB119" i="22"/>
  <c r="K119" i="22"/>
  <c r="I119" i="22"/>
  <c r="G119" i="22"/>
  <c r="BA119" i="22" s="1"/>
  <c r="BE117" i="22"/>
  <c r="BD117" i="22"/>
  <c r="BC117" i="22"/>
  <c r="BB117" i="22"/>
  <c r="K117" i="22"/>
  <c r="I117" i="22"/>
  <c r="G117" i="22"/>
  <c r="BA117" i="22" s="1"/>
  <c r="BE116" i="22"/>
  <c r="BD116" i="22"/>
  <c r="BC116" i="22"/>
  <c r="BB116" i="22"/>
  <c r="K116" i="22"/>
  <c r="I116" i="22"/>
  <c r="G116" i="22"/>
  <c r="BA116" i="22" s="1"/>
  <c r="BE114" i="22"/>
  <c r="BD114" i="22"/>
  <c r="BC114" i="22"/>
  <c r="BB114" i="22"/>
  <c r="K114" i="22"/>
  <c r="I114" i="22"/>
  <c r="G114" i="22"/>
  <c r="BA114" i="22" s="1"/>
  <c r="BE113" i="22"/>
  <c r="BD113" i="22"/>
  <c r="BC113" i="22"/>
  <c r="BB113" i="22"/>
  <c r="K113" i="22"/>
  <c r="I113" i="22"/>
  <c r="G113" i="22"/>
  <c r="BA113" i="22" s="1"/>
  <c r="BE112" i="22"/>
  <c r="BD112" i="22"/>
  <c r="BC112" i="22"/>
  <c r="BB112" i="22"/>
  <c r="K112" i="22"/>
  <c r="I112" i="22"/>
  <c r="G112" i="22"/>
  <c r="BA112" i="22" s="1"/>
  <c r="BE111" i="22"/>
  <c r="BD111" i="22"/>
  <c r="BC111" i="22"/>
  <c r="BB111" i="22"/>
  <c r="K111" i="22"/>
  <c r="I111" i="22"/>
  <c r="G111" i="22"/>
  <c r="BA111" i="22" s="1"/>
  <c r="BE110" i="22"/>
  <c r="BD110" i="22"/>
  <c r="BC110" i="22"/>
  <c r="BB110" i="22"/>
  <c r="K110" i="22"/>
  <c r="I110" i="22"/>
  <c r="G110" i="22"/>
  <c r="BA110" i="22" s="1"/>
  <c r="BE109" i="22"/>
  <c r="BD109" i="22"/>
  <c r="BC109" i="22"/>
  <c r="BB109" i="22"/>
  <c r="K109" i="22"/>
  <c r="I109" i="22"/>
  <c r="G109" i="22"/>
  <c r="BA109" i="22" s="1"/>
  <c r="BE108" i="22"/>
  <c r="BD108" i="22"/>
  <c r="BC108" i="22"/>
  <c r="BB108" i="22"/>
  <c r="K108" i="22"/>
  <c r="I108" i="22"/>
  <c r="G108" i="22"/>
  <c r="BA108" i="22" s="1"/>
  <c r="BE107" i="22"/>
  <c r="BD107" i="22"/>
  <c r="BC107" i="22"/>
  <c r="BB107" i="22"/>
  <c r="K107" i="22"/>
  <c r="I107" i="22"/>
  <c r="G107" i="22"/>
  <c r="BA107" i="22" s="1"/>
  <c r="BE106" i="22"/>
  <c r="BD106" i="22"/>
  <c r="BC106" i="22"/>
  <c r="BB106" i="22"/>
  <c r="K106" i="22"/>
  <c r="I106" i="22"/>
  <c r="G106" i="22"/>
  <c r="BA106" i="22" s="1"/>
  <c r="BE105" i="22"/>
  <c r="BD105" i="22"/>
  <c r="BC105" i="22"/>
  <c r="BB105" i="22"/>
  <c r="K105" i="22"/>
  <c r="I105" i="22"/>
  <c r="G105" i="22"/>
  <c r="BA105" i="22" s="1"/>
  <c r="BE104" i="22"/>
  <c r="BD104" i="22"/>
  <c r="BC104" i="22"/>
  <c r="BB104" i="22"/>
  <c r="K104" i="22"/>
  <c r="I104" i="22"/>
  <c r="G104" i="22"/>
  <c r="BA104" i="22" s="1"/>
  <c r="BE103" i="22"/>
  <c r="BD103" i="22"/>
  <c r="BC103" i="22"/>
  <c r="BB103" i="22"/>
  <c r="K103" i="22"/>
  <c r="I103" i="22"/>
  <c r="G103" i="22"/>
  <c r="BA103" i="22" s="1"/>
  <c r="BE102" i="22"/>
  <c r="BD102" i="22"/>
  <c r="BC102" i="22"/>
  <c r="BB102" i="22"/>
  <c r="K102" i="22"/>
  <c r="I102" i="22"/>
  <c r="G102" i="22"/>
  <c r="BA102" i="22" s="1"/>
  <c r="BE101" i="22"/>
  <c r="BD101" i="22"/>
  <c r="BC101" i="22"/>
  <c r="BB101" i="22"/>
  <c r="K101" i="22"/>
  <c r="I101" i="22"/>
  <c r="G101" i="22"/>
  <c r="BA101" i="22" s="1"/>
  <c r="BE100" i="22"/>
  <c r="BD100" i="22"/>
  <c r="BC100" i="22"/>
  <c r="BB100" i="22"/>
  <c r="K100" i="22"/>
  <c r="I100" i="22"/>
  <c r="G100" i="22"/>
  <c r="BA100" i="22" s="1"/>
  <c r="BE99" i="22"/>
  <c r="BD99" i="22"/>
  <c r="BC99" i="22"/>
  <c r="BB99" i="22"/>
  <c r="K99" i="22"/>
  <c r="I99" i="22"/>
  <c r="I120" i="22" s="1"/>
  <c r="G99" i="22"/>
  <c r="BA99" i="22" s="1"/>
  <c r="B11" i="21"/>
  <c r="A11" i="21"/>
  <c r="K120" i="22"/>
  <c r="BE94" i="22"/>
  <c r="BD94" i="22"/>
  <c r="BC94" i="22"/>
  <c r="BB94" i="22"/>
  <c r="K94" i="22"/>
  <c r="I94" i="22"/>
  <c r="G94" i="22"/>
  <c r="BA94" i="22" s="1"/>
  <c r="BE93" i="22"/>
  <c r="BD93" i="22"/>
  <c r="BC93" i="22"/>
  <c r="BB93" i="22"/>
  <c r="K93" i="22"/>
  <c r="I93" i="22"/>
  <c r="G93" i="22"/>
  <c r="BA93" i="22" s="1"/>
  <c r="BE91" i="22"/>
  <c r="BD91" i="22"/>
  <c r="BC91" i="22"/>
  <c r="BB91" i="22"/>
  <c r="K91" i="22"/>
  <c r="I91" i="22"/>
  <c r="G91" i="22"/>
  <c r="BA91" i="22" s="1"/>
  <c r="BE89" i="22"/>
  <c r="BD89" i="22"/>
  <c r="BC89" i="22"/>
  <c r="BB89" i="22"/>
  <c r="K89" i="22"/>
  <c r="I89" i="22"/>
  <c r="G89" i="22"/>
  <c r="BA89" i="22" s="1"/>
  <c r="BE87" i="22"/>
  <c r="BD87" i="22"/>
  <c r="BC87" i="22"/>
  <c r="BB87" i="22"/>
  <c r="K87" i="22"/>
  <c r="I87" i="22"/>
  <c r="G87" i="22"/>
  <c r="BA87" i="22" s="1"/>
  <c r="BE85" i="22"/>
  <c r="BD85" i="22"/>
  <c r="BC85" i="22"/>
  <c r="BB85" i="22"/>
  <c r="K85" i="22"/>
  <c r="I85" i="22"/>
  <c r="G85" i="22"/>
  <c r="BA85" i="22" s="1"/>
  <c r="BE83" i="22"/>
  <c r="BD83" i="22"/>
  <c r="BC83" i="22"/>
  <c r="BB83" i="22"/>
  <c r="K83" i="22"/>
  <c r="I83" i="22"/>
  <c r="G83" i="22"/>
  <c r="BA83" i="22" s="1"/>
  <c r="BE81" i="22"/>
  <c r="BD81" i="22"/>
  <c r="BC81" i="22"/>
  <c r="BB81" i="22"/>
  <c r="K81" i="22"/>
  <c r="I81" i="22"/>
  <c r="G81" i="22"/>
  <c r="BA81" i="22" s="1"/>
  <c r="BE79" i="22"/>
  <c r="BD79" i="22"/>
  <c r="BC79" i="22"/>
  <c r="BB79" i="22"/>
  <c r="K79" i="22"/>
  <c r="I79" i="22"/>
  <c r="G79" i="22"/>
  <c r="BA79" i="22" s="1"/>
  <c r="BE77" i="22"/>
  <c r="BD77" i="22"/>
  <c r="BC77" i="22"/>
  <c r="BB77" i="22"/>
  <c r="K77" i="22"/>
  <c r="I77" i="22"/>
  <c r="G77" i="22"/>
  <c r="BE75" i="22"/>
  <c r="BD75" i="22"/>
  <c r="BC75" i="22"/>
  <c r="BB75" i="22"/>
  <c r="K75" i="22"/>
  <c r="I75" i="22"/>
  <c r="G75" i="22"/>
  <c r="BA75" i="22" s="1"/>
  <c r="B10" i="21"/>
  <c r="A10" i="21"/>
  <c r="I97" i="22"/>
  <c r="BE72" i="22"/>
  <c r="BD72" i="22"/>
  <c r="BC72" i="22"/>
  <c r="BB72" i="22"/>
  <c r="K72" i="22"/>
  <c r="I72" i="22"/>
  <c r="G72" i="22"/>
  <c r="BA72" i="22" s="1"/>
  <c r="BE71" i="22"/>
  <c r="BD71" i="22"/>
  <c r="BC71" i="22"/>
  <c r="BB71" i="22"/>
  <c r="K71" i="22"/>
  <c r="I71" i="22"/>
  <c r="G71" i="22"/>
  <c r="BA71" i="22" s="1"/>
  <c r="BE70" i="22"/>
  <c r="BD70" i="22"/>
  <c r="BC70" i="22"/>
  <c r="BB70" i="22"/>
  <c r="K70" i="22"/>
  <c r="I70" i="22"/>
  <c r="G70" i="22"/>
  <c r="BA70" i="22" s="1"/>
  <c r="BE69" i="22"/>
  <c r="BD69" i="22"/>
  <c r="BC69" i="22"/>
  <c r="BB69" i="22"/>
  <c r="K69" i="22"/>
  <c r="I69" i="22"/>
  <c r="G69" i="22"/>
  <c r="BA69" i="22" s="1"/>
  <c r="BE68" i="22"/>
  <c r="BD68" i="22"/>
  <c r="BC68" i="22"/>
  <c r="BB68" i="22"/>
  <c r="K68" i="22"/>
  <c r="I68" i="22"/>
  <c r="G68" i="22"/>
  <c r="BA68" i="22" s="1"/>
  <c r="BE67" i="22"/>
  <c r="BD67" i="22"/>
  <c r="BC67" i="22"/>
  <c r="BB67" i="22"/>
  <c r="K67" i="22"/>
  <c r="I67" i="22"/>
  <c r="G67" i="22"/>
  <c r="BA67" i="22" s="1"/>
  <c r="BE66" i="22"/>
  <c r="BD66" i="22"/>
  <c r="BC66" i="22"/>
  <c r="BB66" i="22"/>
  <c r="K66" i="22"/>
  <c r="I66" i="22"/>
  <c r="G66" i="22"/>
  <c r="BA66" i="22" s="1"/>
  <c r="BE65" i="22"/>
  <c r="BD65" i="22"/>
  <c r="BC65" i="22"/>
  <c r="BB65" i="22"/>
  <c r="K65" i="22"/>
  <c r="I65" i="22"/>
  <c r="G65" i="22"/>
  <c r="BA65" i="22" s="1"/>
  <c r="BE64" i="22"/>
  <c r="BD64" i="22"/>
  <c r="BC64" i="22"/>
  <c r="BB64" i="22"/>
  <c r="K64" i="22"/>
  <c r="I64" i="22"/>
  <c r="G64" i="22"/>
  <c r="BA64" i="22" s="1"/>
  <c r="BE63" i="22"/>
  <c r="BD63" i="22"/>
  <c r="BC63" i="22"/>
  <c r="BB63" i="22"/>
  <c r="K63" i="22"/>
  <c r="I63" i="22"/>
  <c r="G63" i="22"/>
  <c r="BA63" i="22" s="1"/>
  <c r="BE62" i="22"/>
  <c r="BD62" i="22"/>
  <c r="BC62" i="22"/>
  <c r="BB62" i="22"/>
  <c r="K62" i="22"/>
  <c r="I62" i="22"/>
  <c r="G62" i="22"/>
  <c r="BA62" i="22" s="1"/>
  <c r="BE61" i="22"/>
  <c r="BD61" i="22"/>
  <c r="BC61" i="22"/>
  <c r="BB61" i="22"/>
  <c r="K61" i="22"/>
  <c r="I61" i="22"/>
  <c r="G61" i="22"/>
  <c r="BA61" i="22" s="1"/>
  <c r="BE60" i="22"/>
  <c r="BD60" i="22"/>
  <c r="BC60" i="22"/>
  <c r="BB60" i="22"/>
  <c r="K60" i="22"/>
  <c r="I60" i="22"/>
  <c r="G60" i="22"/>
  <c r="BA60" i="22" s="1"/>
  <c r="BE59" i="22"/>
  <c r="BD59" i="22"/>
  <c r="BC59" i="22"/>
  <c r="BB59" i="22"/>
  <c r="BB73" i="22" s="1"/>
  <c r="F9" i="21" s="1"/>
  <c r="K59" i="22"/>
  <c r="K73" i="22" s="1"/>
  <c r="I59" i="22"/>
  <c r="G59" i="22"/>
  <c r="B9" i="21"/>
  <c r="A9" i="21"/>
  <c r="BE56" i="22"/>
  <c r="BD56" i="22"/>
  <c r="BC56" i="22"/>
  <c r="BB56" i="22"/>
  <c r="K56" i="22"/>
  <c r="I56" i="22"/>
  <c r="G56" i="22"/>
  <c r="BA56" i="22" s="1"/>
  <c r="BE55" i="22"/>
  <c r="BD55" i="22"/>
  <c r="BC55" i="22"/>
  <c r="BB55" i="22"/>
  <c r="K55" i="22"/>
  <c r="I55" i="22"/>
  <c r="G55" i="22"/>
  <c r="BA55" i="22" s="1"/>
  <c r="BE54" i="22"/>
  <c r="BD54" i="22"/>
  <c r="BC54" i="22"/>
  <c r="BB54" i="22"/>
  <c r="K54" i="22"/>
  <c r="I54" i="22"/>
  <c r="G54" i="22"/>
  <c r="BA54" i="22" s="1"/>
  <c r="BE53" i="22"/>
  <c r="BD53" i="22"/>
  <c r="BC53" i="22"/>
  <c r="BB53" i="22"/>
  <c r="K53" i="22"/>
  <c r="I53" i="22"/>
  <c r="G53" i="22"/>
  <c r="BA53" i="22" s="1"/>
  <c r="BE52" i="22"/>
  <c r="BD52" i="22"/>
  <c r="BC52" i="22"/>
  <c r="BB52" i="22"/>
  <c r="K52" i="22"/>
  <c r="I52" i="22"/>
  <c r="G52" i="22"/>
  <c r="BA52" i="22" s="1"/>
  <c r="BE51" i="22"/>
  <c r="BD51" i="22"/>
  <c r="BC51" i="22"/>
  <c r="BB51" i="22"/>
  <c r="K51" i="22"/>
  <c r="I51" i="22"/>
  <c r="G51" i="22"/>
  <c r="BA51" i="22" s="1"/>
  <c r="BE50" i="22"/>
  <c r="BD50" i="22"/>
  <c r="BC50" i="22"/>
  <c r="BB50" i="22"/>
  <c r="K50" i="22"/>
  <c r="I50" i="22"/>
  <c r="G50" i="22"/>
  <c r="BA50" i="22" s="1"/>
  <c r="BE49" i="22"/>
  <c r="BD49" i="22"/>
  <c r="BC49" i="22"/>
  <c r="BB49" i="22"/>
  <c r="K49" i="22"/>
  <c r="I49" i="22"/>
  <c r="G49" i="22"/>
  <c r="BA49" i="22" s="1"/>
  <c r="BE48" i="22"/>
  <c r="BD48" i="22"/>
  <c r="BC48" i="22"/>
  <c r="BB48" i="22"/>
  <c r="K48" i="22"/>
  <c r="I48" i="22"/>
  <c r="G48" i="22"/>
  <c r="BA48" i="22" s="1"/>
  <c r="BE47" i="22"/>
  <c r="BD47" i="22"/>
  <c r="BC47" i="22"/>
  <c r="BB47" i="22"/>
  <c r="K47" i="22"/>
  <c r="I47" i="22"/>
  <c r="G47" i="22"/>
  <c r="BA47" i="22" s="1"/>
  <c r="BE46" i="22"/>
  <c r="BD46" i="22"/>
  <c r="BC46" i="22"/>
  <c r="BB46" i="22"/>
  <c r="K46" i="22"/>
  <c r="I46" i="22"/>
  <c r="G46" i="22"/>
  <c r="BA46" i="22" s="1"/>
  <c r="BE45" i="22"/>
  <c r="BD45" i="22"/>
  <c r="BC45" i="22"/>
  <c r="BB45" i="22"/>
  <c r="K45" i="22"/>
  <c r="I45" i="22"/>
  <c r="G45" i="22"/>
  <c r="BA45" i="22" s="1"/>
  <c r="BE44" i="22"/>
  <c r="BD44" i="22"/>
  <c r="BC44" i="22"/>
  <c r="BB44" i="22"/>
  <c r="K44" i="22"/>
  <c r="I44" i="22"/>
  <c r="G44" i="22"/>
  <c r="BA44" i="22" s="1"/>
  <c r="BE43" i="22"/>
  <c r="BD43" i="22"/>
  <c r="BC43" i="22"/>
  <c r="BB43" i="22"/>
  <c r="K43" i="22"/>
  <c r="I43" i="22"/>
  <c r="G43" i="22"/>
  <c r="BA43" i="22" s="1"/>
  <c r="BE42" i="22"/>
  <c r="BD42" i="22"/>
  <c r="BC42" i="22"/>
  <c r="BB42" i="22"/>
  <c r="K42" i="22"/>
  <c r="I42" i="22"/>
  <c r="G42" i="22"/>
  <c r="BA42" i="22" s="1"/>
  <c r="BE41" i="22"/>
  <c r="BD41" i="22"/>
  <c r="BC41" i="22"/>
  <c r="BB41" i="22"/>
  <c r="K41" i="22"/>
  <c r="I41" i="22"/>
  <c r="G41" i="22"/>
  <c r="BA41" i="22" s="1"/>
  <c r="BE40" i="22"/>
  <c r="BD40" i="22"/>
  <c r="BC40" i="22"/>
  <c r="BB40" i="22"/>
  <c r="K40" i="22"/>
  <c r="I40" i="22"/>
  <c r="G40" i="22"/>
  <c r="BA40" i="22" s="1"/>
  <c r="BE39" i="22"/>
  <c r="BD39" i="22"/>
  <c r="BC39" i="22"/>
  <c r="BB39" i="22"/>
  <c r="K39" i="22"/>
  <c r="I39" i="22"/>
  <c r="G39" i="22"/>
  <c r="BA39" i="22" s="1"/>
  <c r="BE38" i="22"/>
  <c r="BD38" i="22"/>
  <c r="BC38" i="22"/>
  <c r="BB38" i="22"/>
  <c r="K38" i="22"/>
  <c r="I38" i="22"/>
  <c r="G38" i="22"/>
  <c r="BA38" i="22" s="1"/>
  <c r="BE37" i="22"/>
  <c r="BD37" i="22"/>
  <c r="BC37" i="22"/>
  <c r="BB37" i="22"/>
  <c r="K37" i="22"/>
  <c r="I37" i="22"/>
  <c r="G37" i="22"/>
  <c r="BA37" i="22" s="1"/>
  <c r="BE36" i="22"/>
  <c r="BD36" i="22"/>
  <c r="BC36" i="22"/>
  <c r="BC57" i="22" s="1"/>
  <c r="G8" i="21" s="1"/>
  <c r="BB36" i="22"/>
  <c r="K36" i="22"/>
  <c r="I36" i="22"/>
  <c r="G36" i="22"/>
  <c r="BA36" i="22" s="1"/>
  <c r="B8" i="21"/>
  <c r="A8" i="21"/>
  <c r="BE31" i="22"/>
  <c r="BD31" i="22"/>
  <c r="BC31" i="22"/>
  <c r="BB31" i="22"/>
  <c r="K31" i="22"/>
  <c r="I31" i="22"/>
  <c r="G31" i="22"/>
  <c r="BA31" i="22" s="1"/>
  <c r="BE28" i="22"/>
  <c r="BD28" i="22"/>
  <c r="BC28" i="22"/>
  <c r="BB28" i="22"/>
  <c r="K28" i="22"/>
  <c r="I28" i="22"/>
  <c r="G28" i="22"/>
  <c r="BA28" i="22" s="1"/>
  <c r="BE25" i="22"/>
  <c r="BD25" i="22"/>
  <c r="BC25" i="22"/>
  <c r="BB25" i="22"/>
  <c r="K25" i="22"/>
  <c r="I25" i="22"/>
  <c r="G25" i="22"/>
  <c r="BA25" i="22" s="1"/>
  <c r="BE22" i="22"/>
  <c r="BD22" i="22"/>
  <c r="BC22" i="22"/>
  <c r="BB22" i="22"/>
  <c r="K22" i="22"/>
  <c r="I22" i="22"/>
  <c r="G22" i="22"/>
  <c r="BA22" i="22" s="1"/>
  <c r="BE19" i="22"/>
  <c r="BD19" i="22"/>
  <c r="BC19" i="22"/>
  <c r="BB19" i="22"/>
  <c r="K19" i="22"/>
  <c r="I19" i="22"/>
  <c r="G19" i="22"/>
  <c r="BA19" i="22" s="1"/>
  <c r="BE16" i="22"/>
  <c r="BD16" i="22"/>
  <c r="BC16" i="22"/>
  <c r="BB16" i="22"/>
  <c r="K16" i="22"/>
  <c r="I16" i="22"/>
  <c r="G16" i="22"/>
  <c r="BA16" i="22" s="1"/>
  <c r="BE13" i="22"/>
  <c r="BD13" i="22"/>
  <c r="BC13" i="22"/>
  <c r="BB13" i="22"/>
  <c r="K13" i="22"/>
  <c r="I13" i="22"/>
  <c r="G13" i="22"/>
  <c r="BA13" i="22" s="1"/>
  <c r="BE8" i="22"/>
  <c r="BE34" i="22" s="1"/>
  <c r="I7" i="21" s="1"/>
  <c r="BD8" i="22"/>
  <c r="BC8" i="22"/>
  <c r="BC34" i="22" s="1"/>
  <c r="G7" i="21" s="1"/>
  <c r="BB8" i="22"/>
  <c r="BA8" i="22"/>
  <c r="K8" i="22"/>
  <c r="I8" i="22"/>
  <c r="I34" i="22" s="1"/>
  <c r="G8" i="22"/>
  <c r="B7" i="21"/>
  <c r="A7" i="21"/>
  <c r="BD34" i="22"/>
  <c r="H7" i="21" s="1"/>
  <c r="BB34" i="22"/>
  <c r="F7" i="21" s="1"/>
  <c r="K34" i="22"/>
  <c r="E4" i="22"/>
  <c r="F3" i="22"/>
  <c r="C33" i="20"/>
  <c r="F33" i="20" s="1"/>
  <c r="C31" i="20"/>
  <c r="G7" i="20"/>
  <c r="D18" i="17"/>
  <c r="I27" i="18"/>
  <c r="G18" i="17" s="1"/>
  <c r="D17" i="17"/>
  <c r="I26" i="18"/>
  <c r="G17" i="17" s="1"/>
  <c r="D16" i="17"/>
  <c r="I25" i="18"/>
  <c r="G16" i="17" s="1"/>
  <c r="D15" i="17"/>
  <c r="I24" i="18"/>
  <c r="BE126" i="19"/>
  <c r="BD126" i="19"/>
  <c r="BC126" i="19"/>
  <c r="BB126" i="19"/>
  <c r="K126" i="19"/>
  <c r="I126" i="19"/>
  <c r="G126" i="19"/>
  <c r="BA126" i="19" s="1"/>
  <c r="BE125" i="19"/>
  <c r="BD125" i="19"/>
  <c r="BC125" i="19"/>
  <c r="BB125" i="19"/>
  <c r="K125" i="19"/>
  <c r="I125" i="19"/>
  <c r="G125" i="19"/>
  <c r="BA125" i="19" s="1"/>
  <c r="BE124" i="19"/>
  <c r="BD124" i="19"/>
  <c r="BC124" i="19"/>
  <c r="BB124" i="19"/>
  <c r="K124" i="19"/>
  <c r="I124" i="19"/>
  <c r="G124" i="19"/>
  <c r="BA124" i="19" s="1"/>
  <c r="BE123" i="19"/>
  <c r="BD123" i="19"/>
  <c r="BC123" i="19"/>
  <c r="BB123" i="19"/>
  <c r="K123" i="19"/>
  <c r="I123" i="19"/>
  <c r="I127" i="19" s="1"/>
  <c r="G123" i="19"/>
  <c r="BA123" i="19" s="1"/>
  <c r="B18" i="18"/>
  <c r="A18" i="18"/>
  <c r="BE127" i="19"/>
  <c r="I18" i="18" s="1"/>
  <c r="BD127" i="19"/>
  <c r="H18" i="18" s="1"/>
  <c r="BE120" i="19"/>
  <c r="BD120" i="19"/>
  <c r="BC120" i="19"/>
  <c r="BB120" i="19"/>
  <c r="K120" i="19"/>
  <c r="I120" i="19"/>
  <c r="G120" i="19"/>
  <c r="BA120" i="19" s="1"/>
  <c r="BE119" i="19"/>
  <c r="BD119" i="19"/>
  <c r="BC119" i="19"/>
  <c r="BB119" i="19"/>
  <c r="K119" i="19"/>
  <c r="I119" i="19"/>
  <c r="G119" i="19"/>
  <c r="BA119" i="19" s="1"/>
  <c r="BE118" i="19"/>
  <c r="BD118" i="19"/>
  <c r="BC118" i="19"/>
  <c r="BB118" i="19"/>
  <c r="K118" i="19"/>
  <c r="I118" i="19"/>
  <c r="G118" i="19"/>
  <c r="BA118" i="19" s="1"/>
  <c r="BE117" i="19"/>
  <c r="BE121" i="19" s="1"/>
  <c r="I17" i="18" s="1"/>
  <c r="BD117" i="19"/>
  <c r="BC117" i="19"/>
  <c r="BC121" i="19" s="1"/>
  <c r="G17" i="18" s="1"/>
  <c r="BB117" i="19"/>
  <c r="K117" i="19"/>
  <c r="I117" i="19"/>
  <c r="G117" i="19"/>
  <c r="BA117" i="19" s="1"/>
  <c r="BA121" i="19" s="1"/>
  <c r="E17" i="18" s="1"/>
  <c r="B17" i="18"/>
  <c r="A17" i="18"/>
  <c r="BD121" i="19"/>
  <c r="H17" i="18" s="1"/>
  <c r="BE114" i="19"/>
  <c r="BD114" i="19"/>
  <c r="BC114" i="19"/>
  <c r="BB114" i="19"/>
  <c r="BA114" i="19"/>
  <c r="K114" i="19"/>
  <c r="I114" i="19"/>
  <c r="G114" i="19"/>
  <c r="BE112" i="19"/>
  <c r="BD112" i="19"/>
  <c r="BC112" i="19"/>
  <c r="BB112" i="19"/>
  <c r="BA112" i="19"/>
  <c r="K112" i="19"/>
  <c r="I112" i="19"/>
  <c r="G112" i="19"/>
  <c r="BE111" i="19"/>
  <c r="BE115" i="19" s="1"/>
  <c r="I16" i="18" s="1"/>
  <c r="BD111" i="19"/>
  <c r="BC111" i="19"/>
  <c r="BC115" i="19" s="1"/>
  <c r="G16" i="18" s="1"/>
  <c r="BB111" i="19"/>
  <c r="BA111" i="19"/>
  <c r="BA115" i="19" s="1"/>
  <c r="E16" i="18" s="1"/>
  <c r="K111" i="19"/>
  <c r="I111" i="19"/>
  <c r="I115" i="19" s="1"/>
  <c r="G111" i="19"/>
  <c r="B16" i="18"/>
  <c r="A16" i="18"/>
  <c r="BD115" i="19"/>
  <c r="H16" i="18" s="1"/>
  <c r="BB115" i="19"/>
  <c r="F16" i="18" s="1"/>
  <c r="K115" i="19"/>
  <c r="G115" i="19"/>
  <c r="BE108" i="19"/>
  <c r="BD108" i="19"/>
  <c r="BC108" i="19"/>
  <c r="BB108" i="19"/>
  <c r="K108" i="19"/>
  <c r="I108" i="19"/>
  <c r="G108" i="19"/>
  <c r="BA108" i="19" s="1"/>
  <c r="BE106" i="19"/>
  <c r="BD106" i="19"/>
  <c r="BC106" i="19"/>
  <c r="BB106" i="19"/>
  <c r="K106" i="19"/>
  <c r="I106" i="19"/>
  <c r="G106" i="19"/>
  <c r="BA106" i="19" s="1"/>
  <c r="BE105" i="19"/>
  <c r="BD105" i="19"/>
  <c r="BC105" i="19"/>
  <c r="BC109" i="19" s="1"/>
  <c r="G15" i="18" s="1"/>
  <c r="BB105" i="19"/>
  <c r="K105" i="19"/>
  <c r="I105" i="19"/>
  <c r="G105" i="19"/>
  <c r="B15" i="18"/>
  <c r="A15" i="18"/>
  <c r="BE102" i="19"/>
  <c r="BD102" i="19"/>
  <c r="BC102" i="19"/>
  <c r="BB102" i="19"/>
  <c r="K102" i="19"/>
  <c r="I102" i="19"/>
  <c r="G102" i="19"/>
  <c r="BA102" i="19" s="1"/>
  <c r="BE101" i="19"/>
  <c r="BD101" i="19"/>
  <c r="BC101" i="19"/>
  <c r="BB101" i="19"/>
  <c r="K101" i="19"/>
  <c r="I101" i="19"/>
  <c r="G101" i="19"/>
  <c r="BA101" i="19" s="1"/>
  <c r="BE100" i="19"/>
  <c r="BD100" i="19"/>
  <c r="BC100" i="19"/>
  <c r="BB100" i="19"/>
  <c r="K100" i="19"/>
  <c r="I100" i="19"/>
  <c r="G100" i="19"/>
  <c r="BA100" i="19" s="1"/>
  <c r="BE99" i="19"/>
  <c r="BD99" i="19"/>
  <c r="BC99" i="19"/>
  <c r="BB99" i="19"/>
  <c r="K99" i="19"/>
  <c r="I99" i="19"/>
  <c r="G99" i="19"/>
  <c r="BA99" i="19" s="1"/>
  <c r="BE98" i="19"/>
  <c r="BE103" i="19" s="1"/>
  <c r="I14" i="18" s="1"/>
  <c r="BD98" i="19"/>
  <c r="BC98" i="19"/>
  <c r="BC103" i="19" s="1"/>
  <c r="G14" i="18" s="1"/>
  <c r="BB98" i="19"/>
  <c r="BA98" i="19"/>
  <c r="K98" i="19"/>
  <c r="I98" i="19"/>
  <c r="I103" i="19" s="1"/>
  <c r="G98" i="19"/>
  <c r="B14" i="18"/>
  <c r="A14" i="18"/>
  <c r="BD103" i="19"/>
  <c r="H14" i="18" s="1"/>
  <c r="BB103" i="19"/>
  <c r="F14" i="18" s="1"/>
  <c r="K103" i="19"/>
  <c r="G103" i="19"/>
  <c r="BE95" i="19"/>
  <c r="BD95" i="19"/>
  <c r="BC95" i="19"/>
  <c r="BB95" i="19"/>
  <c r="K95" i="19"/>
  <c r="I95" i="19"/>
  <c r="G95" i="19"/>
  <c r="BA95" i="19" s="1"/>
  <c r="BE94" i="19"/>
  <c r="BD94" i="19"/>
  <c r="BC94" i="19"/>
  <c r="BB94" i="19"/>
  <c r="K94" i="19"/>
  <c r="I94" i="19"/>
  <c r="G94" i="19"/>
  <c r="BA94" i="19" s="1"/>
  <c r="BE93" i="19"/>
  <c r="BD93" i="19"/>
  <c r="BC93" i="19"/>
  <c r="BB93" i="19"/>
  <c r="K93" i="19"/>
  <c r="K96" i="19" s="1"/>
  <c r="I93" i="19"/>
  <c r="G93" i="19"/>
  <c r="BA93" i="19" s="1"/>
  <c r="BE92" i="19"/>
  <c r="BD92" i="19"/>
  <c r="BD96" i="19" s="1"/>
  <c r="H13" i="18" s="1"/>
  <c r="BC92" i="19"/>
  <c r="BB92" i="19"/>
  <c r="BB96" i="19" s="1"/>
  <c r="F13" i="18" s="1"/>
  <c r="K92" i="19"/>
  <c r="I92" i="19"/>
  <c r="G92" i="19"/>
  <c r="BA92" i="19" s="1"/>
  <c r="B13" i="18"/>
  <c r="A13" i="18"/>
  <c r="BC96" i="19"/>
  <c r="G13" i="18" s="1"/>
  <c r="BE89" i="19"/>
  <c r="BD89" i="19"/>
  <c r="BC89" i="19"/>
  <c r="BB89" i="19"/>
  <c r="K89" i="19"/>
  <c r="I89" i="19"/>
  <c r="G89" i="19"/>
  <c r="BA89" i="19" s="1"/>
  <c r="BE88" i="19"/>
  <c r="BD88" i="19"/>
  <c r="BC88" i="19"/>
  <c r="BB88" i="19"/>
  <c r="K88" i="19"/>
  <c r="I88" i="19"/>
  <c r="G88" i="19"/>
  <c r="BA88" i="19" s="1"/>
  <c r="BE87" i="19"/>
  <c r="BD87" i="19"/>
  <c r="BC87" i="19"/>
  <c r="BB87" i="19"/>
  <c r="K87" i="19"/>
  <c r="I87" i="19"/>
  <c r="G87" i="19"/>
  <c r="BA87" i="19" s="1"/>
  <c r="BE86" i="19"/>
  <c r="BD86" i="19"/>
  <c r="BC86" i="19"/>
  <c r="BB86" i="19"/>
  <c r="K86" i="19"/>
  <c r="K90" i="19" s="1"/>
  <c r="I86" i="19"/>
  <c r="G86" i="19"/>
  <c r="BA86" i="19" s="1"/>
  <c r="BE85" i="19"/>
  <c r="BD85" i="19"/>
  <c r="BC85" i="19"/>
  <c r="BB85" i="19"/>
  <c r="BB90" i="19" s="1"/>
  <c r="F12" i="18" s="1"/>
  <c r="K85" i="19"/>
  <c r="I85" i="19"/>
  <c r="G85" i="19"/>
  <c r="BA85" i="19" s="1"/>
  <c r="B12" i="18"/>
  <c r="A12" i="18"/>
  <c r="I90" i="19"/>
  <c r="G90" i="19"/>
  <c r="BE80" i="19"/>
  <c r="BD80" i="19"/>
  <c r="BC80" i="19"/>
  <c r="BB80" i="19"/>
  <c r="K80" i="19"/>
  <c r="I80" i="19"/>
  <c r="G80" i="19"/>
  <c r="BA80" i="19" s="1"/>
  <c r="BE79" i="19"/>
  <c r="BD79" i="19"/>
  <c r="BC79" i="19"/>
  <c r="BB79" i="19"/>
  <c r="K79" i="19"/>
  <c r="I79" i="19"/>
  <c r="G79" i="19"/>
  <c r="BA79" i="19" s="1"/>
  <c r="BE78" i="19"/>
  <c r="BD78" i="19"/>
  <c r="BC78" i="19"/>
  <c r="BB78" i="19"/>
  <c r="K78" i="19"/>
  <c r="I78" i="19"/>
  <c r="G78" i="19"/>
  <c r="BA78" i="19" s="1"/>
  <c r="BE77" i="19"/>
  <c r="BD77" i="19"/>
  <c r="BC77" i="19"/>
  <c r="BB77" i="19"/>
  <c r="K77" i="19"/>
  <c r="I77" i="19"/>
  <c r="G77" i="19"/>
  <c r="BA77" i="19" s="1"/>
  <c r="BE76" i="19"/>
  <c r="BD76" i="19"/>
  <c r="BD81" i="19" s="1"/>
  <c r="H11" i="18" s="1"/>
  <c r="BC76" i="19"/>
  <c r="BB76" i="19"/>
  <c r="K76" i="19"/>
  <c r="I76" i="19"/>
  <c r="I81" i="19" s="1"/>
  <c r="G76" i="19"/>
  <c r="BA76" i="19" s="1"/>
  <c r="B11" i="18"/>
  <c r="A11" i="18"/>
  <c r="BE81" i="19"/>
  <c r="I11" i="18" s="1"/>
  <c r="G81" i="19"/>
  <c r="BE73" i="19"/>
  <c r="BD73" i="19"/>
  <c r="BC73" i="19"/>
  <c r="BB73" i="19"/>
  <c r="K73" i="19"/>
  <c r="I73" i="19"/>
  <c r="G73" i="19"/>
  <c r="BA73" i="19" s="1"/>
  <c r="BE72" i="19"/>
  <c r="BD72" i="19"/>
  <c r="BC72" i="19"/>
  <c r="BB72" i="19"/>
  <c r="K72" i="19"/>
  <c r="I72" i="19"/>
  <c r="G72" i="19"/>
  <c r="BA72" i="19" s="1"/>
  <c r="BE71" i="19"/>
  <c r="BD71" i="19"/>
  <c r="BC71" i="19"/>
  <c r="BB71" i="19"/>
  <c r="K71" i="19"/>
  <c r="I71" i="19"/>
  <c r="G71" i="19"/>
  <c r="BA71" i="19" s="1"/>
  <c r="BE70" i="19"/>
  <c r="BD70" i="19"/>
  <c r="BC70" i="19"/>
  <c r="BB70" i="19"/>
  <c r="K70" i="19"/>
  <c r="I70" i="19"/>
  <c r="G70" i="19"/>
  <c r="BA70" i="19" s="1"/>
  <c r="BE69" i="19"/>
  <c r="BD69" i="19"/>
  <c r="BC69" i="19"/>
  <c r="BB69" i="19"/>
  <c r="K69" i="19"/>
  <c r="I69" i="19"/>
  <c r="G69" i="19"/>
  <c r="BA69" i="19" s="1"/>
  <c r="BE67" i="19"/>
  <c r="BD67" i="19"/>
  <c r="BC67" i="19"/>
  <c r="BB67" i="19"/>
  <c r="K67" i="19"/>
  <c r="I67" i="19"/>
  <c r="G67" i="19"/>
  <c r="BA67" i="19" s="1"/>
  <c r="BE66" i="19"/>
  <c r="BD66" i="19"/>
  <c r="BD74" i="19" s="1"/>
  <c r="H10" i="18" s="1"/>
  <c r="BC66" i="19"/>
  <c r="BB66" i="19"/>
  <c r="K66" i="19"/>
  <c r="K74" i="19" s="1"/>
  <c r="I66" i="19"/>
  <c r="G74" i="19"/>
  <c r="B10" i="18"/>
  <c r="A10" i="18"/>
  <c r="BE61" i="19"/>
  <c r="BD61" i="19"/>
  <c r="BC61" i="19"/>
  <c r="BB61" i="19"/>
  <c r="K61" i="19"/>
  <c r="I61" i="19"/>
  <c r="G61" i="19"/>
  <c r="BA61" i="19" s="1"/>
  <c r="BE60" i="19"/>
  <c r="BD60" i="19"/>
  <c r="BC60" i="19"/>
  <c r="BB60" i="19"/>
  <c r="K60" i="19"/>
  <c r="I60" i="19"/>
  <c r="G60" i="19"/>
  <c r="BA60" i="19" s="1"/>
  <c r="BE59" i="19"/>
  <c r="BD59" i="19"/>
  <c r="BC59" i="19"/>
  <c r="BB59" i="19"/>
  <c r="K59" i="19"/>
  <c r="I59" i="19"/>
  <c r="G59" i="19"/>
  <c r="BA59" i="19" s="1"/>
  <c r="BE58" i="19"/>
  <c r="BD58" i="19"/>
  <c r="BC58" i="19"/>
  <c r="BB58" i="19"/>
  <c r="K58" i="19"/>
  <c r="I58" i="19"/>
  <c r="G58" i="19"/>
  <c r="BA58" i="19" s="1"/>
  <c r="BE57" i="19"/>
  <c r="BD57" i="19"/>
  <c r="BC57" i="19"/>
  <c r="BB57" i="19"/>
  <c r="K57" i="19"/>
  <c r="I57" i="19"/>
  <c r="G57" i="19"/>
  <c r="BA57" i="19" s="1"/>
  <c r="BE56" i="19"/>
  <c r="BD56" i="19"/>
  <c r="BC56" i="19"/>
  <c r="BB56" i="19"/>
  <c r="K56" i="19"/>
  <c r="I56" i="19"/>
  <c r="G56" i="19"/>
  <c r="BA56" i="19" s="1"/>
  <c r="BE55" i="19"/>
  <c r="BD55" i="19"/>
  <c r="BC55" i="19"/>
  <c r="BB55" i="19"/>
  <c r="K55" i="19"/>
  <c r="I55" i="19"/>
  <c r="G55" i="19"/>
  <c r="BA55" i="19" s="1"/>
  <c r="BE54" i="19"/>
  <c r="BD54" i="19"/>
  <c r="BC54" i="19"/>
  <c r="BB54" i="19"/>
  <c r="K54" i="19"/>
  <c r="I54" i="19"/>
  <c r="G54" i="19"/>
  <c r="BA54" i="19" s="1"/>
  <c r="BE53" i="19"/>
  <c r="BD53" i="19"/>
  <c r="BC53" i="19"/>
  <c r="BB53" i="19"/>
  <c r="K53" i="19"/>
  <c r="I53" i="19"/>
  <c r="G53" i="19"/>
  <c r="BA53" i="19" s="1"/>
  <c r="BE52" i="19"/>
  <c r="BD52" i="19"/>
  <c r="BC52" i="19"/>
  <c r="BB52" i="19"/>
  <c r="K52" i="19"/>
  <c r="I52" i="19"/>
  <c r="G52" i="19"/>
  <c r="BA52" i="19" s="1"/>
  <c r="BE51" i="19"/>
  <c r="BD51" i="19"/>
  <c r="BC51" i="19"/>
  <c r="BB51" i="19"/>
  <c r="K51" i="19"/>
  <c r="I51" i="19"/>
  <c r="G51" i="19"/>
  <c r="BA51" i="19" s="1"/>
  <c r="BE50" i="19"/>
  <c r="BD50" i="19"/>
  <c r="BC50" i="19"/>
  <c r="BB50" i="19"/>
  <c r="K50" i="19"/>
  <c r="I50" i="19"/>
  <c r="G50" i="19"/>
  <c r="BA50" i="19" s="1"/>
  <c r="BE49" i="19"/>
  <c r="BD49" i="19"/>
  <c r="BC49" i="19"/>
  <c r="BB49" i="19"/>
  <c r="K49" i="19"/>
  <c r="I49" i="19"/>
  <c r="G49" i="19"/>
  <c r="BA49" i="19" s="1"/>
  <c r="BE48" i="19"/>
  <c r="BD48" i="19"/>
  <c r="BC48" i="19"/>
  <c r="BB48" i="19"/>
  <c r="K48" i="19"/>
  <c r="I48" i="19"/>
  <c r="G48" i="19"/>
  <c r="BA48" i="19" s="1"/>
  <c r="BE47" i="19"/>
  <c r="BD47" i="19"/>
  <c r="BC47" i="19"/>
  <c r="BB47" i="19"/>
  <c r="K47" i="19"/>
  <c r="I47" i="19"/>
  <c r="G47" i="19"/>
  <c r="BA47" i="19" s="1"/>
  <c r="BE46" i="19"/>
  <c r="BD46" i="19"/>
  <c r="BC46" i="19"/>
  <c r="BB46" i="19"/>
  <c r="K46" i="19"/>
  <c r="I46" i="19"/>
  <c r="G46" i="19"/>
  <c r="BA46" i="19" s="1"/>
  <c r="BE45" i="19"/>
  <c r="BD45" i="19"/>
  <c r="BC45" i="19"/>
  <c r="BB45" i="19"/>
  <c r="K45" i="19"/>
  <c r="I45" i="19"/>
  <c r="G45" i="19"/>
  <c r="BA45" i="19" s="1"/>
  <c r="BE44" i="19"/>
  <c r="BD44" i="19"/>
  <c r="BC44" i="19"/>
  <c r="BB44" i="19"/>
  <c r="K44" i="19"/>
  <c r="I44" i="19"/>
  <c r="G44" i="19"/>
  <c r="BA44" i="19" s="1"/>
  <c r="BE43" i="19"/>
  <c r="BD43" i="19"/>
  <c r="BC43" i="19"/>
  <c r="BB43" i="19"/>
  <c r="K43" i="19"/>
  <c r="I43" i="19"/>
  <c r="G43" i="19"/>
  <c r="BA43" i="19" s="1"/>
  <c r="BE42" i="19"/>
  <c r="BD42" i="19"/>
  <c r="BD62" i="19" s="1"/>
  <c r="H9" i="18" s="1"/>
  <c r="BC42" i="19"/>
  <c r="BB42" i="19"/>
  <c r="K42" i="19"/>
  <c r="I42" i="19"/>
  <c r="I62" i="19" s="1"/>
  <c r="G42" i="19"/>
  <c r="B9" i="18"/>
  <c r="A9" i="18"/>
  <c r="BE62" i="19"/>
  <c r="I9" i="18" s="1"/>
  <c r="BE39" i="19"/>
  <c r="BD39" i="19"/>
  <c r="BC39" i="19"/>
  <c r="BB39" i="19"/>
  <c r="K39" i="19"/>
  <c r="I39" i="19"/>
  <c r="G39" i="19"/>
  <c r="BA39" i="19" s="1"/>
  <c r="BE38" i="19"/>
  <c r="BD38" i="19"/>
  <c r="BC38" i="19"/>
  <c r="BB38" i="19"/>
  <c r="K38" i="19"/>
  <c r="I38" i="19"/>
  <c r="G38" i="19"/>
  <c r="BA38" i="19" s="1"/>
  <c r="BE37" i="19"/>
  <c r="BD37" i="19"/>
  <c r="BC37" i="19"/>
  <c r="BB37" i="19"/>
  <c r="K37" i="19"/>
  <c r="I37" i="19"/>
  <c r="G37" i="19"/>
  <c r="BA37" i="19" s="1"/>
  <c r="BE36" i="19"/>
  <c r="BD36" i="19"/>
  <c r="BC36" i="19"/>
  <c r="BB36" i="19"/>
  <c r="K36" i="19"/>
  <c r="I36" i="19"/>
  <c r="G36" i="19"/>
  <c r="BA36" i="19" s="1"/>
  <c r="BE35" i="19"/>
  <c r="BD35" i="19"/>
  <c r="BC35" i="19"/>
  <c r="BB35" i="19"/>
  <c r="K35" i="19"/>
  <c r="I35" i="19"/>
  <c r="G35" i="19"/>
  <c r="BA35" i="19" s="1"/>
  <c r="BE34" i="19"/>
  <c r="BD34" i="19"/>
  <c r="BC34" i="19"/>
  <c r="BB34" i="19"/>
  <c r="K34" i="19"/>
  <c r="I34" i="19"/>
  <c r="G34" i="19"/>
  <c r="BA34" i="19" s="1"/>
  <c r="BE33" i="19"/>
  <c r="BD33" i="19"/>
  <c r="BC33" i="19"/>
  <c r="BB33" i="19"/>
  <c r="K33" i="19"/>
  <c r="I33" i="19"/>
  <c r="G33" i="19"/>
  <c r="BA33" i="19" s="1"/>
  <c r="BE32" i="19"/>
  <c r="BD32" i="19"/>
  <c r="BC32" i="19"/>
  <c r="BB32" i="19"/>
  <c r="K32" i="19"/>
  <c r="I32" i="19"/>
  <c r="G32" i="19"/>
  <c r="BA32" i="19" s="1"/>
  <c r="BE31" i="19"/>
  <c r="BD31" i="19"/>
  <c r="BC31" i="19"/>
  <c r="BB31" i="19"/>
  <c r="K31" i="19"/>
  <c r="I31" i="19"/>
  <c r="G31" i="19"/>
  <c r="BA31" i="19" s="1"/>
  <c r="BE30" i="19"/>
  <c r="BD30" i="19"/>
  <c r="BC30" i="19"/>
  <c r="BB30" i="19"/>
  <c r="K30" i="19"/>
  <c r="I30" i="19"/>
  <c r="G30" i="19"/>
  <c r="BA30" i="19" s="1"/>
  <c r="BE28" i="19"/>
  <c r="BE40" i="19" s="1"/>
  <c r="I8" i="18" s="1"/>
  <c r="BD28" i="19"/>
  <c r="BC28" i="19"/>
  <c r="BC40" i="19" s="1"/>
  <c r="G8" i="18" s="1"/>
  <c r="BB28" i="19"/>
  <c r="K28" i="19"/>
  <c r="K40" i="19" s="1"/>
  <c r="I28" i="19"/>
  <c r="G28" i="19"/>
  <c r="G40" i="19" s="1"/>
  <c r="B8" i="18"/>
  <c r="A8" i="18"/>
  <c r="BD40" i="19"/>
  <c r="H8" i="18" s="1"/>
  <c r="I40" i="19"/>
  <c r="BE25" i="19"/>
  <c r="BD25" i="19"/>
  <c r="BC25" i="19"/>
  <c r="BB25" i="19"/>
  <c r="K25" i="19"/>
  <c r="I25" i="19"/>
  <c r="G25" i="19"/>
  <c r="BA25" i="19" s="1"/>
  <c r="BE24" i="19"/>
  <c r="BD24" i="19"/>
  <c r="BC24" i="19"/>
  <c r="BB24" i="19"/>
  <c r="K24" i="19"/>
  <c r="I24" i="19"/>
  <c r="G24" i="19"/>
  <c r="BA24" i="19" s="1"/>
  <c r="BE23" i="19"/>
  <c r="BD23" i="19"/>
  <c r="BC23" i="19"/>
  <c r="BB23" i="19"/>
  <c r="K23" i="19"/>
  <c r="I23" i="19"/>
  <c r="G23" i="19"/>
  <c r="BA23" i="19" s="1"/>
  <c r="BE22" i="19"/>
  <c r="BD22" i="19"/>
  <c r="BC22" i="19"/>
  <c r="BB22" i="19"/>
  <c r="K22" i="19"/>
  <c r="I22" i="19"/>
  <c r="G22" i="19"/>
  <c r="BA22" i="19" s="1"/>
  <c r="BE21" i="19"/>
  <c r="BD21" i="19"/>
  <c r="BC21" i="19"/>
  <c r="BB21" i="19"/>
  <c r="K21" i="19"/>
  <c r="I21" i="19"/>
  <c r="G21" i="19"/>
  <c r="BA21" i="19" s="1"/>
  <c r="BE20" i="19"/>
  <c r="BD20" i="19"/>
  <c r="BC20" i="19"/>
  <c r="BB20" i="19"/>
  <c r="K20" i="19"/>
  <c r="I20" i="19"/>
  <c r="G20" i="19"/>
  <c r="BA20" i="19" s="1"/>
  <c r="BE19" i="19"/>
  <c r="BD19" i="19"/>
  <c r="BC19" i="19"/>
  <c r="BB19" i="19"/>
  <c r="K19" i="19"/>
  <c r="I19" i="19"/>
  <c r="G19" i="19"/>
  <c r="BA19" i="19" s="1"/>
  <c r="BE18" i="19"/>
  <c r="BD18" i="19"/>
  <c r="BC18" i="19"/>
  <c r="BB18" i="19"/>
  <c r="K18" i="19"/>
  <c r="I18" i="19"/>
  <c r="G18" i="19"/>
  <c r="BA18" i="19" s="1"/>
  <c r="BE17" i="19"/>
  <c r="BD17" i="19"/>
  <c r="BC17" i="19"/>
  <c r="BB17" i="19"/>
  <c r="K17" i="19"/>
  <c r="I17" i="19"/>
  <c r="G17" i="19"/>
  <c r="BA17" i="19" s="1"/>
  <c r="BE16" i="19"/>
  <c r="BD16" i="19"/>
  <c r="BC16" i="19"/>
  <c r="BB16" i="19"/>
  <c r="K16" i="19"/>
  <c r="I16" i="19"/>
  <c r="G16" i="19"/>
  <c r="BA16" i="19" s="1"/>
  <c r="BE15" i="19"/>
  <c r="BD15" i="19"/>
  <c r="BC15" i="19"/>
  <c r="BB15" i="19"/>
  <c r="K15" i="19"/>
  <c r="I15" i="19"/>
  <c r="G15" i="19"/>
  <c r="BA15" i="19" s="1"/>
  <c r="BE14" i="19"/>
  <c r="BD14" i="19"/>
  <c r="BC14" i="19"/>
  <c r="BB14" i="19"/>
  <c r="K14" i="19"/>
  <c r="I14" i="19"/>
  <c r="G14" i="19"/>
  <c r="BA14" i="19" s="1"/>
  <c r="BE13" i="19"/>
  <c r="BD13" i="19"/>
  <c r="BC13" i="19"/>
  <c r="BB13" i="19"/>
  <c r="K13" i="19"/>
  <c r="I13" i="19"/>
  <c r="G13" i="19"/>
  <c r="BA13" i="19" s="1"/>
  <c r="BE11" i="19"/>
  <c r="BD11" i="19"/>
  <c r="BC11" i="19"/>
  <c r="BB11" i="19"/>
  <c r="K11" i="19"/>
  <c r="I11" i="19"/>
  <c r="G11" i="19"/>
  <c r="BA11" i="19" s="1"/>
  <c r="BE10" i="19"/>
  <c r="BD10" i="19"/>
  <c r="BC10" i="19"/>
  <c r="BB10" i="19"/>
  <c r="K10" i="19"/>
  <c r="I10" i="19"/>
  <c r="G10" i="19"/>
  <c r="BA10" i="19" s="1"/>
  <c r="BE8" i="19"/>
  <c r="BD8" i="19"/>
  <c r="BD26" i="19" s="1"/>
  <c r="H7" i="18" s="1"/>
  <c r="BC8" i="19"/>
  <c r="BB8" i="19"/>
  <c r="K8" i="19"/>
  <c r="I8" i="19"/>
  <c r="I26" i="19" s="1"/>
  <c r="G8" i="19"/>
  <c r="B7" i="18"/>
  <c r="A7" i="18"/>
  <c r="BE26" i="19"/>
  <c r="I7" i="18" s="1"/>
  <c r="E4" i="19"/>
  <c r="F3" i="19"/>
  <c r="C33" i="17"/>
  <c r="F33" i="17" s="1"/>
  <c r="C31" i="17"/>
  <c r="G7" i="17"/>
  <c r="D18" i="14"/>
  <c r="I27" i="15"/>
  <c r="G18" i="14" s="1"/>
  <c r="D17" i="14"/>
  <c r="I26" i="15"/>
  <c r="G17" i="14" s="1"/>
  <c r="D16" i="14"/>
  <c r="I25" i="15"/>
  <c r="G16" i="14" s="1"/>
  <c r="D15" i="14"/>
  <c r="I24" i="15"/>
  <c r="G15" i="14" s="1"/>
  <c r="BE178" i="16"/>
  <c r="BD178" i="16"/>
  <c r="BC178" i="16"/>
  <c r="BB178" i="16"/>
  <c r="K178" i="16"/>
  <c r="I178" i="16"/>
  <c r="G178" i="16"/>
  <c r="BA178" i="16" s="1"/>
  <c r="BE177" i="16"/>
  <c r="BD177" i="16"/>
  <c r="BC177" i="16"/>
  <c r="BB177" i="16"/>
  <c r="K177" i="16"/>
  <c r="I177" i="16"/>
  <c r="G177" i="16"/>
  <c r="BA177" i="16" s="1"/>
  <c r="BE175" i="16"/>
  <c r="BD175" i="16"/>
  <c r="BC175" i="16"/>
  <c r="BB175" i="16"/>
  <c r="K175" i="16"/>
  <c r="I175" i="16"/>
  <c r="G175" i="16"/>
  <c r="BA175" i="16" s="1"/>
  <c r="BE174" i="16"/>
  <c r="BD174" i="16"/>
  <c r="BC174" i="16"/>
  <c r="BB174" i="16"/>
  <c r="K174" i="16"/>
  <c r="I174" i="16"/>
  <c r="G174" i="16"/>
  <c r="BA174" i="16" s="1"/>
  <c r="BE173" i="16"/>
  <c r="BD173" i="16"/>
  <c r="BC173" i="16"/>
  <c r="BB173" i="16"/>
  <c r="K173" i="16"/>
  <c r="I173" i="16"/>
  <c r="G173" i="16"/>
  <c r="BA173" i="16" s="1"/>
  <c r="BE172" i="16"/>
  <c r="BD172" i="16"/>
  <c r="BC172" i="16"/>
  <c r="BB172" i="16"/>
  <c r="K172" i="16"/>
  <c r="I172" i="16"/>
  <c r="G172" i="16"/>
  <c r="BA172" i="16" s="1"/>
  <c r="BE171" i="16"/>
  <c r="BD171" i="16"/>
  <c r="BC171" i="16"/>
  <c r="BB171" i="16"/>
  <c r="K171" i="16"/>
  <c r="I171" i="16"/>
  <c r="G171" i="16"/>
  <c r="BA171" i="16" s="1"/>
  <c r="BE170" i="16"/>
  <c r="BD170" i="16"/>
  <c r="BC170" i="16"/>
  <c r="BB170" i="16"/>
  <c r="K170" i="16"/>
  <c r="I170" i="16"/>
  <c r="G170" i="16"/>
  <c r="BA170" i="16" s="1"/>
  <c r="BE169" i="16"/>
  <c r="BD169" i="16"/>
  <c r="BC169" i="16"/>
  <c r="BB169" i="16"/>
  <c r="K169" i="16"/>
  <c r="I169" i="16"/>
  <c r="G169" i="16"/>
  <c r="BA169" i="16" s="1"/>
  <c r="BE168" i="16"/>
  <c r="BD168" i="16"/>
  <c r="BC168" i="16"/>
  <c r="BB168" i="16"/>
  <c r="K168" i="16"/>
  <c r="I168" i="16"/>
  <c r="G168" i="16"/>
  <c r="BA168" i="16" s="1"/>
  <c r="BE166" i="16"/>
  <c r="BE179" i="16" s="1"/>
  <c r="BD166" i="16"/>
  <c r="BC166" i="16"/>
  <c r="BC179" i="16" s="1"/>
  <c r="G18" i="15" s="1"/>
  <c r="BB166" i="16"/>
  <c r="BA166" i="16"/>
  <c r="K166" i="16"/>
  <c r="I166" i="16"/>
  <c r="I179" i="16" s="1"/>
  <c r="G166" i="16"/>
  <c r="I18" i="15"/>
  <c r="B18" i="15"/>
  <c r="A18" i="15"/>
  <c r="BD179" i="16"/>
  <c r="H18" i="15" s="1"/>
  <c r="BB179" i="16"/>
  <c r="F18" i="15" s="1"/>
  <c r="K179" i="16"/>
  <c r="G179" i="16"/>
  <c r="BE163" i="16"/>
  <c r="BD163" i="16"/>
  <c r="BC163" i="16"/>
  <c r="BB163" i="16"/>
  <c r="K163" i="16"/>
  <c r="I163" i="16"/>
  <c r="G163" i="16"/>
  <c r="BA163" i="16" s="1"/>
  <c r="BE162" i="16"/>
  <c r="BD162" i="16"/>
  <c r="BC162" i="16"/>
  <c r="BB162" i="16"/>
  <c r="K162" i="16"/>
  <c r="I162" i="16"/>
  <c r="G162" i="16"/>
  <c r="BA162" i="16" s="1"/>
  <c r="BE161" i="16"/>
  <c r="BD161" i="16"/>
  <c r="BC161" i="16"/>
  <c r="BB161" i="16"/>
  <c r="K161" i="16"/>
  <c r="I161" i="16"/>
  <c r="G161" i="16"/>
  <c r="BA161" i="16" s="1"/>
  <c r="BE160" i="16"/>
  <c r="BD160" i="16"/>
  <c r="BC160" i="16"/>
  <c r="BB160" i="16"/>
  <c r="K160" i="16"/>
  <c r="I160" i="16"/>
  <c r="G160" i="16"/>
  <c r="BA160" i="16" s="1"/>
  <c r="BE159" i="16"/>
  <c r="BD159" i="16"/>
  <c r="BC159" i="16"/>
  <c r="BB159" i="16"/>
  <c r="K159" i="16"/>
  <c r="I159" i="16"/>
  <c r="G159" i="16"/>
  <c r="BA159" i="16" s="1"/>
  <c r="BE158" i="16"/>
  <c r="BD158" i="16"/>
  <c r="BC158" i="16"/>
  <c r="BB158" i="16"/>
  <c r="K158" i="16"/>
  <c r="I158" i="16"/>
  <c r="G158" i="16"/>
  <c r="BA158" i="16" s="1"/>
  <c r="BE157" i="16"/>
  <c r="BD157" i="16"/>
  <c r="BC157" i="16"/>
  <c r="BB157" i="16"/>
  <c r="K157" i="16"/>
  <c r="I157" i="16"/>
  <c r="G157" i="16"/>
  <c r="BA157" i="16" s="1"/>
  <c r="BE156" i="16"/>
  <c r="BD156" i="16"/>
  <c r="BC156" i="16"/>
  <c r="BB156" i="16"/>
  <c r="K156" i="16"/>
  <c r="I156" i="16"/>
  <c r="I164" i="16" s="1"/>
  <c r="G156" i="16"/>
  <c r="B17" i="15"/>
  <c r="A17" i="15"/>
  <c r="BE164" i="16"/>
  <c r="I17" i="15" s="1"/>
  <c r="BE153" i="16"/>
  <c r="BD153" i="16"/>
  <c r="BC153" i="16"/>
  <c r="BB153" i="16"/>
  <c r="K153" i="16"/>
  <c r="I153" i="16"/>
  <c r="G153" i="16"/>
  <c r="BA153" i="16" s="1"/>
  <c r="BE152" i="16"/>
  <c r="BD152" i="16"/>
  <c r="BC152" i="16"/>
  <c r="BB152" i="16"/>
  <c r="K152" i="16"/>
  <c r="I152" i="16"/>
  <c r="G152" i="16"/>
  <c r="BA152" i="16" s="1"/>
  <c r="BE151" i="16"/>
  <c r="BD151" i="16"/>
  <c r="BC151" i="16"/>
  <c r="BB151" i="16"/>
  <c r="K151" i="16"/>
  <c r="I151" i="16"/>
  <c r="G151" i="16"/>
  <c r="BA151" i="16" s="1"/>
  <c r="BE150" i="16"/>
  <c r="BD150" i="16"/>
  <c r="BC150" i="16"/>
  <c r="BB150" i="16"/>
  <c r="K150" i="16"/>
  <c r="I150" i="16"/>
  <c r="G150" i="16"/>
  <c r="BA150" i="16" s="1"/>
  <c r="BE149" i="16"/>
  <c r="BD149" i="16"/>
  <c r="BC149" i="16"/>
  <c r="BB149" i="16"/>
  <c r="K149" i="16"/>
  <c r="I149" i="16"/>
  <c r="G149" i="16"/>
  <c r="BA149" i="16" s="1"/>
  <c r="BE148" i="16"/>
  <c r="BD148" i="16"/>
  <c r="BC148" i="16"/>
  <c r="BB148" i="16"/>
  <c r="K148" i="16"/>
  <c r="I148" i="16"/>
  <c r="G148" i="16"/>
  <c r="BA148" i="16" s="1"/>
  <c r="BE147" i="16"/>
  <c r="BD147" i="16"/>
  <c r="BC147" i="16"/>
  <c r="BB147" i="16"/>
  <c r="K147" i="16"/>
  <c r="I147" i="16"/>
  <c r="G147" i="16"/>
  <c r="BA147" i="16" s="1"/>
  <c r="BE146" i="16"/>
  <c r="BD146" i="16"/>
  <c r="BC146" i="16"/>
  <c r="BB146" i="16"/>
  <c r="K146" i="16"/>
  <c r="I146" i="16"/>
  <c r="G146" i="16"/>
  <c r="BA146" i="16" s="1"/>
  <c r="BE145" i="16"/>
  <c r="BD145" i="16"/>
  <c r="BC145" i="16"/>
  <c r="BB145" i="16"/>
  <c r="K145" i="16"/>
  <c r="I145" i="16"/>
  <c r="G145" i="16"/>
  <c r="BA145" i="16" s="1"/>
  <c r="BE144" i="16"/>
  <c r="BD144" i="16"/>
  <c r="BC144" i="16"/>
  <c r="BB144" i="16"/>
  <c r="K144" i="16"/>
  <c r="I144" i="16"/>
  <c r="G144" i="16"/>
  <c r="BA144" i="16" s="1"/>
  <c r="BE143" i="16"/>
  <c r="BD143" i="16"/>
  <c r="BC143" i="16"/>
  <c r="BB143" i="16"/>
  <c r="K143" i="16"/>
  <c r="I143" i="16"/>
  <c r="G143" i="16"/>
  <c r="BA143" i="16" s="1"/>
  <c r="BE142" i="16"/>
  <c r="BD142" i="16"/>
  <c r="BC142" i="16"/>
  <c r="BB142" i="16"/>
  <c r="K142" i="16"/>
  <c r="I142" i="16"/>
  <c r="G142" i="16"/>
  <c r="BA142" i="16" s="1"/>
  <c r="BE141" i="16"/>
  <c r="BD141" i="16"/>
  <c r="BC141" i="16"/>
  <c r="BB141" i="16"/>
  <c r="K141" i="16"/>
  <c r="I141" i="16"/>
  <c r="G141" i="16"/>
  <c r="BA141" i="16" s="1"/>
  <c r="BE140" i="16"/>
  <c r="BD140" i="16"/>
  <c r="BC140" i="16"/>
  <c r="BB140" i="16"/>
  <c r="K140" i="16"/>
  <c r="I140" i="16"/>
  <c r="G140" i="16"/>
  <c r="BA140" i="16" s="1"/>
  <c r="BE139" i="16"/>
  <c r="BD139" i="16"/>
  <c r="BC139" i="16"/>
  <c r="BB139" i="16"/>
  <c r="K139" i="16"/>
  <c r="I139" i="16"/>
  <c r="G139" i="16"/>
  <c r="BA139" i="16" s="1"/>
  <c r="BE138" i="16"/>
  <c r="BD138" i="16"/>
  <c r="BC138" i="16"/>
  <c r="BB138" i="16"/>
  <c r="K138" i="16"/>
  <c r="I138" i="16"/>
  <c r="G138" i="16"/>
  <c r="BA138" i="16" s="1"/>
  <c r="BE137" i="16"/>
  <c r="BD137" i="16"/>
  <c r="BC137" i="16"/>
  <c r="BB137" i="16"/>
  <c r="K137" i="16"/>
  <c r="I137" i="16"/>
  <c r="G137" i="16"/>
  <c r="BA137" i="16" s="1"/>
  <c r="BE136" i="16"/>
  <c r="BE154" i="16" s="1"/>
  <c r="BD136" i="16"/>
  <c r="BC136" i="16"/>
  <c r="BC154" i="16" s="1"/>
  <c r="G16" i="15" s="1"/>
  <c r="BB136" i="16"/>
  <c r="BB154" i="16" s="1"/>
  <c r="F16" i="15" s="1"/>
  <c r="K136" i="16"/>
  <c r="I136" i="16"/>
  <c r="I154" i="16" s="1"/>
  <c r="G136" i="16"/>
  <c r="G154" i="16" s="1"/>
  <c r="I16" i="15"/>
  <c r="B16" i="15"/>
  <c r="A16" i="15"/>
  <c r="BE133" i="16"/>
  <c r="BD133" i="16"/>
  <c r="BC133" i="16"/>
  <c r="BB133" i="16"/>
  <c r="K133" i="16"/>
  <c r="I133" i="16"/>
  <c r="G133" i="16"/>
  <c r="BA133" i="16" s="1"/>
  <c r="BE132" i="16"/>
  <c r="BD132" i="16"/>
  <c r="BC132" i="16"/>
  <c r="BB132" i="16"/>
  <c r="K132" i="16"/>
  <c r="I132" i="16"/>
  <c r="G132" i="16"/>
  <c r="BA132" i="16" s="1"/>
  <c r="BE131" i="16"/>
  <c r="BD131" i="16"/>
  <c r="BC131" i="16"/>
  <c r="BB131" i="16"/>
  <c r="K131" i="16"/>
  <c r="I131" i="16"/>
  <c r="G131" i="16"/>
  <c r="BA131" i="16" s="1"/>
  <c r="BE130" i="16"/>
  <c r="BD130" i="16"/>
  <c r="BC130" i="16"/>
  <c r="BB130" i="16"/>
  <c r="K130" i="16"/>
  <c r="I130" i="16"/>
  <c r="G130" i="16"/>
  <c r="BA130" i="16" s="1"/>
  <c r="BE129" i="16"/>
  <c r="BD129" i="16"/>
  <c r="BC129" i="16"/>
  <c r="BB129" i="16"/>
  <c r="K129" i="16"/>
  <c r="I129" i="16"/>
  <c r="G129" i="16"/>
  <c r="BA129" i="16" s="1"/>
  <c r="BE128" i="16"/>
  <c r="BD128" i="16"/>
  <c r="BC128" i="16"/>
  <c r="BB128" i="16"/>
  <c r="K128" i="16"/>
  <c r="I128" i="16"/>
  <c r="G128" i="16"/>
  <c r="BA128" i="16" s="1"/>
  <c r="BE127" i="16"/>
  <c r="BD127" i="16"/>
  <c r="BC127" i="16"/>
  <c r="BB127" i="16"/>
  <c r="K127" i="16"/>
  <c r="I127" i="16"/>
  <c r="G127" i="16"/>
  <c r="BA127" i="16" s="1"/>
  <c r="BE126" i="16"/>
  <c r="BD126" i="16"/>
  <c r="BC126" i="16"/>
  <c r="BB126" i="16"/>
  <c r="K126" i="16"/>
  <c r="I126" i="16"/>
  <c r="G126" i="16"/>
  <c r="BA126" i="16" s="1"/>
  <c r="BE125" i="16"/>
  <c r="BD125" i="16"/>
  <c r="BC125" i="16"/>
  <c r="BB125" i="16"/>
  <c r="K125" i="16"/>
  <c r="I125" i="16"/>
  <c r="G125" i="16"/>
  <c r="BA125" i="16" s="1"/>
  <c r="BE124" i="16"/>
  <c r="BD124" i="16"/>
  <c r="BC124" i="16"/>
  <c r="BB124" i="16"/>
  <c r="K124" i="16"/>
  <c r="I124" i="16"/>
  <c r="G124" i="16"/>
  <c r="BA124" i="16" s="1"/>
  <c r="BE123" i="16"/>
  <c r="BD123" i="16"/>
  <c r="BC123" i="16"/>
  <c r="BB123" i="16"/>
  <c r="K123" i="16"/>
  <c r="I123" i="16"/>
  <c r="G123" i="16"/>
  <c r="BA123" i="16" s="1"/>
  <c r="BE122" i="16"/>
  <c r="BD122" i="16"/>
  <c r="BC122" i="16"/>
  <c r="BB122" i="16"/>
  <c r="K122" i="16"/>
  <c r="I122" i="16"/>
  <c r="G122" i="16"/>
  <c r="BA122" i="16" s="1"/>
  <c r="BE121" i="16"/>
  <c r="BD121" i="16"/>
  <c r="BC121" i="16"/>
  <c r="BB121" i="16"/>
  <c r="K121" i="16"/>
  <c r="I121" i="16"/>
  <c r="G121" i="16"/>
  <c r="BA121" i="16" s="1"/>
  <c r="BE120" i="16"/>
  <c r="BD120" i="16"/>
  <c r="BC120" i="16"/>
  <c r="BB120" i="16"/>
  <c r="K120" i="16"/>
  <c r="I120" i="16"/>
  <c r="G120" i="16"/>
  <c r="BA120" i="16" s="1"/>
  <c r="BE119" i="16"/>
  <c r="BD119" i="16"/>
  <c r="BC119" i="16"/>
  <c r="BB119" i="16"/>
  <c r="K119" i="16"/>
  <c r="I119" i="16"/>
  <c r="G119" i="16"/>
  <c r="BA119" i="16" s="1"/>
  <c r="BE118" i="16"/>
  <c r="BD118" i="16"/>
  <c r="BC118" i="16"/>
  <c r="BB118" i="16"/>
  <c r="K118" i="16"/>
  <c r="I118" i="16"/>
  <c r="G118" i="16"/>
  <c r="BA118" i="16" s="1"/>
  <c r="BE117" i="16"/>
  <c r="BD117" i="16"/>
  <c r="BC117" i="16"/>
  <c r="BB117" i="16"/>
  <c r="K117" i="16"/>
  <c r="I117" i="16"/>
  <c r="G117" i="16"/>
  <c r="BA117" i="16" s="1"/>
  <c r="BE116" i="16"/>
  <c r="BD116" i="16"/>
  <c r="BC116" i="16"/>
  <c r="BB116" i="16"/>
  <c r="K116" i="16"/>
  <c r="I116" i="16"/>
  <c r="G116" i="16"/>
  <c r="B15" i="15"/>
  <c r="A15" i="15"/>
  <c r="I134" i="16"/>
  <c r="BE113" i="16"/>
  <c r="BD113" i="16"/>
  <c r="BC113" i="16"/>
  <c r="BB113" i="16"/>
  <c r="K113" i="16"/>
  <c r="I113" i="16"/>
  <c r="G113" i="16"/>
  <c r="BA113" i="16" s="1"/>
  <c r="BE112" i="16"/>
  <c r="BD112" i="16"/>
  <c r="BC112" i="16"/>
  <c r="BB112" i="16"/>
  <c r="K112" i="16"/>
  <c r="I112" i="16"/>
  <c r="G112" i="16"/>
  <c r="BA112" i="16" s="1"/>
  <c r="BE111" i="16"/>
  <c r="BD111" i="16"/>
  <c r="BC111" i="16"/>
  <c r="BB111" i="16"/>
  <c r="K111" i="16"/>
  <c r="I111" i="16"/>
  <c r="G111" i="16"/>
  <c r="BA111" i="16" s="1"/>
  <c r="BE110" i="16"/>
  <c r="BD110" i="16"/>
  <c r="BC110" i="16"/>
  <c r="BB110" i="16"/>
  <c r="K110" i="16"/>
  <c r="I110" i="16"/>
  <c r="G110" i="16"/>
  <c r="BA110" i="16" s="1"/>
  <c r="BE109" i="16"/>
  <c r="BD109" i="16"/>
  <c r="BC109" i="16"/>
  <c r="BB109" i="16"/>
  <c r="K109" i="16"/>
  <c r="I109" i="16"/>
  <c r="G109" i="16"/>
  <c r="BA109" i="16" s="1"/>
  <c r="BE108" i="16"/>
  <c r="BE114" i="16" s="1"/>
  <c r="I14" i="15" s="1"/>
  <c r="BD108" i="16"/>
  <c r="BC108" i="16"/>
  <c r="BC114" i="16" s="1"/>
  <c r="G14" i="15" s="1"/>
  <c r="BB108" i="16"/>
  <c r="K108" i="16"/>
  <c r="I108" i="16"/>
  <c r="I114" i="16" s="1"/>
  <c r="G108" i="16"/>
  <c r="B14" i="15"/>
  <c r="A14" i="15"/>
  <c r="BD114" i="16"/>
  <c r="H14" i="15" s="1"/>
  <c r="K114" i="16"/>
  <c r="BE105" i="16"/>
  <c r="BD105" i="16"/>
  <c r="BC105" i="16"/>
  <c r="BB105" i="16"/>
  <c r="K105" i="16"/>
  <c r="I105" i="16"/>
  <c r="G105" i="16"/>
  <c r="BA105" i="16" s="1"/>
  <c r="BE104" i="16"/>
  <c r="BD104" i="16"/>
  <c r="BC104" i="16"/>
  <c r="BB104" i="16"/>
  <c r="K104" i="16"/>
  <c r="I104" i="16"/>
  <c r="G104" i="16"/>
  <c r="BA104" i="16" s="1"/>
  <c r="BE103" i="16"/>
  <c r="BD103" i="16"/>
  <c r="BC103" i="16"/>
  <c r="BB103" i="16"/>
  <c r="K103" i="16"/>
  <c r="I103" i="16"/>
  <c r="G103" i="16"/>
  <c r="BA103" i="16" s="1"/>
  <c r="BE102" i="16"/>
  <c r="BD102" i="16"/>
  <c r="BC102" i="16"/>
  <c r="BB102" i="16"/>
  <c r="K102" i="16"/>
  <c r="I102" i="16"/>
  <c r="G102" i="16"/>
  <c r="BA102" i="16" s="1"/>
  <c r="BE101" i="16"/>
  <c r="BD101" i="16"/>
  <c r="BC101" i="16"/>
  <c r="BB101" i="16"/>
  <c r="K101" i="16"/>
  <c r="I101" i="16"/>
  <c r="I106" i="16" s="1"/>
  <c r="G101" i="16"/>
  <c r="B13" i="15"/>
  <c r="A13" i="15"/>
  <c r="BC106" i="16"/>
  <c r="G13" i="15" s="1"/>
  <c r="BE98" i="16"/>
  <c r="BD98" i="16"/>
  <c r="BC98" i="16"/>
  <c r="BB98" i="16"/>
  <c r="K98" i="16"/>
  <c r="I98" i="16"/>
  <c r="G98" i="16"/>
  <c r="BA98" i="16" s="1"/>
  <c r="BE97" i="16"/>
  <c r="BD97" i="16"/>
  <c r="BC97" i="16"/>
  <c r="BB97" i="16"/>
  <c r="K97" i="16"/>
  <c r="I97" i="16"/>
  <c r="G97" i="16"/>
  <c r="BA97" i="16" s="1"/>
  <c r="BE96" i="16"/>
  <c r="BD96" i="16"/>
  <c r="BC96" i="16"/>
  <c r="BB96" i="16"/>
  <c r="K96" i="16"/>
  <c r="I96" i="16"/>
  <c r="G96" i="16"/>
  <c r="BA96" i="16" s="1"/>
  <c r="BE95" i="16"/>
  <c r="BD95" i="16"/>
  <c r="BC95" i="16"/>
  <c r="BB95" i="16"/>
  <c r="K95" i="16"/>
  <c r="I95" i="16"/>
  <c r="G95" i="16"/>
  <c r="BA95" i="16" s="1"/>
  <c r="BE94" i="16"/>
  <c r="BE99" i="16" s="1"/>
  <c r="BD94" i="16"/>
  <c r="BC94" i="16"/>
  <c r="BC99" i="16" s="1"/>
  <c r="G12" i="15" s="1"/>
  <c r="BB94" i="16"/>
  <c r="BA94" i="16"/>
  <c r="K94" i="16"/>
  <c r="K99" i="16" s="1"/>
  <c r="I94" i="16"/>
  <c r="I99" i="16" s="1"/>
  <c r="G94" i="16"/>
  <c r="I12" i="15"/>
  <c r="B12" i="15"/>
  <c r="A12" i="15"/>
  <c r="BD99" i="16"/>
  <c r="H12" i="15" s="1"/>
  <c r="BB99" i="16"/>
  <c r="F12" i="15" s="1"/>
  <c r="G99" i="16"/>
  <c r="BE91" i="16"/>
  <c r="BD91" i="16"/>
  <c r="BC91" i="16"/>
  <c r="BB91" i="16"/>
  <c r="K91" i="16"/>
  <c r="I91" i="16"/>
  <c r="G91" i="16"/>
  <c r="BA91" i="16" s="1"/>
  <c r="BE90" i="16"/>
  <c r="BD90" i="16"/>
  <c r="BC90" i="16"/>
  <c r="BB90" i="16"/>
  <c r="K90" i="16"/>
  <c r="I90" i="16"/>
  <c r="G90" i="16"/>
  <c r="BA90" i="16" s="1"/>
  <c r="BE89" i="16"/>
  <c r="BD89" i="16"/>
  <c r="BC89" i="16"/>
  <c r="BB89" i="16"/>
  <c r="K89" i="16"/>
  <c r="I89" i="16"/>
  <c r="G89" i="16"/>
  <c r="BA89" i="16" s="1"/>
  <c r="BE88" i="16"/>
  <c r="BD88" i="16"/>
  <c r="BC88" i="16"/>
  <c r="BB88" i="16"/>
  <c r="K88" i="16"/>
  <c r="I88" i="16"/>
  <c r="G88" i="16"/>
  <c r="BA88" i="16" s="1"/>
  <c r="BE87" i="16"/>
  <c r="BD87" i="16"/>
  <c r="BC87" i="16"/>
  <c r="BB87" i="16"/>
  <c r="K87" i="16"/>
  <c r="I87" i="16"/>
  <c r="G87" i="16"/>
  <c r="BA87" i="16" s="1"/>
  <c r="BE86" i="16"/>
  <c r="BD86" i="16"/>
  <c r="BC86" i="16"/>
  <c r="BB86" i="16"/>
  <c r="K86" i="16"/>
  <c r="I86" i="16"/>
  <c r="G86" i="16"/>
  <c r="BA86" i="16" s="1"/>
  <c r="BE85" i="16"/>
  <c r="BD85" i="16"/>
  <c r="BC85" i="16"/>
  <c r="BB85" i="16"/>
  <c r="K85" i="16"/>
  <c r="I85" i="16"/>
  <c r="G85" i="16"/>
  <c r="BA85" i="16" s="1"/>
  <c r="BE84" i="16"/>
  <c r="BD84" i="16"/>
  <c r="BC84" i="16"/>
  <c r="BB84" i="16"/>
  <c r="K84" i="16"/>
  <c r="I84" i="16"/>
  <c r="G84" i="16"/>
  <c r="BA84" i="16" s="1"/>
  <c r="BE83" i="16"/>
  <c r="BD83" i="16"/>
  <c r="BC83" i="16"/>
  <c r="BB83" i="16"/>
  <c r="K83" i="16"/>
  <c r="I83" i="16"/>
  <c r="G83" i="16"/>
  <c r="BA83" i="16" s="1"/>
  <c r="BE82" i="16"/>
  <c r="BD82" i="16"/>
  <c r="BC82" i="16"/>
  <c r="BB82" i="16"/>
  <c r="K82" i="16"/>
  <c r="I82" i="16"/>
  <c r="G82" i="16"/>
  <c r="BA82" i="16" s="1"/>
  <c r="BE81" i="16"/>
  <c r="BD81" i="16"/>
  <c r="BC81" i="16"/>
  <c r="BB81" i="16"/>
  <c r="K81" i="16"/>
  <c r="I81" i="16"/>
  <c r="G81" i="16"/>
  <c r="BA81" i="16" s="1"/>
  <c r="BE80" i="16"/>
  <c r="BD80" i="16"/>
  <c r="BC80" i="16"/>
  <c r="BB80" i="16"/>
  <c r="K80" i="16"/>
  <c r="I80" i="16"/>
  <c r="G80" i="16"/>
  <c r="BA80" i="16" s="1"/>
  <c r="BE79" i="16"/>
  <c r="BD79" i="16"/>
  <c r="BC79" i="16"/>
  <c r="BB79" i="16"/>
  <c r="K79" i="16"/>
  <c r="I79" i="16"/>
  <c r="G79" i="16"/>
  <c r="BA79" i="16" s="1"/>
  <c r="BE78" i="16"/>
  <c r="BD78" i="16"/>
  <c r="BC78" i="16"/>
  <c r="BB78" i="16"/>
  <c r="K78" i="16"/>
  <c r="I78" i="16"/>
  <c r="G78" i="16"/>
  <c r="BA78" i="16" s="1"/>
  <c r="BE77" i="16"/>
  <c r="BD77" i="16"/>
  <c r="BC77" i="16"/>
  <c r="BB77" i="16"/>
  <c r="K77" i="16"/>
  <c r="I77" i="16"/>
  <c r="G77" i="16"/>
  <c r="BA77" i="16" s="1"/>
  <c r="BE76" i="16"/>
  <c r="BD76" i="16"/>
  <c r="BC76" i="16"/>
  <c r="BB76" i="16"/>
  <c r="K76" i="16"/>
  <c r="I76" i="16"/>
  <c r="G76" i="16"/>
  <c r="BA76" i="16" s="1"/>
  <c r="BE75" i="16"/>
  <c r="BD75" i="16"/>
  <c r="BC75" i="16"/>
  <c r="BB75" i="16"/>
  <c r="K75" i="16"/>
  <c r="I75" i="16"/>
  <c r="G75" i="16"/>
  <c r="BA75" i="16" s="1"/>
  <c r="BE74" i="16"/>
  <c r="BD74" i="16"/>
  <c r="BC74" i="16"/>
  <c r="BB74" i="16"/>
  <c r="K74" i="16"/>
  <c r="I74" i="16"/>
  <c r="G74" i="16"/>
  <c r="BA74" i="16" s="1"/>
  <c r="BE73" i="16"/>
  <c r="BD73" i="16"/>
  <c r="BC73" i="16"/>
  <c r="BB73" i="16"/>
  <c r="K73" i="16"/>
  <c r="I73" i="16"/>
  <c r="G73" i="16"/>
  <c r="BA73" i="16" s="1"/>
  <c r="BE72" i="16"/>
  <c r="BD72" i="16"/>
  <c r="BC72" i="16"/>
  <c r="BB72" i="16"/>
  <c r="K72" i="16"/>
  <c r="I72" i="16"/>
  <c r="G72" i="16"/>
  <c r="BA72" i="16" s="1"/>
  <c r="BE71" i="16"/>
  <c r="BD71" i="16"/>
  <c r="BC71" i="16"/>
  <c r="BB71" i="16"/>
  <c r="K71" i="16"/>
  <c r="I71" i="16"/>
  <c r="G71" i="16"/>
  <c r="BA71" i="16" s="1"/>
  <c r="BE70" i="16"/>
  <c r="BD70" i="16"/>
  <c r="BC70" i="16"/>
  <c r="BB70" i="16"/>
  <c r="K70" i="16"/>
  <c r="I70" i="16"/>
  <c r="G70" i="16"/>
  <c r="BA70" i="16" s="1"/>
  <c r="BE69" i="16"/>
  <c r="BD69" i="16"/>
  <c r="BC69" i="16"/>
  <c r="BB69" i="16"/>
  <c r="K69" i="16"/>
  <c r="I69" i="16"/>
  <c r="G69" i="16"/>
  <c r="BA69" i="16" s="1"/>
  <c r="BE68" i="16"/>
  <c r="BD68" i="16"/>
  <c r="BC68" i="16"/>
  <c r="BB68" i="16"/>
  <c r="K68" i="16"/>
  <c r="I68" i="16"/>
  <c r="G68" i="16"/>
  <c r="BA68" i="16" s="1"/>
  <c r="BE67" i="16"/>
  <c r="BD67" i="16"/>
  <c r="BC67" i="16"/>
  <c r="BB67" i="16"/>
  <c r="K67" i="16"/>
  <c r="I67" i="16"/>
  <c r="G67" i="16"/>
  <c r="BA67" i="16" s="1"/>
  <c r="BE66" i="16"/>
  <c r="BD66" i="16"/>
  <c r="BC66" i="16"/>
  <c r="BB66" i="16"/>
  <c r="K66" i="16"/>
  <c r="I66" i="16"/>
  <c r="G66" i="16"/>
  <c r="BA66" i="16" s="1"/>
  <c r="BE65" i="16"/>
  <c r="BD65" i="16"/>
  <c r="BC65" i="16"/>
  <c r="BB65" i="16"/>
  <c r="K65" i="16"/>
  <c r="I65" i="16"/>
  <c r="G65" i="16"/>
  <c r="BA65" i="16" s="1"/>
  <c r="BE64" i="16"/>
  <c r="BD64" i="16"/>
  <c r="BC64" i="16"/>
  <c r="BB64" i="16"/>
  <c r="K64" i="16"/>
  <c r="I64" i="16"/>
  <c r="G64" i="16"/>
  <c r="BA64" i="16" s="1"/>
  <c r="BE63" i="16"/>
  <c r="BD63" i="16"/>
  <c r="BC63" i="16"/>
  <c r="BB63" i="16"/>
  <c r="K63" i="16"/>
  <c r="I63" i="16"/>
  <c r="G63" i="16"/>
  <c r="BA63" i="16" s="1"/>
  <c r="BE62" i="16"/>
  <c r="BD62" i="16"/>
  <c r="BC62" i="16"/>
  <c r="BB62" i="16"/>
  <c r="K62" i="16"/>
  <c r="I62" i="16"/>
  <c r="G62" i="16"/>
  <c r="BA62" i="16" s="1"/>
  <c r="BE61" i="16"/>
  <c r="BD61" i="16"/>
  <c r="BC61" i="16"/>
  <c r="BB61" i="16"/>
  <c r="K61" i="16"/>
  <c r="I61" i="16"/>
  <c r="G61" i="16"/>
  <c r="B11" i="15"/>
  <c r="A11" i="15"/>
  <c r="BE58" i="16"/>
  <c r="BD58" i="16"/>
  <c r="BC58" i="16"/>
  <c r="BB58" i="16"/>
  <c r="K58" i="16"/>
  <c r="I58" i="16"/>
  <c r="G58" i="16"/>
  <c r="BA58" i="16" s="1"/>
  <c r="BE57" i="16"/>
  <c r="BD57" i="16"/>
  <c r="BC57" i="16"/>
  <c r="BB57" i="16"/>
  <c r="K57" i="16"/>
  <c r="I57" i="16"/>
  <c r="G57" i="16"/>
  <c r="BA57" i="16" s="1"/>
  <c r="BE56" i="16"/>
  <c r="BD56" i="16"/>
  <c r="BC56" i="16"/>
  <c r="BB56" i="16"/>
  <c r="K56" i="16"/>
  <c r="I56" i="16"/>
  <c r="G56" i="16"/>
  <c r="BA56" i="16" s="1"/>
  <c r="BE55" i="16"/>
  <c r="BD55" i="16"/>
  <c r="BC55" i="16"/>
  <c r="BB55" i="16"/>
  <c r="K55" i="16"/>
  <c r="I55" i="16"/>
  <c r="G55" i="16"/>
  <c r="BA55" i="16" s="1"/>
  <c r="BE54" i="16"/>
  <c r="BD54" i="16"/>
  <c r="BC54" i="16"/>
  <c r="BB54" i="16"/>
  <c r="K54" i="16"/>
  <c r="I54" i="16"/>
  <c r="G54" i="16"/>
  <c r="BA54" i="16" s="1"/>
  <c r="BE53" i="16"/>
  <c r="BD53" i="16"/>
  <c r="BC53" i="16"/>
  <c r="BB53" i="16"/>
  <c r="K53" i="16"/>
  <c r="I53" i="16"/>
  <c r="G53" i="16"/>
  <c r="BA53" i="16" s="1"/>
  <c r="BE52" i="16"/>
  <c r="BD52" i="16"/>
  <c r="BC52" i="16"/>
  <c r="BB52" i="16"/>
  <c r="K52" i="16"/>
  <c r="I52" i="16"/>
  <c r="G52" i="16"/>
  <c r="BA52" i="16" s="1"/>
  <c r="BE51" i="16"/>
  <c r="BD51" i="16"/>
  <c r="BC51" i="16"/>
  <c r="BB51" i="16"/>
  <c r="K51" i="16"/>
  <c r="I51" i="16"/>
  <c r="G51" i="16"/>
  <c r="BA51" i="16" s="1"/>
  <c r="BE50" i="16"/>
  <c r="BD50" i="16"/>
  <c r="BC50" i="16"/>
  <c r="BB50" i="16"/>
  <c r="K50" i="16"/>
  <c r="I50" i="16"/>
  <c r="G50" i="16"/>
  <c r="BA50" i="16" s="1"/>
  <c r="BE49" i="16"/>
  <c r="BD49" i="16"/>
  <c r="BC49" i="16"/>
  <c r="BB49" i="16"/>
  <c r="K49" i="16"/>
  <c r="I49" i="16"/>
  <c r="G49" i="16"/>
  <c r="BA49" i="16" s="1"/>
  <c r="BE48" i="16"/>
  <c r="BD48" i="16"/>
  <c r="BC48" i="16"/>
  <c r="BB48" i="16"/>
  <c r="K48" i="16"/>
  <c r="I48" i="16"/>
  <c r="G48" i="16"/>
  <c r="BA48" i="16" s="1"/>
  <c r="BE47" i="16"/>
  <c r="BD47" i="16"/>
  <c r="BC47" i="16"/>
  <c r="BB47" i="16"/>
  <c r="K47" i="16"/>
  <c r="I47" i="16"/>
  <c r="G47" i="16"/>
  <c r="BA47" i="16" s="1"/>
  <c r="BE46" i="16"/>
  <c r="BD46" i="16"/>
  <c r="BC46" i="16"/>
  <c r="BB46" i="16"/>
  <c r="K46" i="16"/>
  <c r="I46" i="16"/>
  <c r="G46" i="16"/>
  <c r="BA46" i="16" s="1"/>
  <c r="BE45" i="16"/>
  <c r="BD45" i="16"/>
  <c r="BC45" i="16"/>
  <c r="BB45" i="16"/>
  <c r="K45" i="16"/>
  <c r="I45" i="16"/>
  <c r="G45" i="16"/>
  <c r="BA45" i="16" s="1"/>
  <c r="BE44" i="16"/>
  <c r="BD44" i="16"/>
  <c r="BC44" i="16"/>
  <c r="BB44" i="16"/>
  <c r="K44" i="16"/>
  <c r="I44" i="16"/>
  <c r="G44" i="16"/>
  <c r="BA44" i="16" s="1"/>
  <c r="BE43" i="16"/>
  <c r="BD43" i="16"/>
  <c r="BC43" i="16"/>
  <c r="BB43" i="16"/>
  <c r="K43" i="16"/>
  <c r="I43" i="16"/>
  <c r="G43" i="16"/>
  <c r="BA43" i="16" s="1"/>
  <c r="BE42" i="16"/>
  <c r="BD42" i="16"/>
  <c r="BC42" i="16"/>
  <c r="BB42" i="16"/>
  <c r="K42" i="16"/>
  <c r="I42" i="16"/>
  <c r="G42" i="16"/>
  <c r="BA42" i="16" s="1"/>
  <c r="BE41" i="16"/>
  <c r="BD41" i="16"/>
  <c r="BC41" i="16"/>
  <c r="BB41" i="16"/>
  <c r="K41" i="16"/>
  <c r="I41" i="16"/>
  <c r="G41" i="16"/>
  <c r="BA41" i="16" s="1"/>
  <c r="BE40" i="16"/>
  <c r="BD40" i="16"/>
  <c r="BC40" i="16"/>
  <c r="BB40" i="16"/>
  <c r="K40" i="16"/>
  <c r="I40" i="16"/>
  <c r="G40" i="16"/>
  <c r="BA40" i="16" s="1"/>
  <c r="BE39" i="16"/>
  <c r="BD39" i="16"/>
  <c r="BC39" i="16"/>
  <c r="BB39" i="16"/>
  <c r="K39" i="16"/>
  <c r="I39" i="16"/>
  <c r="G39" i="16"/>
  <c r="BA39" i="16" s="1"/>
  <c r="BE38" i="16"/>
  <c r="BD38" i="16"/>
  <c r="BC38" i="16"/>
  <c r="BB38" i="16"/>
  <c r="K38" i="16"/>
  <c r="I38" i="16"/>
  <c r="G38" i="16"/>
  <c r="BA38" i="16" s="1"/>
  <c r="BE37" i="16"/>
  <c r="BD37" i="16"/>
  <c r="BC37" i="16"/>
  <c r="BB37" i="16"/>
  <c r="K37" i="16"/>
  <c r="I37" i="16"/>
  <c r="G37" i="16"/>
  <c r="BA37" i="16" s="1"/>
  <c r="BE36" i="16"/>
  <c r="BD36" i="16"/>
  <c r="BC36" i="16"/>
  <c r="BB36" i="16"/>
  <c r="K36" i="16"/>
  <c r="I36" i="16"/>
  <c r="G36" i="16"/>
  <c r="BA36" i="16" s="1"/>
  <c r="BE35" i="16"/>
  <c r="BD35" i="16"/>
  <c r="BC35" i="16"/>
  <c r="BB35" i="16"/>
  <c r="K35" i="16"/>
  <c r="I35" i="16"/>
  <c r="G35" i="16"/>
  <c r="BA35" i="16" s="1"/>
  <c r="BE34" i="16"/>
  <c r="BD34" i="16"/>
  <c r="BC34" i="16"/>
  <c r="BB34" i="16"/>
  <c r="K34" i="16"/>
  <c r="I34" i="16"/>
  <c r="G34" i="16"/>
  <c r="BA34" i="16" s="1"/>
  <c r="BE33" i="16"/>
  <c r="BD33" i="16"/>
  <c r="BC33" i="16"/>
  <c r="BB33" i="16"/>
  <c r="K33" i="16"/>
  <c r="I33" i="16"/>
  <c r="G33" i="16"/>
  <c r="BA33" i="16" s="1"/>
  <c r="BE32" i="16"/>
  <c r="BD32" i="16"/>
  <c r="BC32" i="16"/>
  <c r="BB32" i="16"/>
  <c r="K32" i="16"/>
  <c r="I32" i="16"/>
  <c r="G32" i="16"/>
  <c r="BA32" i="16" s="1"/>
  <c r="BE31" i="16"/>
  <c r="BD31" i="16"/>
  <c r="BC31" i="16"/>
  <c r="BB31" i="16"/>
  <c r="K31" i="16"/>
  <c r="I31" i="16"/>
  <c r="G31" i="16"/>
  <c r="BA31" i="16" s="1"/>
  <c r="BE30" i="16"/>
  <c r="BD30" i="16"/>
  <c r="BC30" i="16"/>
  <c r="BB30" i="16"/>
  <c r="K30" i="16"/>
  <c r="I30" i="16"/>
  <c r="G30" i="16"/>
  <c r="BA30" i="16" s="1"/>
  <c r="BE29" i="16"/>
  <c r="BD29" i="16"/>
  <c r="BC29" i="16"/>
  <c r="BB29" i="16"/>
  <c r="K29" i="16"/>
  <c r="I29" i="16"/>
  <c r="G29" i="16"/>
  <c r="BA29" i="16" s="1"/>
  <c r="BE28" i="16"/>
  <c r="BE59" i="16" s="1"/>
  <c r="BD28" i="16"/>
  <c r="BD59" i="16" s="1"/>
  <c r="H10" i="15" s="1"/>
  <c r="BC28" i="16"/>
  <c r="BC59" i="16" s="1"/>
  <c r="BB28" i="16"/>
  <c r="K28" i="16"/>
  <c r="K59" i="16" s="1"/>
  <c r="I28" i="16"/>
  <c r="I59" i="16" s="1"/>
  <c r="G28" i="16"/>
  <c r="BA28" i="16" s="1"/>
  <c r="I10" i="15"/>
  <c r="G10" i="15"/>
  <c r="B10" i="15"/>
  <c r="A10" i="15"/>
  <c r="BE25" i="16"/>
  <c r="BD25" i="16"/>
  <c r="BC25" i="16"/>
  <c r="BB25" i="16"/>
  <c r="K25" i="16"/>
  <c r="I25" i="16"/>
  <c r="G25" i="16"/>
  <c r="BA25" i="16" s="1"/>
  <c r="BE24" i="16"/>
  <c r="BE26" i="16" s="1"/>
  <c r="I9" i="15" s="1"/>
  <c r="BD24" i="16"/>
  <c r="BC24" i="16"/>
  <c r="BC26" i="16" s="1"/>
  <c r="G9" i="15" s="1"/>
  <c r="BB24" i="16"/>
  <c r="K24" i="16"/>
  <c r="I24" i="16"/>
  <c r="G24" i="16"/>
  <c r="B9" i="15"/>
  <c r="A9" i="15"/>
  <c r="I26" i="16"/>
  <c r="BE21" i="16"/>
  <c r="BD21" i="16"/>
  <c r="BC21" i="16"/>
  <c r="BB21" i="16"/>
  <c r="K21" i="16"/>
  <c r="I21" i="16"/>
  <c r="G21" i="16"/>
  <c r="BA21" i="16" s="1"/>
  <c r="BE20" i="16"/>
  <c r="BD20" i="16"/>
  <c r="BC20" i="16"/>
  <c r="BB20" i="16"/>
  <c r="K20" i="16"/>
  <c r="I20" i="16"/>
  <c r="G20" i="16"/>
  <c r="BA20" i="16" s="1"/>
  <c r="BE19" i="16"/>
  <c r="BD19" i="16"/>
  <c r="BC19" i="16"/>
  <c r="BB19" i="16"/>
  <c r="K19" i="16"/>
  <c r="I19" i="16"/>
  <c r="G19" i="16"/>
  <c r="BA19" i="16" s="1"/>
  <c r="BE18" i="16"/>
  <c r="BE22" i="16" s="1"/>
  <c r="I8" i="15" s="1"/>
  <c r="BD18" i="16"/>
  <c r="BC18" i="16"/>
  <c r="BC22" i="16" s="1"/>
  <c r="G8" i="15" s="1"/>
  <c r="BB18" i="16"/>
  <c r="K18" i="16"/>
  <c r="I18" i="16"/>
  <c r="I22" i="16" s="1"/>
  <c r="G18" i="16"/>
  <c r="BA18" i="16" s="1"/>
  <c r="B8" i="15"/>
  <c r="A8" i="15"/>
  <c r="BD22" i="16"/>
  <c r="H8" i="15" s="1"/>
  <c r="K22" i="16"/>
  <c r="BE14" i="16"/>
  <c r="BD14" i="16"/>
  <c r="BC14" i="16"/>
  <c r="BB14" i="16"/>
  <c r="K14" i="16"/>
  <c r="I14" i="16"/>
  <c r="G14" i="16"/>
  <c r="BA14" i="16" s="1"/>
  <c r="BE12" i="16"/>
  <c r="BD12" i="16"/>
  <c r="BC12" i="16"/>
  <c r="BB12" i="16"/>
  <c r="K12" i="16"/>
  <c r="I12" i="16"/>
  <c r="G12" i="16"/>
  <c r="BA12" i="16" s="1"/>
  <c r="BE10" i="16"/>
  <c r="BD10" i="16"/>
  <c r="BC10" i="16"/>
  <c r="BB10" i="16"/>
  <c r="K10" i="16"/>
  <c r="I10" i="16"/>
  <c r="G10" i="16"/>
  <c r="BA10" i="16" s="1"/>
  <c r="BE8" i="16"/>
  <c r="BD8" i="16"/>
  <c r="BC8" i="16"/>
  <c r="BC16" i="16" s="1"/>
  <c r="G7" i="15" s="1"/>
  <c r="BB8" i="16"/>
  <c r="K8" i="16"/>
  <c r="I8" i="16"/>
  <c r="G8" i="16"/>
  <c r="G16" i="16" s="1"/>
  <c r="B7" i="15"/>
  <c r="A7" i="15"/>
  <c r="E4" i="16"/>
  <c r="F3" i="16"/>
  <c r="C33" i="14"/>
  <c r="F33" i="14" s="1"/>
  <c r="C31" i="14"/>
  <c r="G7" i="14"/>
  <c r="D18" i="11"/>
  <c r="I43" i="12"/>
  <c r="G18" i="11" s="1"/>
  <c r="D17" i="11"/>
  <c r="I42" i="12"/>
  <c r="G17" i="11" s="1"/>
  <c r="D16" i="11"/>
  <c r="I41" i="12"/>
  <c r="G16" i="11" s="1"/>
  <c r="D15" i="11"/>
  <c r="I40" i="12"/>
  <c r="G15" i="11" s="1"/>
  <c r="BE423" i="13"/>
  <c r="BD423" i="13"/>
  <c r="BC423" i="13"/>
  <c r="BB423" i="13"/>
  <c r="K423" i="13"/>
  <c r="I423" i="13"/>
  <c r="G423" i="13"/>
  <c r="BA423" i="13" s="1"/>
  <c r="BE422" i="13"/>
  <c r="BD422" i="13"/>
  <c r="BC422" i="13"/>
  <c r="BB422" i="13"/>
  <c r="K422" i="13"/>
  <c r="I422" i="13"/>
  <c r="G422" i="13"/>
  <c r="BA422" i="13" s="1"/>
  <c r="BE421" i="13"/>
  <c r="BD421" i="13"/>
  <c r="BC421" i="13"/>
  <c r="BB421" i="13"/>
  <c r="K421" i="13"/>
  <c r="I421" i="13"/>
  <c r="G421" i="13"/>
  <c r="BA421" i="13" s="1"/>
  <c r="BE420" i="13"/>
  <c r="BD420" i="13"/>
  <c r="BC420" i="13"/>
  <c r="BB420" i="13"/>
  <c r="K420" i="13"/>
  <c r="I420" i="13"/>
  <c r="G420" i="13"/>
  <c r="BA420" i="13" s="1"/>
  <c r="BE419" i="13"/>
  <c r="BD419" i="13"/>
  <c r="BC419" i="13"/>
  <c r="BB419" i="13"/>
  <c r="K419" i="13"/>
  <c r="I419" i="13"/>
  <c r="G419" i="13"/>
  <c r="BA419" i="13" s="1"/>
  <c r="BE418" i="13"/>
  <c r="BD418" i="13"/>
  <c r="BC418" i="13"/>
  <c r="BB418" i="13"/>
  <c r="K418" i="13"/>
  <c r="I418" i="13"/>
  <c r="G418" i="13"/>
  <c r="BA418" i="13" s="1"/>
  <c r="B34" i="12"/>
  <c r="A34" i="12"/>
  <c r="BE415" i="13"/>
  <c r="BD415" i="13"/>
  <c r="BC415" i="13"/>
  <c r="BB415" i="13"/>
  <c r="K415" i="13"/>
  <c r="I415" i="13"/>
  <c r="G415" i="13"/>
  <c r="BA415" i="13" s="1"/>
  <c r="BE414" i="13"/>
  <c r="BE416" i="13" s="1"/>
  <c r="I33" i="12" s="1"/>
  <c r="BD414" i="13"/>
  <c r="BC414" i="13"/>
  <c r="BB414" i="13"/>
  <c r="K414" i="13"/>
  <c r="K416" i="13" s="1"/>
  <c r="I414" i="13"/>
  <c r="G414" i="13"/>
  <c r="B33" i="12"/>
  <c r="A33" i="12"/>
  <c r="BE383" i="13"/>
  <c r="BD383" i="13"/>
  <c r="BC383" i="13"/>
  <c r="BB383" i="13"/>
  <c r="K383" i="13"/>
  <c r="I383" i="13"/>
  <c r="G383" i="13"/>
  <c r="BA383" i="13" s="1"/>
  <c r="BE382" i="13"/>
  <c r="BD382" i="13"/>
  <c r="BC382" i="13"/>
  <c r="BB382" i="13"/>
  <c r="K382" i="13"/>
  <c r="I382" i="13"/>
  <c r="G382" i="13"/>
  <c r="BA382" i="13" s="1"/>
  <c r="BE381" i="13"/>
  <c r="BD381" i="13"/>
  <c r="BC381" i="13"/>
  <c r="BB381" i="13"/>
  <c r="K381" i="13"/>
  <c r="I381" i="13"/>
  <c r="G381" i="13"/>
  <c r="BA381" i="13" s="1"/>
  <c r="BE380" i="13"/>
  <c r="BD380" i="13"/>
  <c r="BC380" i="13"/>
  <c r="BB380" i="13"/>
  <c r="K380" i="13"/>
  <c r="I380" i="13"/>
  <c r="G380" i="13"/>
  <c r="BA380" i="13" s="1"/>
  <c r="BE379" i="13"/>
  <c r="BD379" i="13"/>
  <c r="BC379" i="13"/>
  <c r="BB379" i="13"/>
  <c r="K379" i="13"/>
  <c r="I379" i="13"/>
  <c r="G379" i="13"/>
  <c r="BA379" i="13" s="1"/>
  <c r="BE378" i="13"/>
  <c r="BD378" i="13"/>
  <c r="BC378" i="13"/>
  <c r="BB378" i="13"/>
  <c r="K378" i="13"/>
  <c r="I378" i="13"/>
  <c r="G378" i="13"/>
  <c r="BA378" i="13" s="1"/>
  <c r="BE377" i="13"/>
  <c r="BD377" i="13"/>
  <c r="BC377" i="13"/>
  <c r="BB377" i="13"/>
  <c r="K377" i="13"/>
  <c r="I377" i="13"/>
  <c r="G377" i="13"/>
  <c r="BA377" i="13" s="1"/>
  <c r="BE376" i="13"/>
  <c r="BD376" i="13"/>
  <c r="BC376" i="13"/>
  <c r="BB376" i="13"/>
  <c r="K376" i="13"/>
  <c r="I376" i="13"/>
  <c r="G376" i="13"/>
  <c r="BA376" i="13" s="1"/>
  <c r="BE375" i="13"/>
  <c r="BD375" i="13"/>
  <c r="BC375" i="13"/>
  <c r="BB375" i="13"/>
  <c r="K375" i="13"/>
  <c r="I375" i="13"/>
  <c r="G375" i="13"/>
  <c r="BA375" i="13" s="1"/>
  <c r="BE374" i="13"/>
  <c r="BD374" i="13"/>
  <c r="BC374" i="13"/>
  <c r="BB374" i="13"/>
  <c r="K374" i="13"/>
  <c r="I374" i="13"/>
  <c r="G374" i="13"/>
  <c r="BA374" i="13" s="1"/>
  <c r="BE373" i="13"/>
  <c r="BD373" i="13"/>
  <c r="BC373" i="13"/>
  <c r="BB373" i="13"/>
  <c r="K373" i="13"/>
  <c r="I373" i="13"/>
  <c r="G373" i="13"/>
  <c r="BA373" i="13" s="1"/>
  <c r="BE372" i="13"/>
  <c r="BD372" i="13"/>
  <c r="BC372" i="13"/>
  <c r="BB372" i="13"/>
  <c r="BB384" i="13" s="1"/>
  <c r="F30" i="12" s="1"/>
  <c r="K372" i="13"/>
  <c r="I372" i="13"/>
  <c r="G372" i="13"/>
  <c r="BA372" i="13" s="1"/>
  <c r="B30" i="12"/>
  <c r="A30" i="12"/>
  <c r="BD384" i="13"/>
  <c r="H30" i="12" s="1"/>
  <c r="K384" i="13"/>
  <c r="BE369" i="13"/>
  <c r="BD369" i="13"/>
  <c r="BC369" i="13"/>
  <c r="BB369" i="13"/>
  <c r="K369" i="13"/>
  <c r="I369" i="13"/>
  <c r="G369" i="13"/>
  <c r="BA369" i="13" s="1"/>
  <c r="BE368" i="13"/>
  <c r="BD368" i="13"/>
  <c r="BC368" i="13"/>
  <c r="BB368" i="13"/>
  <c r="K368" i="13"/>
  <c r="I368" i="13"/>
  <c r="G368" i="13"/>
  <c r="BA368" i="13" s="1"/>
  <c r="BE367" i="13"/>
  <c r="BD367" i="13"/>
  <c r="BC367" i="13"/>
  <c r="BB367" i="13"/>
  <c r="K367" i="13"/>
  <c r="I367" i="13"/>
  <c r="G367" i="13"/>
  <c r="BA367" i="13" s="1"/>
  <c r="BE366" i="13"/>
  <c r="BD366" i="13"/>
  <c r="BC366" i="13"/>
  <c r="BB366" i="13"/>
  <c r="K366" i="13"/>
  <c r="I366" i="13"/>
  <c r="G366" i="13"/>
  <c r="BA366" i="13" s="1"/>
  <c r="BE365" i="13"/>
  <c r="BD365" i="13"/>
  <c r="BC365" i="13"/>
  <c r="BB365" i="13"/>
  <c r="K365" i="13"/>
  <c r="I365" i="13"/>
  <c r="G365" i="13"/>
  <c r="BA365" i="13" s="1"/>
  <c r="BE364" i="13"/>
  <c r="BD364" i="13"/>
  <c r="BC364" i="13"/>
  <c r="BB364" i="13"/>
  <c r="K364" i="13"/>
  <c r="I364" i="13"/>
  <c r="G364" i="13"/>
  <c r="BA364" i="13" s="1"/>
  <c r="BE363" i="13"/>
  <c r="BD363" i="13"/>
  <c r="BC363" i="13"/>
  <c r="BB363" i="13"/>
  <c r="K363" i="13"/>
  <c r="I363" i="13"/>
  <c r="G363" i="13"/>
  <c r="BA363" i="13" s="1"/>
  <c r="BE362" i="13"/>
  <c r="BD362" i="13"/>
  <c r="BC362" i="13"/>
  <c r="BB362" i="13"/>
  <c r="K362" i="13"/>
  <c r="I362" i="13"/>
  <c r="G362" i="13"/>
  <c r="BA362" i="13" s="1"/>
  <c r="BE361" i="13"/>
  <c r="BD361" i="13"/>
  <c r="BC361" i="13"/>
  <c r="BB361" i="13"/>
  <c r="K361" i="13"/>
  <c r="I361" i="13"/>
  <c r="G361" i="13"/>
  <c r="BA361" i="13" s="1"/>
  <c r="BE360" i="13"/>
  <c r="BD360" i="13"/>
  <c r="BC360" i="13"/>
  <c r="BB360" i="13"/>
  <c r="K360" i="13"/>
  <c r="I360" i="13"/>
  <c r="G360" i="13"/>
  <c r="BA360" i="13" s="1"/>
  <c r="BE359" i="13"/>
  <c r="BD359" i="13"/>
  <c r="BC359" i="13"/>
  <c r="BB359" i="13"/>
  <c r="K359" i="13"/>
  <c r="I359" i="13"/>
  <c r="G359" i="13"/>
  <c r="BA359" i="13" s="1"/>
  <c r="BE358" i="13"/>
  <c r="BD358" i="13"/>
  <c r="BC358" i="13"/>
  <c r="BB358" i="13"/>
  <c r="K358" i="13"/>
  <c r="I358" i="13"/>
  <c r="G358" i="13"/>
  <c r="BA358" i="13" s="1"/>
  <c r="B29" i="12"/>
  <c r="A29" i="12"/>
  <c r="BE355" i="13"/>
  <c r="BD355" i="13"/>
  <c r="BC355" i="13"/>
  <c r="BB355" i="13"/>
  <c r="K355" i="13"/>
  <c r="I355" i="13"/>
  <c r="G355" i="13"/>
  <c r="BA355" i="13" s="1"/>
  <c r="BE354" i="13"/>
  <c r="BD354" i="13"/>
  <c r="BC354" i="13"/>
  <c r="BB354" i="13"/>
  <c r="K354" i="13"/>
  <c r="I354" i="13"/>
  <c r="G354" i="13"/>
  <c r="BA354" i="13" s="1"/>
  <c r="BE353" i="13"/>
  <c r="BD353" i="13"/>
  <c r="BC353" i="13"/>
  <c r="BB353" i="13"/>
  <c r="K353" i="13"/>
  <c r="I353" i="13"/>
  <c r="G353" i="13"/>
  <c r="BA353" i="13" s="1"/>
  <c r="BE352" i="13"/>
  <c r="BD352" i="13"/>
  <c r="BC352" i="13"/>
  <c r="BB352" i="13"/>
  <c r="K352" i="13"/>
  <c r="I352" i="13"/>
  <c r="G352" i="13"/>
  <c r="BA352" i="13" s="1"/>
  <c r="BE351" i="13"/>
  <c r="BD351" i="13"/>
  <c r="BC351" i="13"/>
  <c r="BB351" i="13"/>
  <c r="K351" i="13"/>
  <c r="I351" i="13"/>
  <c r="G351" i="13"/>
  <c r="BA351" i="13" s="1"/>
  <c r="BE350" i="13"/>
  <c r="BD350" i="13"/>
  <c r="BC350" i="13"/>
  <c r="BB350" i="13"/>
  <c r="K350" i="13"/>
  <c r="I350" i="13"/>
  <c r="G350" i="13"/>
  <c r="BA350" i="13" s="1"/>
  <c r="BE349" i="13"/>
  <c r="BD349" i="13"/>
  <c r="BC349" i="13"/>
  <c r="BB349" i="13"/>
  <c r="K349" i="13"/>
  <c r="I349" i="13"/>
  <c r="G349" i="13"/>
  <c r="BA349" i="13" s="1"/>
  <c r="BE348" i="13"/>
  <c r="BE356" i="13" s="1"/>
  <c r="I28" i="12" s="1"/>
  <c r="BD348" i="13"/>
  <c r="BC348" i="13"/>
  <c r="BC356" i="13" s="1"/>
  <c r="G28" i="12" s="1"/>
  <c r="BB348" i="13"/>
  <c r="K348" i="13"/>
  <c r="K356" i="13" s="1"/>
  <c r="I348" i="13"/>
  <c r="G348" i="13"/>
  <c r="BA348" i="13" s="1"/>
  <c r="B28" i="12"/>
  <c r="A28" i="12"/>
  <c r="BE345" i="13"/>
  <c r="BD345" i="13"/>
  <c r="BC345" i="13"/>
  <c r="BB345" i="13"/>
  <c r="K345" i="13"/>
  <c r="I345" i="13"/>
  <c r="G345" i="13"/>
  <c r="BA345" i="13" s="1"/>
  <c r="BE344" i="13"/>
  <c r="BD344" i="13"/>
  <c r="BC344" i="13"/>
  <c r="BB344" i="13"/>
  <c r="K344" i="13"/>
  <c r="I344" i="13"/>
  <c r="G344" i="13"/>
  <c r="BA344" i="13" s="1"/>
  <c r="BE343" i="13"/>
  <c r="BD343" i="13"/>
  <c r="BC343" i="13"/>
  <c r="BB343" i="13"/>
  <c r="K343" i="13"/>
  <c r="I343" i="13"/>
  <c r="G343" i="13"/>
  <c r="BA343" i="13" s="1"/>
  <c r="BE342" i="13"/>
  <c r="BD342" i="13"/>
  <c r="BC342" i="13"/>
  <c r="BB342" i="13"/>
  <c r="K342" i="13"/>
  <c r="I342" i="13"/>
  <c r="G342" i="13"/>
  <c r="BA342" i="13" s="1"/>
  <c r="BE341" i="13"/>
  <c r="BD341" i="13"/>
  <c r="BC341" i="13"/>
  <c r="BB341" i="13"/>
  <c r="K341" i="13"/>
  <c r="I341" i="13"/>
  <c r="G341" i="13"/>
  <c r="BA341" i="13" s="1"/>
  <c r="BE340" i="13"/>
  <c r="BD340" i="13"/>
  <c r="BC340" i="13"/>
  <c r="BB340" i="13"/>
  <c r="K340" i="13"/>
  <c r="I340" i="13"/>
  <c r="G340" i="13"/>
  <c r="BA340" i="13" s="1"/>
  <c r="BE339" i="13"/>
  <c r="BD339" i="13"/>
  <c r="BC339" i="13"/>
  <c r="BB339" i="13"/>
  <c r="K339" i="13"/>
  <c r="I339" i="13"/>
  <c r="G339" i="13"/>
  <c r="BA339" i="13" s="1"/>
  <c r="BE338" i="13"/>
  <c r="BD338" i="13"/>
  <c r="BC338" i="13"/>
  <c r="BB338" i="13"/>
  <c r="K338" i="13"/>
  <c r="I338" i="13"/>
  <c r="G338" i="13"/>
  <c r="B27" i="12"/>
  <c r="A27" i="12"/>
  <c r="I346" i="13"/>
  <c r="BE335" i="13"/>
  <c r="BD335" i="13"/>
  <c r="BC335" i="13"/>
  <c r="BB335" i="13"/>
  <c r="K335" i="13"/>
  <c r="I335" i="13"/>
  <c r="G335" i="13"/>
  <c r="BA335" i="13" s="1"/>
  <c r="BE334" i="13"/>
  <c r="BD334" i="13"/>
  <c r="BC334" i="13"/>
  <c r="BB334" i="13"/>
  <c r="K334" i="13"/>
  <c r="I334" i="13"/>
  <c r="G334" i="13"/>
  <c r="BA334" i="13" s="1"/>
  <c r="BE333" i="13"/>
  <c r="BD333" i="13"/>
  <c r="BC333" i="13"/>
  <c r="BB333" i="13"/>
  <c r="K333" i="13"/>
  <c r="I333" i="13"/>
  <c r="G333" i="13"/>
  <c r="BA333" i="13" s="1"/>
  <c r="BE332" i="13"/>
  <c r="BD332" i="13"/>
  <c r="BC332" i="13"/>
  <c r="BB332" i="13"/>
  <c r="K332" i="13"/>
  <c r="I332" i="13"/>
  <c r="G332" i="13"/>
  <c r="BA332" i="13" s="1"/>
  <c r="BE331" i="13"/>
  <c r="BD331" i="13"/>
  <c r="BC331" i="13"/>
  <c r="BB331" i="13"/>
  <c r="K331" i="13"/>
  <c r="I331" i="13"/>
  <c r="G331" i="13"/>
  <c r="BA331" i="13" s="1"/>
  <c r="BE330" i="13"/>
  <c r="BD330" i="13"/>
  <c r="BC330" i="13"/>
  <c r="BB330" i="13"/>
  <c r="K330" i="13"/>
  <c r="I330" i="13"/>
  <c r="G330" i="13"/>
  <c r="BA330" i="13" s="1"/>
  <c r="BE329" i="13"/>
  <c r="BD329" i="13"/>
  <c r="BC329" i="13"/>
  <c r="BB329" i="13"/>
  <c r="K329" i="13"/>
  <c r="I329" i="13"/>
  <c r="G329" i="13"/>
  <c r="BA329" i="13" s="1"/>
  <c r="BE328" i="13"/>
  <c r="BD328" i="13"/>
  <c r="BC328" i="13"/>
  <c r="BB328" i="13"/>
  <c r="K328" i="13"/>
  <c r="I328" i="13"/>
  <c r="G328" i="13"/>
  <c r="BA328" i="13" s="1"/>
  <c r="BE327" i="13"/>
  <c r="BD327" i="13"/>
  <c r="BC327" i="13"/>
  <c r="BB327" i="13"/>
  <c r="K327" i="13"/>
  <c r="I327" i="13"/>
  <c r="G327" i="13"/>
  <c r="BA327" i="13" s="1"/>
  <c r="BE326" i="13"/>
  <c r="BD326" i="13"/>
  <c r="BC326" i="13"/>
  <c r="BB326" i="13"/>
  <c r="K326" i="13"/>
  <c r="I326" i="13"/>
  <c r="G326" i="13"/>
  <c r="BA326" i="13" s="1"/>
  <c r="BE325" i="13"/>
  <c r="BD325" i="13"/>
  <c r="BC325" i="13"/>
  <c r="BB325" i="13"/>
  <c r="K325" i="13"/>
  <c r="I325" i="13"/>
  <c r="G325" i="13"/>
  <c r="BA325" i="13" s="1"/>
  <c r="BE324" i="13"/>
  <c r="BE336" i="13" s="1"/>
  <c r="I26" i="12" s="1"/>
  <c r="BD324" i="13"/>
  <c r="BC324" i="13"/>
  <c r="BC336" i="13" s="1"/>
  <c r="G26" i="12" s="1"/>
  <c r="BB324" i="13"/>
  <c r="K324" i="13"/>
  <c r="I324" i="13"/>
  <c r="G324" i="13"/>
  <c r="BA324" i="13" s="1"/>
  <c r="BA336" i="13" s="1"/>
  <c r="E26" i="12" s="1"/>
  <c r="B26" i="12"/>
  <c r="A26" i="12"/>
  <c r="BE321" i="13"/>
  <c r="BD321" i="13"/>
  <c r="BC321" i="13"/>
  <c r="BB321" i="13"/>
  <c r="K321" i="13"/>
  <c r="I321" i="13"/>
  <c r="G321" i="13"/>
  <c r="BA321" i="13" s="1"/>
  <c r="BE320" i="13"/>
  <c r="BD320" i="13"/>
  <c r="BC320" i="13"/>
  <c r="BB320" i="13"/>
  <c r="K320" i="13"/>
  <c r="I320" i="13"/>
  <c r="G320" i="13"/>
  <c r="BA320" i="13" s="1"/>
  <c r="BE319" i="13"/>
  <c r="BD319" i="13"/>
  <c r="BC319" i="13"/>
  <c r="BB319" i="13"/>
  <c r="K319" i="13"/>
  <c r="I319" i="13"/>
  <c r="G319" i="13"/>
  <c r="BA319" i="13" s="1"/>
  <c r="BE318" i="13"/>
  <c r="BD318" i="13"/>
  <c r="BC318" i="13"/>
  <c r="BB318" i="13"/>
  <c r="K318" i="13"/>
  <c r="I318" i="13"/>
  <c r="G318" i="13"/>
  <c r="BA318" i="13" s="1"/>
  <c r="BE317" i="13"/>
  <c r="BD317" i="13"/>
  <c r="BC317" i="13"/>
  <c r="BB317" i="13"/>
  <c r="K317" i="13"/>
  <c r="I317" i="13"/>
  <c r="G317" i="13"/>
  <c r="BA317" i="13" s="1"/>
  <c r="BE316" i="13"/>
  <c r="BD316" i="13"/>
  <c r="BC316" i="13"/>
  <c r="BB316" i="13"/>
  <c r="K316" i="13"/>
  <c r="I316" i="13"/>
  <c r="G316" i="13"/>
  <c r="BA316" i="13" s="1"/>
  <c r="BE315" i="13"/>
  <c r="BD315" i="13"/>
  <c r="BC315" i="13"/>
  <c r="BB315" i="13"/>
  <c r="K315" i="13"/>
  <c r="I315" i="13"/>
  <c r="G315" i="13"/>
  <c r="BA315" i="13" s="1"/>
  <c r="BE314" i="13"/>
  <c r="BD314" i="13"/>
  <c r="BC314" i="13"/>
  <c r="BB314" i="13"/>
  <c r="K314" i="13"/>
  <c r="I314" i="13"/>
  <c r="G314" i="13"/>
  <c r="BA314" i="13" s="1"/>
  <c r="BE313" i="13"/>
  <c r="BD313" i="13"/>
  <c r="BC313" i="13"/>
  <c r="BB313" i="13"/>
  <c r="K313" i="13"/>
  <c r="I313" i="13"/>
  <c r="G313" i="13"/>
  <c r="BA313" i="13" s="1"/>
  <c r="BE312" i="13"/>
  <c r="BD312" i="13"/>
  <c r="BC312" i="13"/>
  <c r="BB312" i="13"/>
  <c r="K312" i="13"/>
  <c r="I312" i="13"/>
  <c r="G312" i="13"/>
  <c r="BA312" i="13" s="1"/>
  <c r="BE311" i="13"/>
  <c r="BD311" i="13"/>
  <c r="BC311" i="13"/>
  <c r="BB311" i="13"/>
  <c r="K311" i="13"/>
  <c r="I311" i="13"/>
  <c r="G311" i="13"/>
  <c r="BA311" i="13" s="1"/>
  <c r="BE310" i="13"/>
  <c r="BD310" i="13"/>
  <c r="BC310" i="13"/>
  <c r="BB310" i="13"/>
  <c r="K310" i="13"/>
  <c r="I310" i="13"/>
  <c r="G310" i="13"/>
  <c r="BA310" i="13" s="1"/>
  <c r="B25" i="12"/>
  <c r="A25" i="12"/>
  <c r="BE307" i="13"/>
  <c r="BD307" i="13"/>
  <c r="BC307" i="13"/>
  <c r="BB307" i="13"/>
  <c r="K307" i="13"/>
  <c r="I307" i="13"/>
  <c r="G307" i="13"/>
  <c r="BA307" i="13" s="1"/>
  <c r="BE306" i="13"/>
  <c r="BD306" i="13"/>
  <c r="BC306" i="13"/>
  <c r="BB306" i="13"/>
  <c r="K306" i="13"/>
  <c r="I306" i="13"/>
  <c r="G306" i="13"/>
  <c r="BA306" i="13" s="1"/>
  <c r="BE305" i="13"/>
  <c r="BD305" i="13"/>
  <c r="BC305" i="13"/>
  <c r="BB305" i="13"/>
  <c r="K305" i="13"/>
  <c r="I305" i="13"/>
  <c r="G305" i="13"/>
  <c r="BA305" i="13" s="1"/>
  <c r="BE304" i="13"/>
  <c r="BD304" i="13"/>
  <c r="BC304" i="13"/>
  <c r="BB304" i="13"/>
  <c r="K304" i="13"/>
  <c r="I304" i="13"/>
  <c r="G304" i="13"/>
  <c r="BA304" i="13" s="1"/>
  <c r="BE303" i="13"/>
  <c r="BD303" i="13"/>
  <c r="BC303" i="13"/>
  <c r="BB303" i="13"/>
  <c r="K303" i="13"/>
  <c r="I303" i="13"/>
  <c r="G303" i="13"/>
  <c r="BA303" i="13" s="1"/>
  <c r="BE302" i="13"/>
  <c r="BD302" i="13"/>
  <c r="BC302" i="13"/>
  <c r="BB302" i="13"/>
  <c r="K302" i="13"/>
  <c r="I302" i="13"/>
  <c r="G302" i="13"/>
  <c r="BA302" i="13" s="1"/>
  <c r="BE301" i="13"/>
  <c r="BD301" i="13"/>
  <c r="BC301" i="13"/>
  <c r="BB301" i="13"/>
  <c r="K301" i="13"/>
  <c r="I301" i="13"/>
  <c r="G301" i="13"/>
  <c r="BA301" i="13" s="1"/>
  <c r="BE300" i="13"/>
  <c r="BD300" i="13"/>
  <c r="BC300" i="13"/>
  <c r="BB300" i="13"/>
  <c r="BB308" i="13" s="1"/>
  <c r="F24" i="12" s="1"/>
  <c r="K300" i="13"/>
  <c r="I300" i="13"/>
  <c r="G300" i="13"/>
  <c r="BA300" i="13" s="1"/>
  <c r="B24" i="12"/>
  <c r="A24" i="12"/>
  <c r="G308" i="13"/>
  <c r="BE297" i="13"/>
  <c r="BD297" i="13"/>
  <c r="BC297" i="13"/>
  <c r="BB297" i="13"/>
  <c r="K297" i="13"/>
  <c r="I297" i="13"/>
  <c r="G297" i="13"/>
  <c r="BA297" i="13" s="1"/>
  <c r="BE296" i="13"/>
  <c r="BD296" i="13"/>
  <c r="BC296" i="13"/>
  <c r="BB296" i="13"/>
  <c r="K296" i="13"/>
  <c r="I296" i="13"/>
  <c r="G296" i="13"/>
  <c r="BA296" i="13" s="1"/>
  <c r="BE295" i="13"/>
  <c r="BD295" i="13"/>
  <c r="BC295" i="13"/>
  <c r="BB295" i="13"/>
  <c r="K295" i="13"/>
  <c r="I295" i="13"/>
  <c r="G295" i="13"/>
  <c r="BA295" i="13" s="1"/>
  <c r="BE294" i="13"/>
  <c r="BD294" i="13"/>
  <c r="BC294" i="13"/>
  <c r="BB294" i="13"/>
  <c r="K294" i="13"/>
  <c r="I294" i="13"/>
  <c r="G294" i="13"/>
  <c r="BA294" i="13" s="1"/>
  <c r="BE293" i="13"/>
  <c r="BD293" i="13"/>
  <c r="BC293" i="13"/>
  <c r="BB293" i="13"/>
  <c r="K293" i="13"/>
  <c r="I293" i="13"/>
  <c r="G293" i="13"/>
  <c r="BA293" i="13" s="1"/>
  <c r="BE292" i="13"/>
  <c r="BD292" i="13"/>
  <c r="BC292" i="13"/>
  <c r="BB292" i="13"/>
  <c r="K292" i="13"/>
  <c r="I292" i="13"/>
  <c r="G292" i="13"/>
  <c r="BA292" i="13" s="1"/>
  <c r="BE291" i="13"/>
  <c r="BD291" i="13"/>
  <c r="BC291" i="13"/>
  <c r="BB291" i="13"/>
  <c r="K291" i="13"/>
  <c r="I291" i="13"/>
  <c r="G291" i="13"/>
  <c r="BA291" i="13" s="1"/>
  <c r="BE290" i="13"/>
  <c r="BD290" i="13"/>
  <c r="BC290" i="13"/>
  <c r="BC298" i="13" s="1"/>
  <c r="G23" i="12" s="1"/>
  <c r="BB290" i="13"/>
  <c r="K290" i="13"/>
  <c r="I290" i="13"/>
  <c r="G290" i="13"/>
  <c r="B23" i="12"/>
  <c r="A23" i="12"/>
  <c r="BE287" i="13"/>
  <c r="BD287" i="13"/>
  <c r="BC287" i="13"/>
  <c r="BB287" i="13"/>
  <c r="K287" i="13"/>
  <c r="I287" i="13"/>
  <c r="G287" i="13"/>
  <c r="BA287" i="13" s="1"/>
  <c r="BE286" i="13"/>
  <c r="BD286" i="13"/>
  <c r="BC286" i="13"/>
  <c r="BB286" i="13"/>
  <c r="K286" i="13"/>
  <c r="I286" i="13"/>
  <c r="G286" i="13"/>
  <c r="BA286" i="13" s="1"/>
  <c r="BE285" i="13"/>
  <c r="BD285" i="13"/>
  <c r="BC285" i="13"/>
  <c r="BB285" i="13"/>
  <c r="K285" i="13"/>
  <c r="I285" i="13"/>
  <c r="G285" i="13"/>
  <c r="BA285" i="13" s="1"/>
  <c r="BE284" i="13"/>
  <c r="BD284" i="13"/>
  <c r="BC284" i="13"/>
  <c r="BB284" i="13"/>
  <c r="K284" i="13"/>
  <c r="I284" i="13"/>
  <c r="G284" i="13"/>
  <c r="BA284" i="13" s="1"/>
  <c r="BE283" i="13"/>
  <c r="BD283" i="13"/>
  <c r="BC283" i="13"/>
  <c r="BB283" i="13"/>
  <c r="K283" i="13"/>
  <c r="I283" i="13"/>
  <c r="G283" i="13"/>
  <c r="BA283" i="13" s="1"/>
  <c r="BE282" i="13"/>
  <c r="BD282" i="13"/>
  <c r="BC282" i="13"/>
  <c r="BB282" i="13"/>
  <c r="K282" i="13"/>
  <c r="I282" i="13"/>
  <c r="G282" i="13"/>
  <c r="BA282" i="13" s="1"/>
  <c r="BE281" i="13"/>
  <c r="BD281" i="13"/>
  <c r="BC281" i="13"/>
  <c r="BB281" i="13"/>
  <c r="K281" i="13"/>
  <c r="I281" i="13"/>
  <c r="G281" i="13"/>
  <c r="BA281" i="13" s="1"/>
  <c r="BE280" i="13"/>
  <c r="BD280" i="13"/>
  <c r="BD288" i="13" s="1"/>
  <c r="H22" i="12" s="1"/>
  <c r="BC280" i="13"/>
  <c r="BB280" i="13"/>
  <c r="K280" i="13"/>
  <c r="I280" i="13"/>
  <c r="I288" i="13" s="1"/>
  <c r="G280" i="13"/>
  <c r="BA280" i="13" s="1"/>
  <c r="B22" i="12"/>
  <c r="A22" i="12"/>
  <c r="BE277" i="13"/>
  <c r="BD277" i="13"/>
  <c r="BC277" i="13"/>
  <c r="BB277" i="13"/>
  <c r="K277" i="13"/>
  <c r="I277" i="13"/>
  <c r="G277" i="13"/>
  <c r="BA277" i="13" s="1"/>
  <c r="BE276" i="13"/>
  <c r="BD276" i="13"/>
  <c r="BC276" i="13"/>
  <c r="BB276" i="13"/>
  <c r="K276" i="13"/>
  <c r="I276" i="13"/>
  <c r="G276" i="13"/>
  <c r="BA276" i="13" s="1"/>
  <c r="BE275" i="13"/>
  <c r="BD275" i="13"/>
  <c r="BC275" i="13"/>
  <c r="BB275" i="13"/>
  <c r="K275" i="13"/>
  <c r="I275" i="13"/>
  <c r="G275" i="13"/>
  <c r="BA275" i="13" s="1"/>
  <c r="BE274" i="13"/>
  <c r="BD274" i="13"/>
  <c r="BC274" i="13"/>
  <c r="BB274" i="13"/>
  <c r="K274" i="13"/>
  <c r="I274" i="13"/>
  <c r="G274" i="13"/>
  <c r="BA274" i="13" s="1"/>
  <c r="BE273" i="13"/>
  <c r="BD273" i="13"/>
  <c r="BC273" i="13"/>
  <c r="BB273" i="13"/>
  <c r="K273" i="13"/>
  <c r="I273" i="13"/>
  <c r="G273" i="13"/>
  <c r="BA273" i="13" s="1"/>
  <c r="BE272" i="13"/>
  <c r="BD272" i="13"/>
  <c r="BC272" i="13"/>
  <c r="BB272" i="13"/>
  <c r="K272" i="13"/>
  <c r="I272" i="13"/>
  <c r="G272" i="13"/>
  <c r="BA272" i="13" s="1"/>
  <c r="BE271" i="13"/>
  <c r="BD271" i="13"/>
  <c r="BC271" i="13"/>
  <c r="BB271" i="13"/>
  <c r="K271" i="13"/>
  <c r="I271" i="13"/>
  <c r="G271" i="13"/>
  <c r="BA271" i="13" s="1"/>
  <c r="BE270" i="13"/>
  <c r="BE278" i="13" s="1"/>
  <c r="I21" i="12" s="1"/>
  <c r="BD270" i="13"/>
  <c r="BC270" i="13"/>
  <c r="BB270" i="13"/>
  <c r="K270" i="13"/>
  <c r="I270" i="13"/>
  <c r="G270" i="13"/>
  <c r="B21" i="12"/>
  <c r="A21" i="12"/>
  <c r="BE267" i="13"/>
  <c r="BD267" i="13"/>
  <c r="BC267" i="13"/>
  <c r="BA267" i="13"/>
  <c r="K267" i="13"/>
  <c r="I267" i="13"/>
  <c r="G267" i="13"/>
  <c r="BB267" i="13" s="1"/>
  <c r="BE266" i="13"/>
  <c r="BD266" i="13"/>
  <c r="BC266" i="13"/>
  <c r="BA266" i="13"/>
  <c r="K266" i="13"/>
  <c r="I266" i="13"/>
  <c r="G266" i="13"/>
  <c r="BB266" i="13" s="1"/>
  <c r="BE265" i="13"/>
  <c r="BD265" i="13"/>
  <c r="BC265" i="13"/>
  <c r="BA265" i="13"/>
  <c r="K265" i="13"/>
  <c r="I265" i="13"/>
  <c r="G265" i="13"/>
  <c r="BB265" i="13" s="1"/>
  <c r="BE264" i="13"/>
  <c r="BD264" i="13"/>
  <c r="BC264" i="13"/>
  <c r="BA264" i="13"/>
  <c r="K264" i="13"/>
  <c r="I264" i="13"/>
  <c r="G264" i="13"/>
  <c r="BB264" i="13" s="1"/>
  <c r="BE263" i="13"/>
  <c r="BD263" i="13"/>
  <c r="BC263" i="13"/>
  <c r="BA263" i="13"/>
  <c r="K263" i="13"/>
  <c r="I263" i="13"/>
  <c r="G263" i="13"/>
  <c r="BB263" i="13" s="1"/>
  <c r="BE262" i="13"/>
  <c r="BD262" i="13"/>
  <c r="BC262" i="13"/>
  <c r="BA262" i="13"/>
  <c r="K262" i="13"/>
  <c r="I262" i="13"/>
  <c r="G262" i="13"/>
  <c r="BB262" i="13" s="1"/>
  <c r="BE261" i="13"/>
  <c r="BD261" i="13"/>
  <c r="BC261" i="13"/>
  <c r="BA261" i="13"/>
  <c r="K261" i="13"/>
  <c r="I261" i="13"/>
  <c r="G261" i="13"/>
  <c r="BB261" i="13" s="1"/>
  <c r="BE260" i="13"/>
  <c r="BD260" i="13"/>
  <c r="BC260" i="13"/>
  <c r="BA260" i="13"/>
  <c r="K260" i="13"/>
  <c r="I260" i="13"/>
  <c r="G260" i="13"/>
  <c r="BB260" i="13" s="1"/>
  <c r="BE259" i="13"/>
  <c r="BD259" i="13"/>
  <c r="BC259" i="13"/>
  <c r="BA259" i="13"/>
  <c r="K259" i="13"/>
  <c r="I259" i="13"/>
  <c r="G259" i="13"/>
  <c r="BB259" i="13" s="1"/>
  <c r="BE258" i="13"/>
  <c r="BD258" i="13"/>
  <c r="BC258" i="13"/>
  <c r="BA258" i="13"/>
  <c r="K258" i="13"/>
  <c r="I258" i="13"/>
  <c r="G258" i="13"/>
  <c r="BB258" i="13" s="1"/>
  <c r="BE257" i="13"/>
  <c r="BD257" i="13"/>
  <c r="BC257" i="13"/>
  <c r="BA257" i="13"/>
  <c r="K257" i="13"/>
  <c r="I257" i="13"/>
  <c r="G257" i="13"/>
  <c r="BB257" i="13" s="1"/>
  <c r="BE256" i="13"/>
  <c r="BD256" i="13"/>
  <c r="BC256" i="13"/>
  <c r="BA256" i="13"/>
  <c r="K256" i="13"/>
  <c r="I256" i="13"/>
  <c r="G256" i="13"/>
  <c r="BB256" i="13" s="1"/>
  <c r="BE255" i="13"/>
  <c r="BD255" i="13"/>
  <c r="BC255" i="13"/>
  <c r="BA255" i="13"/>
  <c r="K255" i="13"/>
  <c r="I255" i="13"/>
  <c r="G255" i="13"/>
  <c r="BB255" i="13" s="1"/>
  <c r="BE254" i="13"/>
  <c r="BD254" i="13"/>
  <c r="BC254" i="13"/>
  <c r="BA254" i="13"/>
  <c r="K254" i="13"/>
  <c r="I254" i="13"/>
  <c r="G254" i="13"/>
  <c r="BB254" i="13" s="1"/>
  <c r="BE253" i="13"/>
  <c r="BD253" i="13"/>
  <c r="BC253" i="13"/>
  <c r="BA253" i="13"/>
  <c r="K253" i="13"/>
  <c r="I253" i="13"/>
  <c r="G253" i="13"/>
  <c r="BB253" i="13" s="1"/>
  <c r="BE252" i="13"/>
  <c r="BD252" i="13"/>
  <c r="BC252" i="13"/>
  <c r="BA252" i="13"/>
  <c r="K252" i="13"/>
  <c r="I252" i="13"/>
  <c r="G252" i="13"/>
  <c r="BB252" i="13" s="1"/>
  <c r="BE251" i="13"/>
  <c r="BD251" i="13"/>
  <c r="BC251" i="13"/>
  <c r="BA251" i="13"/>
  <c r="K251" i="13"/>
  <c r="I251" i="13"/>
  <c r="G251" i="13"/>
  <c r="BB251" i="13" s="1"/>
  <c r="B20" i="12"/>
  <c r="A20" i="12"/>
  <c r="BE248" i="13"/>
  <c r="BD248" i="13"/>
  <c r="BC248" i="13"/>
  <c r="BA248" i="13"/>
  <c r="K248" i="13"/>
  <c r="I248" i="13"/>
  <c r="G248" i="13"/>
  <c r="BB248" i="13" s="1"/>
  <c r="BE247" i="13"/>
  <c r="BD247" i="13"/>
  <c r="BC247" i="13"/>
  <c r="BA247" i="13"/>
  <c r="K247" i="13"/>
  <c r="I247" i="13"/>
  <c r="G247" i="13"/>
  <c r="BB247" i="13" s="1"/>
  <c r="BE246" i="13"/>
  <c r="BD246" i="13"/>
  <c r="BC246" i="13"/>
  <c r="BA246" i="13"/>
  <c r="K246" i="13"/>
  <c r="I246" i="13"/>
  <c r="G246" i="13"/>
  <c r="BB246" i="13" s="1"/>
  <c r="BE245" i="13"/>
  <c r="BD245" i="13"/>
  <c r="BC245" i="13"/>
  <c r="BA245" i="13"/>
  <c r="K245" i="13"/>
  <c r="I245" i="13"/>
  <c r="G245" i="13"/>
  <c r="BB245" i="13" s="1"/>
  <c r="BE244" i="13"/>
  <c r="BD244" i="13"/>
  <c r="BC244" i="13"/>
  <c r="BA244" i="13"/>
  <c r="K244" i="13"/>
  <c r="I244" i="13"/>
  <c r="G244" i="13"/>
  <c r="BB244" i="13" s="1"/>
  <c r="BE243" i="13"/>
  <c r="BD243" i="13"/>
  <c r="BC243" i="13"/>
  <c r="BA243" i="13"/>
  <c r="K243" i="13"/>
  <c r="I243" i="13"/>
  <c r="G243" i="13"/>
  <c r="BB243" i="13" s="1"/>
  <c r="BE242" i="13"/>
  <c r="BD242" i="13"/>
  <c r="BC242" i="13"/>
  <c r="BA242" i="13"/>
  <c r="K242" i="13"/>
  <c r="I242" i="13"/>
  <c r="G242" i="13"/>
  <c r="BB242" i="13" s="1"/>
  <c r="BE241" i="13"/>
  <c r="BD241" i="13"/>
  <c r="BC241" i="13"/>
  <c r="BA241" i="13"/>
  <c r="K241" i="13"/>
  <c r="I241" i="13"/>
  <c r="G241" i="13"/>
  <c r="BB241" i="13" s="1"/>
  <c r="BE240" i="13"/>
  <c r="BD240" i="13"/>
  <c r="BC240" i="13"/>
  <c r="BA240" i="13"/>
  <c r="K240" i="13"/>
  <c r="I240" i="13"/>
  <c r="G240" i="13"/>
  <c r="BB240" i="13" s="1"/>
  <c r="BE239" i="13"/>
  <c r="BD239" i="13"/>
  <c r="BC239" i="13"/>
  <c r="BA239" i="13"/>
  <c r="K239" i="13"/>
  <c r="I239" i="13"/>
  <c r="G239" i="13"/>
  <c r="BB239" i="13" s="1"/>
  <c r="BE238" i="13"/>
  <c r="BD238" i="13"/>
  <c r="BC238" i="13"/>
  <c r="BA238" i="13"/>
  <c r="K238" i="13"/>
  <c r="I238" i="13"/>
  <c r="G238" i="13"/>
  <c r="BB238" i="13" s="1"/>
  <c r="BE237" i="13"/>
  <c r="BD237" i="13"/>
  <c r="BC237" i="13"/>
  <c r="BA237" i="13"/>
  <c r="K237" i="13"/>
  <c r="I237" i="13"/>
  <c r="G237" i="13"/>
  <c r="BB237" i="13" s="1"/>
  <c r="BE236" i="13"/>
  <c r="BD236" i="13"/>
  <c r="BC236" i="13"/>
  <c r="BA236" i="13"/>
  <c r="K236" i="13"/>
  <c r="I236" i="13"/>
  <c r="G236" i="13"/>
  <c r="BB236" i="13" s="1"/>
  <c r="BE235" i="13"/>
  <c r="BD235" i="13"/>
  <c r="BC235" i="13"/>
  <c r="BA235" i="13"/>
  <c r="K235" i="13"/>
  <c r="I235" i="13"/>
  <c r="G235" i="13"/>
  <c r="BB235" i="13" s="1"/>
  <c r="BE234" i="13"/>
  <c r="BD234" i="13"/>
  <c r="BC234" i="13"/>
  <c r="BA234" i="13"/>
  <c r="K234" i="13"/>
  <c r="I234" i="13"/>
  <c r="G234" i="13"/>
  <c r="BB234" i="13" s="1"/>
  <c r="BE233" i="13"/>
  <c r="BD233" i="13"/>
  <c r="BC233" i="13"/>
  <c r="BA233" i="13"/>
  <c r="K233" i="13"/>
  <c r="I233" i="13"/>
  <c r="G233" i="13"/>
  <c r="BB233" i="13" s="1"/>
  <c r="BE232" i="13"/>
  <c r="BD232" i="13"/>
  <c r="BC232" i="13"/>
  <c r="BA232" i="13"/>
  <c r="K232" i="13"/>
  <c r="I232" i="13"/>
  <c r="G232" i="13"/>
  <c r="BB232" i="13" s="1"/>
  <c r="B19" i="12"/>
  <c r="A19" i="12"/>
  <c r="BA249" i="13"/>
  <c r="E19" i="12" s="1"/>
  <c r="BE229" i="13"/>
  <c r="BD229" i="13"/>
  <c r="BC229" i="13"/>
  <c r="BB229" i="13"/>
  <c r="K229" i="13"/>
  <c r="I229" i="13"/>
  <c r="G229" i="13"/>
  <c r="BA229" i="13" s="1"/>
  <c r="BE228" i="13"/>
  <c r="BD228" i="13"/>
  <c r="BC228" i="13"/>
  <c r="BB228" i="13"/>
  <c r="K228" i="13"/>
  <c r="I228" i="13"/>
  <c r="G228" i="13"/>
  <c r="BA228" i="13" s="1"/>
  <c r="BE227" i="13"/>
  <c r="BD227" i="13"/>
  <c r="BC227" i="13"/>
  <c r="BB227" i="13"/>
  <c r="K227" i="13"/>
  <c r="I227" i="13"/>
  <c r="G227" i="13"/>
  <c r="BA227" i="13" s="1"/>
  <c r="BE226" i="13"/>
  <c r="BD226" i="13"/>
  <c r="BC226" i="13"/>
  <c r="BB226" i="13"/>
  <c r="K226" i="13"/>
  <c r="I226" i="13"/>
  <c r="G226" i="13"/>
  <c r="BA226" i="13" s="1"/>
  <c r="BE225" i="13"/>
  <c r="BD225" i="13"/>
  <c r="BC225" i="13"/>
  <c r="BB225" i="13"/>
  <c r="K225" i="13"/>
  <c r="I225" i="13"/>
  <c r="G225" i="13"/>
  <c r="BA225" i="13" s="1"/>
  <c r="BE224" i="13"/>
  <c r="BD224" i="13"/>
  <c r="BC224" i="13"/>
  <c r="BB224" i="13"/>
  <c r="K224" i="13"/>
  <c r="I224" i="13"/>
  <c r="G224" i="13"/>
  <c r="BA224" i="13" s="1"/>
  <c r="BE223" i="13"/>
  <c r="BD223" i="13"/>
  <c r="BC223" i="13"/>
  <c r="BB223" i="13"/>
  <c r="K223" i="13"/>
  <c r="I223" i="13"/>
  <c r="G223" i="13"/>
  <c r="BA223" i="13" s="1"/>
  <c r="BE222" i="13"/>
  <c r="BD222" i="13"/>
  <c r="BC222" i="13"/>
  <c r="BB222" i="13"/>
  <c r="K222" i="13"/>
  <c r="I222" i="13"/>
  <c r="G222" i="13"/>
  <c r="BA222" i="13" s="1"/>
  <c r="BE221" i="13"/>
  <c r="BD221" i="13"/>
  <c r="BC221" i="13"/>
  <c r="BB221" i="13"/>
  <c r="K221" i="13"/>
  <c r="I221" i="13"/>
  <c r="G221" i="13"/>
  <c r="BA221" i="13" s="1"/>
  <c r="BE220" i="13"/>
  <c r="BD220" i="13"/>
  <c r="BC220" i="13"/>
  <c r="BB220" i="13"/>
  <c r="K220" i="13"/>
  <c r="I220" i="13"/>
  <c r="G220" i="13"/>
  <c r="BA220" i="13" s="1"/>
  <c r="BE219" i="13"/>
  <c r="BD219" i="13"/>
  <c r="BC219" i="13"/>
  <c r="BB219" i="13"/>
  <c r="K219" i="13"/>
  <c r="I219" i="13"/>
  <c r="G219" i="13"/>
  <c r="BA219" i="13" s="1"/>
  <c r="BE218" i="13"/>
  <c r="BD218" i="13"/>
  <c r="BC218" i="13"/>
  <c r="BB218" i="13"/>
  <c r="K218" i="13"/>
  <c r="I218" i="13"/>
  <c r="G218" i="13"/>
  <c r="BA218" i="13" s="1"/>
  <c r="BE217" i="13"/>
  <c r="BD217" i="13"/>
  <c r="BC217" i="13"/>
  <c r="BB217" i="13"/>
  <c r="K217" i="13"/>
  <c r="I217" i="13"/>
  <c r="G217" i="13"/>
  <c r="BA217" i="13" s="1"/>
  <c r="BE216" i="13"/>
  <c r="BD216" i="13"/>
  <c r="BC216" i="13"/>
  <c r="BB216" i="13"/>
  <c r="K216" i="13"/>
  <c r="I216" i="13"/>
  <c r="G216" i="13"/>
  <c r="BA216" i="13" s="1"/>
  <c r="BE215" i="13"/>
  <c r="BD215" i="13"/>
  <c r="BC215" i="13"/>
  <c r="BB215" i="13"/>
  <c r="K215" i="13"/>
  <c r="I215" i="13"/>
  <c r="G215" i="13"/>
  <c r="BA215" i="13" s="1"/>
  <c r="BE214" i="13"/>
  <c r="BD214" i="13"/>
  <c r="BC214" i="13"/>
  <c r="BB214" i="13"/>
  <c r="K214" i="13"/>
  <c r="I214" i="13"/>
  <c r="G214" i="13"/>
  <c r="BA214" i="13" s="1"/>
  <c r="BE213" i="13"/>
  <c r="BD213" i="13"/>
  <c r="BC213" i="13"/>
  <c r="BB213" i="13"/>
  <c r="BB230" i="13" s="1"/>
  <c r="F18" i="12" s="1"/>
  <c r="K213" i="13"/>
  <c r="I213" i="13"/>
  <c r="I230" i="13" s="1"/>
  <c r="G213" i="13"/>
  <c r="BA213" i="13" s="1"/>
  <c r="B18" i="12"/>
  <c r="A18" i="12"/>
  <c r="BD230" i="13"/>
  <c r="H18" i="12" s="1"/>
  <c r="BE210" i="13"/>
  <c r="BD210" i="13"/>
  <c r="BC210" i="13"/>
  <c r="BB210" i="13"/>
  <c r="K210" i="13"/>
  <c r="I210" i="13"/>
  <c r="G210" i="13"/>
  <c r="BA210" i="13" s="1"/>
  <c r="BE209" i="13"/>
  <c r="BD209" i="13"/>
  <c r="BC209" i="13"/>
  <c r="BB209" i="13"/>
  <c r="K209" i="13"/>
  <c r="I209" i="13"/>
  <c r="G209" i="13"/>
  <c r="BA209" i="13" s="1"/>
  <c r="BE208" i="13"/>
  <c r="BD208" i="13"/>
  <c r="BC208" i="13"/>
  <c r="BB208" i="13"/>
  <c r="K208" i="13"/>
  <c r="I208" i="13"/>
  <c r="G208" i="13"/>
  <c r="BA208" i="13" s="1"/>
  <c r="BE207" i="13"/>
  <c r="BD207" i="13"/>
  <c r="BC207" i="13"/>
  <c r="BB207" i="13"/>
  <c r="K207" i="13"/>
  <c r="I207" i="13"/>
  <c r="G207" i="13"/>
  <c r="BA207" i="13" s="1"/>
  <c r="BE206" i="13"/>
  <c r="BD206" i="13"/>
  <c r="BC206" i="13"/>
  <c r="BB206" i="13"/>
  <c r="K206" i="13"/>
  <c r="I206" i="13"/>
  <c r="G206" i="13"/>
  <c r="BA206" i="13" s="1"/>
  <c r="BE205" i="13"/>
  <c r="BD205" i="13"/>
  <c r="BC205" i="13"/>
  <c r="BB205" i="13"/>
  <c r="K205" i="13"/>
  <c r="I205" i="13"/>
  <c r="G205" i="13"/>
  <c r="BA205" i="13" s="1"/>
  <c r="BE204" i="13"/>
  <c r="BD204" i="13"/>
  <c r="BC204" i="13"/>
  <c r="BB204" i="13"/>
  <c r="K204" i="13"/>
  <c r="I204" i="13"/>
  <c r="G204" i="13"/>
  <c r="BA204" i="13" s="1"/>
  <c r="BE203" i="13"/>
  <c r="BD203" i="13"/>
  <c r="BC203" i="13"/>
  <c r="BB203" i="13"/>
  <c r="K203" i="13"/>
  <c r="I203" i="13"/>
  <c r="G203" i="13"/>
  <c r="BA203" i="13" s="1"/>
  <c r="BE202" i="13"/>
  <c r="BD202" i="13"/>
  <c r="BC202" i="13"/>
  <c r="BB202" i="13"/>
  <c r="K202" i="13"/>
  <c r="I202" i="13"/>
  <c r="G202" i="13"/>
  <c r="BA202" i="13" s="1"/>
  <c r="BE201" i="13"/>
  <c r="BD201" i="13"/>
  <c r="BC201" i="13"/>
  <c r="BB201" i="13"/>
  <c r="K201" i="13"/>
  <c r="I201" i="13"/>
  <c r="G201" i="13"/>
  <c r="BA201" i="13" s="1"/>
  <c r="BE200" i="13"/>
  <c r="BD200" i="13"/>
  <c r="BC200" i="13"/>
  <c r="BB200" i="13"/>
  <c r="K200" i="13"/>
  <c r="I200" i="13"/>
  <c r="G200" i="13"/>
  <c r="BA200" i="13" s="1"/>
  <c r="BE199" i="13"/>
  <c r="BD199" i="13"/>
  <c r="BC199" i="13"/>
  <c r="BB199" i="13"/>
  <c r="K199" i="13"/>
  <c r="I199" i="13"/>
  <c r="G199" i="13"/>
  <c r="BA199" i="13" s="1"/>
  <c r="BE198" i="13"/>
  <c r="BD198" i="13"/>
  <c r="BC198" i="13"/>
  <c r="BB198" i="13"/>
  <c r="K198" i="13"/>
  <c r="I198" i="13"/>
  <c r="G198" i="13"/>
  <c r="BA198" i="13" s="1"/>
  <c r="BE197" i="13"/>
  <c r="BD197" i="13"/>
  <c r="BC197" i="13"/>
  <c r="BB197" i="13"/>
  <c r="K197" i="13"/>
  <c r="I197" i="13"/>
  <c r="G197" i="13"/>
  <c r="BA197" i="13" s="1"/>
  <c r="BE196" i="13"/>
  <c r="BD196" i="13"/>
  <c r="BC196" i="13"/>
  <c r="BB196" i="13"/>
  <c r="K196" i="13"/>
  <c r="I196" i="13"/>
  <c r="G196" i="13"/>
  <c r="BA196" i="13" s="1"/>
  <c r="BE195" i="13"/>
  <c r="BD195" i="13"/>
  <c r="BC195" i="13"/>
  <c r="BB195" i="13"/>
  <c r="BB211" i="13" s="1"/>
  <c r="F17" i="12" s="1"/>
  <c r="K195" i="13"/>
  <c r="I195" i="13"/>
  <c r="G195" i="13"/>
  <c r="BA195" i="13" s="1"/>
  <c r="BE194" i="13"/>
  <c r="BD194" i="13"/>
  <c r="BC194" i="13"/>
  <c r="BB194" i="13"/>
  <c r="K194" i="13"/>
  <c r="K211" i="13" s="1"/>
  <c r="I194" i="13"/>
  <c r="G194" i="13"/>
  <c r="BA194" i="13" s="1"/>
  <c r="B17" i="12"/>
  <c r="A17" i="12"/>
  <c r="BE191" i="13"/>
  <c r="BD191" i="13"/>
  <c r="BC191" i="13"/>
  <c r="BB191" i="13"/>
  <c r="K191" i="13"/>
  <c r="I191" i="13"/>
  <c r="G191" i="13"/>
  <c r="BA191" i="13" s="1"/>
  <c r="BE190" i="13"/>
  <c r="BD190" i="13"/>
  <c r="BC190" i="13"/>
  <c r="BB190" i="13"/>
  <c r="K190" i="13"/>
  <c r="I190" i="13"/>
  <c r="G190" i="13"/>
  <c r="BA190" i="13" s="1"/>
  <c r="BE189" i="13"/>
  <c r="BD189" i="13"/>
  <c r="BC189" i="13"/>
  <c r="BB189" i="13"/>
  <c r="K189" i="13"/>
  <c r="I189" i="13"/>
  <c r="G189" i="13"/>
  <c r="BA189" i="13" s="1"/>
  <c r="BE188" i="13"/>
  <c r="BD188" i="13"/>
  <c r="BC188" i="13"/>
  <c r="BB188" i="13"/>
  <c r="K188" i="13"/>
  <c r="I188" i="13"/>
  <c r="G188" i="13"/>
  <c r="BA188" i="13" s="1"/>
  <c r="BE187" i="13"/>
  <c r="BD187" i="13"/>
  <c r="BC187" i="13"/>
  <c r="BB187" i="13"/>
  <c r="K187" i="13"/>
  <c r="I187" i="13"/>
  <c r="G187" i="13"/>
  <c r="BA187" i="13" s="1"/>
  <c r="BE186" i="13"/>
  <c r="BD186" i="13"/>
  <c r="BC186" i="13"/>
  <c r="BB186" i="13"/>
  <c r="K186" i="13"/>
  <c r="I186" i="13"/>
  <c r="G186" i="13"/>
  <c r="BA186" i="13" s="1"/>
  <c r="BE185" i="13"/>
  <c r="BD185" i="13"/>
  <c r="BC185" i="13"/>
  <c r="BB185" i="13"/>
  <c r="K185" i="13"/>
  <c r="I185" i="13"/>
  <c r="G185" i="13"/>
  <c r="BA185" i="13" s="1"/>
  <c r="BE184" i="13"/>
  <c r="BD184" i="13"/>
  <c r="BC184" i="13"/>
  <c r="BB184" i="13"/>
  <c r="K184" i="13"/>
  <c r="I184" i="13"/>
  <c r="G184" i="13"/>
  <c r="BA184" i="13" s="1"/>
  <c r="BE183" i="13"/>
  <c r="BD183" i="13"/>
  <c r="BC183" i="13"/>
  <c r="BB183" i="13"/>
  <c r="K183" i="13"/>
  <c r="I183" i="13"/>
  <c r="G183" i="13"/>
  <c r="BA183" i="13" s="1"/>
  <c r="BE182" i="13"/>
  <c r="BD182" i="13"/>
  <c r="BC182" i="13"/>
  <c r="BB182" i="13"/>
  <c r="K182" i="13"/>
  <c r="I182" i="13"/>
  <c r="G182" i="13"/>
  <c r="BA182" i="13" s="1"/>
  <c r="BE181" i="13"/>
  <c r="BD181" i="13"/>
  <c r="BC181" i="13"/>
  <c r="BB181" i="13"/>
  <c r="K181" i="13"/>
  <c r="I181" i="13"/>
  <c r="G181" i="13"/>
  <c r="BA181" i="13" s="1"/>
  <c r="B16" i="12"/>
  <c r="A16" i="12"/>
  <c r="BE178" i="13"/>
  <c r="BD178" i="13"/>
  <c r="BC178" i="13"/>
  <c r="BB178" i="13"/>
  <c r="K178" i="13"/>
  <c r="I178" i="13"/>
  <c r="G178" i="13"/>
  <c r="BA178" i="13" s="1"/>
  <c r="BE177" i="13"/>
  <c r="BD177" i="13"/>
  <c r="BC177" i="13"/>
  <c r="BB177" i="13"/>
  <c r="K177" i="13"/>
  <c r="I177" i="13"/>
  <c r="G177" i="13"/>
  <c r="BA177" i="13" s="1"/>
  <c r="BE176" i="13"/>
  <c r="BD176" i="13"/>
  <c r="BC176" i="13"/>
  <c r="BB176" i="13"/>
  <c r="K176" i="13"/>
  <c r="I176" i="13"/>
  <c r="G176" i="13"/>
  <c r="BA176" i="13" s="1"/>
  <c r="BE175" i="13"/>
  <c r="BD175" i="13"/>
  <c r="BC175" i="13"/>
  <c r="BB175" i="13"/>
  <c r="K175" i="13"/>
  <c r="I175" i="13"/>
  <c r="G175" i="13"/>
  <c r="BA175" i="13" s="1"/>
  <c r="BE174" i="13"/>
  <c r="BD174" i="13"/>
  <c r="BC174" i="13"/>
  <c r="BB174" i="13"/>
  <c r="K174" i="13"/>
  <c r="I174" i="13"/>
  <c r="G174" i="13"/>
  <c r="BA174" i="13" s="1"/>
  <c r="BE173" i="13"/>
  <c r="BD173" i="13"/>
  <c r="BC173" i="13"/>
  <c r="BB173" i="13"/>
  <c r="K173" i="13"/>
  <c r="I173" i="13"/>
  <c r="G173" i="13"/>
  <c r="BA173" i="13" s="1"/>
  <c r="BE172" i="13"/>
  <c r="BD172" i="13"/>
  <c r="BC172" i="13"/>
  <c r="BB172" i="13"/>
  <c r="K172" i="13"/>
  <c r="I172" i="13"/>
  <c r="G172" i="13"/>
  <c r="BA172" i="13" s="1"/>
  <c r="BE171" i="13"/>
  <c r="BD171" i="13"/>
  <c r="BC171" i="13"/>
  <c r="BB171" i="13"/>
  <c r="K171" i="13"/>
  <c r="I171" i="13"/>
  <c r="G171" i="13"/>
  <c r="BA171" i="13" s="1"/>
  <c r="BE170" i="13"/>
  <c r="BD170" i="13"/>
  <c r="BC170" i="13"/>
  <c r="BB170" i="13"/>
  <c r="K170" i="13"/>
  <c r="I170" i="13"/>
  <c r="G170" i="13"/>
  <c r="BA170" i="13" s="1"/>
  <c r="BE169" i="13"/>
  <c r="BD169" i="13"/>
  <c r="BC169" i="13"/>
  <c r="BB169" i="13"/>
  <c r="K169" i="13"/>
  <c r="I169" i="13"/>
  <c r="G169" i="13"/>
  <c r="BA169" i="13" s="1"/>
  <c r="BE168" i="13"/>
  <c r="BD168" i="13"/>
  <c r="BC168" i="13"/>
  <c r="BB168" i="13"/>
  <c r="K168" i="13"/>
  <c r="I168" i="13"/>
  <c r="G168" i="13"/>
  <c r="BA168" i="13" s="1"/>
  <c r="B15" i="12"/>
  <c r="A15" i="12"/>
  <c r="BB179" i="13"/>
  <c r="F15" i="12" s="1"/>
  <c r="BE165" i="13"/>
  <c r="BD165" i="13"/>
  <c r="BC165" i="13"/>
  <c r="BB165" i="13"/>
  <c r="K165" i="13"/>
  <c r="I165" i="13"/>
  <c r="G165" i="13"/>
  <c r="BA165" i="13" s="1"/>
  <c r="BE164" i="13"/>
  <c r="BD164" i="13"/>
  <c r="BC164" i="13"/>
  <c r="BB164" i="13"/>
  <c r="K164" i="13"/>
  <c r="I164" i="13"/>
  <c r="G164" i="13"/>
  <c r="BA164" i="13" s="1"/>
  <c r="BE163" i="13"/>
  <c r="BD163" i="13"/>
  <c r="BC163" i="13"/>
  <c r="BB163" i="13"/>
  <c r="K163" i="13"/>
  <c r="I163" i="13"/>
  <c r="G163" i="13"/>
  <c r="BA163" i="13" s="1"/>
  <c r="BE162" i="13"/>
  <c r="BD162" i="13"/>
  <c r="BC162" i="13"/>
  <c r="BB162" i="13"/>
  <c r="K162" i="13"/>
  <c r="I162" i="13"/>
  <c r="G162" i="13"/>
  <c r="BA162" i="13" s="1"/>
  <c r="BE161" i="13"/>
  <c r="BD161" i="13"/>
  <c r="BC161" i="13"/>
  <c r="BB161" i="13"/>
  <c r="K161" i="13"/>
  <c r="I161" i="13"/>
  <c r="G161" i="13"/>
  <c r="BA161" i="13" s="1"/>
  <c r="BE160" i="13"/>
  <c r="BD160" i="13"/>
  <c r="BC160" i="13"/>
  <c r="BB160" i="13"/>
  <c r="K160" i="13"/>
  <c r="I160" i="13"/>
  <c r="G160" i="13"/>
  <c r="BA160" i="13" s="1"/>
  <c r="BE159" i="13"/>
  <c r="BD159" i="13"/>
  <c r="BC159" i="13"/>
  <c r="BB159" i="13"/>
  <c r="K159" i="13"/>
  <c r="I159" i="13"/>
  <c r="G159" i="13"/>
  <c r="BA159" i="13" s="1"/>
  <c r="BE158" i="13"/>
  <c r="BD158" i="13"/>
  <c r="BC158" i="13"/>
  <c r="BB158" i="13"/>
  <c r="K158" i="13"/>
  <c r="I158" i="13"/>
  <c r="G158" i="13"/>
  <c r="BA158" i="13" s="1"/>
  <c r="BE157" i="13"/>
  <c r="BD157" i="13"/>
  <c r="BC157" i="13"/>
  <c r="BB157" i="13"/>
  <c r="K157" i="13"/>
  <c r="I157" i="13"/>
  <c r="G157" i="13"/>
  <c r="BA157" i="13" s="1"/>
  <c r="BE156" i="13"/>
  <c r="BD156" i="13"/>
  <c r="BC156" i="13"/>
  <c r="BB156" i="13"/>
  <c r="K156" i="13"/>
  <c r="I156" i="13"/>
  <c r="G156" i="13"/>
  <c r="BA156" i="13" s="1"/>
  <c r="BE155" i="13"/>
  <c r="BD155" i="13"/>
  <c r="BC155" i="13"/>
  <c r="BB155" i="13"/>
  <c r="K155" i="13"/>
  <c r="I155" i="13"/>
  <c r="G155" i="13"/>
  <c r="BA155" i="13" s="1"/>
  <c r="BE154" i="13"/>
  <c r="BD154" i="13"/>
  <c r="BC154" i="13"/>
  <c r="BB154" i="13"/>
  <c r="K154" i="13"/>
  <c r="I154" i="13"/>
  <c r="G154" i="13"/>
  <c r="BA154" i="13" s="1"/>
  <c r="BE153" i="13"/>
  <c r="BD153" i="13"/>
  <c r="BC153" i="13"/>
  <c r="BB153" i="13"/>
  <c r="K153" i="13"/>
  <c r="I153" i="13"/>
  <c r="G153" i="13"/>
  <c r="BA153" i="13" s="1"/>
  <c r="BE152" i="13"/>
  <c r="BD152" i="13"/>
  <c r="BC152" i="13"/>
  <c r="BB152" i="13"/>
  <c r="K152" i="13"/>
  <c r="I152" i="13"/>
  <c r="G152" i="13"/>
  <c r="BA152" i="13" s="1"/>
  <c r="BE151" i="13"/>
  <c r="BD151" i="13"/>
  <c r="BC151" i="13"/>
  <c r="BB151" i="13"/>
  <c r="K151" i="13"/>
  <c r="I151" i="13"/>
  <c r="G151" i="13"/>
  <c r="BA151" i="13" s="1"/>
  <c r="BE150" i="13"/>
  <c r="BD150" i="13"/>
  <c r="BC150" i="13"/>
  <c r="BB150" i="13"/>
  <c r="K150" i="13"/>
  <c r="I150" i="13"/>
  <c r="G150" i="13"/>
  <c r="BA150" i="13" s="1"/>
  <c r="BE149" i="13"/>
  <c r="BD149" i="13"/>
  <c r="BD166" i="13" s="1"/>
  <c r="H14" i="12" s="1"/>
  <c r="BC149" i="13"/>
  <c r="BB149" i="13"/>
  <c r="K149" i="13"/>
  <c r="I149" i="13"/>
  <c r="I166" i="13" s="1"/>
  <c r="G149" i="13"/>
  <c r="B14" i="12"/>
  <c r="A14" i="12"/>
  <c r="BE166" i="13"/>
  <c r="I14" i="12" s="1"/>
  <c r="BE146" i="13"/>
  <c r="BD146" i="13"/>
  <c r="BC146" i="13"/>
  <c r="BB146" i="13"/>
  <c r="K146" i="13"/>
  <c r="I146" i="13"/>
  <c r="G146" i="13"/>
  <c r="BA146" i="13" s="1"/>
  <c r="BE145" i="13"/>
  <c r="BD145" i="13"/>
  <c r="BC145" i="13"/>
  <c r="BB145" i="13"/>
  <c r="K145" i="13"/>
  <c r="I145" i="13"/>
  <c r="G145" i="13"/>
  <c r="BA145" i="13" s="1"/>
  <c r="BE144" i="13"/>
  <c r="BD144" i="13"/>
  <c r="BC144" i="13"/>
  <c r="BB144" i="13"/>
  <c r="K144" i="13"/>
  <c r="I144" i="13"/>
  <c r="G144" i="13"/>
  <c r="BA144" i="13" s="1"/>
  <c r="BE143" i="13"/>
  <c r="BD143" i="13"/>
  <c r="BC143" i="13"/>
  <c r="BB143" i="13"/>
  <c r="K143" i="13"/>
  <c r="I143" i="13"/>
  <c r="G143" i="13"/>
  <c r="BA143" i="13" s="1"/>
  <c r="BE142" i="13"/>
  <c r="BD142" i="13"/>
  <c r="BC142" i="13"/>
  <c r="BB142" i="13"/>
  <c r="K142" i="13"/>
  <c r="I142" i="13"/>
  <c r="G142" i="13"/>
  <c r="BA142" i="13" s="1"/>
  <c r="BE141" i="13"/>
  <c r="BD141" i="13"/>
  <c r="BC141" i="13"/>
  <c r="BB141" i="13"/>
  <c r="K141" i="13"/>
  <c r="I141" i="13"/>
  <c r="G141" i="13"/>
  <c r="BA141" i="13" s="1"/>
  <c r="BE140" i="13"/>
  <c r="BD140" i="13"/>
  <c r="BC140" i="13"/>
  <c r="BB140" i="13"/>
  <c r="K140" i="13"/>
  <c r="I140" i="13"/>
  <c r="G140" i="13"/>
  <c r="BA140" i="13" s="1"/>
  <c r="BE139" i="13"/>
  <c r="BD139" i="13"/>
  <c r="BC139" i="13"/>
  <c r="BB139" i="13"/>
  <c r="K139" i="13"/>
  <c r="I139" i="13"/>
  <c r="G139" i="13"/>
  <c r="BA139" i="13" s="1"/>
  <c r="BE138" i="13"/>
  <c r="BD138" i="13"/>
  <c r="BC138" i="13"/>
  <c r="BB138" i="13"/>
  <c r="K138" i="13"/>
  <c r="I138" i="13"/>
  <c r="G138" i="13"/>
  <c r="BA138" i="13" s="1"/>
  <c r="BE137" i="13"/>
  <c r="BD137" i="13"/>
  <c r="BC137" i="13"/>
  <c r="BB137" i="13"/>
  <c r="K137" i="13"/>
  <c r="I137" i="13"/>
  <c r="G137" i="13"/>
  <c r="BA137" i="13" s="1"/>
  <c r="BE136" i="13"/>
  <c r="BD136" i="13"/>
  <c r="BC136" i="13"/>
  <c r="BB136" i="13"/>
  <c r="K136" i="13"/>
  <c r="I136" i="13"/>
  <c r="G136" i="13"/>
  <c r="BA136" i="13" s="1"/>
  <c r="BE135" i="13"/>
  <c r="BD135" i="13"/>
  <c r="BC135" i="13"/>
  <c r="BB135" i="13"/>
  <c r="K135" i="13"/>
  <c r="I135" i="13"/>
  <c r="G135" i="13"/>
  <c r="BA135" i="13" s="1"/>
  <c r="BE134" i="13"/>
  <c r="BD134" i="13"/>
  <c r="BC134" i="13"/>
  <c r="BB134" i="13"/>
  <c r="K134" i="13"/>
  <c r="I134" i="13"/>
  <c r="G134" i="13"/>
  <c r="BA134" i="13" s="1"/>
  <c r="BE133" i="13"/>
  <c r="BD133" i="13"/>
  <c r="BC133" i="13"/>
  <c r="BB133" i="13"/>
  <c r="K133" i="13"/>
  <c r="I133" i="13"/>
  <c r="G133" i="13"/>
  <c r="BA133" i="13" s="1"/>
  <c r="BE132" i="13"/>
  <c r="BD132" i="13"/>
  <c r="BC132" i="13"/>
  <c r="BB132" i="13"/>
  <c r="K132" i="13"/>
  <c r="I132" i="13"/>
  <c r="G132" i="13"/>
  <c r="BA132" i="13" s="1"/>
  <c r="BE131" i="13"/>
  <c r="BD131" i="13"/>
  <c r="BC131" i="13"/>
  <c r="BB131" i="13"/>
  <c r="K131" i="13"/>
  <c r="I131" i="13"/>
  <c r="G131" i="13"/>
  <c r="BA131" i="13" s="1"/>
  <c r="BE130" i="13"/>
  <c r="BD130" i="13"/>
  <c r="BC130" i="13"/>
  <c r="BB130" i="13"/>
  <c r="K130" i="13"/>
  <c r="I130" i="13"/>
  <c r="I147" i="13" s="1"/>
  <c r="G130" i="13"/>
  <c r="BA130" i="13" s="1"/>
  <c r="B13" i="12"/>
  <c r="A13" i="12"/>
  <c r="BE127" i="13"/>
  <c r="BD127" i="13"/>
  <c r="BC127" i="13"/>
  <c r="BB127" i="13"/>
  <c r="K127" i="13"/>
  <c r="I127" i="13"/>
  <c r="G127" i="13"/>
  <c r="BA127" i="13" s="1"/>
  <c r="BE126" i="13"/>
  <c r="BD126" i="13"/>
  <c r="BC126" i="13"/>
  <c r="BB126" i="13"/>
  <c r="K126" i="13"/>
  <c r="I126" i="13"/>
  <c r="G126" i="13"/>
  <c r="BA126" i="13" s="1"/>
  <c r="BE125" i="13"/>
  <c r="BD125" i="13"/>
  <c r="BC125" i="13"/>
  <c r="BB125" i="13"/>
  <c r="K125" i="13"/>
  <c r="I125" i="13"/>
  <c r="G125" i="13"/>
  <c r="BA125" i="13" s="1"/>
  <c r="BE124" i="13"/>
  <c r="BD124" i="13"/>
  <c r="BC124" i="13"/>
  <c r="BB124" i="13"/>
  <c r="K124" i="13"/>
  <c r="I124" i="13"/>
  <c r="BA124" i="13"/>
  <c r="BE123" i="13"/>
  <c r="BD123" i="13"/>
  <c r="BC123" i="13"/>
  <c r="BB123" i="13"/>
  <c r="K123" i="13"/>
  <c r="I123" i="13"/>
  <c r="G123" i="13"/>
  <c r="BA123" i="13" s="1"/>
  <c r="BE122" i="13"/>
  <c r="BD122" i="13"/>
  <c r="BC122" i="13"/>
  <c r="BB122" i="13"/>
  <c r="K122" i="13"/>
  <c r="I122" i="13"/>
  <c r="G122" i="13"/>
  <c r="BA122" i="13" s="1"/>
  <c r="BE121" i="13"/>
  <c r="BD121" i="13"/>
  <c r="BC121" i="13"/>
  <c r="BB121" i="13"/>
  <c r="K121" i="13"/>
  <c r="I121" i="13"/>
  <c r="G121" i="13"/>
  <c r="BA121" i="13" s="1"/>
  <c r="BE120" i="13"/>
  <c r="BD120" i="13"/>
  <c r="BC120" i="13"/>
  <c r="BB120" i="13"/>
  <c r="K120" i="13"/>
  <c r="I120" i="13"/>
  <c r="G120" i="13"/>
  <c r="BA120" i="13" s="1"/>
  <c r="BE119" i="13"/>
  <c r="BD119" i="13"/>
  <c r="BC119" i="13"/>
  <c r="BB119" i="13"/>
  <c r="K119" i="13"/>
  <c r="I119" i="13"/>
  <c r="G119" i="13"/>
  <c r="BA119" i="13" s="1"/>
  <c r="BE118" i="13"/>
  <c r="BD118" i="13"/>
  <c r="BC118" i="13"/>
  <c r="BB118" i="13"/>
  <c r="K118" i="13"/>
  <c r="I118" i="13"/>
  <c r="G118" i="13"/>
  <c r="BA118" i="13" s="1"/>
  <c r="BE117" i="13"/>
  <c r="BD117" i="13"/>
  <c r="BC117" i="13"/>
  <c r="BB117" i="13"/>
  <c r="K117" i="13"/>
  <c r="I117" i="13"/>
  <c r="G117" i="13"/>
  <c r="BA117" i="13" s="1"/>
  <c r="BE116" i="13"/>
  <c r="BD116" i="13"/>
  <c r="BC116" i="13"/>
  <c r="BB116" i="13"/>
  <c r="K116" i="13"/>
  <c r="I116" i="13"/>
  <c r="G116" i="13"/>
  <c r="BA116" i="13" s="1"/>
  <c r="BE115" i="13"/>
  <c r="BD115" i="13"/>
  <c r="BC115" i="13"/>
  <c r="BB115" i="13"/>
  <c r="K115" i="13"/>
  <c r="I115" i="13"/>
  <c r="G115" i="13"/>
  <c r="BA115" i="13" s="1"/>
  <c r="BE114" i="13"/>
  <c r="BD114" i="13"/>
  <c r="BC114" i="13"/>
  <c r="BB114" i="13"/>
  <c r="K114" i="13"/>
  <c r="I114" i="13"/>
  <c r="G114" i="13"/>
  <c r="BA114" i="13" s="1"/>
  <c r="BE113" i="13"/>
  <c r="BD113" i="13"/>
  <c r="BC113" i="13"/>
  <c r="BB113" i="13"/>
  <c r="K113" i="13"/>
  <c r="I113" i="13"/>
  <c r="G113" i="13"/>
  <c r="BA113" i="13" s="1"/>
  <c r="BE112" i="13"/>
  <c r="BD112" i="13"/>
  <c r="BC112" i="13"/>
  <c r="BB112" i="13"/>
  <c r="K112" i="13"/>
  <c r="I112" i="13"/>
  <c r="G112" i="13"/>
  <c r="BA112" i="13" s="1"/>
  <c r="BE111" i="13"/>
  <c r="BD111" i="13"/>
  <c r="BC111" i="13"/>
  <c r="BB111" i="13"/>
  <c r="K111" i="13"/>
  <c r="I111" i="13"/>
  <c r="G111" i="13"/>
  <c r="BA111" i="13" s="1"/>
  <c r="BE110" i="13"/>
  <c r="BD110" i="13"/>
  <c r="BC110" i="13"/>
  <c r="BB110" i="13"/>
  <c r="K110" i="13"/>
  <c r="I110" i="13"/>
  <c r="G110" i="13"/>
  <c r="BA110" i="13" s="1"/>
  <c r="BE109" i="13"/>
  <c r="BD109" i="13"/>
  <c r="BC109" i="13"/>
  <c r="BB109" i="13"/>
  <c r="K109" i="13"/>
  <c r="I109" i="13"/>
  <c r="G109" i="13"/>
  <c r="BA109" i="13" s="1"/>
  <c r="BE108" i="13"/>
  <c r="BD108" i="13"/>
  <c r="BC108" i="13"/>
  <c r="BB108" i="13"/>
  <c r="K108" i="13"/>
  <c r="I108" i="13"/>
  <c r="G108" i="13"/>
  <c r="BA108" i="13" s="1"/>
  <c r="BE107" i="13"/>
  <c r="BD107" i="13"/>
  <c r="BC107" i="13"/>
  <c r="BB107" i="13"/>
  <c r="K107" i="13"/>
  <c r="I107" i="13"/>
  <c r="G107" i="13"/>
  <c r="BA107" i="13" s="1"/>
  <c r="BE106" i="13"/>
  <c r="BD106" i="13"/>
  <c r="BC106" i="13"/>
  <c r="BB106" i="13"/>
  <c r="K106" i="13"/>
  <c r="I106" i="13"/>
  <c r="G106" i="13"/>
  <c r="BA106" i="13" s="1"/>
  <c r="BE105" i="13"/>
  <c r="BD105" i="13"/>
  <c r="BC105" i="13"/>
  <c r="BB105" i="13"/>
  <c r="K105" i="13"/>
  <c r="I105" i="13"/>
  <c r="G105" i="13"/>
  <c r="BA105" i="13" s="1"/>
  <c r="B12" i="12"/>
  <c r="A12" i="12"/>
  <c r="BE102" i="13"/>
  <c r="BD102" i="13"/>
  <c r="BC102" i="13"/>
  <c r="BB102" i="13"/>
  <c r="K102" i="13"/>
  <c r="I102" i="13"/>
  <c r="G102" i="13"/>
  <c r="BA102" i="13" s="1"/>
  <c r="BE101" i="13"/>
  <c r="BD101" i="13"/>
  <c r="BC101" i="13"/>
  <c r="BB101" i="13"/>
  <c r="K101" i="13"/>
  <c r="I101" i="13"/>
  <c r="G101" i="13"/>
  <c r="BA101" i="13" s="1"/>
  <c r="BE100" i="13"/>
  <c r="BD100" i="13"/>
  <c r="BC100" i="13"/>
  <c r="BB100" i="13"/>
  <c r="K100" i="13"/>
  <c r="I100" i="13"/>
  <c r="G100" i="13"/>
  <c r="BA100" i="13" s="1"/>
  <c r="BE99" i="13"/>
  <c r="BD99" i="13"/>
  <c r="BC99" i="13"/>
  <c r="BB99" i="13"/>
  <c r="K99" i="13"/>
  <c r="I99" i="13"/>
  <c r="BA99" i="13"/>
  <c r="BE98" i="13"/>
  <c r="BD98" i="13"/>
  <c r="BC98" i="13"/>
  <c r="BB98" i="13"/>
  <c r="K98" i="13"/>
  <c r="I98" i="13"/>
  <c r="G98" i="13"/>
  <c r="BA98" i="13" s="1"/>
  <c r="BE97" i="13"/>
  <c r="BD97" i="13"/>
  <c r="BC97" i="13"/>
  <c r="BB97" i="13"/>
  <c r="K97" i="13"/>
  <c r="I97" i="13"/>
  <c r="G97" i="13"/>
  <c r="BA97" i="13" s="1"/>
  <c r="BE96" i="13"/>
  <c r="BD96" i="13"/>
  <c r="BC96" i="13"/>
  <c r="BB96" i="13"/>
  <c r="K96" i="13"/>
  <c r="I96" i="13"/>
  <c r="G96" i="13"/>
  <c r="BA96" i="13" s="1"/>
  <c r="BE95" i="13"/>
  <c r="BD95" i="13"/>
  <c r="BC95" i="13"/>
  <c r="BB95" i="13"/>
  <c r="K95" i="13"/>
  <c r="I95" i="13"/>
  <c r="G95" i="13"/>
  <c r="BA95" i="13" s="1"/>
  <c r="BE94" i="13"/>
  <c r="BD94" i="13"/>
  <c r="BC94" i="13"/>
  <c r="BB94" i="13"/>
  <c r="K94" i="13"/>
  <c r="I94" i="13"/>
  <c r="G94" i="13"/>
  <c r="BA94" i="13" s="1"/>
  <c r="BE93" i="13"/>
  <c r="BD93" i="13"/>
  <c r="BC93" i="13"/>
  <c r="BB93" i="13"/>
  <c r="K93" i="13"/>
  <c r="I93" i="13"/>
  <c r="G93" i="13"/>
  <c r="BA93" i="13" s="1"/>
  <c r="BE92" i="13"/>
  <c r="BD92" i="13"/>
  <c r="BC92" i="13"/>
  <c r="BB92" i="13"/>
  <c r="K92" i="13"/>
  <c r="I92" i="13"/>
  <c r="G92" i="13"/>
  <c r="BA92" i="13" s="1"/>
  <c r="BE91" i="13"/>
  <c r="BD91" i="13"/>
  <c r="BC91" i="13"/>
  <c r="BB91" i="13"/>
  <c r="K91" i="13"/>
  <c r="I91" i="13"/>
  <c r="G91" i="13"/>
  <c r="BA91" i="13" s="1"/>
  <c r="BE90" i="13"/>
  <c r="BD90" i="13"/>
  <c r="BC90" i="13"/>
  <c r="BB90" i="13"/>
  <c r="K90" i="13"/>
  <c r="I90" i="13"/>
  <c r="G90" i="13"/>
  <c r="BA90" i="13" s="1"/>
  <c r="BE89" i="13"/>
  <c r="BD89" i="13"/>
  <c r="BC89" i="13"/>
  <c r="BB89" i="13"/>
  <c r="K89" i="13"/>
  <c r="I89" i="13"/>
  <c r="G89" i="13"/>
  <c r="BA89" i="13" s="1"/>
  <c r="BE88" i="13"/>
  <c r="BD88" i="13"/>
  <c r="BC88" i="13"/>
  <c r="BB88" i="13"/>
  <c r="K88" i="13"/>
  <c r="I88" i="13"/>
  <c r="G88" i="13"/>
  <c r="BA88" i="13" s="1"/>
  <c r="BE87" i="13"/>
  <c r="BD87" i="13"/>
  <c r="BC87" i="13"/>
  <c r="BB87" i="13"/>
  <c r="K87" i="13"/>
  <c r="I87" i="13"/>
  <c r="G87" i="13"/>
  <c r="BA87" i="13" s="1"/>
  <c r="BE86" i="13"/>
  <c r="BD86" i="13"/>
  <c r="BC86" i="13"/>
  <c r="BB86" i="13"/>
  <c r="K86" i="13"/>
  <c r="I86" i="13"/>
  <c r="G86" i="13"/>
  <c r="BA86" i="13" s="1"/>
  <c r="BE85" i="13"/>
  <c r="BD85" i="13"/>
  <c r="BC85" i="13"/>
  <c r="BB85" i="13"/>
  <c r="K85" i="13"/>
  <c r="I85" i="13"/>
  <c r="G85" i="13"/>
  <c r="BA85" i="13" s="1"/>
  <c r="BE84" i="13"/>
  <c r="BD84" i="13"/>
  <c r="BC84" i="13"/>
  <c r="BB84" i="13"/>
  <c r="K84" i="13"/>
  <c r="I84" i="13"/>
  <c r="G84" i="13"/>
  <c r="BA84" i="13" s="1"/>
  <c r="BE83" i="13"/>
  <c r="BD83" i="13"/>
  <c r="BC83" i="13"/>
  <c r="BB83" i="13"/>
  <c r="K83" i="13"/>
  <c r="I83" i="13"/>
  <c r="G83" i="13"/>
  <c r="BA83" i="13" s="1"/>
  <c r="BE82" i="13"/>
  <c r="BD82" i="13"/>
  <c r="BC82" i="13"/>
  <c r="BB82" i="13"/>
  <c r="K82" i="13"/>
  <c r="I82" i="13"/>
  <c r="G82" i="13"/>
  <c r="BA82" i="13" s="1"/>
  <c r="BE81" i="13"/>
  <c r="BD81" i="13"/>
  <c r="BC81" i="13"/>
  <c r="BB81" i="13"/>
  <c r="K81" i="13"/>
  <c r="I81" i="13"/>
  <c r="G81" i="13"/>
  <c r="BA81" i="13" s="1"/>
  <c r="BE80" i="13"/>
  <c r="BD80" i="13"/>
  <c r="BC80" i="13"/>
  <c r="BB80" i="13"/>
  <c r="K80" i="13"/>
  <c r="I80" i="13"/>
  <c r="G80" i="13"/>
  <c r="BA80" i="13" s="1"/>
  <c r="B11" i="12"/>
  <c r="A11" i="12"/>
  <c r="BE77" i="13"/>
  <c r="BD77" i="13"/>
  <c r="BC77" i="13"/>
  <c r="BB77" i="13"/>
  <c r="K77" i="13"/>
  <c r="I77" i="13"/>
  <c r="G77" i="13"/>
  <c r="BA77" i="13" s="1"/>
  <c r="BE76" i="13"/>
  <c r="BD76" i="13"/>
  <c r="BC76" i="13"/>
  <c r="BB76" i="13"/>
  <c r="K76" i="13"/>
  <c r="I76" i="13"/>
  <c r="G76" i="13"/>
  <c r="BA76" i="13" s="1"/>
  <c r="BE75" i="13"/>
  <c r="BD75" i="13"/>
  <c r="BC75" i="13"/>
  <c r="BB75" i="13"/>
  <c r="K75" i="13"/>
  <c r="I75" i="13"/>
  <c r="G75" i="13"/>
  <c r="BA75" i="13" s="1"/>
  <c r="BE74" i="13"/>
  <c r="BD74" i="13"/>
  <c r="BC74" i="13"/>
  <c r="BB74" i="13"/>
  <c r="K74" i="13"/>
  <c r="I74" i="13"/>
  <c r="G74" i="13"/>
  <c r="BA74" i="13" s="1"/>
  <c r="BE73" i="13"/>
  <c r="BD73" i="13"/>
  <c r="BC73" i="13"/>
  <c r="BB73" i="13"/>
  <c r="K73" i="13"/>
  <c r="I73" i="13"/>
  <c r="BA73" i="13"/>
  <c r="BE72" i="13"/>
  <c r="BD72" i="13"/>
  <c r="BC72" i="13"/>
  <c r="BB72" i="13"/>
  <c r="K72" i="13"/>
  <c r="I72" i="13"/>
  <c r="G72" i="13"/>
  <c r="BA72" i="13" s="1"/>
  <c r="BE71" i="13"/>
  <c r="BD71" i="13"/>
  <c r="BC71" i="13"/>
  <c r="BB71" i="13"/>
  <c r="K71" i="13"/>
  <c r="I71" i="13"/>
  <c r="G71" i="13"/>
  <c r="BA71" i="13" s="1"/>
  <c r="BE70" i="13"/>
  <c r="BD70" i="13"/>
  <c r="BC70" i="13"/>
  <c r="BB70" i="13"/>
  <c r="K70" i="13"/>
  <c r="I70" i="13"/>
  <c r="G70" i="13"/>
  <c r="BA70" i="13" s="1"/>
  <c r="BE69" i="13"/>
  <c r="BD69" i="13"/>
  <c r="BC69" i="13"/>
  <c r="BB69" i="13"/>
  <c r="K69" i="13"/>
  <c r="I69" i="13"/>
  <c r="G69" i="13"/>
  <c r="BA69" i="13" s="1"/>
  <c r="BE68" i="13"/>
  <c r="BD68" i="13"/>
  <c r="BC68" i="13"/>
  <c r="BB68" i="13"/>
  <c r="K68" i="13"/>
  <c r="I68" i="13"/>
  <c r="G68" i="13"/>
  <c r="BA68" i="13" s="1"/>
  <c r="BE67" i="13"/>
  <c r="BD67" i="13"/>
  <c r="BC67" i="13"/>
  <c r="BB67" i="13"/>
  <c r="K67" i="13"/>
  <c r="I67" i="13"/>
  <c r="G67" i="13"/>
  <c r="BA67" i="13" s="1"/>
  <c r="BE66" i="13"/>
  <c r="BD66" i="13"/>
  <c r="BC66" i="13"/>
  <c r="BB66" i="13"/>
  <c r="K66" i="13"/>
  <c r="I66" i="13"/>
  <c r="G66" i="13"/>
  <c r="BA66" i="13" s="1"/>
  <c r="BE65" i="13"/>
  <c r="BD65" i="13"/>
  <c r="BC65" i="13"/>
  <c r="BB65" i="13"/>
  <c r="K65" i="13"/>
  <c r="I65" i="13"/>
  <c r="G65" i="13"/>
  <c r="BA65" i="13" s="1"/>
  <c r="BE64" i="13"/>
  <c r="BD64" i="13"/>
  <c r="BC64" i="13"/>
  <c r="BB64" i="13"/>
  <c r="K64" i="13"/>
  <c r="I64" i="13"/>
  <c r="G64" i="13"/>
  <c r="BA64" i="13" s="1"/>
  <c r="BE63" i="13"/>
  <c r="BD63" i="13"/>
  <c r="BC63" i="13"/>
  <c r="BB63" i="13"/>
  <c r="K63" i="13"/>
  <c r="I63" i="13"/>
  <c r="G63" i="13"/>
  <c r="BA63" i="13" s="1"/>
  <c r="BE62" i="13"/>
  <c r="BD62" i="13"/>
  <c r="BC62" i="13"/>
  <c r="BB62" i="13"/>
  <c r="K62" i="13"/>
  <c r="I62" i="13"/>
  <c r="G62" i="13"/>
  <c r="BA62" i="13" s="1"/>
  <c r="BE61" i="13"/>
  <c r="BD61" i="13"/>
  <c r="BC61" i="13"/>
  <c r="BB61" i="13"/>
  <c r="K61" i="13"/>
  <c r="I61" i="13"/>
  <c r="G61" i="13"/>
  <c r="BA61" i="13" s="1"/>
  <c r="BE60" i="13"/>
  <c r="BD60" i="13"/>
  <c r="BC60" i="13"/>
  <c r="BB60" i="13"/>
  <c r="K60" i="13"/>
  <c r="I60" i="13"/>
  <c r="G60" i="13"/>
  <c r="BA60" i="13" s="1"/>
  <c r="BE59" i="13"/>
  <c r="BD59" i="13"/>
  <c r="BC59" i="13"/>
  <c r="BB59" i="13"/>
  <c r="K59" i="13"/>
  <c r="I59" i="13"/>
  <c r="G59" i="13"/>
  <c r="BA59" i="13" s="1"/>
  <c r="BE58" i="13"/>
  <c r="BD58" i="13"/>
  <c r="BC58" i="13"/>
  <c r="BB58" i="13"/>
  <c r="K58" i="13"/>
  <c r="I58" i="13"/>
  <c r="G58" i="13"/>
  <c r="BA58" i="13" s="1"/>
  <c r="BE57" i="13"/>
  <c r="BD57" i="13"/>
  <c r="BC57" i="13"/>
  <c r="BB57" i="13"/>
  <c r="K57" i="13"/>
  <c r="I57" i="13"/>
  <c r="G57" i="13"/>
  <c r="BA57" i="13" s="1"/>
  <c r="BE56" i="13"/>
  <c r="BD56" i="13"/>
  <c r="BC56" i="13"/>
  <c r="BB56" i="13"/>
  <c r="K56" i="13"/>
  <c r="I56" i="13"/>
  <c r="G56" i="13"/>
  <c r="BA56" i="13" s="1"/>
  <c r="BE55" i="13"/>
  <c r="BD55" i="13"/>
  <c r="BC55" i="13"/>
  <c r="BB55" i="13"/>
  <c r="K55" i="13"/>
  <c r="I55" i="13"/>
  <c r="G55" i="13"/>
  <c r="BA55" i="13" s="1"/>
  <c r="BE54" i="13"/>
  <c r="BD54" i="13"/>
  <c r="BC54" i="13"/>
  <c r="BB54" i="13"/>
  <c r="K54" i="13"/>
  <c r="I54" i="13"/>
  <c r="G54" i="13"/>
  <c r="BA54" i="13" s="1"/>
  <c r="BE53" i="13"/>
  <c r="BD53" i="13"/>
  <c r="BC53" i="13"/>
  <c r="BB53" i="13"/>
  <c r="K53" i="13"/>
  <c r="I53" i="13"/>
  <c r="G53" i="13"/>
  <c r="BA53" i="13" s="1"/>
  <c r="BE52" i="13"/>
  <c r="BD52" i="13"/>
  <c r="BC52" i="13"/>
  <c r="BB52" i="13"/>
  <c r="K52" i="13"/>
  <c r="I52" i="13"/>
  <c r="G52" i="13"/>
  <c r="BA52" i="13" s="1"/>
  <c r="BE51" i="13"/>
  <c r="BD51" i="13"/>
  <c r="BC51" i="13"/>
  <c r="BB51" i="13"/>
  <c r="K51" i="13"/>
  <c r="I51" i="13"/>
  <c r="G51" i="13"/>
  <c r="BA51" i="13" s="1"/>
  <c r="BE50" i="13"/>
  <c r="BD50" i="13"/>
  <c r="BC50" i="13"/>
  <c r="BB50" i="13"/>
  <c r="K50" i="13"/>
  <c r="I50" i="13"/>
  <c r="G50" i="13"/>
  <c r="BA50" i="13" s="1"/>
  <c r="BE49" i="13"/>
  <c r="BD49" i="13"/>
  <c r="BC49" i="13"/>
  <c r="BB49" i="13"/>
  <c r="K49" i="13"/>
  <c r="I49" i="13"/>
  <c r="G49" i="13"/>
  <c r="B10" i="12"/>
  <c r="A10" i="12"/>
  <c r="BE46" i="13"/>
  <c r="BD46" i="13"/>
  <c r="BC46" i="13"/>
  <c r="BB46" i="13"/>
  <c r="K46" i="13"/>
  <c r="I46" i="13"/>
  <c r="G46" i="13"/>
  <c r="BA46" i="13" s="1"/>
  <c r="BE45" i="13"/>
  <c r="BD45" i="13"/>
  <c r="BC45" i="13"/>
  <c r="BB45" i="13"/>
  <c r="K45" i="13"/>
  <c r="I45" i="13"/>
  <c r="G45" i="13"/>
  <c r="BA45" i="13" s="1"/>
  <c r="BE44" i="13"/>
  <c r="BD44" i="13"/>
  <c r="BC44" i="13"/>
  <c r="BB44" i="13"/>
  <c r="K44" i="13"/>
  <c r="I44" i="13"/>
  <c r="G44" i="13"/>
  <c r="BA44" i="13" s="1"/>
  <c r="BE43" i="13"/>
  <c r="BD43" i="13"/>
  <c r="BC43" i="13"/>
  <c r="BB43" i="13"/>
  <c r="K43" i="13"/>
  <c r="I43" i="13"/>
  <c r="G43" i="13"/>
  <c r="BA43" i="13" s="1"/>
  <c r="BE42" i="13"/>
  <c r="BD42" i="13"/>
  <c r="BC42" i="13"/>
  <c r="BB42" i="13"/>
  <c r="K42" i="13"/>
  <c r="I42" i="13"/>
  <c r="BA42" i="13"/>
  <c r="BE41" i="13"/>
  <c r="BD41" i="13"/>
  <c r="BC41" i="13"/>
  <c r="BB41" i="13"/>
  <c r="K41" i="13"/>
  <c r="I41" i="13"/>
  <c r="G41" i="13"/>
  <c r="BA41" i="13" s="1"/>
  <c r="BE40" i="13"/>
  <c r="BD40" i="13"/>
  <c r="BC40" i="13"/>
  <c r="BB40" i="13"/>
  <c r="K40" i="13"/>
  <c r="I40" i="13"/>
  <c r="G40" i="13"/>
  <c r="BA40" i="13" s="1"/>
  <c r="BE39" i="13"/>
  <c r="BD39" i="13"/>
  <c r="BC39" i="13"/>
  <c r="BB39" i="13"/>
  <c r="K39" i="13"/>
  <c r="I39" i="13"/>
  <c r="G39" i="13"/>
  <c r="BA39" i="13" s="1"/>
  <c r="BE38" i="13"/>
  <c r="BD38" i="13"/>
  <c r="BC38" i="13"/>
  <c r="BB38" i="13"/>
  <c r="K38" i="13"/>
  <c r="I38" i="13"/>
  <c r="G38" i="13"/>
  <c r="BA38" i="13" s="1"/>
  <c r="BE37" i="13"/>
  <c r="BD37" i="13"/>
  <c r="BC37" i="13"/>
  <c r="BB37" i="13"/>
  <c r="K37" i="13"/>
  <c r="I37" i="13"/>
  <c r="G37" i="13"/>
  <c r="BA37" i="13" s="1"/>
  <c r="BE36" i="13"/>
  <c r="BD36" i="13"/>
  <c r="BC36" i="13"/>
  <c r="BB36" i="13"/>
  <c r="K36" i="13"/>
  <c r="I36" i="13"/>
  <c r="G36" i="13"/>
  <c r="BA36" i="13" s="1"/>
  <c r="BE35" i="13"/>
  <c r="BD35" i="13"/>
  <c r="BC35" i="13"/>
  <c r="BB35" i="13"/>
  <c r="K35" i="13"/>
  <c r="I35" i="13"/>
  <c r="G35" i="13"/>
  <c r="BA35" i="13" s="1"/>
  <c r="BE34" i="13"/>
  <c r="BD34" i="13"/>
  <c r="BC34" i="13"/>
  <c r="BB34" i="13"/>
  <c r="K34" i="13"/>
  <c r="I34" i="13"/>
  <c r="G34" i="13"/>
  <c r="BA34" i="13" s="1"/>
  <c r="BE33" i="13"/>
  <c r="BD33" i="13"/>
  <c r="BC33" i="13"/>
  <c r="BB33" i="13"/>
  <c r="K33" i="13"/>
  <c r="I33" i="13"/>
  <c r="G33" i="13"/>
  <c r="BA33" i="13" s="1"/>
  <c r="BE32" i="13"/>
  <c r="BD32" i="13"/>
  <c r="BC32" i="13"/>
  <c r="BB32" i="13"/>
  <c r="K32" i="13"/>
  <c r="I32" i="13"/>
  <c r="G32" i="13"/>
  <c r="BA32" i="13" s="1"/>
  <c r="BE31" i="13"/>
  <c r="BD31" i="13"/>
  <c r="BC31" i="13"/>
  <c r="BB31" i="13"/>
  <c r="K31" i="13"/>
  <c r="I31" i="13"/>
  <c r="G31" i="13"/>
  <c r="BA31" i="13" s="1"/>
  <c r="BE30" i="13"/>
  <c r="BD30" i="13"/>
  <c r="BC30" i="13"/>
  <c r="BB30" i="13"/>
  <c r="K30" i="13"/>
  <c r="I30" i="13"/>
  <c r="G30" i="13"/>
  <c r="BA30" i="13" s="1"/>
  <c r="BE29" i="13"/>
  <c r="BD29" i="13"/>
  <c r="BC29" i="13"/>
  <c r="BB29" i="13"/>
  <c r="K29" i="13"/>
  <c r="I29" i="13"/>
  <c r="G29" i="13"/>
  <c r="BA29" i="13" s="1"/>
  <c r="BE28" i="13"/>
  <c r="BD28" i="13"/>
  <c r="BC28" i="13"/>
  <c r="BB28" i="13"/>
  <c r="K28" i="13"/>
  <c r="I28" i="13"/>
  <c r="G28" i="13"/>
  <c r="BA28" i="13" s="1"/>
  <c r="BE27" i="13"/>
  <c r="BD27" i="13"/>
  <c r="BC27" i="13"/>
  <c r="BB27" i="13"/>
  <c r="K27" i="13"/>
  <c r="I27" i="13"/>
  <c r="G27" i="13"/>
  <c r="BA27" i="13" s="1"/>
  <c r="BE26" i="13"/>
  <c r="BD26" i="13"/>
  <c r="BC26" i="13"/>
  <c r="BB26" i="13"/>
  <c r="K26" i="13"/>
  <c r="I26" i="13"/>
  <c r="G26" i="13"/>
  <c r="BA26" i="13" s="1"/>
  <c r="BE25" i="13"/>
  <c r="BD25" i="13"/>
  <c r="BC25" i="13"/>
  <c r="BB25" i="13"/>
  <c r="K25" i="13"/>
  <c r="I25" i="13"/>
  <c r="G25" i="13"/>
  <c r="BA25" i="13" s="1"/>
  <c r="BE24" i="13"/>
  <c r="BD24" i="13"/>
  <c r="BC24" i="13"/>
  <c r="BB24" i="13"/>
  <c r="K24" i="13"/>
  <c r="I24" i="13"/>
  <c r="G24" i="13"/>
  <c r="BA24" i="13" s="1"/>
  <c r="BE23" i="13"/>
  <c r="BD23" i="13"/>
  <c r="BC23" i="13"/>
  <c r="BB23" i="13"/>
  <c r="K23" i="13"/>
  <c r="I23" i="13"/>
  <c r="G23" i="13"/>
  <c r="BA23" i="13" s="1"/>
  <c r="BE22" i="13"/>
  <c r="BD22" i="13"/>
  <c r="BC22" i="13"/>
  <c r="BB22" i="13"/>
  <c r="K22" i="13"/>
  <c r="I22" i="13"/>
  <c r="G22" i="13"/>
  <c r="BA22" i="13" s="1"/>
  <c r="BE21" i="13"/>
  <c r="BD21" i="13"/>
  <c r="BC21" i="13"/>
  <c r="BB21" i="13"/>
  <c r="K21" i="13"/>
  <c r="I21" i="13"/>
  <c r="G21" i="13"/>
  <c r="BA21" i="13" s="1"/>
  <c r="BE20" i="13"/>
  <c r="BD20" i="13"/>
  <c r="BC20" i="13"/>
  <c r="BB20" i="13"/>
  <c r="K20" i="13"/>
  <c r="I20" i="13"/>
  <c r="G20" i="13"/>
  <c r="BA20" i="13" s="1"/>
  <c r="BE19" i="13"/>
  <c r="BD19" i="13"/>
  <c r="BC19" i="13"/>
  <c r="BB19" i="13"/>
  <c r="K19" i="13"/>
  <c r="I19" i="13"/>
  <c r="G19" i="13"/>
  <c r="BA19" i="13" s="1"/>
  <c r="BE18" i="13"/>
  <c r="BD18" i="13"/>
  <c r="BC18" i="13"/>
  <c r="BB18" i="13"/>
  <c r="K18" i="13"/>
  <c r="I18" i="13"/>
  <c r="G18" i="13"/>
  <c r="BA18" i="13" s="1"/>
  <c r="B9" i="12"/>
  <c r="A9" i="12"/>
  <c r="BD47" i="13"/>
  <c r="H9" i="12" s="1"/>
  <c r="BE15" i="13"/>
  <c r="BD15" i="13"/>
  <c r="BC15" i="13"/>
  <c r="BB15" i="13"/>
  <c r="K15" i="13"/>
  <c r="I15" i="13"/>
  <c r="G15" i="13"/>
  <c r="BA15" i="13" s="1"/>
  <c r="BE13" i="13"/>
  <c r="BE16" i="13" s="1"/>
  <c r="I8" i="12" s="1"/>
  <c r="BD13" i="13"/>
  <c r="BC13" i="13"/>
  <c r="BB13" i="13"/>
  <c r="K13" i="13"/>
  <c r="I13" i="13"/>
  <c r="G13" i="13"/>
  <c r="B8" i="12"/>
  <c r="A8" i="12"/>
  <c r="BE10" i="13"/>
  <c r="BD10" i="13"/>
  <c r="BC10" i="13"/>
  <c r="BB10" i="13"/>
  <c r="K10" i="13"/>
  <c r="I10" i="13"/>
  <c r="G10" i="13"/>
  <c r="BA10" i="13" s="1"/>
  <c r="BE8" i="13"/>
  <c r="BD8" i="13"/>
  <c r="BC8" i="13"/>
  <c r="BB8" i="13"/>
  <c r="K8" i="13"/>
  <c r="I8" i="13"/>
  <c r="G8" i="13"/>
  <c r="B7" i="12"/>
  <c r="A7" i="12"/>
  <c r="E4" i="13"/>
  <c r="F3" i="13"/>
  <c r="C33" i="11"/>
  <c r="F33" i="11" s="1"/>
  <c r="C31" i="11"/>
  <c r="G7" i="11"/>
  <c r="D18" i="8"/>
  <c r="I18" i="9"/>
  <c r="G18" i="8" s="1"/>
  <c r="D17" i="8"/>
  <c r="I17" i="9"/>
  <c r="G17" i="8" s="1"/>
  <c r="D16" i="8"/>
  <c r="I16" i="9"/>
  <c r="G16" i="8" s="1"/>
  <c r="D15" i="8"/>
  <c r="I15" i="9"/>
  <c r="G15" i="8" s="1"/>
  <c r="BE65" i="10"/>
  <c r="BD65" i="10"/>
  <c r="BC65" i="10"/>
  <c r="BA65" i="10"/>
  <c r="K65" i="10"/>
  <c r="I65" i="10"/>
  <c r="G65" i="10"/>
  <c r="BB65" i="10" s="1"/>
  <c r="BE64" i="10"/>
  <c r="BD64" i="10"/>
  <c r="BC64" i="10"/>
  <c r="BA64" i="10"/>
  <c r="K64" i="10"/>
  <c r="I64" i="10"/>
  <c r="G64" i="10"/>
  <c r="BB64" i="10" s="1"/>
  <c r="BE63" i="10"/>
  <c r="BD63" i="10"/>
  <c r="BC63" i="10"/>
  <c r="BA63" i="10"/>
  <c r="K63" i="10"/>
  <c r="I63" i="10"/>
  <c r="G63" i="10"/>
  <c r="BB63" i="10" s="1"/>
  <c r="BE62" i="10"/>
  <c r="BD62" i="10"/>
  <c r="BC62" i="10"/>
  <c r="BA62" i="10"/>
  <c r="K62" i="10"/>
  <c r="I62" i="10"/>
  <c r="G62" i="10"/>
  <c r="BB62" i="10" s="1"/>
  <c r="BE61" i="10"/>
  <c r="BD61" i="10"/>
  <c r="BC61" i="10"/>
  <c r="BA61" i="10"/>
  <c r="K61" i="10"/>
  <c r="I61" i="10"/>
  <c r="G61" i="10"/>
  <c r="BB61" i="10" s="1"/>
  <c r="BE60" i="10"/>
  <c r="BD60" i="10"/>
  <c r="BC60" i="10"/>
  <c r="BA60" i="10"/>
  <c r="K60" i="10"/>
  <c r="I60" i="10"/>
  <c r="G60" i="10"/>
  <c r="BB60" i="10" s="1"/>
  <c r="BE59" i="10"/>
  <c r="BD59" i="10"/>
  <c r="BC59" i="10"/>
  <c r="BA59" i="10"/>
  <c r="BA66" i="10" s="1"/>
  <c r="E9" i="9" s="1"/>
  <c r="K59" i="10"/>
  <c r="I59" i="10"/>
  <c r="G59" i="10"/>
  <c r="BB59" i="10" s="1"/>
  <c r="B9" i="9"/>
  <c r="A9" i="9"/>
  <c r="BC66" i="10"/>
  <c r="G9" i="9" s="1"/>
  <c r="G66" i="10"/>
  <c r="BE56" i="10"/>
  <c r="BD56" i="10"/>
  <c r="BC56" i="10"/>
  <c r="BA56" i="10"/>
  <c r="K56" i="10"/>
  <c r="I56" i="10"/>
  <c r="G56" i="10"/>
  <c r="BB56" i="10" s="1"/>
  <c r="BE55" i="10"/>
  <c r="BD55" i="10"/>
  <c r="BC55" i="10"/>
  <c r="BA55" i="10"/>
  <c r="K55" i="10"/>
  <c r="I55" i="10"/>
  <c r="G55" i="10"/>
  <c r="BB55" i="10" s="1"/>
  <c r="BE52" i="10"/>
  <c r="BD52" i="10"/>
  <c r="BC52" i="10"/>
  <c r="BA52" i="10"/>
  <c r="K52" i="10"/>
  <c r="I52" i="10"/>
  <c r="G52" i="10"/>
  <c r="BB52" i="10" s="1"/>
  <c r="BE48" i="10"/>
  <c r="BD48" i="10"/>
  <c r="BC48" i="10"/>
  <c r="BA48" i="10"/>
  <c r="K48" i="10"/>
  <c r="I48" i="10"/>
  <c r="G48" i="10"/>
  <c r="BB48" i="10" s="1"/>
  <c r="BE47" i="10"/>
  <c r="BD47" i="10"/>
  <c r="BC47" i="10"/>
  <c r="BA47" i="10"/>
  <c r="K47" i="10"/>
  <c r="I47" i="10"/>
  <c r="G47" i="10"/>
  <c r="BB47" i="10" s="1"/>
  <c r="BE46" i="10"/>
  <c r="BD46" i="10"/>
  <c r="BC46" i="10"/>
  <c r="BA46" i="10"/>
  <c r="K46" i="10"/>
  <c r="I46" i="10"/>
  <c r="G46" i="10"/>
  <c r="BB46" i="10" s="1"/>
  <c r="BE45" i="10"/>
  <c r="BD45" i="10"/>
  <c r="BC45" i="10"/>
  <c r="BA45" i="10"/>
  <c r="K45" i="10"/>
  <c r="I45" i="10"/>
  <c r="G45" i="10"/>
  <c r="BB45" i="10" s="1"/>
  <c r="BE44" i="10"/>
  <c r="BD44" i="10"/>
  <c r="BC44" i="10"/>
  <c r="BA44" i="10"/>
  <c r="K44" i="10"/>
  <c r="I44" i="10"/>
  <c r="G44" i="10"/>
  <c r="BB44" i="10" s="1"/>
  <c r="BE43" i="10"/>
  <c r="BD43" i="10"/>
  <c r="BC43" i="10"/>
  <c r="BA43" i="10"/>
  <c r="K43" i="10"/>
  <c r="I43" i="10"/>
  <c r="G43" i="10"/>
  <c r="BB43" i="10" s="1"/>
  <c r="BE42" i="10"/>
  <c r="BD42" i="10"/>
  <c r="BC42" i="10"/>
  <c r="BA42" i="10"/>
  <c r="K42" i="10"/>
  <c r="I42" i="10"/>
  <c r="G42" i="10"/>
  <c r="BB42" i="10" s="1"/>
  <c r="BE41" i="10"/>
  <c r="BD41" i="10"/>
  <c r="BC41" i="10"/>
  <c r="BA41" i="10"/>
  <c r="K41" i="10"/>
  <c r="I41" i="10"/>
  <c r="G41" i="10"/>
  <c r="BB41" i="10" s="1"/>
  <c r="BE40" i="10"/>
  <c r="BD40" i="10"/>
  <c r="BC40" i="10"/>
  <c r="BA40" i="10"/>
  <c r="K40" i="10"/>
  <c r="I40" i="10"/>
  <c r="G40" i="10"/>
  <c r="BB40" i="10" s="1"/>
  <c r="BE38" i="10"/>
  <c r="BD38" i="10"/>
  <c r="BC38" i="10"/>
  <c r="BA38" i="10"/>
  <c r="BA57" i="10" s="1"/>
  <c r="E8" i="9" s="1"/>
  <c r="K38" i="10"/>
  <c r="I38" i="10"/>
  <c r="G38" i="10"/>
  <c r="BB38" i="10" s="1"/>
  <c r="B8" i="9"/>
  <c r="A8" i="9"/>
  <c r="BC57" i="10"/>
  <c r="G8" i="9" s="1"/>
  <c r="G57" i="10"/>
  <c r="BE35" i="10"/>
  <c r="BD35" i="10"/>
  <c r="BC35" i="10"/>
  <c r="BA35" i="10"/>
  <c r="K35" i="10"/>
  <c r="I35" i="10"/>
  <c r="G35" i="10"/>
  <c r="BB35" i="10" s="1"/>
  <c r="BE34" i="10"/>
  <c r="BD34" i="10"/>
  <c r="BC34" i="10"/>
  <c r="BA34" i="10"/>
  <c r="K34" i="10"/>
  <c r="I34" i="10"/>
  <c r="G34" i="10"/>
  <c r="BB34" i="10" s="1"/>
  <c r="BE33" i="10"/>
  <c r="BD33" i="10"/>
  <c r="BC33" i="10"/>
  <c r="BA33" i="10"/>
  <c r="K33" i="10"/>
  <c r="I33" i="10"/>
  <c r="G33" i="10"/>
  <c r="BB33" i="10" s="1"/>
  <c r="BE32" i="10"/>
  <c r="BD32" i="10"/>
  <c r="BC32" i="10"/>
  <c r="BA32" i="10"/>
  <c r="K32" i="10"/>
  <c r="I32" i="10"/>
  <c r="G32" i="10"/>
  <c r="BB32" i="10" s="1"/>
  <c r="BE31" i="10"/>
  <c r="BD31" i="10"/>
  <c r="BC31" i="10"/>
  <c r="BA31" i="10"/>
  <c r="K31" i="10"/>
  <c r="I31" i="10"/>
  <c r="G31" i="10"/>
  <c r="BB31" i="10" s="1"/>
  <c r="BE30" i="10"/>
  <c r="BD30" i="10"/>
  <c r="BC30" i="10"/>
  <c r="BA30" i="10"/>
  <c r="K30" i="10"/>
  <c r="I30" i="10"/>
  <c r="G30" i="10"/>
  <c r="BB30" i="10" s="1"/>
  <c r="BE29" i="10"/>
  <c r="BD29" i="10"/>
  <c r="BC29" i="10"/>
  <c r="BA29" i="10"/>
  <c r="K29" i="10"/>
  <c r="I29" i="10"/>
  <c r="G29" i="10"/>
  <c r="BB29" i="10" s="1"/>
  <c r="BE28" i="10"/>
  <c r="BD28" i="10"/>
  <c r="BC28" i="10"/>
  <c r="BA28" i="10"/>
  <c r="K28" i="10"/>
  <c r="I28" i="10"/>
  <c r="G28" i="10"/>
  <c r="BB28" i="10" s="1"/>
  <c r="BE27" i="10"/>
  <c r="BD27" i="10"/>
  <c r="BC27" i="10"/>
  <c r="BA27" i="10"/>
  <c r="K27" i="10"/>
  <c r="I27" i="10"/>
  <c r="G27" i="10"/>
  <c r="BB27" i="10" s="1"/>
  <c r="BE26" i="10"/>
  <c r="BD26" i="10"/>
  <c r="BC26" i="10"/>
  <c r="BA26" i="10"/>
  <c r="K26" i="10"/>
  <c r="I26" i="10"/>
  <c r="G26" i="10"/>
  <c r="BB26" i="10" s="1"/>
  <c r="BE25" i="10"/>
  <c r="BD25" i="10"/>
  <c r="BC25" i="10"/>
  <c r="BA25" i="10"/>
  <c r="K25" i="10"/>
  <c r="I25" i="10"/>
  <c r="G25" i="10"/>
  <c r="BB25" i="10" s="1"/>
  <c r="BE24" i="10"/>
  <c r="BD24" i="10"/>
  <c r="BC24" i="10"/>
  <c r="BA24" i="10"/>
  <c r="K24" i="10"/>
  <c r="I24" i="10"/>
  <c r="G24" i="10"/>
  <c r="BB24" i="10" s="1"/>
  <c r="BE23" i="10"/>
  <c r="BD23" i="10"/>
  <c r="BC23" i="10"/>
  <c r="BA23" i="10"/>
  <c r="K23" i="10"/>
  <c r="I23" i="10"/>
  <c r="G23" i="10"/>
  <c r="BB23" i="10" s="1"/>
  <c r="BE22" i="10"/>
  <c r="BD22" i="10"/>
  <c r="BC22" i="10"/>
  <c r="BA22" i="10"/>
  <c r="K22" i="10"/>
  <c r="I22" i="10"/>
  <c r="G22" i="10"/>
  <c r="BB22" i="10" s="1"/>
  <c r="BE21" i="10"/>
  <c r="BD21" i="10"/>
  <c r="BC21" i="10"/>
  <c r="BA21" i="10"/>
  <c r="K21" i="10"/>
  <c r="I21" i="10"/>
  <c r="G21" i="10"/>
  <c r="BB21" i="10" s="1"/>
  <c r="BE20" i="10"/>
  <c r="BD20" i="10"/>
  <c r="BC20" i="10"/>
  <c r="BA20" i="10"/>
  <c r="K20" i="10"/>
  <c r="I20" i="10"/>
  <c r="G20" i="10"/>
  <c r="BB20" i="10" s="1"/>
  <c r="BE19" i="10"/>
  <c r="BD19" i="10"/>
  <c r="BC19" i="10"/>
  <c r="BA19" i="10"/>
  <c r="K19" i="10"/>
  <c r="I19" i="10"/>
  <c r="G19" i="10"/>
  <c r="BB19" i="10" s="1"/>
  <c r="BE18" i="10"/>
  <c r="BD18" i="10"/>
  <c r="BC18" i="10"/>
  <c r="BA18" i="10"/>
  <c r="K18" i="10"/>
  <c r="I18" i="10"/>
  <c r="G18" i="10"/>
  <c r="BB18" i="10" s="1"/>
  <c r="BE17" i="10"/>
  <c r="BD17" i="10"/>
  <c r="BC17" i="10"/>
  <c r="BA17" i="10"/>
  <c r="K17" i="10"/>
  <c r="I17" i="10"/>
  <c r="G17" i="10"/>
  <c r="BB17" i="10" s="1"/>
  <c r="BE16" i="10"/>
  <c r="BD16" i="10"/>
  <c r="BC16" i="10"/>
  <c r="BA16" i="10"/>
  <c r="K16" i="10"/>
  <c r="I16" i="10"/>
  <c r="G16" i="10"/>
  <c r="BB16" i="10" s="1"/>
  <c r="BE14" i="10"/>
  <c r="BD14" i="10"/>
  <c r="BC14" i="10"/>
  <c r="BA14" i="10"/>
  <c r="K14" i="10"/>
  <c r="I14" i="10"/>
  <c r="G14" i="10"/>
  <c r="BB14" i="10" s="1"/>
  <c r="BE12" i="10"/>
  <c r="BD12" i="10"/>
  <c r="BC12" i="10"/>
  <c r="BA12" i="10"/>
  <c r="K12" i="10"/>
  <c r="I12" i="10"/>
  <c r="G12" i="10"/>
  <c r="BB12" i="10" s="1"/>
  <c r="BE11" i="10"/>
  <c r="BD11" i="10"/>
  <c r="BC11" i="10"/>
  <c r="BA11" i="10"/>
  <c r="K11" i="10"/>
  <c r="I11" i="10"/>
  <c r="G11" i="10"/>
  <c r="BB11" i="10" s="1"/>
  <c r="BE10" i="10"/>
  <c r="BD10" i="10"/>
  <c r="BC10" i="10"/>
  <c r="BA10" i="10"/>
  <c r="K10" i="10"/>
  <c r="I10" i="10"/>
  <c r="G10" i="10"/>
  <c r="BB10" i="10" s="1"/>
  <c r="BE8" i="10"/>
  <c r="BD8" i="10"/>
  <c r="BC8" i="10"/>
  <c r="BA8" i="10"/>
  <c r="BA36" i="10" s="1"/>
  <c r="E7" i="9" s="1"/>
  <c r="K8" i="10"/>
  <c r="I8" i="10"/>
  <c r="G8" i="10"/>
  <c r="BB8" i="10" s="1"/>
  <c r="B7" i="9"/>
  <c r="A7" i="9"/>
  <c r="G36" i="10"/>
  <c r="E4" i="10"/>
  <c r="F3" i="10"/>
  <c r="C33" i="8"/>
  <c r="F33" i="8" s="1"/>
  <c r="C31" i="8"/>
  <c r="G7" i="8"/>
  <c r="D18" i="5"/>
  <c r="I19" i="6"/>
  <c r="G18" i="5" s="1"/>
  <c r="D17" i="5"/>
  <c r="I18" i="6"/>
  <c r="G17" i="5" s="1"/>
  <c r="D16" i="5"/>
  <c r="I17" i="6"/>
  <c r="G16" i="5" s="1"/>
  <c r="D15" i="5"/>
  <c r="I16" i="6"/>
  <c r="G15" i="5" s="1"/>
  <c r="BE86" i="7"/>
  <c r="BD86" i="7"/>
  <c r="BC86" i="7"/>
  <c r="BA86" i="7"/>
  <c r="K86" i="7"/>
  <c r="I86" i="7"/>
  <c r="G86" i="7"/>
  <c r="BB86" i="7" s="1"/>
  <c r="BE85" i="7"/>
  <c r="BD85" i="7"/>
  <c r="BC85" i="7"/>
  <c r="BA85" i="7"/>
  <c r="K85" i="7"/>
  <c r="I85" i="7"/>
  <c r="G85" i="7"/>
  <c r="BB85" i="7" s="1"/>
  <c r="BE84" i="7"/>
  <c r="BD84" i="7"/>
  <c r="BC84" i="7"/>
  <c r="BA84" i="7"/>
  <c r="K84" i="7"/>
  <c r="I84" i="7"/>
  <c r="G84" i="7"/>
  <c r="BB84" i="7" s="1"/>
  <c r="BE83" i="7"/>
  <c r="BD83" i="7"/>
  <c r="BC83" i="7"/>
  <c r="BA83" i="7"/>
  <c r="K83" i="7"/>
  <c r="I83" i="7"/>
  <c r="G83" i="7"/>
  <c r="BB83" i="7" s="1"/>
  <c r="BE82" i="7"/>
  <c r="BD82" i="7"/>
  <c r="BC82" i="7"/>
  <c r="BA82" i="7"/>
  <c r="K82" i="7"/>
  <c r="I82" i="7"/>
  <c r="G82" i="7"/>
  <c r="BB82" i="7" s="1"/>
  <c r="BE81" i="7"/>
  <c r="BD81" i="7"/>
  <c r="BC81" i="7"/>
  <c r="BA81" i="7"/>
  <c r="K81" i="7"/>
  <c r="I81" i="7"/>
  <c r="G81" i="7"/>
  <c r="BB81" i="7" s="1"/>
  <c r="BE80" i="7"/>
  <c r="BD80" i="7"/>
  <c r="BC80" i="7"/>
  <c r="BA80" i="7"/>
  <c r="K80" i="7"/>
  <c r="I80" i="7"/>
  <c r="G80" i="7"/>
  <c r="BB80" i="7" s="1"/>
  <c r="BE79" i="7"/>
  <c r="BD79" i="7"/>
  <c r="BC79" i="7"/>
  <c r="BA79" i="7"/>
  <c r="K79" i="7"/>
  <c r="I79" i="7"/>
  <c r="G79" i="7"/>
  <c r="BB79" i="7" s="1"/>
  <c r="BE78" i="7"/>
  <c r="BD78" i="7"/>
  <c r="BC78" i="7"/>
  <c r="BA78" i="7"/>
  <c r="K78" i="7"/>
  <c r="I78" i="7"/>
  <c r="G78" i="7"/>
  <c r="BB78" i="7" s="1"/>
  <c r="BE77" i="7"/>
  <c r="BD77" i="7"/>
  <c r="BC77" i="7"/>
  <c r="BA77" i="7"/>
  <c r="K77" i="7"/>
  <c r="I77" i="7"/>
  <c r="G77" i="7"/>
  <c r="BB77" i="7" s="1"/>
  <c r="BE76" i="7"/>
  <c r="BD76" i="7"/>
  <c r="BC76" i="7"/>
  <c r="BA76" i="7"/>
  <c r="K76" i="7"/>
  <c r="I76" i="7"/>
  <c r="G76" i="7"/>
  <c r="BB76" i="7" s="1"/>
  <c r="BE75" i="7"/>
  <c r="BD75" i="7"/>
  <c r="BC75" i="7"/>
  <c r="BA75" i="7"/>
  <c r="K75" i="7"/>
  <c r="I75" i="7"/>
  <c r="G75" i="7"/>
  <c r="BB75" i="7" s="1"/>
  <c r="BE74" i="7"/>
  <c r="BD74" i="7"/>
  <c r="BC74" i="7"/>
  <c r="BA74" i="7"/>
  <c r="K74" i="7"/>
  <c r="I74" i="7"/>
  <c r="G74" i="7"/>
  <c r="BB74" i="7" s="1"/>
  <c r="BE73" i="7"/>
  <c r="BD73" i="7"/>
  <c r="BC73" i="7"/>
  <c r="BA73" i="7"/>
  <c r="K73" i="7"/>
  <c r="I73" i="7"/>
  <c r="G73" i="7"/>
  <c r="BB73" i="7" s="1"/>
  <c r="BE72" i="7"/>
  <c r="BD72" i="7"/>
  <c r="BC72" i="7"/>
  <c r="BA72" i="7"/>
  <c r="K72" i="7"/>
  <c r="I72" i="7"/>
  <c r="G72" i="7"/>
  <c r="BB72" i="7" s="1"/>
  <c r="BE71" i="7"/>
  <c r="BD71" i="7"/>
  <c r="BC71" i="7"/>
  <c r="BA71" i="7"/>
  <c r="K71" i="7"/>
  <c r="I71" i="7"/>
  <c r="G71" i="7"/>
  <c r="BB71" i="7" s="1"/>
  <c r="BE70" i="7"/>
  <c r="BD70" i="7"/>
  <c r="BC70" i="7"/>
  <c r="BA70" i="7"/>
  <c r="K70" i="7"/>
  <c r="I70" i="7"/>
  <c r="G70" i="7"/>
  <c r="BB70" i="7" s="1"/>
  <c r="BE69" i="7"/>
  <c r="BD69" i="7"/>
  <c r="BC69" i="7"/>
  <c r="BA69" i="7"/>
  <c r="K69" i="7"/>
  <c r="I69" i="7"/>
  <c r="G69" i="7"/>
  <c r="BB69" i="7" s="1"/>
  <c r="BE68" i="7"/>
  <c r="BD68" i="7"/>
  <c r="BC68" i="7"/>
  <c r="BA68" i="7"/>
  <c r="K68" i="7"/>
  <c r="I68" i="7"/>
  <c r="G68" i="7"/>
  <c r="BB68" i="7" s="1"/>
  <c r="BE67" i="7"/>
  <c r="BD67" i="7"/>
  <c r="BC67" i="7"/>
  <c r="BA67" i="7"/>
  <c r="K67" i="7"/>
  <c r="I67" i="7"/>
  <c r="G67" i="7"/>
  <c r="BB67" i="7" s="1"/>
  <c r="BE66" i="7"/>
  <c r="BD66" i="7"/>
  <c r="BC66" i="7"/>
  <c r="BA66" i="7"/>
  <c r="K66" i="7"/>
  <c r="I66" i="7"/>
  <c r="G66" i="7"/>
  <c r="BB66" i="7" s="1"/>
  <c r="BE65" i="7"/>
  <c r="BD65" i="7"/>
  <c r="BC65" i="7"/>
  <c r="BA65" i="7"/>
  <c r="K65" i="7"/>
  <c r="I65" i="7"/>
  <c r="G65" i="7"/>
  <c r="BB65" i="7" s="1"/>
  <c r="BE64" i="7"/>
  <c r="BD64" i="7"/>
  <c r="BC64" i="7"/>
  <c r="BA64" i="7"/>
  <c r="K64" i="7"/>
  <c r="I64" i="7"/>
  <c r="G64" i="7"/>
  <c r="BB64" i="7" s="1"/>
  <c r="BE63" i="7"/>
  <c r="BD63" i="7"/>
  <c r="BC63" i="7"/>
  <c r="BA63" i="7"/>
  <c r="BA87" i="7" s="1"/>
  <c r="E10" i="6" s="1"/>
  <c r="K63" i="7"/>
  <c r="I63" i="7"/>
  <c r="G63" i="7"/>
  <c r="BB63" i="7" s="1"/>
  <c r="B10" i="6"/>
  <c r="A10" i="6"/>
  <c r="BC87" i="7"/>
  <c r="G10" i="6" s="1"/>
  <c r="G87" i="7"/>
  <c r="BE60" i="7"/>
  <c r="BD60" i="7"/>
  <c r="BC60" i="7"/>
  <c r="BA60" i="7"/>
  <c r="K60" i="7"/>
  <c r="I60" i="7"/>
  <c r="G60" i="7"/>
  <c r="BB60" i="7" s="1"/>
  <c r="BE59" i="7"/>
  <c r="BD59" i="7"/>
  <c r="BC59" i="7"/>
  <c r="BA59" i="7"/>
  <c r="K59" i="7"/>
  <c r="I59" i="7"/>
  <c r="G59" i="7"/>
  <c r="BB59" i="7" s="1"/>
  <c r="BE58" i="7"/>
  <c r="BD58" i="7"/>
  <c r="BC58" i="7"/>
  <c r="BA58" i="7"/>
  <c r="K58" i="7"/>
  <c r="I58" i="7"/>
  <c r="G58" i="7"/>
  <c r="BB58" i="7" s="1"/>
  <c r="BE57" i="7"/>
  <c r="BD57" i="7"/>
  <c r="BC57" i="7"/>
  <c r="BA57" i="7"/>
  <c r="K57" i="7"/>
  <c r="I57" i="7"/>
  <c r="G57" i="7"/>
  <c r="BB57" i="7" s="1"/>
  <c r="BE56" i="7"/>
  <c r="BD56" i="7"/>
  <c r="BC56" i="7"/>
  <c r="BA56" i="7"/>
  <c r="K56" i="7"/>
  <c r="I56" i="7"/>
  <c r="G56" i="7"/>
  <c r="BB56" i="7" s="1"/>
  <c r="BE55" i="7"/>
  <c r="BD55" i="7"/>
  <c r="BC55" i="7"/>
  <c r="BA55" i="7"/>
  <c r="K55" i="7"/>
  <c r="I55" i="7"/>
  <c r="G55" i="7"/>
  <c r="BB55" i="7" s="1"/>
  <c r="BE54" i="7"/>
  <c r="BD54" i="7"/>
  <c r="BC54" i="7"/>
  <c r="BA54" i="7"/>
  <c r="K54" i="7"/>
  <c r="I54" i="7"/>
  <c r="I61" i="7" s="1"/>
  <c r="G54" i="7"/>
  <c r="BB54" i="7" s="1"/>
  <c r="B9" i="6"/>
  <c r="A9" i="6"/>
  <c r="K61" i="7"/>
  <c r="BE51" i="7"/>
  <c r="BD51" i="7"/>
  <c r="BC51" i="7"/>
  <c r="BA51" i="7"/>
  <c r="K51" i="7"/>
  <c r="I51" i="7"/>
  <c r="G51" i="7"/>
  <c r="BB51" i="7" s="1"/>
  <c r="BE50" i="7"/>
  <c r="BD50" i="7"/>
  <c r="BC50" i="7"/>
  <c r="BA50" i="7"/>
  <c r="K50" i="7"/>
  <c r="I50" i="7"/>
  <c r="G50" i="7"/>
  <c r="BB50" i="7" s="1"/>
  <c r="BE49" i="7"/>
  <c r="BD49" i="7"/>
  <c r="BC49" i="7"/>
  <c r="BA49" i="7"/>
  <c r="K49" i="7"/>
  <c r="I49" i="7"/>
  <c r="G49" i="7"/>
  <c r="BB49" i="7" s="1"/>
  <c r="BE48" i="7"/>
  <c r="BD48" i="7"/>
  <c r="BC48" i="7"/>
  <c r="BA48" i="7"/>
  <c r="K48" i="7"/>
  <c r="I48" i="7"/>
  <c r="G48" i="7"/>
  <c r="BB48" i="7" s="1"/>
  <c r="BE47" i="7"/>
  <c r="BD47" i="7"/>
  <c r="BC47" i="7"/>
  <c r="BA47" i="7"/>
  <c r="K47" i="7"/>
  <c r="I47" i="7"/>
  <c r="G47" i="7"/>
  <c r="BB47" i="7" s="1"/>
  <c r="BE46" i="7"/>
  <c r="BD46" i="7"/>
  <c r="BC46" i="7"/>
  <c r="BA46" i="7"/>
  <c r="K46" i="7"/>
  <c r="I46" i="7"/>
  <c r="G46" i="7"/>
  <c r="BB46" i="7" s="1"/>
  <c r="BE45" i="7"/>
  <c r="BD45" i="7"/>
  <c r="BC45" i="7"/>
  <c r="BA45" i="7"/>
  <c r="K45" i="7"/>
  <c r="I45" i="7"/>
  <c r="G45" i="7"/>
  <c r="BB45" i="7" s="1"/>
  <c r="BE44" i="7"/>
  <c r="BD44" i="7"/>
  <c r="BC44" i="7"/>
  <c r="BA44" i="7"/>
  <c r="K44" i="7"/>
  <c r="I44" i="7"/>
  <c r="G44" i="7"/>
  <c r="BB44" i="7" s="1"/>
  <c r="BE43" i="7"/>
  <c r="BD43" i="7"/>
  <c r="BC43" i="7"/>
  <c r="BA43" i="7"/>
  <c r="K43" i="7"/>
  <c r="I43" i="7"/>
  <c r="G43" i="7"/>
  <c r="BB43" i="7" s="1"/>
  <c r="BE42" i="7"/>
  <c r="BD42" i="7"/>
  <c r="BC42" i="7"/>
  <c r="BA42" i="7"/>
  <c r="K42" i="7"/>
  <c r="I42" i="7"/>
  <c r="G42" i="7"/>
  <c r="BB42" i="7" s="1"/>
  <c r="BE41" i="7"/>
  <c r="BD41" i="7"/>
  <c r="BC41" i="7"/>
  <c r="BA41" i="7"/>
  <c r="K41" i="7"/>
  <c r="I41" i="7"/>
  <c r="G41" i="7"/>
  <c r="BB41" i="7" s="1"/>
  <c r="BE40" i="7"/>
  <c r="BD40" i="7"/>
  <c r="BC40" i="7"/>
  <c r="BA40" i="7"/>
  <c r="K40" i="7"/>
  <c r="I40" i="7"/>
  <c r="G40" i="7"/>
  <c r="BB40" i="7" s="1"/>
  <c r="BE39" i="7"/>
  <c r="BD39" i="7"/>
  <c r="BC39" i="7"/>
  <c r="BA39" i="7"/>
  <c r="K39" i="7"/>
  <c r="I39" i="7"/>
  <c r="G39" i="7"/>
  <c r="BB39" i="7" s="1"/>
  <c r="BE38" i="7"/>
  <c r="BD38" i="7"/>
  <c r="BC38" i="7"/>
  <c r="BA38" i="7"/>
  <c r="K38" i="7"/>
  <c r="I38" i="7"/>
  <c r="G38" i="7"/>
  <c r="BB38" i="7" s="1"/>
  <c r="BE37" i="7"/>
  <c r="BD37" i="7"/>
  <c r="BC37" i="7"/>
  <c r="BA37" i="7"/>
  <c r="K37" i="7"/>
  <c r="I37" i="7"/>
  <c r="G37" i="7"/>
  <c r="BB37" i="7" s="1"/>
  <c r="BE36" i="7"/>
  <c r="BD36" i="7"/>
  <c r="BC36" i="7"/>
  <c r="BA36" i="7"/>
  <c r="K36" i="7"/>
  <c r="I36" i="7"/>
  <c r="G36" i="7"/>
  <c r="BB36" i="7" s="1"/>
  <c r="BE35" i="7"/>
  <c r="BD35" i="7"/>
  <c r="BC35" i="7"/>
  <c r="BA35" i="7"/>
  <c r="K35" i="7"/>
  <c r="I35" i="7"/>
  <c r="G35" i="7"/>
  <c r="BB35" i="7" s="1"/>
  <c r="BE34" i="7"/>
  <c r="BD34" i="7"/>
  <c r="BC34" i="7"/>
  <c r="BA34" i="7"/>
  <c r="K34" i="7"/>
  <c r="I34" i="7"/>
  <c r="G34" i="7"/>
  <c r="BB34" i="7" s="1"/>
  <c r="BE33" i="7"/>
  <c r="BD33" i="7"/>
  <c r="BC33" i="7"/>
  <c r="BA33" i="7"/>
  <c r="K33" i="7"/>
  <c r="I33" i="7"/>
  <c r="G33" i="7"/>
  <c r="BB33" i="7" s="1"/>
  <c r="BE32" i="7"/>
  <c r="BD32" i="7"/>
  <c r="BC32" i="7"/>
  <c r="BA32" i="7"/>
  <c r="K32" i="7"/>
  <c r="I32" i="7"/>
  <c r="G32" i="7"/>
  <c r="BB32" i="7" s="1"/>
  <c r="BE31" i="7"/>
  <c r="BD31" i="7"/>
  <c r="BC31" i="7"/>
  <c r="BA31" i="7"/>
  <c r="K31" i="7"/>
  <c r="I31" i="7"/>
  <c r="G31" i="7"/>
  <c r="BB31" i="7" s="1"/>
  <c r="BE30" i="7"/>
  <c r="BD30" i="7"/>
  <c r="BC30" i="7"/>
  <c r="BC52" i="7" s="1"/>
  <c r="G8" i="6" s="1"/>
  <c r="BA30" i="7"/>
  <c r="K30" i="7"/>
  <c r="I30" i="7"/>
  <c r="G30" i="7"/>
  <c r="BB30" i="7" s="1"/>
  <c r="B8" i="6"/>
  <c r="A8" i="6"/>
  <c r="BD52" i="7"/>
  <c r="H8" i="6" s="1"/>
  <c r="I52" i="7"/>
  <c r="BE27" i="7"/>
  <c r="BD27" i="7"/>
  <c r="BC27" i="7"/>
  <c r="BA27" i="7"/>
  <c r="K27" i="7"/>
  <c r="I27" i="7"/>
  <c r="G27" i="7"/>
  <c r="BB27" i="7" s="1"/>
  <c r="BE26" i="7"/>
  <c r="BD26" i="7"/>
  <c r="BC26" i="7"/>
  <c r="BA26" i="7"/>
  <c r="K26" i="7"/>
  <c r="I26" i="7"/>
  <c r="G26" i="7"/>
  <c r="BB26" i="7" s="1"/>
  <c r="BE25" i="7"/>
  <c r="BD25" i="7"/>
  <c r="BC25" i="7"/>
  <c r="BA25" i="7"/>
  <c r="K25" i="7"/>
  <c r="I25" i="7"/>
  <c r="G25" i="7"/>
  <c r="BB25" i="7" s="1"/>
  <c r="BE24" i="7"/>
  <c r="BD24" i="7"/>
  <c r="BC24" i="7"/>
  <c r="BA24" i="7"/>
  <c r="K24" i="7"/>
  <c r="I24" i="7"/>
  <c r="G24" i="7"/>
  <c r="BB24" i="7" s="1"/>
  <c r="BE23" i="7"/>
  <c r="BD23" i="7"/>
  <c r="BC23" i="7"/>
  <c r="BA23" i="7"/>
  <c r="K23" i="7"/>
  <c r="I23" i="7"/>
  <c r="G23" i="7"/>
  <c r="BB23" i="7" s="1"/>
  <c r="BE22" i="7"/>
  <c r="BD22" i="7"/>
  <c r="BC22" i="7"/>
  <c r="BA22" i="7"/>
  <c r="K22" i="7"/>
  <c r="I22" i="7"/>
  <c r="G22" i="7"/>
  <c r="BB22" i="7" s="1"/>
  <c r="BE21" i="7"/>
  <c r="BD21" i="7"/>
  <c r="BC21" i="7"/>
  <c r="BA21" i="7"/>
  <c r="K21" i="7"/>
  <c r="I21" i="7"/>
  <c r="G21" i="7"/>
  <c r="BB21" i="7" s="1"/>
  <c r="BE20" i="7"/>
  <c r="BD20" i="7"/>
  <c r="BC20" i="7"/>
  <c r="BA20" i="7"/>
  <c r="K20" i="7"/>
  <c r="I20" i="7"/>
  <c r="G20" i="7"/>
  <c r="BB20" i="7" s="1"/>
  <c r="BE19" i="7"/>
  <c r="BD19" i="7"/>
  <c r="BC19" i="7"/>
  <c r="BA19" i="7"/>
  <c r="K19" i="7"/>
  <c r="I19" i="7"/>
  <c r="G19" i="7"/>
  <c r="BB19" i="7" s="1"/>
  <c r="BE18" i="7"/>
  <c r="BD18" i="7"/>
  <c r="BC18" i="7"/>
  <c r="BA18" i="7"/>
  <c r="K18" i="7"/>
  <c r="I18" i="7"/>
  <c r="G18" i="7"/>
  <c r="BB18" i="7" s="1"/>
  <c r="BE17" i="7"/>
  <c r="BD17" i="7"/>
  <c r="BC17" i="7"/>
  <c r="BA17" i="7"/>
  <c r="K17" i="7"/>
  <c r="I17" i="7"/>
  <c r="G17" i="7"/>
  <c r="BB17" i="7" s="1"/>
  <c r="BE16" i="7"/>
  <c r="BD16" i="7"/>
  <c r="BC16" i="7"/>
  <c r="BA16" i="7"/>
  <c r="K16" i="7"/>
  <c r="I16" i="7"/>
  <c r="G16" i="7"/>
  <c r="BB16" i="7" s="1"/>
  <c r="BE15" i="7"/>
  <c r="BD15" i="7"/>
  <c r="BC15" i="7"/>
  <c r="BA15" i="7"/>
  <c r="K15" i="7"/>
  <c r="I15" i="7"/>
  <c r="G15" i="7"/>
  <c r="BB15" i="7" s="1"/>
  <c r="BE14" i="7"/>
  <c r="BD14" i="7"/>
  <c r="BC14" i="7"/>
  <c r="BA14" i="7"/>
  <c r="K14" i="7"/>
  <c r="I14" i="7"/>
  <c r="G14" i="7"/>
  <c r="BB14" i="7" s="1"/>
  <c r="BE13" i="7"/>
  <c r="BD13" i="7"/>
  <c r="BC13" i="7"/>
  <c r="BA13" i="7"/>
  <c r="K13" i="7"/>
  <c r="I13" i="7"/>
  <c r="G13" i="7"/>
  <c r="BB13" i="7" s="1"/>
  <c r="BE12" i="7"/>
  <c r="BD12" i="7"/>
  <c r="BC12" i="7"/>
  <c r="BA12" i="7"/>
  <c r="K12" i="7"/>
  <c r="I12" i="7"/>
  <c r="G12" i="7"/>
  <c r="BB12" i="7" s="1"/>
  <c r="BE11" i="7"/>
  <c r="BD11" i="7"/>
  <c r="BC11" i="7"/>
  <c r="BA11" i="7"/>
  <c r="K11" i="7"/>
  <c r="I11" i="7"/>
  <c r="G11" i="7"/>
  <c r="BB11" i="7" s="1"/>
  <c r="BE10" i="7"/>
  <c r="BD10" i="7"/>
  <c r="BC10" i="7"/>
  <c r="BA10" i="7"/>
  <c r="K10" i="7"/>
  <c r="I10" i="7"/>
  <c r="G10" i="7"/>
  <c r="BB10" i="7" s="1"/>
  <c r="BE9" i="7"/>
  <c r="BD9" i="7"/>
  <c r="BC9" i="7"/>
  <c r="BA9" i="7"/>
  <c r="K9" i="7"/>
  <c r="I9" i="7"/>
  <c r="G9" i="7"/>
  <c r="BB9" i="7" s="1"/>
  <c r="BE8" i="7"/>
  <c r="BD8" i="7"/>
  <c r="BD28" i="7" s="1"/>
  <c r="H7" i="6" s="1"/>
  <c r="BC8" i="7"/>
  <c r="BA8" i="7"/>
  <c r="K8" i="7"/>
  <c r="I8" i="7"/>
  <c r="I28" i="7" s="1"/>
  <c r="G8" i="7"/>
  <c r="BB8" i="7" s="1"/>
  <c r="B7" i="6"/>
  <c r="A7" i="6"/>
  <c r="BE28" i="7"/>
  <c r="I7" i="6" s="1"/>
  <c r="K28" i="7"/>
  <c r="E4" i="7"/>
  <c r="F3" i="7"/>
  <c r="C33" i="5"/>
  <c r="F33" i="5" s="1"/>
  <c r="C31" i="5"/>
  <c r="G7" i="5"/>
  <c r="D18" i="2"/>
  <c r="I36" i="3"/>
  <c r="G18" i="2" s="1"/>
  <c r="D17" i="2"/>
  <c r="I35" i="3"/>
  <c r="G17" i="2" s="1"/>
  <c r="D16" i="2"/>
  <c r="I34" i="3"/>
  <c r="G16" i="2" s="1"/>
  <c r="D15" i="2"/>
  <c r="I33" i="3"/>
  <c r="BE656" i="4"/>
  <c r="BD656" i="4"/>
  <c r="BC656" i="4"/>
  <c r="BB656" i="4"/>
  <c r="K656" i="4"/>
  <c r="I656" i="4"/>
  <c r="G656" i="4"/>
  <c r="BA656" i="4" s="1"/>
  <c r="BE655" i="4"/>
  <c r="BD655" i="4"/>
  <c r="BC655" i="4"/>
  <c r="BB655" i="4"/>
  <c r="K655" i="4"/>
  <c r="I655" i="4"/>
  <c r="G655" i="4"/>
  <c r="BA655" i="4" s="1"/>
  <c r="BE654" i="4"/>
  <c r="BD654" i="4"/>
  <c r="BC654" i="4"/>
  <c r="BB654" i="4"/>
  <c r="K654" i="4"/>
  <c r="I654" i="4"/>
  <c r="G654" i="4"/>
  <c r="BA654" i="4" s="1"/>
  <c r="BE653" i="4"/>
  <c r="BD653" i="4"/>
  <c r="BC653" i="4"/>
  <c r="BB653" i="4"/>
  <c r="K653" i="4"/>
  <c r="I653" i="4"/>
  <c r="G653" i="4"/>
  <c r="BA653" i="4" s="1"/>
  <c r="BE652" i="4"/>
  <c r="BD652" i="4"/>
  <c r="BC652" i="4"/>
  <c r="BB652" i="4"/>
  <c r="K652" i="4"/>
  <c r="I652" i="4"/>
  <c r="G652" i="4"/>
  <c r="BA652" i="4" s="1"/>
  <c r="BE651" i="4"/>
  <c r="BD651" i="4"/>
  <c r="BC651" i="4"/>
  <c r="BB651" i="4"/>
  <c r="K651" i="4"/>
  <c r="I651" i="4"/>
  <c r="G651" i="4"/>
  <c r="BA651" i="4" s="1"/>
  <c r="B27" i="3"/>
  <c r="A27" i="3"/>
  <c r="BE625" i="4"/>
  <c r="BD625" i="4"/>
  <c r="BC625" i="4"/>
  <c r="BA625" i="4"/>
  <c r="K625" i="4"/>
  <c r="I625" i="4"/>
  <c r="BB625" i="4"/>
  <c r="BE624" i="4"/>
  <c r="BD624" i="4"/>
  <c r="BC624" i="4"/>
  <c r="BA624" i="4"/>
  <c r="K624" i="4"/>
  <c r="I624" i="4"/>
  <c r="G624" i="4"/>
  <c r="BB624" i="4" s="1"/>
  <c r="BE623" i="4"/>
  <c r="BD623" i="4"/>
  <c r="BC623" i="4"/>
  <c r="BA623" i="4"/>
  <c r="K623" i="4"/>
  <c r="I623" i="4"/>
  <c r="G623" i="4"/>
  <c r="BB623" i="4" s="1"/>
  <c r="BE622" i="4"/>
  <c r="BD622" i="4"/>
  <c r="BC622" i="4"/>
  <c r="BA622" i="4"/>
  <c r="K622" i="4"/>
  <c r="I622" i="4"/>
  <c r="G622" i="4"/>
  <c r="BB622" i="4" s="1"/>
  <c r="BE621" i="4"/>
  <c r="BD621" i="4"/>
  <c r="BC621" i="4"/>
  <c r="BA621" i="4"/>
  <c r="K621" i="4"/>
  <c r="I621" i="4"/>
  <c r="G621" i="4"/>
  <c r="BB621" i="4" s="1"/>
  <c r="BE620" i="4"/>
  <c r="BD620" i="4"/>
  <c r="BC620" i="4"/>
  <c r="BA620" i="4"/>
  <c r="K620" i="4"/>
  <c r="I620" i="4"/>
  <c r="G620" i="4"/>
  <c r="BB620" i="4" s="1"/>
  <c r="BE619" i="4"/>
  <c r="BD619" i="4"/>
  <c r="BC619" i="4"/>
  <c r="BA619" i="4"/>
  <c r="K619" i="4"/>
  <c r="I619" i="4"/>
  <c r="G619" i="4"/>
  <c r="BB619" i="4" s="1"/>
  <c r="BE618" i="4"/>
  <c r="BD618" i="4"/>
  <c r="BC618" i="4"/>
  <c r="BA618" i="4"/>
  <c r="K618" i="4"/>
  <c r="I618" i="4"/>
  <c r="G618" i="4"/>
  <c r="BB618" i="4" s="1"/>
  <c r="BE617" i="4"/>
  <c r="BD617" i="4"/>
  <c r="BC617" i="4"/>
  <c r="BA617" i="4"/>
  <c r="K617" i="4"/>
  <c r="I617" i="4"/>
  <c r="G617" i="4"/>
  <c r="BB617" i="4" s="1"/>
  <c r="BE616" i="4"/>
  <c r="BD616" i="4"/>
  <c r="BC616" i="4"/>
  <c r="BA616" i="4"/>
  <c r="K616" i="4"/>
  <c r="I616" i="4"/>
  <c r="G616" i="4"/>
  <c r="BB616" i="4" s="1"/>
  <c r="BE615" i="4"/>
  <c r="BD615" i="4"/>
  <c r="BC615" i="4"/>
  <c r="BA615" i="4"/>
  <c r="K615" i="4"/>
  <c r="I615" i="4"/>
  <c r="G615" i="4"/>
  <c r="BB615" i="4" s="1"/>
  <c r="BE614" i="4"/>
  <c r="BD614" i="4"/>
  <c r="BC614" i="4"/>
  <c r="BA614" i="4"/>
  <c r="K614" i="4"/>
  <c r="I614" i="4"/>
  <c r="G614" i="4"/>
  <c r="BB614" i="4" s="1"/>
  <c r="BE613" i="4"/>
  <c r="BD613" i="4"/>
  <c r="BC613" i="4"/>
  <c r="BA613" i="4"/>
  <c r="K613" i="4"/>
  <c r="I613" i="4"/>
  <c r="G613" i="4"/>
  <c r="BB613" i="4" s="1"/>
  <c r="BE612" i="4"/>
  <c r="BD612" i="4"/>
  <c r="BC612" i="4"/>
  <c r="BA612" i="4"/>
  <c r="K612" i="4"/>
  <c r="I612" i="4"/>
  <c r="G612" i="4"/>
  <c r="BB612" i="4" s="1"/>
  <c r="BE611" i="4"/>
  <c r="BD611" i="4"/>
  <c r="BC611" i="4"/>
  <c r="BA611" i="4"/>
  <c r="K611" i="4"/>
  <c r="I611" i="4"/>
  <c r="G611" i="4"/>
  <c r="BB611" i="4" s="1"/>
  <c r="BE610" i="4"/>
  <c r="BD610" i="4"/>
  <c r="BC610" i="4"/>
  <c r="BA610" i="4"/>
  <c r="K610" i="4"/>
  <c r="I610" i="4"/>
  <c r="G610" i="4"/>
  <c r="BB610" i="4" s="1"/>
  <c r="BE609" i="4"/>
  <c r="BD609" i="4"/>
  <c r="BC609" i="4"/>
  <c r="BA609" i="4"/>
  <c r="K609" i="4"/>
  <c r="I609" i="4"/>
  <c r="G609" i="4"/>
  <c r="BB609" i="4" s="1"/>
  <c r="BE608" i="4"/>
  <c r="BD608" i="4"/>
  <c r="BC608" i="4"/>
  <c r="BA608" i="4"/>
  <c r="K608" i="4"/>
  <c r="I608" i="4"/>
  <c r="G608" i="4"/>
  <c r="BB608" i="4" s="1"/>
  <c r="BE607" i="4"/>
  <c r="BD607" i="4"/>
  <c r="BC607" i="4"/>
  <c r="BA607" i="4"/>
  <c r="K607" i="4"/>
  <c r="I607" i="4"/>
  <c r="G607" i="4"/>
  <c r="BB607" i="4" s="1"/>
  <c r="BE606" i="4"/>
  <c r="BD606" i="4"/>
  <c r="BC606" i="4"/>
  <c r="BA606" i="4"/>
  <c r="K606" i="4"/>
  <c r="I606" i="4"/>
  <c r="G606" i="4"/>
  <c r="BB606" i="4" s="1"/>
  <c r="BE605" i="4"/>
  <c r="BD605" i="4"/>
  <c r="BC605" i="4"/>
  <c r="BA605" i="4"/>
  <c r="K605" i="4"/>
  <c r="I605" i="4"/>
  <c r="G605" i="4"/>
  <c r="BB605" i="4" s="1"/>
  <c r="BE604" i="4"/>
  <c r="BD604" i="4"/>
  <c r="BC604" i="4"/>
  <c r="BA604" i="4"/>
  <c r="K604" i="4"/>
  <c r="I604" i="4"/>
  <c r="G604" i="4"/>
  <c r="BB604" i="4" s="1"/>
  <c r="BE603" i="4"/>
  <c r="BD603" i="4"/>
  <c r="BC603" i="4"/>
  <c r="BA603" i="4"/>
  <c r="K603" i="4"/>
  <c r="I603" i="4"/>
  <c r="G603" i="4"/>
  <c r="BB603" i="4" s="1"/>
  <c r="BE602" i="4"/>
  <c r="BD602" i="4"/>
  <c r="BC602" i="4"/>
  <c r="BA602" i="4"/>
  <c r="K602" i="4"/>
  <c r="I602" i="4"/>
  <c r="G602" i="4"/>
  <c r="BB602" i="4" s="1"/>
  <c r="BE601" i="4"/>
  <c r="BD601" i="4"/>
  <c r="BC601" i="4"/>
  <c r="BA601" i="4"/>
  <c r="K601" i="4"/>
  <c r="I601" i="4"/>
  <c r="G601" i="4"/>
  <c r="BB601" i="4" s="1"/>
  <c r="BE598" i="4"/>
  <c r="BD598" i="4"/>
  <c r="BC598" i="4"/>
  <c r="BA598" i="4"/>
  <c r="K598" i="4"/>
  <c r="I598" i="4"/>
  <c r="G598" i="4"/>
  <c r="BB598" i="4" s="1"/>
  <c r="BE597" i="4"/>
  <c r="BD597" i="4"/>
  <c r="BC597" i="4"/>
  <c r="BA597" i="4"/>
  <c r="K597" i="4"/>
  <c r="I597" i="4"/>
  <c r="G597" i="4"/>
  <c r="BB597" i="4" s="1"/>
  <c r="BE596" i="4"/>
  <c r="BD596" i="4"/>
  <c r="BC596" i="4"/>
  <c r="BA596" i="4"/>
  <c r="K596" i="4"/>
  <c r="I596" i="4"/>
  <c r="G596" i="4"/>
  <c r="BB596" i="4" s="1"/>
  <c r="BE594" i="4"/>
  <c r="BD594" i="4"/>
  <c r="BC594" i="4"/>
  <c r="BA594" i="4"/>
  <c r="K594" i="4"/>
  <c r="I594" i="4"/>
  <c r="G594" i="4"/>
  <c r="BB594" i="4" s="1"/>
  <c r="BE593" i="4"/>
  <c r="BD593" i="4"/>
  <c r="BC593" i="4"/>
  <c r="BA593" i="4"/>
  <c r="K593" i="4"/>
  <c r="I593" i="4"/>
  <c r="G593" i="4"/>
  <c r="BB593" i="4" s="1"/>
  <c r="BE592" i="4"/>
  <c r="BD592" i="4"/>
  <c r="BC592" i="4"/>
  <c r="BA592" i="4"/>
  <c r="K592" i="4"/>
  <c r="I592" i="4"/>
  <c r="G592" i="4"/>
  <c r="BB592" i="4" s="1"/>
  <c r="BE591" i="4"/>
  <c r="BD591" i="4"/>
  <c r="BC591" i="4"/>
  <c r="BA591" i="4"/>
  <c r="K591" i="4"/>
  <c r="I591" i="4"/>
  <c r="G591" i="4"/>
  <c r="BB591" i="4" s="1"/>
  <c r="BE590" i="4"/>
  <c r="BD590" i="4"/>
  <c r="BC590" i="4"/>
  <c r="BA590" i="4"/>
  <c r="K590" i="4"/>
  <c r="I590" i="4"/>
  <c r="G590" i="4"/>
  <c r="BB590" i="4" s="1"/>
  <c r="BE589" i="4"/>
  <c r="BD589" i="4"/>
  <c r="BC589" i="4"/>
  <c r="BA589" i="4"/>
  <c r="K589" i="4"/>
  <c r="I589" i="4"/>
  <c r="G589" i="4"/>
  <c r="BB589" i="4" s="1"/>
  <c r="BE588" i="4"/>
  <c r="BD588" i="4"/>
  <c r="BC588" i="4"/>
  <c r="BA588" i="4"/>
  <c r="K588" i="4"/>
  <c r="I588" i="4"/>
  <c r="G588" i="4"/>
  <c r="BB588" i="4" s="1"/>
  <c r="BE587" i="4"/>
  <c r="BD587" i="4"/>
  <c r="BC587" i="4"/>
  <c r="BA587" i="4"/>
  <c r="K587" i="4"/>
  <c r="I587" i="4"/>
  <c r="G587" i="4"/>
  <c r="BB587" i="4" s="1"/>
  <c r="BE586" i="4"/>
  <c r="BD586" i="4"/>
  <c r="BC586" i="4"/>
  <c r="BA586" i="4"/>
  <c r="K586" i="4"/>
  <c r="I586" i="4"/>
  <c r="G586" i="4"/>
  <c r="BB586" i="4" s="1"/>
  <c r="BE585" i="4"/>
  <c r="BD585" i="4"/>
  <c r="BC585" i="4"/>
  <c r="BA585" i="4"/>
  <c r="K585" i="4"/>
  <c r="I585" i="4"/>
  <c r="G585" i="4"/>
  <c r="BB585" i="4" s="1"/>
  <c r="BE584" i="4"/>
  <c r="BD584" i="4"/>
  <c r="BC584" i="4"/>
  <c r="BA584" i="4"/>
  <c r="K584" i="4"/>
  <c r="I584" i="4"/>
  <c r="G584" i="4"/>
  <c r="BB584" i="4" s="1"/>
  <c r="BE583" i="4"/>
  <c r="BD583" i="4"/>
  <c r="BC583" i="4"/>
  <c r="BA583" i="4"/>
  <c r="K583" i="4"/>
  <c r="I583" i="4"/>
  <c r="G583" i="4"/>
  <c r="BB583" i="4" s="1"/>
  <c r="BE582" i="4"/>
  <c r="BD582" i="4"/>
  <c r="BC582" i="4"/>
  <c r="BA582" i="4"/>
  <c r="K582" i="4"/>
  <c r="I582" i="4"/>
  <c r="G582" i="4"/>
  <c r="BB582" i="4" s="1"/>
  <c r="BE581" i="4"/>
  <c r="BD581" i="4"/>
  <c r="BC581" i="4"/>
  <c r="BA581" i="4"/>
  <c r="K581" i="4"/>
  <c r="I581" i="4"/>
  <c r="G581" i="4"/>
  <c r="BB581" i="4" s="1"/>
  <c r="BE580" i="4"/>
  <c r="BD580" i="4"/>
  <c r="BC580" i="4"/>
  <c r="BA580" i="4"/>
  <c r="K580" i="4"/>
  <c r="I580" i="4"/>
  <c r="G580" i="4"/>
  <c r="BB580" i="4" s="1"/>
  <c r="BE579" i="4"/>
  <c r="BD579" i="4"/>
  <c r="BC579" i="4"/>
  <c r="BA579" i="4"/>
  <c r="K579" i="4"/>
  <c r="I579" i="4"/>
  <c r="G579" i="4"/>
  <c r="BB579" i="4" s="1"/>
  <c r="BE578" i="4"/>
  <c r="BD578" i="4"/>
  <c r="BC578" i="4"/>
  <c r="BA578" i="4"/>
  <c r="K578" i="4"/>
  <c r="I578" i="4"/>
  <c r="G578" i="4"/>
  <c r="BB578" i="4" s="1"/>
  <c r="BE577" i="4"/>
  <c r="BD577" i="4"/>
  <c r="BC577" i="4"/>
  <c r="BA577" i="4"/>
  <c r="K577" i="4"/>
  <c r="I577" i="4"/>
  <c r="G577" i="4"/>
  <c r="B26" i="3"/>
  <c r="A26" i="3"/>
  <c r="BE574" i="4"/>
  <c r="BD574" i="4"/>
  <c r="BC574" i="4"/>
  <c r="BA574" i="4"/>
  <c r="K574" i="4"/>
  <c r="I574" i="4"/>
  <c r="BB574" i="4"/>
  <c r="BE573" i="4"/>
  <c r="BD573" i="4"/>
  <c r="BC573" i="4"/>
  <c r="BA573" i="4"/>
  <c r="K573" i="4"/>
  <c r="I573" i="4"/>
  <c r="G573" i="4"/>
  <c r="BB573" i="4" s="1"/>
  <c r="BE572" i="4"/>
  <c r="BD572" i="4"/>
  <c r="BC572" i="4"/>
  <c r="BA572" i="4"/>
  <c r="K572" i="4"/>
  <c r="I572" i="4"/>
  <c r="G572" i="4"/>
  <c r="BB572" i="4" s="1"/>
  <c r="BE571" i="4"/>
  <c r="BD571" i="4"/>
  <c r="BC571" i="4"/>
  <c r="BA571" i="4"/>
  <c r="K571" i="4"/>
  <c r="I571" i="4"/>
  <c r="G571" i="4"/>
  <c r="BB571" i="4" s="1"/>
  <c r="BE570" i="4"/>
  <c r="BD570" i="4"/>
  <c r="BC570" i="4"/>
  <c r="BA570" i="4"/>
  <c r="K570" i="4"/>
  <c r="I570" i="4"/>
  <c r="G570" i="4"/>
  <c r="BB570" i="4" s="1"/>
  <c r="BE569" i="4"/>
  <c r="BD569" i="4"/>
  <c r="BC569" i="4"/>
  <c r="BA569" i="4"/>
  <c r="K569" i="4"/>
  <c r="I569" i="4"/>
  <c r="G569" i="4"/>
  <c r="BB569" i="4" s="1"/>
  <c r="BE568" i="4"/>
  <c r="BD568" i="4"/>
  <c r="BC568" i="4"/>
  <c r="BA568" i="4"/>
  <c r="K568" i="4"/>
  <c r="I568" i="4"/>
  <c r="G568" i="4"/>
  <c r="BB568" i="4" s="1"/>
  <c r="BE567" i="4"/>
  <c r="BD567" i="4"/>
  <c r="BC567" i="4"/>
  <c r="BA567" i="4"/>
  <c r="K567" i="4"/>
  <c r="I567" i="4"/>
  <c r="G567" i="4"/>
  <c r="BB567" i="4" s="1"/>
  <c r="B25" i="3"/>
  <c r="A25" i="3"/>
  <c r="BE563" i="4"/>
  <c r="BD563" i="4"/>
  <c r="BC563" i="4"/>
  <c r="BA563" i="4"/>
  <c r="K563" i="4"/>
  <c r="I563" i="4"/>
  <c r="G563" i="4"/>
  <c r="BB563" i="4" s="1"/>
  <c r="BE561" i="4"/>
  <c r="BD561" i="4"/>
  <c r="BC561" i="4"/>
  <c r="BA561" i="4"/>
  <c r="K561" i="4"/>
  <c r="I561" i="4"/>
  <c r="G561" i="4"/>
  <c r="BB561" i="4" s="1"/>
  <c r="BE559" i="4"/>
  <c r="BD559" i="4"/>
  <c r="BC559" i="4"/>
  <c r="BA559" i="4"/>
  <c r="K559" i="4"/>
  <c r="I559" i="4"/>
  <c r="G559" i="4"/>
  <c r="BB559" i="4" s="1"/>
  <c r="BE547" i="4"/>
  <c r="BD547" i="4"/>
  <c r="BC547" i="4"/>
  <c r="BA547" i="4"/>
  <c r="K547" i="4"/>
  <c r="I547" i="4"/>
  <c r="G547" i="4"/>
  <c r="BB547" i="4" s="1"/>
  <c r="BE545" i="4"/>
  <c r="BD545" i="4"/>
  <c r="BC545" i="4"/>
  <c r="BA545" i="4"/>
  <c r="K545" i="4"/>
  <c r="I545" i="4"/>
  <c r="G545" i="4"/>
  <c r="BB545" i="4" s="1"/>
  <c r="BE538" i="4"/>
  <c r="BD538" i="4"/>
  <c r="BC538" i="4"/>
  <c r="BA538" i="4"/>
  <c r="K538" i="4"/>
  <c r="I538" i="4"/>
  <c r="G538" i="4"/>
  <c r="BB538" i="4" s="1"/>
  <c r="BE536" i="4"/>
  <c r="BD536" i="4"/>
  <c r="BC536" i="4"/>
  <c r="BA536" i="4"/>
  <c r="K536" i="4"/>
  <c r="I536" i="4"/>
  <c r="G536" i="4"/>
  <c r="BB536" i="4" s="1"/>
  <c r="BE534" i="4"/>
  <c r="BD534" i="4"/>
  <c r="BC534" i="4"/>
  <c r="BA534" i="4"/>
  <c r="K534" i="4"/>
  <c r="I534" i="4"/>
  <c r="G534" i="4"/>
  <c r="BB534" i="4" s="1"/>
  <c r="BE528" i="4"/>
  <c r="BD528" i="4"/>
  <c r="BC528" i="4"/>
  <c r="BA528" i="4"/>
  <c r="K528" i="4"/>
  <c r="I528" i="4"/>
  <c r="G528" i="4"/>
  <c r="BB528" i="4" s="1"/>
  <c r="BE518" i="4"/>
  <c r="BD518" i="4"/>
  <c r="BC518" i="4"/>
  <c r="BA518" i="4"/>
  <c r="K518" i="4"/>
  <c r="I518" i="4"/>
  <c r="G518" i="4"/>
  <c r="BB518" i="4" s="1"/>
  <c r="BE507" i="4"/>
  <c r="BD507" i="4"/>
  <c r="BC507" i="4"/>
  <c r="BA507" i="4"/>
  <c r="K507" i="4"/>
  <c r="I507" i="4"/>
  <c r="G507" i="4"/>
  <c r="BE493" i="4"/>
  <c r="BD493" i="4"/>
  <c r="BC493" i="4"/>
  <c r="BA493" i="4"/>
  <c r="K493" i="4"/>
  <c r="I493" i="4"/>
  <c r="G493" i="4"/>
  <c r="BB493" i="4" s="1"/>
  <c r="BE485" i="4"/>
  <c r="BD485" i="4"/>
  <c r="BC485" i="4"/>
  <c r="BA485" i="4"/>
  <c r="K485" i="4"/>
  <c r="I485" i="4"/>
  <c r="G485" i="4"/>
  <c r="BB485" i="4" s="1"/>
  <c r="BE468" i="4"/>
  <c r="BD468" i="4"/>
  <c r="BC468" i="4"/>
  <c r="BA468" i="4"/>
  <c r="K468" i="4"/>
  <c r="I468" i="4"/>
  <c r="G468" i="4"/>
  <c r="BB468" i="4" s="1"/>
  <c r="BE440" i="4"/>
  <c r="BD440" i="4"/>
  <c r="BC440" i="4"/>
  <c r="BA440" i="4"/>
  <c r="K440" i="4"/>
  <c r="I440" i="4"/>
  <c r="G440" i="4"/>
  <c r="BB440" i="4" s="1"/>
  <c r="BE439" i="4"/>
  <c r="BD439" i="4"/>
  <c r="BC439" i="4"/>
  <c r="BA439" i="4"/>
  <c r="K439" i="4"/>
  <c r="I439" i="4"/>
  <c r="G439" i="4"/>
  <c r="BB439" i="4" s="1"/>
  <c r="BE436" i="4"/>
  <c r="BD436" i="4"/>
  <c r="BC436" i="4"/>
  <c r="BA436" i="4"/>
  <c r="K436" i="4"/>
  <c r="I436" i="4"/>
  <c r="G436" i="4"/>
  <c r="BB436" i="4" s="1"/>
  <c r="BE432" i="4"/>
  <c r="BD432" i="4"/>
  <c r="BC432" i="4"/>
  <c r="BA432" i="4"/>
  <c r="K432" i="4"/>
  <c r="I432" i="4"/>
  <c r="G432" i="4"/>
  <c r="BB432" i="4" s="1"/>
  <c r="BE426" i="4"/>
  <c r="BD426" i="4"/>
  <c r="BC426" i="4"/>
  <c r="BA426" i="4"/>
  <c r="K426" i="4"/>
  <c r="I426" i="4"/>
  <c r="G426" i="4"/>
  <c r="BB426" i="4" s="1"/>
  <c r="BE417" i="4"/>
  <c r="BD417" i="4"/>
  <c r="BC417" i="4"/>
  <c r="BA417" i="4"/>
  <c r="K417" i="4"/>
  <c r="I417" i="4"/>
  <c r="G417" i="4"/>
  <c r="BB417" i="4" s="1"/>
  <c r="BE414" i="4"/>
  <c r="BD414" i="4"/>
  <c r="BC414" i="4"/>
  <c r="BA414" i="4"/>
  <c r="K414" i="4"/>
  <c r="I414" i="4"/>
  <c r="G414" i="4"/>
  <c r="BB414" i="4" s="1"/>
  <c r="BE406" i="4"/>
  <c r="BD406" i="4"/>
  <c r="BC406" i="4"/>
  <c r="BA406" i="4"/>
  <c r="K406" i="4"/>
  <c r="I406" i="4"/>
  <c r="G406" i="4"/>
  <c r="BB406" i="4" s="1"/>
  <c r="BE404" i="4"/>
  <c r="BD404" i="4"/>
  <c r="BC404" i="4"/>
  <c r="BA404" i="4"/>
  <c r="K404" i="4"/>
  <c r="I404" i="4"/>
  <c r="G404" i="4"/>
  <c r="BB404" i="4" s="1"/>
  <c r="BE402" i="4"/>
  <c r="BD402" i="4"/>
  <c r="BC402" i="4"/>
  <c r="BA402" i="4"/>
  <c r="K402" i="4"/>
  <c r="I402" i="4"/>
  <c r="G402" i="4"/>
  <c r="BB402" i="4" s="1"/>
  <c r="BE401" i="4"/>
  <c r="BD401" i="4"/>
  <c r="BC401" i="4"/>
  <c r="BA401" i="4"/>
  <c r="K401" i="4"/>
  <c r="I401" i="4"/>
  <c r="G401" i="4"/>
  <c r="BB401" i="4" s="1"/>
  <c r="BE398" i="4"/>
  <c r="BD398" i="4"/>
  <c r="BC398" i="4"/>
  <c r="BA398" i="4"/>
  <c r="K398" i="4"/>
  <c r="I398" i="4"/>
  <c r="G398" i="4"/>
  <c r="BB398" i="4" s="1"/>
  <c r="BE395" i="4"/>
  <c r="BD395" i="4"/>
  <c r="BC395" i="4"/>
  <c r="BA395" i="4"/>
  <c r="K395" i="4"/>
  <c r="I395" i="4"/>
  <c r="G395" i="4"/>
  <c r="BB395" i="4" s="1"/>
  <c r="BE394" i="4"/>
  <c r="BD394" i="4"/>
  <c r="BC394" i="4"/>
  <c r="BA394" i="4"/>
  <c r="K394" i="4"/>
  <c r="I394" i="4"/>
  <c r="G394" i="4"/>
  <c r="B24" i="3"/>
  <c r="A24" i="3"/>
  <c r="BE391" i="4"/>
  <c r="BD391" i="4"/>
  <c r="BC391" i="4"/>
  <c r="BA391" i="4"/>
  <c r="K391" i="4"/>
  <c r="I391" i="4"/>
  <c r="G391" i="4"/>
  <c r="BB391" i="4" s="1"/>
  <c r="BE390" i="4"/>
  <c r="BD390" i="4"/>
  <c r="BC390" i="4"/>
  <c r="BA390" i="4"/>
  <c r="K390" i="4"/>
  <c r="I390" i="4"/>
  <c r="G390" i="4"/>
  <c r="BB390" i="4" s="1"/>
  <c r="BE389" i="4"/>
  <c r="BD389" i="4"/>
  <c r="BC389" i="4"/>
  <c r="BA389" i="4"/>
  <c r="K389" i="4"/>
  <c r="I389" i="4"/>
  <c r="G389" i="4"/>
  <c r="BB389" i="4" s="1"/>
  <c r="BE388" i="4"/>
  <c r="BD388" i="4"/>
  <c r="BC388" i="4"/>
  <c r="BA388" i="4"/>
  <c r="K388" i="4"/>
  <c r="I388" i="4"/>
  <c r="G388" i="4"/>
  <c r="BB388" i="4" s="1"/>
  <c r="BE387" i="4"/>
  <c r="BD387" i="4"/>
  <c r="BC387" i="4"/>
  <c r="BA387" i="4"/>
  <c r="K387" i="4"/>
  <c r="I387" i="4"/>
  <c r="G387" i="4"/>
  <c r="BB387" i="4" s="1"/>
  <c r="BE386" i="4"/>
  <c r="BD386" i="4"/>
  <c r="BC386" i="4"/>
  <c r="BA386" i="4"/>
  <c r="K386" i="4"/>
  <c r="I386" i="4"/>
  <c r="G386" i="4"/>
  <c r="B23" i="3"/>
  <c r="A23" i="3"/>
  <c r="BE380" i="4"/>
  <c r="BD380" i="4"/>
  <c r="BC380" i="4"/>
  <c r="BA380" i="4"/>
  <c r="K380" i="4"/>
  <c r="I380" i="4"/>
  <c r="G380" i="4"/>
  <c r="BB380" i="4" s="1"/>
  <c r="BE379" i="4"/>
  <c r="BD379" i="4"/>
  <c r="BC379" i="4"/>
  <c r="BA379" i="4"/>
  <c r="K379" i="4"/>
  <c r="I379" i="4"/>
  <c r="G379" i="4"/>
  <c r="BB379" i="4" s="1"/>
  <c r="BE378" i="4"/>
  <c r="BD378" i="4"/>
  <c r="BC378" i="4"/>
  <c r="BA378" i="4"/>
  <c r="K378" i="4"/>
  <c r="I378" i="4"/>
  <c r="G378" i="4"/>
  <c r="BB378" i="4" s="1"/>
  <c r="BE377" i="4"/>
  <c r="BD377" i="4"/>
  <c r="BC377" i="4"/>
  <c r="BA377" i="4"/>
  <c r="K377" i="4"/>
  <c r="I377" i="4"/>
  <c r="G377" i="4"/>
  <c r="BE376" i="4"/>
  <c r="BD376" i="4"/>
  <c r="BC376" i="4"/>
  <c r="BA376" i="4"/>
  <c r="K376" i="4"/>
  <c r="I376" i="4"/>
  <c r="G376" i="4"/>
  <c r="BB376" i="4" s="1"/>
  <c r="BE375" i="4"/>
  <c r="BD375" i="4"/>
  <c r="BC375" i="4"/>
  <c r="BA375" i="4"/>
  <c r="K375" i="4"/>
  <c r="I375" i="4"/>
  <c r="G375" i="4"/>
  <c r="BB375" i="4" s="1"/>
  <c r="BE374" i="4"/>
  <c r="BD374" i="4"/>
  <c r="BC374" i="4"/>
  <c r="BA374" i="4"/>
  <c r="K374" i="4"/>
  <c r="I374" i="4"/>
  <c r="G374" i="4"/>
  <c r="BB374" i="4" s="1"/>
  <c r="BE373" i="4"/>
  <c r="BD373" i="4"/>
  <c r="BC373" i="4"/>
  <c r="BA373" i="4"/>
  <c r="K373" i="4"/>
  <c r="I373" i="4"/>
  <c r="G373" i="4"/>
  <c r="BB373" i="4" s="1"/>
  <c r="BE372" i="4"/>
  <c r="BD372" i="4"/>
  <c r="BC372" i="4"/>
  <c r="BA372" i="4"/>
  <c r="K372" i="4"/>
  <c r="I372" i="4"/>
  <c r="G372" i="4"/>
  <c r="BB372" i="4" s="1"/>
  <c r="BE371" i="4"/>
  <c r="BD371" i="4"/>
  <c r="BC371" i="4"/>
  <c r="BA371" i="4"/>
  <c r="K371" i="4"/>
  <c r="I371" i="4"/>
  <c r="G371" i="4"/>
  <c r="BB371" i="4" s="1"/>
  <c r="BE370" i="4"/>
  <c r="BD370" i="4"/>
  <c r="BC370" i="4"/>
  <c r="BA370" i="4"/>
  <c r="K370" i="4"/>
  <c r="I370" i="4"/>
  <c r="G370" i="4"/>
  <c r="BB370" i="4" s="1"/>
  <c r="BE369" i="4"/>
  <c r="BD369" i="4"/>
  <c r="BC369" i="4"/>
  <c r="BA369" i="4"/>
  <c r="K369" i="4"/>
  <c r="I369" i="4"/>
  <c r="G369" i="4"/>
  <c r="BB369" i="4" s="1"/>
  <c r="BE368" i="4"/>
  <c r="BD368" i="4"/>
  <c r="BC368" i="4"/>
  <c r="BA368" i="4"/>
  <c r="K368" i="4"/>
  <c r="I368" i="4"/>
  <c r="G368" i="4"/>
  <c r="BB368" i="4" s="1"/>
  <c r="BE367" i="4"/>
  <c r="BD367" i="4"/>
  <c r="BC367" i="4"/>
  <c r="BA367" i="4"/>
  <c r="K367" i="4"/>
  <c r="I367" i="4"/>
  <c r="G367" i="4"/>
  <c r="BB367" i="4" s="1"/>
  <c r="BE366" i="4"/>
  <c r="BD366" i="4"/>
  <c r="BC366" i="4"/>
  <c r="BA366" i="4"/>
  <c r="K366" i="4"/>
  <c r="I366" i="4"/>
  <c r="G366" i="4"/>
  <c r="BB366" i="4" s="1"/>
  <c r="BE365" i="4"/>
  <c r="BD365" i="4"/>
  <c r="BC365" i="4"/>
  <c r="BA365" i="4"/>
  <c r="K365" i="4"/>
  <c r="I365" i="4"/>
  <c r="G365" i="4"/>
  <c r="BB365" i="4" s="1"/>
  <c r="BE364" i="4"/>
  <c r="BD364" i="4"/>
  <c r="BC364" i="4"/>
  <c r="BA364" i="4"/>
  <c r="K364" i="4"/>
  <c r="I364" i="4"/>
  <c r="G364" i="4"/>
  <c r="BB364" i="4" s="1"/>
  <c r="BE363" i="4"/>
  <c r="BD363" i="4"/>
  <c r="BC363" i="4"/>
  <c r="BA363" i="4"/>
  <c r="K363" i="4"/>
  <c r="I363" i="4"/>
  <c r="G363" i="4"/>
  <c r="BB363" i="4" s="1"/>
  <c r="BE362" i="4"/>
  <c r="BD362" i="4"/>
  <c r="BC362" i="4"/>
  <c r="BA362" i="4"/>
  <c r="K362" i="4"/>
  <c r="I362" i="4"/>
  <c r="G362" i="4"/>
  <c r="BB362" i="4" s="1"/>
  <c r="BE361" i="4"/>
  <c r="BD361" i="4"/>
  <c r="BC361" i="4"/>
  <c r="BA361" i="4"/>
  <c r="K361" i="4"/>
  <c r="I361" i="4"/>
  <c r="G361" i="4"/>
  <c r="BB361" i="4" s="1"/>
  <c r="BE360" i="4"/>
  <c r="BD360" i="4"/>
  <c r="BC360" i="4"/>
  <c r="BA360" i="4"/>
  <c r="K360" i="4"/>
  <c r="I360" i="4"/>
  <c r="G360" i="4"/>
  <c r="BB360" i="4" s="1"/>
  <c r="BE359" i="4"/>
  <c r="BD359" i="4"/>
  <c r="BC359" i="4"/>
  <c r="BA359" i="4"/>
  <c r="K359" i="4"/>
  <c r="I359" i="4"/>
  <c r="G359" i="4"/>
  <c r="BB359" i="4" s="1"/>
  <c r="BE358" i="4"/>
  <c r="BD358" i="4"/>
  <c r="BC358" i="4"/>
  <c r="BA358" i="4"/>
  <c r="K358" i="4"/>
  <c r="I358" i="4"/>
  <c r="G358" i="4"/>
  <c r="BB358" i="4" s="1"/>
  <c r="BE357" i="4"/>
  <c r="BD357" i="4"/>
  <c r="BC357" i="4"/>
  <c r="BA357" i="4"/>
  <c r="K357" i="4"/>
  <c r="I357" i="4"/>
  <c r="G357" i="4"/>
  <c r="BB357" i="4" s="1"/>
  <c r="BE356" i="4"/>
  <c r="BD356" i="4"/>
  <c r="BC356" i="4"/>
  <c r="BA356" i="4"/>
  <c r="K356" i="4"/>
  <c r="I356" i="4"/>
  <c r="G356" i="4"/>
  <c r="BB356" i="4" s="1"/>
  <c r="BE355" i="4"/>
  <c r="BD355" i="4"/>
  <c r="BC355" i="4"/>
  <c r="BA355" i="4"/>
  <c r="K355" i="4"/>
  <c r="I355" i="4"/>
  <c r="G355" i="4"/>
  <c r="BB355" i="4" s="1"/>
  <c r="BE354" i="4"/>
  <c r="BD354" i="4"/>
  <c r="BC354" i="4"/>
  <c r="BA354" i="4"/>
  <c r="K354" i="4"/>
  <c r="I354" i="4"/>
  <c r="G354" i="4"/>
  <c r="B22" i="3"/>
  <c r="A22" i="3"/>
  <c r="BE342" i="4"/>
  <c r="BD342" i="4"/>
  <c r="BC342" i="4"/>
  <c r="BA342" i="4"/>
  <c r="K342" i="4"/>
  <c r="I342" i="4"/>
  <c r="G342" i="4"/>
  <c r="BE341" i="4"/>
  <c r="BD341" i="4"/>
  <c r="BC341" i="4"/>
  <c r="BA341" i="4"/>
  <c r="K341" i="4"/>
  <c r="I341" i="4"/>
  <c r="G341" i="4"/>
  <c r="BB341" i="4" s="1"/>
  <c r="BE340" i="4"/>
  <c r="BD340" i="4"/>
  <c r="BC340" i="4"/>
  <c r="BA340" i="4"/>
  <c r="K340" i="4"/>
  <c r="I340" i="4"/>
  <c r="G340" i="4"/>
  <c r="BB340" i="4" s="1"/>
  <c r="BE339" i="4"/>
  <c r="BD339" i="4"/>
  <c r="BC339" i="4"/>
  <c r="BA339" i="4"/>
  <c r="K339" i="4"/>
  <c r="I339" i="4"/>
  <c r="G339" i="4"/>
  <c r="BB339" i="4" s="1"/>
  <c r="BE338" i="4"/>
  <c r="BD338" i="4"/>
  <c r="BC338" i="4"/>
  <c r="BA338" i="4"/>
  <c r="K338" i="4"/>
  <c r="I338" i="4"/>
  <c r="G338" i="4"/>
  <c r="BB338" i="4" s="1"/>
  <c r="BE337" i="4"/>
  <c r="BD337" i="4"/>
  <c r="BC337" i="4"/>
  <c r="BA337" i="4"/>
  <c r="K337" i="4"/>
  <c r="I337" i="4"/>
  <c r="G337" i="4"/>
  <c r="BB337" i="4" s="1"/>
  <c r="BE336" i="4"/>
  <c r="BD336" i="4"/>
  <c r="BC336" i="4"/>
  <c r="BA336" i="4"/>
  <c r="K336" i="4"/>
  <c r="I336" i="4"/>
  <c r="G336" i="4"/>
  <c r="BB336" i="4" s="1"/>
  <c r="BE335" i="4"/>
  <c r="BD335" i="4"/>
  <c r="BC335" i="4"/>
  <c r="BA335" i="4"/>
  <c r="K335" i="4"/>
  <c r="I335" i="4"/>
  <c r="G335" i="4"/>
  <c r="BB335" i="4" s="1"/>
  <c r="BE334" i="4"/>
  <c r="BD334" i="4"/>
  <c r="BC334" i="4"/>
  <c r="BA334" i="4"/>
  <c r="K334" i="4"/>
  <c r="I334" i="4"/>
  <c r="G334" i="4"/>
  <c r="BB334" i="4" s="1"/>
  <c r="BE333" i="4"/>
  <c r="BD333" i="4"/>
  <c r="BC333" i="4"/>
  <c r="BA333" i="4"/>
  <c r="K333" i="4"/>
  <c r="I333" i="4"/>
  <c r="G333" i="4"/>
  <c r="BB333" i="4" s="1"/>
  <c r="BE332" i="4"/>
  <c r="BD332" i="4"/>
  <c r="BC332" i="4"/>
  <c r="BA332" i="4"/>
  <c r="K332" i="4"/>
  <c r="I332" i="4"/>
  <c r="G332" i="4"/>
  <c r="BB332" i="4" s="1"/>
  <c r="BE331" i="4"/>
  <c r="BD331" i="4"/>
  <c r="BC331" i="4"/>
  <c r="BA331" i="4"/>
  <c r="K331" i="4"/>
  <c r="I331" i="4"/>
  <c r="G331" i="4"/>
  <c r="BB331" i="4" s="1"/>
  <c r="BE330" i="4"/>
  <c r="BD330" i="4"/>
  <c r="BC330" i="4"/>
  <c r="BA330" i="4"/>
  <c r="K330" i="4"/>
  <c r="I330" i="4"/>
  <c r="G330" i="4"/>
  <c r="BB330" i="4" s="1"/>
  <c r="BE329" i="4"/>
  <c r="BD329" i="4"/>
  <c r="BC329" i="4"/>
  <c r="BA329" i="4"/>
  <c r="K329" i="4"/>
  <c r="I329" i="4"/>
  <c r="G329" i="4"/>
  <c r="BB329" i="4" s="1"/>
  <c r="BE328" i="4"/>
  <c r="BD328" i="4"/>
  <c r="BC328" i="4"/>
  <c r="BA328" i="4"/>
  <c r="K328" i="4"/>
  <c r="I328" i="4"/>
  <c r="G328" i="4"/>
  <c r="BB328" i="4" s="1"/>
  <c r="BE327" i="4"/>
  <c r="BD327" i="4"/>
  <c r="BC327" i="4"/>
  <c r="BA327" i="4"/>
  <c r="K327" i="4"/>
  <c r="I327" i="4"/>
  <c r="G327" i="4"/>
  <c r="BB327" i="4" s="1"/>
  <c r="BE326" i="4"/>
  <c r="BD326" i="4"/>
  <c r="BC326" i="4"/>
  <c r="BA326" i="4"/>
  <c r="K326" i="4"/>
  <c r="K352" i="4" s="1"/>
  <c r="I326" i="4"/>
  <c r="G326" i="4"/>
  <c r="BB326" i="4" s="1"/>
  <c r="B21" i="3"/>
  <c r="A21" i="3"/>
  <c r="BE323" i="4"/>
  <c r="BD323" i="4"/>
  <c r="BC323" i="4"/>
  <c r="BA323" i="4"/>
  <c r="K323" i="4"/>
  <c r="I323" i="4"/>
  <c r="G323" i="4"/>
  <c r="BB323" i="4" s="1"/>
  <c r="BE322" i="4"/>
  <c r="BD322" i="4"/>
  <c r="BC322" i="4"/>
  <c r="BA322" i="4"/>
  <c r="K322" i="4"/>
  <c r="I322" i="4"/>
  <c r="G322" i="4"/>
  <c r="BB322" i="4" s="1"/>
  <c r="BE321" i="4"/>
  <c r="BD321" i="4"/>
  <c r="BC321" i="4"/>
  <c r="BA321" i="4"/>
  <c r="K321" i="4"/>
  <c r="I321" i="4"/>
  <c r="G321" i="4"/>
  <c r="BB321" i="4" s="1"/>
  <c r="BE320" i="4"/>
  <c r="BD320" i="4"/>
  <c r="BC320" i="4"/>
  <c r="BA320" i="4"/>
  <c r="K320" i="4"/>
  <c r="I320" i="4"/>
  <c r="G320" i="4"/>
  <c r="BB320" i="4" s="1"/>
  <c r="BE319" i="4"/>
  <c r="BD319" i="4"/>
  <c r="BC319" i="4"/>
  <c r="BA319" i="4"/>
  <c r="K319" i="4"/>
  <c r="I319" i="4"/>
  <c r="G319" i="4"/>
  <c r="BB319" i="4" s="1"/>
  <c r="BE318" i="4"/>
  <c r="BD318" i="4"/>
  <c r="BC318" i="4"/>
  <c r="BA318" i="4"/>
  <c r="K318" i="4"/>
  <c r="I318" i="4"/>
  <c r="G318" i="4"/>
  <c r="BB318" i="4" s="1"/>
  <c r="BE317" i="4"/>
  <c r="BD317" i="4"/>
  <c r="BC317" i="4"/>
  <c r="BA317" i="4"/>
  <c r="K317" i="4"/>
  <c r="I317" i="4"/>
  <c r="G317" i="4"/>
  <c r="BB317" i="4" s="1"/>
  <c r="BE316" i="4"/>
  <c r="BD316" i="4"/>
  <c r="BC316" i="4"/>
  <c r="BA316" i="4"/>
  <c r="K316" i="4"/>
  <c r="I316" i="4"/>
  <c r="G316" i="4"/>
  <c r="BB316" i="4" s="1"/>
  <c r="BE315" i="4"/>
  <c r="BD315" i="4"/>
  <c r="BC315" i="4"/>
  <c r="BA315" i="4"/>
  <c r="K315" i="4"/>
  <c r="I315" i="4"/>
  <c r="G315" i="4"/>
  <c r="BB315" i="4" s="1"/>
  <c r="BE314" i="4"/>
  <c r="BD314" i="4"/>
  <c r="BC314" i="4"/>
  <c r="BA314" i="4"/>
  <c r="K314" i="4"/>
  <c r="I314" i="4"/>
  <c r="G314" i="4"/>
  <c r="BB314" i="4" s="1"/>
  <c r="BE313" i="4"/>
  <c r="BD313" i="4"/>
  <c r="BC313" i="4"/>
  <c r="BA313" i="4"/>
  <c r="K313" i="4"/>
  <c r="I313" i="4"/>
  <c r="G313" i="4"/>
  <c r="BB313" i="4" s="1"/>
  <c r="BE312" i="4"/>
  <c r="BD312" i="4"/>
  <c r="BC312" i="4"/>
  <c r="BA312" i="4"/>
  <c r="K312" i="4"/>
  <c r="I312" i="4"/>
  <c r="G312" i="4"/>
  <c r="BB312" i="4" s="1"/>
  <c r="BE311" i="4"/>
  <c r="BD311" i="4"/>
  <c r="BC311" i="4"/>
  <c r="BA311" i="4"/>
  <c r="K311" i="4"/>
  <c r="I311" i="4"/>
  <c r="G311" i="4"/>
  <c r="BB311" i="4" s="1"/>
  <c r="BE310" i="4"/>
  <c r="BD310" i="4"/>
  <c r="BC310" i="4"/>
  <c r="BA310" i="4"/>
  <c r="K310" i="4"/>
  <c r="I310" i="4"/>
  <c r="G310" i="4"/>
  <c r="BB310" i="4" s="1"/>
  <c r="BE309" i="4"/>
  <c r="BD309" i="4"/>
  <c r="BC309" i="4"/>
  <c r="BA309" i="4"/>
  <c r="K309" i="4"/>
  <c r="I309" i="4"/>
  <c r="G309" i="4"/>
  <c r="BB309" i="4" s="1"/>
  <c r="BE308" i="4"/>
  <c r="BD308" i="4"/>
  <c r="BC308" i="4"/>
  <c r="BA308" i="4"/>
  <c r="K308" i="4"/>
  <c r="I308" i="4"/>
  <c r="G308" i="4"/>
  <c r="BB308" i="4" s="1"/>
  <c r="BE307" i="4"/>
  <c r="BD307" i="4"/>
  <c r="BC307" i="4"/>
  <c r="BA307" i="4"/>
  <c r="K307" i="4"/>
  <c r="I307" i="4"/>
  <c r="G307" i="4"/>
  <c r="BB307" i="4" s="1"/>
  <c r="BE306" i="4"/>
  <c r="BD306" i="4"/>
  <c r="BC306" i="4"/>
  <c r="BA306" i="4"/>
  <c r="K306" i="4"/>
  <c r="I306" i="4"/>
  <c r="G306" i="4"/>
  <c r="BB306" i="4" s="1"/>
  <c r="BE305" i="4"/>
  <c r="BD305" i="4"/>
  <c r="BC305" i="4"/>
  <c r="BA305" i="4"/>
  <c r="K305" i="4"/>
  <c r="I305" i="4"/>
  <c r="G305" i="4"/>
  <c r="BB305" i="4" s="1"/>
  <c r="BE304" i="4"/>
  <c r="BD304" i="4"/>
  <c r="BC304" i="4"/>
  <c r="BA304" i="4"/>
  <c r="K304" i="4"/>
  <c r="I304" i="4"/>
  <c r="G304" i="4"/>
  <c r="BB304" i="4" s="1"/>
  <c r="BE303" i="4"/>
  <c r="BD303" i="4"/>
  <c r="BC303" i="4"/>
  <c r="BA303" i="4"/>
  <c r="K303" i="4"/>
  <c r="I303" i="4"/>
  <c r="G303" i="4"/>
  <c r="BB303" i="4" s="1"/>
  <c r="BE302" i="4"/>
  <c r="BD302" i="4"/>
  <c r="BC302" i="4"/>
  <c r="BA302" i="4"/>
  <c r="K302" i="4"/>
  <c r="I302" i="4"/>
  <c r="G302" i="4"/>
  <c r="BB302" i="4" s="1"/>
  <c r="BE301" i="4"/>
  <c r="BD301" i="4"/>
  <c r="BC301" i="4"/>
  <c r="BA301" i="4"/>
  <c r="K301" i="4"/>
  <c r="I301" i="4"/>
  <c r="G301" i="4"/>
  <c r="BB301" i="4" s="1"/>
  <c r="BE300" i="4"/>
  <c r="BD300" i="4"/>
  <c r="BC300" i="4"/>
  <c r="BA300" i="4"/>
  <c r="K300" i="4"/>
  <c r="I300" i="4"/>
  <c r="G300" i="4"/>
  <c r="BB300" i="4" s="1"/>
  <c r="BE299" i="4"/>
  <c r="BD299" i="4"/>
  <c r="BC299" i="4"/>
  <c r="BA299" i="4"/>
  <c r="K299" i="4"/>
  <c r="I299" i="4"/>
  <c r="G299" i="4"/>
  <c r="BB299" i="4" s="1"/>
  <c r="BE298" i="4"/>
  <c r="BD298" i="4"/>
  <c r="BC298" i="4"/>
  <c r="BA298" i="4"/>
  <c r="K298" i="4"/>
  <c r="I298" i="4"/>
  <c r="G298" i="4"/>
  <c r="BB298" i="4" s="1"/>
  <c r="BE297" i="4"/>
  <c r="BD297" i="4"/>
  <c r="BC297" i="4"/>
  <c r="BA297" i="4"/>
  <c r="K297" i="4"/>
  <c r="I297" i="4"/>
  <c r="G297" i="4"/>
  <c r="BB297" i="4" s="1"/>
  <c r="BE296" i="4"/>
  <c r="BD296" i="4"/>
  <c r="BC296" i="4"/>
  <c r="BA296" i="4"/>
  <c r="K296" i="4"/>
  <c r="I296" i="4"/>
  <c r="G296" i="4"/>
  <c r="BB296" i="4" s="1"/>
  <c r="BE295" i="4"/>
  <c r="BD295" i="4"/>
  <c r="BC295" i="4"/>
  <c r="BA295" i="4"/>
  <c r="K295" i="4"/>
  <c r="I295" i="4"/>
  <c r="G295" i="4"/>
  <c r="BB295" i="4" s="1"/>
  <c r="BE294" i="4"/>
  <c r="BD294" i="4"/>
  <c r="BC294" i="4"/>
  <c r="BA294" i="4"/>
  <c r="K294" i="4"/>
  <c r="I294" i="4"/>
  <c r="G294" i="4"/>
  <c r="BB294" i="4" s="1"/>
  <c r="BE293" i="4"/>
  <c r="BD293" i="4"/>
  <c r="BC293" i="4"/>
  <c r="BA293" i="4"/>
  <c r="K293" i="4"/>
  <c r="I293" i="4"/>
  <c r="G293" i="4"/>
  <c r="BB293" i="4" s="1"/>
  <c r="BE292" i="4"/>
  <c r="BD292" i="4"/>
  <c r="BC292" i="4"/>
  <c r="BA292" i="4"/>
  <c r="K292" i="4"/>
  <c r="I292" i="4"/>
  <c r="G292" i="4"/>
  <c r="BB292" i="4" s="1"/>
  <c r="BE291" i="4"/>
  <c r="BD291" i="4"/>
  <c r="BC291" i="4"/>
  <c r="BA291" i="4"/>
  <c r="K291" i="4"/>
  <c r="I291" i="4"/>
  <c r="G291" i="4"/>
  <c r="BB291" i="4" s="1"/>
  <c r="BE290" i="4"/>
  <c r="BD290" i="4"/>
  <c r="BC290" i="4"/>
  <c r="BA290" i="4"/>
  <c r="K290" i="4"/>
  <c r="I290" i="4"/>
  <c r="G290" i="4"/>
  <c r="BB290" i="4" s="1"/>
  <c r="BE289" i="4"/>
  <c r="BD289" i="4"/>
  <c r="BC289" i="4"/>
  <c r="BA289" i="4"/>
  <c r="K289" i="4"/>
  <c r="I289" i="4"/>
  <c r="G289" i="4"/>
  <c r="BB289" i="4" s="1"/>
  <c r="BE288" i="4"/>
  <c r="BD288" i="4"/>
  <c r="BC288" i="4"/>
  <c r="BA288" i="4"/>
  <c r="K288" i="4"/>
  <c r="I288" i="4"/>
  <c r="G288" i="4"/>
  <c r="BB288" i="4" s="1"/>
  <c r="BE287" i="4"/>
  <c r="BD287" i="4"/>
  <c r="BC287" i="4"/>
  <c r="BA287" i="4"/>
  <c r="K287" i="4"/>
  <c r="I287" i="4"/>
  <c r="G287" i="4"/>
  <c r="BB287" i="4" s="1"/>
  <c r="BE286" i="4"/>
  <c r="BD286" i="4"/>
  <c r="BC286" i="4"/>
  <c r="BA286" i="4"/>
  <c r="K286" i="4"/>
  <c r="I286" i="4"/>
  <c r="G286" i="4"/>
  <c r="BB286" i="4" s="1"/>
  <c r="BE285" i="4"/>
  <c r="BD285" i="4"/>
  <c r="BC285" i="4"/>
  <c r="BA285" i="4"/>
  <c r="K285" i="4"/>
  <c r="I285" i="4"/>
  <c r="G285" i="4"/>
  <c r="BB285" i="4" s="1"/>
  <c r="BE284" i="4"/>
  <c r="BD284" i="4"/>
  <c r="BC284" i="4"/>
  <c r="BA284" i="4"/>
  <c r="K284" i="4"/>
  <c r="I284" i="4"/>
  <c r="G284" i="4"/>
  <c r="BB284" i="4" s="1"/>
  <c r="BE283" i="4"/>
  <c r="BD283" i="4"/>
  <c r="BC283" i="4"/>
  <c r="BA283" i="4"/>
  <c r="K283" i="4"/>
  <c r="I283" i="4"/>
  <c r="G283" i="4"/>
  <c r="BB283" i="4" s="1"/>
  <c r="BE282" i="4"/>
  <c r="BD282" i="4"/>
  <c r="BC282" i="4"/>
  <c r="BA282" i="4"/>
  <c r="K282" i="4"/>
  <c r="I282" i="4"/>
  <c r="G282" i="4"/>
  <c r="BB282" i="4" s="1"/>
  <c r="BE281" i="4"/>
  <c r="BD281" i="4"/>
  <c r="BC281" i="4"/>
  <c r="BA281" i="4"/>
  <c r="K281" i="4"/>
  <c r="I281" i="4"/>
  <c r="G281" i="4"/>
  <c r="BB281" i="4" s="1"/>
  <c r="BE280" i="4"/>
  <c r="BD280" i="4"/>
  <c r="BC280" i="4"/>
  <c r="BA280" i="4"/>
  <c r="K280" i="4"/>
  <c r="I280" i="4"/>
  <c r="G280" i="4"/>
  <c r="BB280" i="4" s="1"/>
  <c r="BE279" i="4"/>
  <c r="BD279" i="4"/>
  <c r="BC279" i="4"/>
  <c r="BA279" i="4"/>
  <c r="K279" i="4"/>
  <c r="I279" i="4"/>
  <c r="G279" i="4"/>
  <c r="BB279" i="4" s="1"/>
  <c r="BE278" i="4"/>
  <c r="BD278" i="4"/>
  <c r="BC278" i="4"/>
  <c r="BA278" i="4"/>
  <c r="K278" i="4"/>
  <c r="I278" i="4"/>
  <c r="G278" i="4"/>
  <c r="BB278" i="4" s="1"/>
  <c r="BE277" i="4"/>
  <c r="BD277" i="4"/>
  <c r="BC277" i="4"/>
  <c r="BA277" i="4"/>
  <c r="K277" i="4"/>
  <c r="I277" i="4"/>
  <c r="G277" i="4"/>
  <c r="BB277" i="4" s="1"/>
  <c r="BE276" i="4"/>
  <c r="BD276" i="4"/>
  <c r="BC276" i="4"/>
  <c r="BA276" i="4"/>
  <c r="K276" i="4"/>
  <c r="I276" i="4"/>
  <c r="G276" i="4"/>
  <c r="BB276" i="4" s="1"/>
  <c r="BE275" i="4"/>
  <c r="BD275" i="4"/>
  <c r="BC275" i="4"/>
  <c r="BA275" i="4"/>
  <c r="K275" i="4"/>
  <c r="I275" i="4"/>
  <c r="G275" i="4"/>
  <c r="BB275" i="4" s="1"/>
  <c r="BE274" i="4"/>
  <c r="BD274" i="4"/>
  <c r="BC274" i="4"/>
  <c r="BA274" i="4"/>
  <c r="K274" i="4"/>
  <c r="I274" i="4"/>
  <c r="G274" i="4"/>
  <c r="BB274" i="4" s="1"/>
  <c r="BE273" i="4"/>
  <c r="BD273" i="4"/>
  <c r="BC273" i="4"/>
  <c r="BA273" i="4"/>
  <c r="K273" i="4"/>
  <c r="I273" i="4"/>
  <c r="G273" i="4"/>
  <c r="BB273" i="4" s="1"/>
  <c r="BE272" i="4"/>
  <c r="BD272" i="4"/>
  <c r="BC272" i="4"/>
  <c r="BA272" i="4"/>
  <c r="K272" i="4"/>
  <c r="I272" i="4"/>
  <c r="G272" i="4"/>
  <c r="BB272" i="4" s="1"/>
  <c r="BE271" i="4"/>
  <c r="BD271" i="4"/>
  <c r="BC271" i="4"/>
  <c r="BA271" i="4"/>
  <c r="K271" i="4"/>
  <c r="I271" i="4"/>
  <c r="G271" i="4"/>
  <c r="BB271" i="4" s="1"/>
  <c r="BE270" i="4"/>
  <c r="BD270" i="4"/>
  <c r="BC270" i="4"/>
  <c r="BA270" i="4"/>
  <c r="K270" i="4"/>
  <c r="I270" i="4"/>
  <c r="G270" i="4"/>
  <c r="BB270" i="4" s="1"/>
  <c r="BE269" i="4"/>
  <c r="BD269" i="4"/>
  <c r="BC269" i="4"/>
  <c r="BA269" i="4"/>
  <c r="K269" i="4"/>
  <c r="I269" i="4"/>
  <c r="G269" i="4"/>
  <c r="BB269" i="4" s="1"/>
  <c r="BE268" i="4"/>
  <c r="BD268" i="4"/>
  <c r="BC268" i="4"/>
  <c r="BA268" i="4"/>
  <c r="K268" i="4"/>
  <c r="I268" i="4"/>
  <c r="G268" i="4"/>
  <c r="BB268" i="4" s="1"/>
  <c r="BE267" i="4"/>
  <c r="BD267" i="4"/>
  <c r="BC267" i="4"/>
  <c r="BA267" i="4"/>
  <c r="K267" i="4"/>
  <c r="I267" i="4"/>
  <c r="G267" i="4"/>
  <c r="BB267" i="4" s="1"/>
  <c r="BE266" i="4"/>
  <c r="BD266" i="4"/>
  <c r="BC266" i="4"/>
  <c r="BA266" i="4"/>
  <c r="K266" i="4"/>
  <c r="I266" i="4"/>
  <c r="G266" i="4"/>
  <c r="BB266" i="4" s="1"/>
  <c r="BE265" i="4"/>
  <c r="BD265" i="4"/>
  <c r="BC265" i="4"/>
  <c r="BA265" i="4"/>
  <c r="K265" i="4"/>
  <c r="I265" i="4"/>
  <c r="G265" i="4"/>
  <c r="BB265" i="4" s="1"/>
  <c r="BE264" i="4"/>
  <c r="BD264" i="4"/>
  <c r="BC264" i="4"/>
  <c r="BC324" i="4" s="1"/>
  <c r="G20" i="3" s="1"/>
  <c r="BA264" i="4"/>
  <c r="K264" i="4"/>
  <c r="I264" i="4"/>
  <c r="G264" i="4"/>
  <c r="G324" i="4" s="1"/>
  <c r="B20" i="3"/>
  <c r="A20" i="3"/>
  <c r="BE261" i="4"/>
  <c r="BD261" i="4"/>
  <c r="BC261" i="4"/>
  <c r="BA261" i="4"/>
  <c r="K261" i="4"/>
  <c r="I261" i="4"/>
  <c r="G261" i="4"/>
  <c r="BB261" i="4" s="1"/>
  <c r="BE260" i="4"/>
  <c r="BD260" i="4"/>
  <c r="BC260" i="4"/>
  <c r="BA260" i="4"/>
  <c r="K260" i="4"/>
  <c r="I260" i="4"/>
  <c r="G260" i="4"/>
  <c r="BB260" i="4" s="1"/>
  <c r="BE259" i="4"/>
  <c r="BD259" i="4"/>
  <c r="BC259" i="4"/>
  <c r="BA259" i="4"/>
  <c r="K259" i="4"/>
  <c r="I259" i="4"/>
  <c r="G259" i="4"/>
  <c r="BB259" i="4" s="1"/>
  <c r="BE258" i="4"/>
  <c r="BD258" i="4"/>
  <c r="BC258" i="4"/>
  <c r="BA258" i="4"/>
  <c r="K258" i="4"/>
  <c r="I258" i="4"/>
  <c r="G258" i="4"/>
  <c r="BB258" i="4" s="1"/>
  <c r="BE257" i="4"/>
  <c r="BD257" i="4"/>
  <c r="BC257" i="4"/>
  <c r="BA257" i="4"/>
  <c r="K257" i="4"/>
  <c r="I257" i="4"/>
  <c r="G257" i="4"/>
  <c r="BB257" i="4" s="1"/>
  <c r="BE256" i="4"/>
  <c r="BD256" i="4"/>
  <c r="BC256" i="4"/>
  <c r="BA256" i="4"/>
  <c r="K256" i="4"/>
  <c r="I256" i="4"/>
  <c r="G256" i="4"/>
  <c r="BB256" i="4" s="1"/>
  <c r="BE255" i="4"/>
  <c r="BD255" i="4"/>
  <c r="BC255" i="4"/>
  <c r="BA255" i="4"/>
  <c r="K255" i="4"/>
  <c r="I255" i="4"/>
  <c r="G255" i="4"/>
  <c r="BB255" i="4" s="1"/>
  <c r="BE254" i="4"/>
  <c r="BD254" i="4"/>
  <c r="BC254" i="4"/>
  <c r="BA254" i="4"/>
  <c r="K254" i="4"/>
  <c r="I254" i="4"/>
  <c r="G254" i="4"/>
  <c r="BB254" i="4" s="1"/>
  <c r="BE253" i="4"/>
  <c r="BD253" i="4"/>
  <c r="BC253" i="4"/>
  <c r="BA253" i="4"/>
  <c r="K253" i="4"/>
  <c r="I253" i="4"/>
  <c r="G253" i="4"/>
  <c r="BB253" i="4" s="1"/>
  <c r="BE252" i="4"/>
  <c r="BD252" i="4"/>
  <c r="BC252" i="4"/>
  <c r="BA252" i="4"/>
  <c r="K252" i="4"/>
  <c r="I252" i="4"/>
  <c r="G252" i="4"/>
  <c r="B19" i="3"/>
  <c r="A19" i="3"/>
  <c r="BE249" i="4"/>
  <c r="BD249" i="4"/>
  <c r="BC249" i="4"/>
  <c r="BA249" i="4"/>
  <c r="K249" i="4"/>
  <c r="I249" i="4"/>
  <c r="G249" i="4"/>
  <c r="BB249" i="4" s="1"/>
  <c r="BE248" i="4"/>
  <c r="BD248" i="4"/>
  <c r="BC248" i="4"/>
  <c r="BA248" i="4"/>
  <c r="K248" i="4"/>
  <c r="I248" i="4"/>
  <c r="G248" i="4"/>
  <c r="BB248" i="4" s="1"/>
  <c r="BE247" i="4"/>
  <c r="BD247" i="4"/>
  <c r="BC247" i="4"/>
  <c r="BA247" i="4"/>
  <c r="K247" i="4"/>
  <c r="I247" i="4"/>
  <c r="G247" i="4"/>
  <c r="BB247" i="4" s="1"/>
  <c r="BE246" i="4"/>
  <c r="BD246" i="4"/>
  <c r="BC246" i="4"/>
  <c r="BA246" i="4"/>
  <c r="K246" i="4"/>
  <c r="I246" i="4"/>
  <c r="G246" i="4"/>
  <c r="BB246" i="4" s="1"/>
  <c r="BE245" i="4"/>
  <c r="BD245" i="4"/>
  <c r="BC245" i="4"/>
  <c r="BA245" i="4"/>
  <c r="K245" i="4"/>
  <c r="I245" i="4"/>
  <c r="G245" i="4"/>
  <c r="BB245" i="4" s="1"/>
  <c r="BE244" i="4"/>
  <c r="BD244" i="4"/>
  <c r="BC244" i="4"/>
  <c r="BA244" i="4"/>
  <c r="K244" i="4"/>
  <c r="I244" i="4"/>
  <c r="G244" i="4"/>
  <c r="BB244" i="4" s="1"/>
  <c r="BE242" i="4"/>
  <c r="BD242" i="4"/>
  <c r="BC242" i="4"/>
  <c r="BA242" i="4"/>
  <c r="K242" i="4"/>
  <c r="I242" i="4"/>
  <c r="BB242" i="4"/>
  <c r="BE239" i="4"/>
  <c r="BD239" i="4"/>
  <c r="BC239" i="4"/>
  <c r="BA239" i="4"/>
  <c r="K239" i="4"/>
  <c r="I239" i="4"/>
  <c r="BB239" i="4"/>
  <c r="BE238" i="4"/>
  <c r="BD238" i="4"/>
  <c r="BC238" i="4"/>
  <c r="BA238" i="4"/>
  <c r="K238" i="4"/>
  <c r="I238" i="4"/>
  <c r="BB238" i="4"/>
  <c r="BE237" i="4"/>
  <c r="BD237" i="4"/>
  <c r="BC237" i="4"/>
  <c r="BA237" i="4"/>
  <c r="K237" i="4"/>
  <c r="I237" i="4"/>
  <c r="BB237" i="4"/>
  <c r="BE236" i="4"/>
  <c r="BD236" i="4"/>
  <c r="BC236" i="4"/>
  <c r="BA236" i="4"/>
  <c r="K236" i="4"/>
  <c r="I236" i="4"/>
  <c r="BB236" i="4"/>
  <c r="BE234" i="4"/>
  <c r="BD234" i="4"/>
  <c r="BC234" i="4"/>
  <c r="BA234" i="4"/>
  <c r="K234" i="4"/>
  <c r="I234" i="4"/>
  <c r="BB234" i="4"/>
  <c r="BE232" i="4"/>
  <c r="BD232" i="4"/>
  <c r="BC232" i="4"/>
  <c r="BA232" i="4"/>
  <c r="K232" i="4"/>
  <c r="I232" i="4"/>
  <c r="BB232" i="4"/>
  <c r="BE231" i="4"/>
  <c r="BD231" i="4"/>
  <c r="BC231" i="4"/>
  <c r="BA231" i="4"/>
  <c r="K231" i="4"/>
  <c r="I231" i="4"/>
  <c r="BB231" i="4"/>
  <c r="BE230" i="4"/>
  <c r="BE250" i="4" s="1"/>
  <c r="I18" i="3" s="1"/>
  <c r="BD230" i="4"/>
  <c r="BC230" i="4"/>
  <c r="BA230" i="4"/>
  <c r="K230" i="4"/>
  <c r="K250" i="4" s="1"/>
  <c r="I230" i="4"/>
  <c r="G250" i="4"/>
  <c r="B18" i="3"/>
  <c r="A18" i="3"/>
  <c r="BE226" i="4"/>
  <c r="BD226" i="4"/>
  <c r="BC226" i="4"/>
  <c r="BA226" i="4"/>
  <c r="K226" i="4"/>
  <c r="I226" i="4"/>
  <c r="BB226" i="4"/>
  <c r="BE225" i="4"/>
  <c r="BD225" i="4"/>
  <c r="BC225" i="4"/>
  <c r="BA225" i="4"/>
  <c r="K225" i="4"/>
  <c r="I225" i="4"/>
  <c r="BE224" i="4"/>
  <c r="BD224" i="4"/>
  <c r="BC224" i="4"/>
  <c r="BA224" i="4"/>
  <c r="K224" i="4"/>
  <c r="I224" i="4"/>
  <c r="BB224" i="4"/>
  <c r="BE223" i="4"/>
  <c r="BD223" i="4"/>
  <c r="BC223" i="4"/>
  <c r="BA223" i="4"/>
  <c r="K223" i="4"/>
  <c r="I223" i="4"/>
  <c r="BB223" i="4"/>
  <c r="BE222" i="4"/>
  <c r="BD222" i="4"/>
  <c r="BC222" i="4"/>
  <c r="BA222" i="4"/>
  <c r="K222" i="4"/>
  <c r="I222" i="4"/>
  <c r="BB222" i="4"/>
  <c r="BE221" i="4"/>
  <c r="BD221" i="4"/>
  <c r="BC221" i="4"/>
  <c r="BA221" i="4"/>
  <c r="K221" i="4"/>
  <c r="I221" i="4"/>
  <c r="BB221" i="4"/>
  <c r="BE220" i="4"/>
  <c r="BD220" i="4"/>
  <c r="BC220" i="4"/>
  <c r="BA220" i="4"/>
  <c r="K220" i="4"/>
  <c r="I220" i="4"/>
  <c r="BB220" i="4"/>
  <c r="BE209" i="4"/>
  <c r="BD209" i="4"/>
  <c r="BC209" i="4"/>
  <c r="BA209" i="4"/>
  <c r="K209" i="4"/>
  <c r="I209" i="4"/>
  <c r="BB209" i="4"/>
  <c r="BE205" i="4"/>
  <c r="BD205" i="4"/>
  <c r="BC205" i="4"/>
  <c r="BA205" i="4"/>
  <c r="K205" i="4"/>
  <c r="I205" i="4"/>
  <c r="BB205" i="4"/>
  <c r="BE201" i="4"/>
  <c r="BD201" i="4"/>
  <c r="BC201" i="4"/>
  <c r="BA201" i="4"/>
  <c r="K201" i="4"/>
  <c r="I201" i="4"/>
  <c r="BB201" i="4"/>
  <c r="BE198" i="4"/>
  <c r="BD198" i="4"/>
  <c r="BC198" i="4"/>
  <c r="BA198" i="4"/>
  <c r="K198" i="4"/>
  <c r="I198" i="4"/>
  <c r="BB198" i="4"/>
  <c r="BE194" i="4"/>
  <c r="BD194" i="4"/>
  <c r="BC194" i="4"/>
  <c r="BA194" i="4"/>
  <c r="K194" i="4"/>
  <c r="I194" i="4"/>
  <c r="BB194" i="4"/>
  <c r="BE190" i="4"/>
  <c r="BD190" i="4"/>
  <c r="BC190" i="4"/>
  <c r="BA190" i="4"/>
  <c r="K190" i="4"/>
  <c r="I190" i="4"/>
  <c r="BB190" i="4"/>
  <c r="BE186" i="4"/>
  <c r="BD186" i="4"/>
  <c r="BC186" i="4"/>
  <c r="BA186" i="4"/>
  <c r="K186" i="4"/>
  <c r="I186" i="4"/>
  <c r="BB186" i="4"/>
  <c r="B17" i="3"/>
  <c r="A17" i="3"/>
  <c r="BE183" i="4"/>
  <c r="BE184" i="4" s="1"/>
  <c r="I16" i="3" s="1"/>
  <c r="BD183" i="4"/>
  <c r="BD184" i="4" s="1"/>
  <c r="H16" i="3" s="1"/>
  <c r="BC183" i="4"/>
  <c r="BC184" i="4" s="1"/>
  <c r="G16" i="3" s="1"/>
  <c r="BA183" i="4"/>
  <c r="BA184" i="4" s="1"/>
  <c r="E16" i="3" s="1"/>
  <c r="K183" i="4"/>
  <c r="K184" i="4" s="1"/>
  <c r="I183" i="4"/>
  <c r="I184" i="4" s="1"/>
  <c r="G183" i="4"/>
  <c r="G184" i="4" s="1"/>
  <c r="B16" i="3"/>
  <c r="A16" i="3"/>
  <c r="BE180" i="4"/>
  <c r="BD180" i="4"/>
  <c r="BC180" i="4"/>
  <c r="BA180" i="4"/>
  <c r="K180" i="4"/>
  <c r="I180" i="4"/>
  <c r="G180" i="4"/>
  <c r="BB180" i="4" s="1"/>
  <c r="BE174" i="4"/>
  <c r="BD174" i="4"/>
  <c r="BC174" i="4"/>
  <c r="BA174" i="4"/>
  <c r="K174" i="4"/>
  <c r="I174" i="4"/>
  <c r="G174" i="4"/>
  <c r="BB174" i="4" s="1"/>
  <c r="BE167" i="4"/>
  <c r="BD167" i="4"/>
  <c r="BC167" i="4"/>
  <c r="BA167" i="4"/>
  <c r="K167" i="4"/>
  <c r="I167" i="4"/>
  <c r="G167" i="4"/>
  <c r="BB167" i="4" s="1"/>
  <c r="BE161" i="4"/>
  <c r="BD161" i="4"/>
  <c r="BC161" i="4"/>
  <c r="BA161" i="4"/>
  <c r="K161" i="4"/>
  <c r="I161" i="4"/>
  <c r="G161" i="4"/>
  <c r="BB161" i="4" s="1"/>
  <c r="BE159" i="4"/>
  <c r="BD159" i="4"/>
  <c r="BC159" i="4"/>
  <c r="BA159" i="4"/>
  <c r="K159" i="4"/>
  <c r="I159" i="4"/>
  <c r="G159" i="4"/>
  <c r="BB159" i="4" s="1"/>
  <c r="BE156" i="4"/>
  <c r="BD156" i="4"/>
  <c r="BC156" i="4"/>
  <c r="BA156" i="4"/>
  <c r="K156" i="4"/>
  <c r="I156" i="4"/>
  <c r="G156" i="4"/>
  <c r="B15" i="3"/>
  <c r="A15" i="3"/>
  <c r="BE153" i="4"/>
  <c r="BE154" i="4" s="1"/>
  <c r="I14" i="3" s="1"/>
  <c r="BD153" i="4"/>
  <c r="BD154" i="4" s="1"/>
  <c r="H14" i="3" s="1"/>
  <c r="BC153" i="4"/>
  <c r="BC154" i="4" s="1"/>
  <c r="G14" i="3" s="1"/>
  <c r="BB153" i="4"/>
  <c r="BB154" i="4" s="1"/>
  <c r="F14" i="3" s="1"/>
  <c r="K153" i="4"/>
  <c r="K154" i="4" s="1"/>
  <c r="I153" i="4"/>
  <c r="I154" i="4" s="1"/>
  <c r="G153" i="4"/>
  <c r="G154" i="4" s="1"/>
  <c r="B14" i="3"/>
  <c r="A14" i="3"/>
  <c r="BE146" i="4"/>
  <c r="BD146" i="4"/>
  <c r="BC146" i="4"/>
  <c r="BB146" i="4"/>
  <c r="K146" i="4"/>
  <c r="I146" i="4"/>
  <c r="G146" i="4"/>
  <c r="BA146" i="4" s="1"/>
  <c r="BE143" i="4"/>
  <c r="BD143" i="4"/>
  <c r="BC143" i="4"/>
  <c r="BB143" i="4"/>
  <c r="K143" i="4"/>
  <c r="I143" i="4"/>
  <c r="G143" i="4"/>
  <c r="BA143" i="4" s="1"/>
  <c r="BE140" i="4"/>
  <c r="BD140" i="4"/>
  <c r="BC140" i="4"/>
  <c r="BB140" i="4"/>
  <c r="K140" i="4"/>
  <c r="I140" i="4"/>
  <c r="G140" i="4"/>
  <c r="BA140" i="4" s="1"/>
  <c r="BE129" i="4"/>
  <c r="BD129" i="4"/>
  <c r="BC129" i="4"/>
  <c r="BB129" i="4"/>
  <c r="K129" i="4"/>
  <c r="K151" i="4" s="1"/>
  <c r="I129" i="4"/>
  <c r="G129" i="4"/>
  <c r="G151" i="4" s="1"/>
  <c r="B13" i="3"/>
  <c r="A13" i="3"/>
  <c r="BE126" i="4"/>
  <c r="BD126" i="4"/>
  <c r="BC126" i="4"/>
  <c r="BB126" i="4"/>
  <c r="K126" i="4"/>
  <c r="I126" i="4"/>
  <c r="G126" i="4"/>
  <c r="BA126" i="4" s="1"/>
  <c r="BE124" i="4"/>
  <c r="BD124" i="4"/>
  <c r="BC124" i="4"/>
  <c r="BB124" i="4"/>
  <c r="K124" i="4"/>
  <c r="I124" i="4"/>
  <c r="G124" i="4"/>
  <c r="B12" i="3"/>
  <c r="A12" i="3"/>
  <c r="BE120" i="4"/>
  <c r="BE122" i="4" s="1"/>
  <c r="I11" i="3" s="1"/>
  <c r="BD120" i="4"/>
  <c r="BC120" i="4"/>
  <c r="BC122" i="4" s="1"/>
  <c r="G11" i="3" s="1"/>
  <c r="BB120" i="4"/>
  <c r="BB122" i="4" s="1"/>
  <c r="F11" i="3" s="1"/>
  <c r="K120" i="4"/>
  <c r="K122" i="4" s="1"/>
  <c r="I120" i="4"/>
  <c r="I122" i="4" s="1"/>
  <c r="G120" i="4"/>
  <c r="B11" i="3"/>
  <c r="A11" i="3"/>
  <c r="BD122" i="4"/>
  <c r="H11" i="3" s="1"/>
  <c r="BE116" i="4"/>
  <c r="BD116" i="4"/>
  <c r="BC116" i="4"/>
  <c r="BB116" i="4"/>
  <c r="K116" i="4"/>
  <c r="I116" i="4"/>
  <c r="G116" i="4"/>
  <c r="BA116" i="4" s="1"/>
  <c r="BE115" i="4"/>
  <c r="BD115" i="4"/>
  <c r="BC115" i="4"/>
  <c r="BB115" i="4"/>
  <c r="K115" i="4"/>
  <c r="I115" i="4"/>
  <c r="G115" i="4"/>
  <c r="BA115" i="4" s="1"/>
  <c r="BE107" i="4"/>
  <c r="BD107" i="4"/>
  <c r="BC107" i="4"/>
  <c r="BB107" i="4"/>
  <c r="K107" i="4"/>
  <c r="I107" i="4"/>
  <c r="G107" i="4"/>
  <c r="BA107" i="4" s="1"/>
  <c r="BE99" i="4"/>
  <c r="BD99" i="4"/>
  <c r="BC99" i="4"/>
  <c r="BB99" i="4"/>
  <c r="K99" i="4"/>
  <c r="I99" i="4"/>
  <c r="G99" i="4"/>
  <c r="BA99" i="4" s="1"/>
  <c r="BE96" i="4"/>
  <c r="BD96" i="4"/>
  <c r="BC96" i="4"/>
  <c r="BB96" i="4"/>
  <c r="K96" i="4"/>
  <c r="I96" i="4"/>
  <c r="G96" i="4"/>
  <c r="B10" i="3"/>
  <c r="A10" i="3"/>
  <c r="BE92" i="4"/>
  <c r="BD92" i="4"/>
  <c r="BC92" i="4"/>
  <c r="BB92" i="4"/>
  <c r="K92" i="4"/>
  <c r="I92" i="4"/>
  <c r="G92" i="4"/>
  <c r="BA92" i="4" s="1"/>
  <c r="BE91" i="4"/>
  <c r="BD91" i="4"/>
  <c r="BC91" i="4"/>
  <c r="BB91" i="4"/>
  <c r="K91" i="4"/>
  <c r="I91" i="4"/>
  <c r="G91" i="4"/>
  <c r="BA91" i="4" s="1"/>
  <c r="BE83" i="4"/>
  <c r="BD83" i="4"/>
  <c r="BC83" i="4"/>
  <c r="BB83" i="4"/>
  <c r="K83" i="4"/>
  <c r="I83" i="4"/>
  <c r="G83" i="4"/>
  <c r="BA83" i="4" s="1"/>
  <c r="BE77" i="4"/>
  <c r="BD77" i="4"/>
  <c r="BC77" i="4"/>
  <c r="BB77" i="4"/>
  <c r="K77" i="4"/>
  <c r="I77" i="4"/>
  <c r="G77" i="4"/>
  <c r="BA77" i="4" s="1"/>
  <c r="BE74" i="4"/>
  <c r="BD74" i="4"/>
  <c r="BC74" i="4"/>
  <c r="BB74" i="4"/>
  <c r="K74" i="4"/>
  <c r="I74" i="4"/>
  <c r="G74" i="4"/>
  <c r="BA74" i="4" s="1"/>
  <c r="BE73" i="4"/>
  <c r="BD73" i="4"/>
  <c r="BC73" i="4"/>
  <c r="BB73" i="4"/>
  <c r="K73" i="4"/>
  <c r="I73" i="4"/>
  <c r="G73" i="4"/>
  <c r="BA73" i="4" s="1"/>
  <c r="BE65" i="4"/>
  <c r="BD65" i="4"/>
  <c r="BC65" i="4"/>
  <c r="BB65" i="4"/>
  <c r="K65" i="4"/>
  <c r="I65" i="4"/>
  <c r="G65" i="4"/>
  <c r="BA65" i="4" s="1"/>
  <c r="BE57" i="4"/>
  <c r="BD57" i="4"/>
  <c r="BC57" i="4"/>
  <c r="BB57" i="4"/>
  <c r="K57" i="4"/>
  <c r="I57" i="4"/>
  <c r="G57" i="4"/>
  <c r="BA57" i="4" s="1"/>
  <c r="BE51" i="4"/>
  <c r="BD51" i="4"/>
  <c r="BC51" i="4"/>
  <c r="BB51" i="4"/>
  <c r="K51" i="4"/>
  <c r="I51" i="4"/>
  <c r="G51" i="4"/>
  <c r="B9" i="3"/>
  <c r="A9" i="3"/>
  <c r="BE47" i="4"/>
  <c r="BD47" i="4"/>
  <c r="BC47" i="4"/>
  <c r="BB47" i="4"/>
  <c r="K47" i="4"/>
  <c r="I47" i="4"/>
  <c r="G47" i="4"/>
  <c r="BA47" i="4" s="1"/>
  <c r="BE45" i="4"/>
  <c r="BD45" i="4"/>
  <c r="BC45" i="4"/>
  <c r="BB45" i="4"/>
  <c r="K45" i="4"/>
  <c r="I45" i="4"/>
  <c r="G45" i="4"/>
  <c r="BA45" i="4" s="1"/>
  <c r="BE44" i="4"/>
  <c r="BD44" i="4"/>
  <c r="BC44" i="4"/>
  <c r="BB44" i="4"/>
  <c r="K44" i="4"/>
  <c r="I44" i="4"/>
  <c r="G44" i="4"/>
  <c r="BA44" i="4" s="1"/>
  <c r="BE43" i="4"/>
  <c r="BD43" i="4"/>
  <c r="BC43" i="4"/>
  <c r="BB43" i="4"/>
  <c r="K43" i="4"/>
  <c r="I43" i="4"/>
  <c r="G43" i="4"/>
  <c r="B8" i="3"/>
  <c r="A8" i="3"/>
  <c r="BE40" i="4"/>
  <c r="BD40" i="4"/>
  <c r="BC40" i="4"/>
  <c r="BB40" i="4"/>
  <c r="K40" i="4"/>
  <c r="I40" i="4"/>
  <c r="G40" i="4"/>
  <c r="BA40" i="4" s="1"/>
  <c r="BE39" i="4"/>
  <c r="BD39" i="4"/>
  <c r="BC39" i="4"/>
  <c r="BB39" i="4"/>
  <c r="K39" i="4"/>
  <c r="I39" i="4"/>
  <c r="G39" i="4"/>
  <c r="BA39" i="4" s="1"/>
  <c r="BE28" i="4"/>
  <c r="BD28" i="4"/>
  <c r="BC28" i="4"/>
  <c r="BB28" i="4"/>
  <c r="K28" i="4"/>
  <c r="I28" i="4"/>
  <c r="G28" i="4"/>
  <c r="BA28" i="4" s="1"/>
  <c r="BE21" i="4"/>
  <c r="BD21" i="4"/>
  <c r="BC21" i="4"/>
  <c r="BB21" i="4"/>
  <c r="K21" i="4"/>
  <c r="I21" i="4"/>
  <c r="G21" i="4"/>
  <c r="BA21" i="4" s="1"/>
  <c r="BE17" i="4"/>
  <c r="BD17" i="4"/>
  <c r="BC17" i="4"/>
  <c r="BB17" i="4"/>
  <c r="K17" i="4"/>
  <c r="I17" i="4"/>
  <c r="G17" i="4"/>
  <c r="BA17" i="4" s="1"/>
  <c r="BE10" i="4"/>
  <c r="BD10" i="4"/>
  <c r="BC10" i="4"/>
  <c r="BB10" i="4"/>
  <c r="K10" i="4"/>
  <c r="I10" i="4"/>
  <c r="G10" i="4"/>
  <c r="BA10" i="4" s="1"/>
  <c r="BE8" i="4"/>
  <c r="BD8" i="4"/>
  <c r="BC8" i="4"/>
  <c r="BB8" i="4"/>
  <c r="K8" i="4"/>
  <c r="I8" i="4"/>
  <c r="G8" i="4"/>
  <c r="B7" i="3"/>
  <c r="A7" i="3"/>
  <c r="E4" i="4"/>
  <c r="F3" i="4"/>
  <c r="C33" i="2"/>
  <c r="F33" i="2" s="1"/>
  <c r="C31" i="2"/>
  <c r="G7" i="2"/>
  <c r="H77" i="1"/>
  <c r="G59" i="1"/>
  <c r="H43" i="1"/>
  <c r="G43" i="1"/>
  <c r="G37" i="1"/>
  <c r="I18" i="1" s="1"/>
  <c r="H28" i="1"/>
  <c r="G28" i="1"/>
  <c r="D21" i="1"/>
  <c r="D19" i="1"/>
  <c r="BA15" i="31" l="1"/>
  <c r="G20" i="31"/>
  <c r="F7" i="30" s="1"/>
  <c r="BE61" i="7"/>
  <c r="I9" i="6" s="1"/>
  <c r="I87" i="7"/>
  <c r="I36" i="10"/>
  <c r="K57" i="10"/>
  <c r="I66" i="10"/>
  <c r="BB147" i="13"/>
  <c r="F13" i="12" s="1"/>
  <c r="BA99" i="16"/>
  <c r="E12" i="15" s="1"/>
  <c r="BC90" i="19"/>
  <c r="G12" i="18" s="1"/>
  <c r="BE90" i="19"/>
  <c r="I12" i="18" s="1"/>
  <c r="I109" i="19"/>
  <c r="BD120" i="22"/>
  <c r="H11" i="21" s="1"/>
  <c r="I130" i="22"/>
  <c r="K29" i="25"/>
  <c r="I29" i="25"/>
  <c r="I112" i="25"/>
  <c r="K13" i="28"/>
  <c r="BA22" i="40"/>
  <c r="E8" i="39" s="1"/>
  <c r="BD72" i="43"/>
  <c r="H9" i="42" s="1"/>
  <c r="K52" i="7"/>
  <c r="K87" i="7"/>
  <c r="K36" i="10"/>
  <c r="BC36" i="10"/>
  <c r="G7" i="9" s="1"/>
  <c r="G10" i="9" s="1"/>
  <c r="C18" i="8" s="1"/>
  <c r="I57" i="10"/>
  <c r="K66" i="10"/>
  <c r="I92" i="16"/>
  <c r="K154" i="16"/>
  <c r="K62" i="19"/>
  <c r="I96" i="19"/>
  <c r="BA103" i="19"/>
  <c r="E14" i="18" s="1"/>
  <c r="I121" i="19"/>
  <c r="K121" i="19"/>
  <c r="BA127" i="19"/>
  <c r="E18" i="18" s="1"/>
  <c r="K127" i="19"/>
  <c r="BC127" i="19"/>
  <c r="G18" i="18" s="1"/>
  <c r="I80" i="25"/>
  <c r="BD119" i="25"/>
  <c r="H17" i="24" s="1"/>
  <c r="K119" i="25"/>
  <c r="BA19" i="28"/>
  <c r="E8" i="27" s="1"/>
  <c r="K20" i="31"/>
  <c r="K26" i="31"/>
  <c r="BC26" i="31"/>
  <c r="G8" i="30" s="1"/>
  <c r="BA16" i="34"/>
  <c r="BA20" i="34" s="1"/>
  <c r="E8" i="33" s="1"/>
  <c r="BE25" i="43"/>
  <c r="I7" i="42" s="1"/>
  <c r="BD657" i="4"/>
  <c r="H27" i="3" s="1"/>
  <c r="K565" i="4"/>
  <c r="K575" i="4"/>
  <c r="BA8" i="46"/>
  <c r="BA14" i="46" s="1"/>
  <c r="E7" i="45" s="1"/>
  <c r="G103" i="43"/>
  <c r="BB103" i="43"/>
  <c r="F10" i="42" s="1"/>
  <c r="BC53" i="43"/>
  <c r="G8" i="42" s="1"/>
  <c r="H18" i="36"/>
  <c r="G23" i="35" s="1"/>
  <c r="BD14" i="34"/>
  <c r="H7" i="33" s="1"/>
  <c r="BE14" i="34"/>
  <c r="I7" i="33" s="1"/>
  <c r="BC20" i="31"/>
  <c r="G7" i="30" s="1"/>
  <c r="BC19" i="28"/>
  <c r="G8" i="27" s="1"/>
  <c r="BD13" i="28"/>
  <c r="H7" i="27" s="1"/>
  <c r="BC112" i="25"/>
  <c r="G16" i="24" s="1"/>
  <c r="BE112" i="25"/>
  <c r="I16" i="24" s="1"/>
  <c r="BE80" i="25"/>
  <c r="I14" i="24" s="1"/>
  <c r="BE29" i="25"/>
  <c r="I8" i="24" s="1"/>
  <c r="BA20" i="25"/>
  <c r="E7" i="24" s="1"/>
  <c r="BA130" i="22"/>
  <c r="E12" i="21" s="1"/>
  <c r="BC130" i="22"/>
  <c r="G12" i="21" s="1"/>
  <c r="BD130" i="22"/>
  <c r="H12" i="21" s="1"/>
  <c r="BC120" i="22"/>
  <c r="G11" i="21" s="1"/>
  <c r="BE120" i="22"/>
  <c r="I11" i="21" s="1"/>
  <c r="BB120" i="22"/>
  <c r="F11" i="21" s="1"/>
  <c r="G120" i="22"/>
  <c r="G73" i="22"/>
  <c r="BE73" i="22"/>
  <c r="I9" i="21" s="1"/>
  <c r="G34" i="22"/>
  <c r="BB109" i="19"/>
  <c r="F15" i="18" s="1"/>
  <c r="BE96" i="19"/>
  <c r="I13" i="18" s="1"/>
  <c r="BB81" i="19"/>
  <c r="F11" i="18" s="1"/>
  <c r="BC62" i="19"/>
  <c r="G9" i="18" s="1"/>
  <c r="BA42" i="19"/>
  <c r="G62" i="19"/>
  <c r="BC26" i="19"/>
  <c r="G7" i="18" s="1"/>
  <c r="BB26" i="19"/>
  <c r="F7" i="18" s="1"/>
  <c r="BA8" i="19"/>
  <c r="G26" i="19"/>
  <c r="BA179" i="16"/>
  <c r="E18" i="15" s="1"/>
  <c r="BC164" i="16"/>
  <c r="G17" i="15" s="1"/>
  <c r="BC134" i="16"/>
  <c r="G15" i="15" s="1"/>
  <c r="BE134" i="16"/>
  <c r="I15" i="15" s="1"/>
  <c r="BC92" i="16"/>
  <c r="G11" i="15" s="1"/>
  <c r="BE92" i="16"/>
  <c r="I11" i="15" s="1"/>
  <c r="BE16" i="16"/>
  <c r="I7" i="15" s="1"/>
  <c r="G424" i="13"/>
  <c r="BB424" i="13"/>
  <c r="F34" i="12" s="1"/>
  <c r="G268" i="13"/>
  <c r="G211" i="13"/>
  <c r="BA211" i="13"/>
  <c r="E17" i="12" s="1"/>
  <c r="BC211" i="13"/>
  <c r="G17" i="12" s="1"/>
  <c r="BE211" i="13"/>
  <c r="I17" i="12" s="1"/>
  <c r="BD147" i="13"/>
  <c r="H13" i="12" s="1"/>
  <c r="BE66" i="10"/>
  <c r="I9" i="9" s="1"/>
  <c r="BD66" i="10"/>
  <c r="H9" i="9" s="1"/>
  <c r="BD57" i="10"/>
  <c r="H8" i="9" s="1"/>
  <c r="BE57" i="10"/>
  <c r="I8" i="9" s="1"/>
  <c r="BE36" i="10"/>
  <c r="I7" i="9" s="1"/>
  <c r="BD36" i="10"/>
  <c r="H7" i="9" s="1"/>
  <c r="BD87" i="7"/>
  <c r="H10" i="6" s="1"/>
  <c r="BE87" i="7"/>
  <c r="I10" i="6" s="1"/>
  <c r="BD61" i="7"/>
  <c r="H9" i="6" s="1"/>
  <c r="BC61" i="7"/>
  <c r="G9" i="6" s="1"/>
  <c r="BA61" i="7"/>
  <c r="E9" i="6" s="1"/>
  <c r="BE52" i="7"/>
  <c r="I8" i="6" s="1"/>
  <c r="BA52" i="7"/>
  <c r="E8" i="6" s="1"/>
  <c r="BC28" i="7"/>
  <c r="G7" i="6" s="1"/>
  <c r="BA28" i="7"/>
  <c r="E7" i="6" s="1"/>
  <c r="BE565" i="4"/>
  <c r="I24" i="3" s="1"/>
  <c r="G118" i="4"/>
  <c r="BE118" i="4"/>
  <c r="I10" i="3" s="1"/>
  <c r="K262" i="4"/>
  <c r="BC262" i="4"/>
  <c r="G19" i="3" s="1"/>
  <c r="BA324" i="4"/>
  <c r="E20" i="3" s="1"/>
  <c r="K657" i="4"/>
  <c r="BC657" i="4"/>
  <c r="G27" i="3" s="1"/>
  <c r="BE657" i="4"/>
  <c r="I27" i="3" s="1"/>
  <c r="BA8" i="4"/>
  <c r="G41" i="4"/>
  <c r="BA120" i="4"/>
  <c r="BA122" i="4" s="1"/>
  <c r="E11" i="3" s="1"/>
  <c r="G122" i="4"/>
  <c r="BB156" i="4"/>
  <c r="G181" i="4"/>
  <c r="BB252" i="4"/>
  <c r="BB262" i="4" s="1"/>
  <c r="F19" i="3" s="1"/>
  <c r="G262" i="4"/>
  <c r="BD41" i="4"/>
  <c r="H7" i="3" s="1"/>
  <c r="BC384" i="4"/>
  <c r="G22" i="3" s="1"/>
  <c r="BA43" i="4"/>
  <c r="G49" i="4"/>
  <c r="BA51" i="4"/>
  <c r="G94" i="4"/>
  <c r="BA124" i="4"/>
  <c r="G127" i="4"/>
  <c r="BB386" i="4"/>
  <c r="G392" i="4"/>
  <c r="BB94" i="4"/>
  <c r="F9" i="3" s="1"/>
  <c r="I250" i="4"/>
  <c r="I565" i="4"/>
  <c r="BD352" i="4"/>
  <c r="H21" i="3" s="1"/>
  <c r="G649" i="4"/>
  <c r="BB377" i="4"/>
  <c r="BB225" i="4"/>
  <c r="BB228" i="4" s="1"/>
  <c r="F17" i="3" s="1"/>
  <c r="BB342" i="4"/>
  <c r="BB352" i="4" s="1"/>
  <c r="F21" i="3" s="1"/>
  <c r="G352" i="4"/>
  <c r="BA649" i="4"/>
  <c r="E26" i="3" s="1"/>
  <c r="BB507" i="4"/>
  <c r="G565" i="4"/>
  <c r="I649" i="4"/>
  <c r="I41" i="4"/>
  <c r="I94" i="4"/>
  <c r="BD94" i="4"/>
  <c r="H9" i="3" s="1"/>
  <c r="I118" i="4"/>
  <c r="BD118" i="4"/>
  <c r="H10" i="3" s="1"/>
  <c r="K228" i="4"/>
  <c r="BE228" i="4"/>
  <c r="I17" i="3" s="1"/>
  <c r="BA250" i="4"/>
  <c r="E18" i="3" s="1"/>
  <c r="K324" i="4"/>
  <c r="BE324" i="4"/>
  <c r="I20" i="3" s="1"/>
  <c r="I352" i="4"/>
  <c r="I384" i="4"/>
  <c r="I575" i="4"/>
  <c r="I657" i="4"/>
  <c r="BB657" i="4"/>
  <c r="F27" i="3" s="1"/>
  <c r="BE127" i="4"/>
  <c r="I12" i="3" s="1"/>
  <c r="BB151" i="4"/>
  <c r="F13" i="3" s="1"/>
  <c r="BD151" i="4"/>
  <c r="H13" i="3" s="1"/>
  <c r="K181" i="4"/>
  <c r="BE181" i="4"/>
  <c r="I15" i="3" s="1"/>
  <c r="BC41" i="4"/>
  <c r="G7" i="3" s="1"/>
  <c r="BE41" i="4"/>
  <c r="I7" i="3" s="1"/>
  <c r="I57" i="22"/>
  <c r="BD57" i="22"/>
  <c r="H8" i="21" s="1"/>
  <c r="K57" i="22"/>
  <c r="BA120" i="22"/>
  <c r="E11" i="21" s="1"/>
  <c r="BA34" i="22"/>
  <c r="E7" i="21" s="1"/>
  <c r="BB97" i="22"/>
  <c r="F10" i="21" s="1"/>
  <c r="BC97" i="22"/>
  <c r="G10" i="21" s="1"/>
  <c r="BE97" i="22"/>
  <c r="I10" i="21" s="1"/>
  <c r="K130" i="22"/>
  <c r="BE130" i="22"/>
  <c r="I12" i="21" s="1"/>
  <c r="BB103" i="13"/>
  <c r="F11" i="12" s="1"/>
  <c r="G11" i="13"/>
  <c r="K11" i="13"/>
  <c r="BC11" i="13"/>
  <c r="G7" i="12" s="1"/>
  <c r="BE11" i="13"/>
  <c r="I7" i="12" s="1"/>
  <c r="BB11" i="13"/>
  <c r="F7" i="12" s="1"/>
  <c r="I16" i="13"/>
  <c r="BD16" i="13"/>
  <c r="H8" i="12" s="1"/>
  <c r="K47" i="13"/>
  <c r="BC47" i="13"/>
  <c r="G9" i="12" s="1"/>
  <c r="BE47" i="13"/>
  <c r="I9" i="12" s="1"/>
  <c r="I103" i="13"/>
  <c r="BD103" i="13"/>
  <c r="H11" i="12" s="1"/>
  <c r="K179" i="13"/>
  <c r="BC179" i="13"/>
  <c r="G15" i="12" s="1"/>
  <c r="BE179" i="13"/>
  <c r="I15" i="12" s="1"/>
  <c r="I78" i="13"/>
  <c r="BD179" i="13"/>
  <c r="H15" i="12" s="1"/>
  <c r="I192" i="13"/>
  <c r="BD268" i="13"/>
  <c r="H20" i="12" s="1"/>
  <c r="I322" i="13"/>
  <c r="BD356" i="13"/>
  <c r="H28" i="12" s="1"/>
  <c r="I416" i="13"/>
  <c r="I11" i="13"/>
  <c r="BD11" i="13"/>
  <c r="H7" i="12" s="1"/>
  <c r="I47" i="13"/>
  <c r="BB47" i="13"/>
  <c r="F9" i="12" s="1"/>
  <c r="G103" i="13"/>
  <c r="K103" i="13"/>
  <c r="BC103" i="13"/>
  <c r="G11" i="12" s="1"/>
  <c r="BE103" i="13"/>
  <c r="I11" i="12" s="1"/>
  <c r="G147" i="13"/>
  <c r="K147" i="13"/>
  <c r="BC147" i="13"/>
  <c r="G13" i="12" s="1"/>
  <c r="I179" i="13"/>
  <c r="BE192" i="13"/>
  <c r="I16" i="12" s="1"/>
  <c r="I211" i="13"/>
  <c r="BD211" i="13"/>
  <c r="H17" i="12" s="1"/>
  <c r="BE230" i="13"/>
  <c r="I18" i="12" s="1"/>
  <c r="I278" i="13"/>
  <c r="K288" i="13"/>
  <c r="BE288" i="13"/>
  <c r="I22" i="12" s="1"/>
  <c r="I298" i="13"/>
  <c r="BE308" i="13"/>
  <c r="I24" i="12" s="1"/>
  <c r="BE322" i="13"/>
  <c r="I25" i="12" s="1"/>
  <c r="K346" i="13"/>
  <c r="BE346" i="13"/>
  <c r="I27" i="12" s="1"/>
  <c r="I356" i="13"/>
  <c r="BB356" i="13"/>
  <c r="F28" i="12" s="1"/>
  <c r="BE370" i="13"/>
  <c r="I29" i="12" s="1"/>
  <c r="G384" i="13"/>
  <c r="I384" i="13"/>
  <c r="BC384" i="13"/>
  <c r="G30" i="12" s="1"/>
  <c r="BE384" i="13"/>
  <c r="I30" i="12" s="1"/>
  <c r="I424" i="13"/>
  <c r="BC424" i="13"/>
  <c r="G34" i="12" s="1"/>
  <c r="BE424" i="13"/>
  <c r="I34" i="12" s="1"/>
  <c r="BA103" i="13"/>
  <c r="E11" i="12" s="1"/>
  <c r="BA147" i="13"/>
  <c r="E13" i="12" s="1"/>
  <c r="BC16" i="13"/>
  <c r="G8" i="12" s="1"/>
  <c r="BE78" i="13"/>
  <c r="I10" i="12" s="1"/>
  <c r="I128" i="13"/>
  <c r="BC249" i="13"/>
  <c r="G19" i="12" s="1"/>
  <c r="BE298" i="13"/>
  <c r="I23" i="12" s="1"/>
  <c r="K308" i="13"/>
  <c r="BB336" i="13"/>
  <c r="F26" i="12" s="1"/>
  <c r="BC416" i="13"/>
  <c r="G33" i="12" s="1"/>
  <c r="BA8" i="13"/>
  <c r="BA11" i="13" s="1"/>
  <c r="E7" i="12" s="1"/>
  <c r="BC78" i="13"/>
  <c r="G10" i="12" s="1"/>
  <c r="BC128" i="13"/>
  <c r="G12" i="12" s="1"/>
  <c r="BC166" i="13"/>
  <c r="G14" i="12" s="1"/>
  <c r="BC192" i="13"/>
  <c r="G16" i="12" s="1"/>
  <c r="K230" i="13"/>
  <c r="BD308" i="13"/>
  <c r="H24" i="12" s="1"/>
  <c r="BC322" i="13"/>
  <c r="G25" i="12" s="1"/>
  <c r="K336" i="13"/>
  <c r="BC346" i="13"/>
  <c r="G27" i="12" s="1"/>
  <c r="BC370" i="13"/>
  <c r="G29" i="12" s="1"/>
  <c r="I370" i="13"/>
  <c r="BA384" i="13"/>
  <c r="E30" i="12" s="1"/>
  <c r="BA8" i="37"/>
  <c r="G24" i="37"/>
  <c r="K24" i="37"/>
  <c r="BB41" i="4"/>
  <c r="F7" i="3" s="1"/>
  <c r="I49" i="4"/>
  <c r="K41" i="4"/>
  <c r="BA49" i="4"/>
  <c r="E8" i="3" s="1"/>
  <c r="BC49" i="4"/>
  <c r="G8" i="3" s="1"/>
  <c r="BA94" i="4"/>
  <c r="E9" i="3" s="1"/>
  <c r="K94" i="4"/>
  <c r="BC94" i="4"/>
  <c r="G9" i="3" s="1"/>
  <c r="BE94" i="4"/>
  <c r="I9" i="3" s="1"/>
  <c r="I127" i="4"/>
  <c r="BB127" i="4"/>
  <c r="F12" i="3" s="1"/>
  <c r="BC127" i="4"/>
  <c r="G12" i="3" s="1"/>
  <c r="I151" i="4"/>
  <c r="BA129" i="4"/>
  <c r="BC151" i="4"/>
  <c r="G13" i="3" s="1"/>
  <c r="BE151" i="4"/>
  <c r="I13" i="3" s="1"/>
  <c r="BD575" i="4"/>
  <c r="H25" i="3" s="1"/>
  <c r="BA151" i="4"/>
  <c r="E13" i="3" s="1"/>
  <c r="BC118" i="4"/>
  <c r="G10" i="3" s="1"/>
  <c r="K392" i="4"/>
  <c r="BA41" i="4"/>
  <c r="E7" i="3" s="1"/>
  <c r="I324" i="4"/>
  <c r="BA565" i="4"/>
  <c r="E24" i="3" s="1"/>
  <c r="BE49" i="4"/>
  <c r="I8" i="3" s="1"/>
  <c r="BD181" i="4"/>
  <c r="H15" i="3" s="1"/>
  <c r="BC250" i="4"/>
  <c r="G18" i="3" s="1"/>
  <c r="BE392" i="4"/>
  <c r="I23" i="3" s="1"/>
  <c r="BC565" i="4"/>
  <c r="G24" i="3" s="1"/>
  <c r="BD262" i="4"/>
  <c r="H19" i="3" s="1"/>
  <c r="BA384" i="4"/>
  <c r="E22" i="3" s="1"/>
  <c r="BE384" i="4"/>
  <c r="I22" i="3" s="1"/>
  <c r="BC649" i="4"/>
  <c r="G26" i="3" s="1"/>
  <c r="BD228" i="4"/>
  <c r="H17" i="3" s="1"/>
  <c r="BD324" i="4"/>
  <c r="H20" i="3" s="1"/>
  <c r="BD392" i="4"/>
  <c r="H23" i="3" s="1"/>
  <c r="BE649" i="4"/>
  <c r="I26" i="3" s="1"/>
  <c r="BA179" i="13"/>
  <c r="E15" i="12" s="1"/>
  <c r="BA230" i="13"/>
  <c r="E18" i="12" s="1"/>
  <c r="E10" i="9"/>
  <c r="C15" i="8" s="1"/>
  <c r="H10" i="9"/>
  <c r="C17" i="8" s="1"/>
  <c r="BA47" i="13"/>
  <c r="E9" i="12" s="1"/>
  <c r="BA657" i="4"/>
  <c r="E27" i="3" s="1"/>
  <c r="G15" i="17"/>
  <c r="H28" i="18"/>
  <c r="G23" i="17" s="1"/>
  <c r="BD49" i="4"/>
  <c r="H8" i="3" s="1"/>
  <c r="BE352" i="4"/>
  <c r="I21" i="3" s="1"/>
  <c r="BD384" i="4"/>
  <c r="H22" i="3" s="1"/>
  <c r="BA392" i="4"/>
  <c r="E23" i="3" s="1"/>
  <c r="BE575" i="4"/>
  <c r="I25" i="3" s="1"/>
  <c r="BB87" i="7"/>
  <c r="F10" i="6" s="1"/>
  <c r="H20" i="6"/>
  <c r="G23" i="5" s="1"/>
  <c r="G47" i="13"/>
  <c r="BE128" i="13"/>
  <c r="I12" i="12" s="1"/>
  <c r="K166" i="13"/>
  <c r="G192" i="13"/>
  <c r="BB192" i="13"/>
  <c r="F16" i="12" s="1"/>
  <c r="BA192" i="13"/>
  <c r="E16" i="12" s="1"/>
  <c r="BC230" i="13"/>
  <c r="G18" i="12" s="1"/>
  <c r="G288" i="13"/>
  <c r="BD298" i="13"/>
  <c r="H23" i="12" s="1"/>
  <c r="BA308" i="13"/>
  <c r="E24" i="12" s="1"/>
  <c r="BC308" i="13"/>
  <c r="G24" i="12" s="1"/>
  <c r="G336" i="13"/>
  <c r="I336" i="13"/>
  <c r="BD336" i="13"/>
  <c r="H26" i="12" s="1"/>
  <c r="BB346" i="13"/>
  <c r="F27" i="12" s="1"/>
  <c r="K424" i="13"/>
  <c r="BD424" i="13"/>
  <c r="H34" i="12" s="1"/>
  <c r="G22" i="16"/>
  <c r="G59" i="16"/>
  <c r="BB59" i="16"/>
  <c r="F10" i="15" s="1"/>
  <c r="BB114" i="16"/>
  <c r="F14" i="15" s="1"/>
  <c r="BE74" i="19"/>
  <c r="I10" i="18" s="1"/>
  <c r="BA90" i="19"/>
  <c r="E12" i="18" s="1"/>
  <c r="H19" i="9"/>
  <c r="G23" i="8" s="1"/>
  <c r="BA228" i="4"/>
  <c r="E17" i="3" s="1"/>
  <c r="BB392" i="4"/>
  <c r="F23" i="3" s="1"/>
  <c r="BC392" i="4"/>
  <c r="G23" i="3" s="1"/>
  <c r="G575" i="4"/>
  <c r="BA575" i="4"/>
  <c r="E25" i="3" s="1"/>
  <c r="BD649" i="4"/>
  <c r="H26" i="3" s="1"/>
  <c r="G657" i="4"/>
  <c r="H37" i="3"/>
  <c r="G23" i="2" s="1"/>
  <c r="G28" i="7"/>
  <c r="G61" i="7"/>
  <c r="BB16" i="13"/>
  <c r="F8" i="12" s="1"/>
  <c r="BD78" i="13"/>
  <c r="H10" i="12" s="1"/>
  <c r="G128" i="13"/>
  <c r="BB128" i="13"/>
  <c r="F12" i="12" s="1"/>
  <c r="G179" i="13"/>
  <c r="I249" i="13"/>
  <c r="BD249" i="13"/>
  <c r="H19" i="12" s="1"/>
  <c r="K268" i="13"/>
  <c r="BE268" i="13"/>
  <c r="I20" i="12" s="1"/>
  <c r="BB278" i="13"/>
  <c r="F21" i="12" s="1"/>
  <c r="BC278" i="13"/>
  <c r="G21" i="12" s="1"/>
  <c r="BB288" i="13"/>
  <c r="F22" i="12" s="1"/>
  <c r="I308" i="13"/>
  <c r="G322" i="13"/>
  <c r="BB322" i="13"/>
  <c r="F25" i="12" s="1"/>
  <c r="G356" i="13"/>
  <c r="I16" i="16"/>
  <c r="BB22" i="16"/>
  <c r="F8" i="15" s="1"/>
  <c r="BA59" i="16"/>
  <c r="E10" i="15" s="1"/>
  <c r="BA108" i="16"/>
  <c r="BA114" i="16" s="1"/>
  <c r="E14" i="15" s="1"/>
  <c r="G114" i="16"/>
  <c r="BD154" i="16"/>
  <c r="H16" i="15" s="1"/>
  <c r="BB40" i="19"/>
  <c r="F8" i="18" s="1"/>
  <c r="BB74" i="19"/>
  <c r="F10" i="18" s="1"/>
  <c r="BD90" i="19"/>
  <c r="H12" i="18" s="1"/>
  <c r="BE109" i="19"/>
  <c r="I15" i="18" s="1"/>
  <c r="BE57" i="22"/>
  <c r="I8" i="21" s="1"/>
  <c r="BA77" i="22"/>
  <c r="BA97" i="22" s="1"/>
  <c r="E10" i="21" s="1"/>
  <c r="G97" i="22"/>
  <c r="BA22" i="31"/>
  <c r="BA26" i="31" s="1"/>
  <c r="E8" i="30" s="1"/>
  <c r="G26" i="31"/>
  <c r="G15" i="29"/>
  <c r="H18" i="30"/>
  <c r="G23" i="29" s="1"/>
  <c r="BA107" i="43"/>
  <c r="G116" i="43"/>
  <c r="BA105" i="19"/>
  <c r="BA109" i="19" s="1"/>
  <c r="E15" i="18" s="1"/>
  <c r="G109" i="19"/>
  <c r="K118" i="4"/>
  <c r="BA181" i="4"/>
  <c r="E15" i="3" s="1"/>
  <c r="I262" i="4"/>
  <c r="K49" i="4"/>
  <c r="BB118" i="4"/>
  <c r="F10" i="3" s="1"/>
  <c r="BD127" i="4"/>
  <c r="H12" i="3" s="1"/>
  <c r="BC181" i="4"/>
  <c r="G15" i="3" s="1"/>
  <c r="BC228" i="4"/>
  <c r="G17" i="3" s="1"/>
  <c r="BE262" i="4"/>
  <c r="I19" i="3" s="1"/>
  <c r="BA352" i="4"/>
  <c r="E21" i="3" s="1"/>
  <c r="K384" i="4"/>
  <c r="BB49" i="4"/>
  <c r="F8" i="3" s="1"/>
  <c r="K127" i="4"/>
  <c r="I181" i="4"/>
  <c r="I228" i="4"/>
  <c r="BD250" i="4"/>
  <c r="H18" i="3" s="1"/>
  <c r="BA262" i="4"/>
  <c r="E19" i="3" s="1"/>
  <c r="BC352" i="4"/>
  <c r="G21" i="3" s="1"/>
  <c r="I392" i="4"/>
  <c r="BD565" i="4"/>
  <c r="H24" i="3" s="1"/>
  <c r="BC575" i="4"/>
  <c r="G25" i="3" s="1"/>
  <c r="K649" i="4"/>
  <c r="G52" i="7"/>
  <c r="G16" i="13"/>
  <c r="K78" i="13"/>
  <c r="G230" i="13"/>
  <c r="G249" i="13"/>
  <c r="K249" i="13"/>
  <c r="BE249" i="13"/>
  <c r="I19" i="12" s="1"/>
  <c r="BA268" i="13"/>
  <c r="E20" i="12" s="1"/>
  <c r="BA288" i="13"/>
  <c r="E22" i="12" s="1"/>
  <c r="BC288" i="13"/>
  <c r="G22" i="12" s="1"/>
  <c r="BA356" i="13"/>
  <c r="E28" i="12" s="1"/>
  <c r="H44" i="12"/>
  <c r="G23" i="11" s="1"/>
  <c r="BA22" i="16"/>
  <c r="E8" i="15" s="1"/>
  <c r="BE106" i="16"/>
  <c r="I13" i="15" s="1"/>
  <c r="BA28" i="19"/>
  <c r="BA40" i="19" s="1"/>
  <c r="E8" i="18" s="1"/>
  <c r="BC81" i="19"/>
  <c r="G11" i="18" s="1"/>
  <c r="G127" i="19"/>
  <c r="BB127" i="19"/>
  <c r="F18" i="18" s="1"/>
  <c r="BD73" i="22"/>
  <c r="H9" i="21" s="1"/>
  <c r="BA132" i="22"/>
  <c r="BA140" i="22" s="1"/>
  <c r="E13" i="21" s="1"/>
  <c r="G140" i="22"/>
  <c r="G15" i="20"/>
  <c r="H23" i="21"/>
  <c r="G23" i="20" s="1"/>
  <c r="BA31" i="25"/>
  <c r="BA50" i="25" s="1"/>
  <c r="E9" i="24" s="1"/>
  <c r="G50" i="25"/>
  <c r="BB9" i="28"/>
  <c r="G13" i="28"/>
  <c r="G370" i="13"/>
  <c r="BB370" i="13"/>
  <c r="F29" i="12" s="1"/>
  <c r="BA424" i="13"/>
  <c r="E34" i="12" s="1"/>
  <c r="BD16" i="16"/>
  <c r="H7" i="15" s="1"/>
  <c r="BB26" i="16"/>
  <c r="F9" i="15" s="1"/>
  <c r="BA136" i="16"/>
  <c r="BA154" i="16" s="1"/>
  <c r="E16" i="15" s="1"/>
  <c r="H28" i="15"/>
  <c r="G23" i="14" s="1"/>
  <c r="BA66" i="19"/>
  <c r="BA74" i="19" s="1"/>
  <c r="E10" i="18" s="1"/>
  <c r="K81" i="19"/>
  <c r="BD109" i="19"/>
  <c r="H15" i="18" s="1"/>
  <c r="BA59" i="22"/>
  <c r="BA33" i="37"/>
  <c r="E8" i="36" s="1"/>
  <c r="I15" i="40"/>
  <c r="BA116" i="43"/>
  <c r="E11" i="42" s="1"/>
  <c r="K16" i="16"/>
  <c r="K106" i="16"/>
  <c r="BB164" i="16"/>
  <c r="F17" i="15" s="1"/>
  <c r="BB62" i="19"/>
  <c r="F9" i="18" s="1"/>
  <c r="K109" i="19"/>
  <c r="BD97" i="22"/>
  <c r="H10" i="21" s="1"/>
  <c r="BA80" i="25"/>
  <c r="E14" i="24" s="1"/>
  <c r="BA112" i="25"/>
  <c r="E16" i="24" s="1"/>
  <c r="BB114" i="25"/>
  <c r="G119" i="25"/>
  <c r="BE15" i="40"/>
  <c r="I7" i="39" s="1"/>
  <c r="BD25" i="43"/>
  <c r="H7" i="42" s="1"/>
  <c r="BB268" i="13"/>
  <c r="F20" i="12" s="1"/>
  <c r="BC268" i="13"/>
  <c r="G20" i="12" s="1"/>
  <c r="G278" i="13"/>
  <c r="K298" i="13"/>
  <c r="BD346" i="13"/>
  <c r="H27" i="12" s="1"/>
  <c r="K370" i="13"/>
  <c r="BD370" i="13"/>
  <c r="H29" i="12" s="1"/>
  <c r="BD416" i="13"/>
  <c r="H33" i="12" s="1"/>
  <c r="BB16" i="16"/>
  <c r="F7" i="15" s="1"/>
  <c r="BD26" i="16"/>
  <c r="H9" i="15" s="1"/>
  <c r="K134" i="16"/>
  <c r="I74" i="19"/>
  <c r="BC74" i="19"/>
  <c r="G10" i="18" s="1"/>
  <c r="BB121" i="19"/>
  <c r="F17" i="18" s="1"/>
  <c r="BB57" i="22"/>
  <c r="F8" i="21" s="1"/>
  <c r="I73" i="22"/>
  <c r="BC73" i="22"/>
  <c r="G9" i="21" s="1"/>
  <c r="BA73" i="22"/>
  <c r="E9" i="21" s="1"/>
  <c r="K97" i="22"/>
  <c r="BB140" i="22"/>
  <c r="F13" i="21" s="1"/>
  <c r="BC29" i="25"/>
  <c r="G8" i="24" s="1"/>
  <c r="BB24" i="28"/>
  <c r="BB28" i="28" s="1"/>
  <c r="F9" i="27" s="1"/>
  <c r="G28" i="28"/>
  <c r="G15" i="26"/>
  <c r="H19" i="27"/>
  <c r="G23" i="26" s="1"/>
  <c r="BB26" i="31"/>
  <c r="F8" i="30" s="1"/>
  <c r="I9" i="33"/>
  <c r="C21" i="32" s="1"/>
  <c r="K33" i="37"/>
  <c r="BD33" i="37"/>
  <c r="H8" i="36" s="1"/>
  <c r="BA55" i="43"/>
  <c r="BA72" i="43" s="1"/>
  <c r="E9" i="42" s="1"/>
  <c r="G72" i="43"/>
  <c r="G15" i="41"/>
  <c r="H23" i="42"/>
  <c r="G23" i="41" s="1"/>
  <c r="G22" i="41" s="1"/>
  <c r="BB29" i="25"/>
  <c r="F8" i="24" s="1"/>
  <c r="BD80" i="25"/>
  <c r="H14" i="24" s="1"/>
  <c r="BD112" i="25"/>
  <c r="H16" i="24" s="1"/>
  <c r="I119" i="25"/>
  <c r="H27" i="24"/>
  <c r="G23" i="23" s="1"/>
  <c r="G22" i="23" s="1"/>
  <c r="BC13" i="28"/>
  <c r="G7" i="27" s="1"/>
  <c r="BE28" i="28"/>
  <c r="I9" i="27" s="1"/>
  <c r="BC14" i="34"/>
  <c r="G7" i="33" s="1"/>
  <c r="BD15" i="40"/>
  <c r="H7" i="39" s="1"/>
  <c r="H18" i="39"/>
  <c r="G23" i="38" s="1"/>
  <c r="BA25" i="43"/>
  <c r="E7" i="42" s="1"/>
  <c r="K53" i="43"/>
  <c r="K103" i="43"/>
  <c r="BD103" i="43"/>
  <c r="H10" i="42" s="1"/>
  <c r="K80" i="25"/>
  <c r="K112" i="25"/>
  <c r="BE119" i="25"/>
  <c r="I17" i="24" s="1"/>
  <c r="I18" i="24" s="1"/>
  <c r="C21" i="23" s="1"/>
  <c r="I13" i="28"/>
  <c r="G19" i="28"/>
  <c r="BA28" i="28"/>
  <c r="E9" i="27" s="1"/>
  <c r="BB20" i="31"/>
  <c r="F9" i="30" s="1"/>
  <c r="C16" i="29" s="1"/>
  <c r="I14" i="34"/>
  <c r="BB24" i="37"/>
  <c r="F7" i="36" s="1"/>
  <c r="F9" i="36" s="1"/>
  <c r="C16" i="35" s="1"/>
  <c r="K15" i="40"/>
  <c r="BB53" i="43"/>
  <c r="F8" i="42" s="1"/>
  <c r="G122" i="43"/>
  <c r="BB130" i="22"/>
  <c r="F12" i="21" s="1"/>
  <c r="BD29" i="25"/>
  <c r="H8" i="24" s="1"/>
  <c r="BA119" i="25"/>
  <c r="E17" i="24" s="1"/>
  <c r="BE13" i="28"/>
  <c r="I7" i="27" s="1"/>
  <c r="BD19" i="28"/>
  <c r="H8" i="27" s="1"/>
  <c r="BC28" i="28"/>
  <c r="G9" i="27" s="1"/>
  <c r="H18" i="33"/>
  <c r="G23" i="32" s="1"/>
  <c r="G22" i="32" s="1"/>
  <c r="BC24" i="37"/>
  <c r="G7" i="36" s="1"/>
  <c r="G9" i="36" s="1"/>
  <c r="C18" i="35" s="1"/>
  <c r="BB15" i="40"/>
  <c r="F7" i="39" s="1"/>
  <c r="F9" i="39" s="1"/>
  <c r="C16" i="38" s="1"/>
  <c r="H19" i="45"/>
  <c r="G23" i="44" s="1"/>
  <c r="G22" i="44" s="1"/>
  <c r="E10" i="45"/>
  <c r="C15" i="44" s="1"/>
  <c r="G10" i="45"/>
  <c r="C18" i="44" s="1"/>
  <c r="I10" i="45"/>
  <c r="C21" i="44" s="1"/>
  <c r="F10" i="45"/>
  <c r="C16" i="44" s="1"/>
  <c r="H10" i="45"/>
  <c r="C17" i="44" s="1"/>
  <c r="G17" i="46"/>
  <c r="I14" i="42"/>
  <c r="C21" i="41" s="1"/>
  <c r="F14" i="42"/>
  <c r="C16" i="41" s="1"/>
  <c r="G14" i="42"/>
  <c r="C18" i="41" s="1"/>
  <c r="BA53" i="43"/>
  <c r="E8" i="42" s="1"/>
  <c r="BA103" i="43"/>
  <c r="E10" i="42" s="1"/>
  <c r="G53" i="43"/>
  <c r="G119" i="43"/>
  <c r="I9" i="39"/>
  <c r="C21" i="38" s="1"/>
  <c r="H9" i="39"/>
  <c r="C17" i="38" s="1"/>
  <c r="G22" i="38"/>
  <c r="BA15" i="40"/>
  <c r="E7" i="39" s="1"/>
  <c r="E9" i="39" s="1"/>
  <c r="C15" i="38" s="1"/>
  <c r="G15" i="40"/>
  <c r="I9" i="36"/>
  <c r="C21" i="35" s="1"/>
  <c r="G22" i="35"/>
  <c r="H9" i="36"/>
  <c r="C17" i="35" s="1"/>
  <c r="BA24" i="37"/>
  <c r="G9" i="33"/>
  <c r="C18" i="32" s="1"/>
  <c r="H9" i="33"/>
  <c r="C17" i="32" s="1"/>
  <c r="BA14" i="34"/>
  <c r="E7" i="33" s="1"/>
  <c r="E9" i="33" s="1"/>
  <c r="C15" i="32" s="1"/>
  <c r="F9" i="33"/>
  <c r="C16" i="32" s="1"/>
  <c r="G14" i="34"/>
  <c r="I9" i="30"/>
  <c r="C21" i="29" s="1"/>
  <c r="G9" i="30"/>
  <c r="C18" i="29" s="1"/>
  <c r="H9" i="30"/>
  <c r="C17" i="29" s="1"/>
  <c r="G22" i="29"/>
  <c r="BA20" i="31"/>
  <c r="E9" i="30" s="1"/>
  <c r="C15" i="29" s="1"/>
  <c r="H10" i="27"/>
  <c r="C17" i="26" s="1"/>
  <c r="G22" i="26"/>
  <c r="E10" i="27"/>
  <c r="C15" i="26" s="1"/>
  <c r="BB13" i="28"/>
  <c r="F7" i="27" s="1"/>
  <c r="BB15" i="28"/>
  <c r="BB19" i="28" s="1"/>
  <c r="F8" i="27" s="1"/>
  <c r="BB119" i="25"/>
  <c r="F17" i="24" s="1"/>
  <c r="H18" i="24"/>
  <c r="C17" i="23" s="1"/>
  <c r="G18" i="24"/>
  <c r="C18" i="23" s="1"/>
  <c r="BA29" i="25"/>
  <c r="E8" i="24" s="1"/>
  <c r="BB85" i="25"/>
  <c r="BB112" i="25" s="1"/>
  <c r="F16" i="24" s="1"/>
  <c r="G29" i="25"/>
  <c r="BA52" i="25"/>
  <c r="BA61" i="25" s="1"/>
  <c r="E10" i="24" s="1"/>
  <c r="G68" i="25"/>
  <c r="BB74" i="25"/>
  <c r="BB80" i="25" s="1"/>
  <c r="F14" i="24" s="1"/>
  <c r="G14" i="21"/>
  <c r="C18" i="20" s="1"/>
  <c r="G22" i="20"/>
  <c r="I14" i="21"/>
  <c r="C21" i="20" s="1"/>
  <c r="BA57" i="22"/>
  <c r="E8" i="21" s="1"/>
  <c r="G57" i="22"/>
  <c r="G130" i="22"/>
  <c r="K26" i="19"/>
  <c r="BA96" i="19"/>
  <c r="E13" i="18" s="1"/>
  <c r="BA26" i="19"/>
  <c r="E7" i="18" s="1"/>
  <c r="BA62" i="19"/>
  <c r="E9" i="18" s="1"/>
  <c r="BA81" i="19"/>
  <c r="E11" i="18" s="1"/>
  <c r="G96" i="19"/>
  <c r="G121" i="19"/>
  <c r="I19" i="15"/>
  <c r="C21" i="14" s="1"/>
  <c r="G22" i="14"/>
  <c r="G19" i="15"/>
  <c r="C18" i="14" s="1"/>
  <c r="G92" i="16"/>
  <c r="BA61" i="16"/>
  <c r="BA92" i="16" s="1"/>
  <c r="E11" i="15" s="1"/>
  <c r="BA8" i="16"/>
  <c r="BA16" i="16" s="1"/>
  <c r="E7" i="15" s="1"/>
  <c r="BA24" i="16"/>
  <c r="BA26" i="16" s="1"/>
  <c r="E9" i="15" s="1"/>
  <c r="G26" i="16"/>
  <c r="BD92" i="16"/>
  <c r="H11" i="15" s="1"/>
  <c r="BB106" i="16"/>
  <c r="F13" i="15" s="1"/>
  <c r="BB134" i="16"/>
  <c r="F15" i="15" s="1"/>
  <c r="BA156" i="16"/>
  <c r="BA164" i="16" s="1"/>
  <c r="E17" i="15" s="1"/>
  <c r="G164" i="16"/>
  <c r="K92" i="16"/>
  <c r="BA101" i="16"/>
  <c r="BA106" i="16" s="1"/>
  <c r="E13" i="15" s="1"/>
  <c r="G106" i="16"/>
  <c r="G134" i="16"/>
  <c r="BA116" i="16"/>
  <c r="BA134" i="16" s="1"/>
  <c r="E15" i="15" s="1"/>
  <c r="BD164" i="16"/>
  <c r="H17" i="15" s="1"/>
  <c r="K26" i="16"/>
  <c r="BB92" i="16"/>
  <c r="F11" i="15" s="1"/>
  <c r="BD106" i="16"/>
  <c r="H13" i="15" s="1"/>
  <c r="BD134" i="16"/>
  <c r="H15" i="15" s="1"/>
  <c r="K164" i="16"/>
  <c r="G22" i="11"/>
  <c r="BA49" i="13"/>
  <c r="BA78" i="13" s="1"/>
  <c r="E10" i="12" s="1"/>
  <c r="G78" i="13"/>
  <c r="BE147" i="13"/>
  <c r="I13" i="12" s="1"/>
  <c r="BA149" i="13"/>
  <c r="BA166" i="13" s="1"/>
  <c r="E14" i="12" s="1"/>
  <c r="G166" i="13"/>
  <c r="K16" i="13"/>
  <c r="K128" i="13"/>
  <c r="BD128" i="13"/>
  <c r="H12" i="12" s="1"/>
  <c r="BA128" i="13"/>
  <c r="E12" i="12" s="1"/>
  <c r="K192" i="13"/>
  <c r="BD192" i="13"/>
  <c r="H16" i="12" s="1"/>
  <c r="BB249" i="13"/>
  <c r="F19" i="12" s="1"/>
  <c r="BB78" i="13"/>
  <c r="F10" i="12" s="1"/>
  <c r="BB166" i="13"/>
  <c r="F14" i="12" s="1"/>
  <c r="BA13" i="13"/>
  <c r="BA16" i="13" s="1"/>
  <c r="E8" i="12" s="1"/>
  <c r="I268" i="13"/>
  <c r="BB298" i="13"/>
  <c r="F23" i="12" s="1"/>
  <c r="K322" i="13"/>
  <c r="BD322" i="13"/>
  <c r="H25" i="12" s="1"/>
  <c r="BA338" i="13"/>
  <c r="BA346" i="13" s="1"/>
  <c r="E27" i="12" s="1"/>
  <c r="G346" i="13"/>
  <c r="BB416" i="13"/>
  <c r="F33" i="12" s="1"/>
  <c r="BD278" i="13"/>
  <c r="H21" i="12" s="1"/>
  <c r="BA290" i="13"/>
  <c r="BA298" i="13" s="1"/>
  <c r="E23" i="12" s="1"/>
  <c r="G298" i="13"/>
  <c r="BA370" i="13"/>
  <c r="E29" i="12" s="1"/>
  <c r="BA414" i="13"/>
  <c r="BA416" i="13" s="1"/>
  <c r="E33" i="12" s="1"/>
  <c r="G416" i="13"/>
  <c r="K278" i="13"/>
  <c r="BA322" i="13"/>
  <c r="E25" i="12" s="1"/>
  <c r="BA270" i="13"/>
  <c r="BA278" i="13" s="1"/>
  <c r="E21" i="12" s="1"/>
  <c r="G22" i="8"/>
  <c r="BB36" i="10"/>
  <c r="F7" i="9" s="1"/>
  <c r="BB57" i="10"/>
  <c r="F8" i="9" s="1"/>
  <c r="BB66" i="10"/>
  <c r="F9" i="9" s="1"/>
  <c r="E11" i="6"/>
  <c r="C15" i="5" s="1"/>
  <c r="G22" i="5"/>
  <c r="G11" i="6"/>
  <c r="C18" i="5" s="1"/>
  <c r="H11" i="6"/>
  <c r="C17" i="5" s="1"/>
  <c r="BB28" i="7"/>
  <c r="F7" i="6" s="1"/>
  <c r="BB61" i="7"/>
  <c r="F9" i="6" s="1"/>
  <c r="I11" i="6"/>
  <c r="C21" i="5" s="1"/>
  <c r="BB52" i="7"/>
  <c r="F8" i="6" s="1"/>
  <c r="I19" i="1"/>
  <c r="BA127" i="4"/>
  <c r="E12" i="3" s="1"/>
  <c r="BB181" i="4"/>
  <c r="F15" i="3" s="1"/>
  <c r="BB183" i="4"/>
  <c r="BB184" i="4" s="1"/>
  <c r="F16" i="3" s="1"/>
  <c r="BB264" i="4"/>
  <c r="BB324" i="4" s="1"/>
  <c r="F20" i="3" s="1"/>
  <c r="BA96" i="4"/>
  <c r="BA118" i="4" s="1"/>
  <c r="E10" i="3" s="1"/>
  <c r="BA153" i="4"/>
  <c r="BA154" i="4" s="1"/>
  <c r="E14" i="3" s="1"/>
  <c r="BB230" i="4"/>
  <c r="BB250" i="4" s="1"/>
  <c r="F18" i="3" s="1"/>
  <c r="BB575" i="4"/>
  <c r="F25" i="3" s="1"/>
  <c r="BB354" i="4"/>
  <c r="BB577" i="4"/>
  <c r="BB649" i="4" s="1"/>
  <c r="BB394" i="4"/>
  <c r="BB565" i="4" s="1"/>
  <c r="F24" i="3" s="1"/>
  <c r="G10" i="27" l="1"/>
  <c r="C18" i="26" s="1"/>
  <c r="F14" i="21"/>
  <c r="C16" i="20" s="1"/>
  <c r="H19" i="18"/>
  <c r="C17" i="17" s="1"/>
  <c r="I10" i="9"/>
  <c r="C21" i="8" s="1"/>
  <c r="BB384" i="4"/>
  <c r="F22" i="3" s="1"/>
  <c r="H14" i="21"/>
  <c r="C17" i="20" s="1"/>
  <c r="G35" i="12"/>
  <c r="C18" i="11" s="1"/>
  <c r="E9" i="36"/>
  <c r="C22" i="35" s="1"/>
  <c r="C23" i="35" s="1"/>
  <c r="H28" i="3"/>
  <c r="C17" i="2" s="1"/>
  <c r="G22" i="17"/>
  <c r="H14" i="42"/>
  <c r="C17" i="41" s="1"/>
  <c r="G19" i="18"/>
  <c r="C18" i="17" s="1"/>
  <c r="F19" i="18"/>
  <c r="C16" i="17" s="1"/>
  <c r="I19" i="18"/>
  <c r="C21" i="17" s="1"/>
  <c r="I28" i="3"/>
  <c r="C21" i="2" s="1"/>
  <c r="G28" i="3"/>
  <c r="C18" i="2" s="1"/>
  <c r="G658" i="4"/>
  <c r="F26" i="3"/>
  <c r="F18" i="24"/>
  <c r="C16" i="23" s="1"/>
  <c r="E18" i="24"/>
  <c r="C15" i="23" s="1"/>
  <c r="C19" i="38"/>
  <c r="C22" i="38" s="1"/>
  <c r="C23" i="38" s="1"/>
  <c r="I35" i="12"/>
  <c r="C21" i="11" s="1"/>
  <c r="I10" i="27"/>
  <c r="C21" i="26" s="1"/>
  <c r="C19" i="44"/>
  <c r="C22" i="44" s="1"/>
  <c r="C23" i="44" s="1"/>
  <c r="E14" i="42"/>
  <c r="C15" i="41" s="1"/>
  <c r="C19" i="41" s="1"/>
  <c r="C22" i="41" s="1"/>
  <c r="C23" i="41" s="1"/>
  <c r="C19" i="32"/>
  <c r="C22" i="32" s="1"/>
  <c r="C23" i="32" s="1"/>
  <c r="C19" i="29"/>
  <c r="C22" i="29" s="1"/>
  <c r="C23" i="29" s="1"/>
  <c r="F10" i="27"/>
  <c r="C16" i="26" s="1"/>
  <c r="C19" i="26" s="1"/>
  <c r="C22" i="26" s="1"/>
  <c r="C23" i="26" s="1"/>
  <c r="E14" i="21"/>
  <c r="C15" i="20" s="1"/>
  <c r="E19" i="18"/>
  <c r="C15" i="17" s="1"/>
  <c r="F19" i="15"/>
  <c r="C16" i="14" s="1"/>
  <c r="H19" i="15"/>
  <c r="C17" i="14" s="1"/>
  <c r="E19" i="15"/>
  <c r="C15" i="14" s="1"/>
  <c r="E35" i="12"/>
  <c r="C15" i="11" s="1"/>
  <c r="F35" i="12"/>
  <c r="C16" i="11" s="1"/>
  <c r="H35" i="12"/>
  <c r="C17" i="11" s="1"/>
  <c r="F10" i="9"/>
  <c r="C16" i="8" s="1"/>
  <c r="C19" i="8" s="1"/>
  <c r="C22" i="8" s="1"/>
  <c r="C23" i="8" s="1"/>
  <c r="F11" i="6"/>
  <c r="C16" i="5" s="1"/>
  <c r="C19" i="5" s="1"/>
  <c r="C22" i="5" s="1"/>
  <c r="C23" i="5" s="1"/>
  <c r="E28" i="3"/>
  <c r="C15" i="2" s="1"/>
  <c r="F28" i="3" l="1"/>
  <c r="C16" i="2" s="1"/>
  <c r="C19" i="2" s="1"/>
  <c r="C22" i="2" s="1"/>
  <c r="C23" i="2" s="1"/>
  <c r="C19" i="23"/>
  <c r="C22" i="23" s="1"/>
  <c r="C23" i="23" s="1"/>
  <c r="C19" i="20"/>
  <c r="C22" i="20" s="1"/>
  <c r="C23" i="20" s="1"/>
  <c r="H50" i="1" s="1"/>
  <c r="I50" i="1" s="1"/>
  <c r="F50" i="1" s="1"/>
  <c r="C19" i="17"/>
  <c r="C22" i="17" s="1"/>
  <c r="C23" i="17" s="1"/>
  <c r="H49" i="1" s="1"/>
  <c r="I49" i="1" s="1"/>
  <c r="F49" i="1" s="1"/>
  <c r="F30" i="26"/>
  <c r="F31" i="26" s="1"/>
  <c r="F34" i="26" s="1"/>
  <c r="H52" i="1"/>
  <c r="I52" i="1" s="1"/>
  <c r="F52" i="1" s="1"/>
  <c r="F30" i="44"/>
  <c r="F31" i="44" s="1"/>
  <c r="F34" i="44" s="1"/>
  <c r="H58" i="1"/>
  <c r="F30" i="29"/>
  <c r="F31" i="29" s="1"/>
  <c r="F34" i="29" s="1"/>
  <c r="H53" i="1"/>
  <c r="F30" i="38"/>
  <c r="F31" i="38" s="1"/>
  <c r="F34" i="38" s="1"/>
  <c r="H56" i="1"/>
  <c r="F30" i="8"/>
  <c r="F31" i="8" s="1"/>
  <c r="F34" i="8" s="1"/>
  <c r="H46" i="1"/>
  <c r="I46" i="1" s="1"/>
  <c r="F46" i="1" s="1"/>
  <c r="F30" i="23"/>
  <c r="F31" i="23" s="1"/>
  <c r="F34" i="23" s="1"/>
  <c r="H51" i="1"/>
  <c r="F30" i="32"/>
  <c r="F31" i="32" s="1"/>
  <c r="F34" i="32" s="1"/>
  <c r="H54" i="1"/>
  <c r="F30" i="41"/>
  <c r="F31" i="41" s="1"/>
  <c r="F34" i="41" s="1"/>
  <c r="H57" i="1"/>
  <c r="F30" i="20"/>
  <c r="F31" i="20" s="1"/>
  <c r="F34" i="20" s="1"/>
  <c r="F30" i="5"/>
  <c r="F31" i="5" s="1"/>
  <c r="F34" i="5" s="1"/>
  <c r="H45" i="1"/>
  <c r="I45" i="1" s="1"/>
  <c r="F45" i="1" s="1"/>
  <c r="F30" i="17"/>
  <c r="F31" i="17" s="1"/>
  <c r="F34" i="17" s="1"/>
  <c r="F30" i="35"/>
  <c r="H55" i="1"/>
  <c r="F31" i="35"/>
  <c r="F34" i="35" s="1"/>
  <c r="C19" i="14"/>
  <c r="C22" i="14" s="1"/>
  <c r="C23" i="14" s="1"/>
  <c r="C19" i="11"/>
  <c r="C22" i="11" s="1"/>
  <c r="C23" i="11" s="1"/>
  <c r="I51" i="1" l="1"/>
  <c r="F51" i="1" s="1"/>
  <c r="H30" i="1"/>
  <c r="I30" i="1" s="1"/>
  <c r="F30" i="1" s="1"/>
  <c r="H36" i="1"/>
  <c r="I36" i="1" s="1"/>
  <c r="F36" i="1" s="1"/>
  <c r="I58" i="1"/>
  <c r="F58" i="1" s="1"/>
  <c r="F30" i="2"/>
  <c r="F31" i="2" s="1"/>
  <c r="F34" i="2" s="1"/>
  <c r="H44" i="1"/>
  <c r="F30" i="11"/>
  <c r="F31" i="11" s="1"/>
  <c r="F34" i="11" s="1"/>
  <c r="H47" i="1"/>
  <c r="I47" i="1" s="1"/>
  <c r="F47" i="1" s="1"/>
  <c r="H32" i="1"/>
  <c r="I32" i="1" s="1"/>
  <c r="F32" i="1" s="1"/>
  <c r="I54" i="1"/>
  <c r="F54" i="1" s="1"/>
  <c r="H31" i="1"/>
  <c r="I31" i="1" s="1"/>
  <c r="F31" i="1" s="1"/>
  <c r="I53" i="1"/>
  <c r="F53" i="1" s="1"/>
  <c r="F30" i="14"/>
  <c r="F31" i="14" s="1"/>
  <c r="F34" i="14" s="1"/>
  <c r="H48" i="1"/>
  <c r="I48" i="1" s="1"/>
  <c r="F48" i="1" s="1"/>
  <c r="H35" i="1"/>
  <c r="I35" i="1" s="1"/>
  <c r="F35" i="1" s="1"/>
  <c r="I57" i="1"/>
  <c r="F57" i="1" s="1"/>
  <c r="H34" i="1"/>
  <c r="I34" i="1" s="1"/>
  <c r="F34" i="1" s="1"/>
  <c r="I56" i="1"/>
  <c r="F56" i="1" s="1"/>
  <c r="H33" i="1"/>
  <c r="I33" i="1" s="1"/>
  <c r="F33" i="1" s="1"/>
  <c r="I55" i="1"/>
  <c r="F55" i="1" s="1"/>
  <c r="I44" i="1" l="1"/>
  <c r="H59" i="1"/>
  <c r="H29" i="1"/>
  <c r="H37" i="1" l="1"/>
  <c r="I20" i="1" s="1"/>
  <c r="I29" i="1"/>
  <c r="I37" i="1" s="1"/>
  <c r="F44" i="1"/>
  <c r="F59" i="1" s="1"/>
  <c r="I59" i="1"/>
  <c r="F29" i="1" l="1"/>
  <c r="F37" i="1" s="1"/>
  <c r="I21" i="1"/>
  <c r="I22" i="1" s="1"/>
  <c r="J33" i="1" l="1"/>
  <c r="J55" i="1"/>
  <c r="J37" i="1"/>
  <c r="J30" i="1"/>
  <c r="J49" i="1"/>
  <c r="J50" i="1"/>
  <c r="J36" i="1"/>
  <c r="J53" i="1"/>
  <c r="J52" i="1"/>
  <c r="J59" i="1"/>
  <c r="J31" i="1"/>
  <c r="J34" i="1"/>
  <c r="J46" i="1"/>
  <c r="J45" i="1"/>
  <c r="J51" i="1"/>
  <c r="J54" i="1"/>
  <c r="J48" i="1"/>
  <c r="J47" i="1"/>
  <c r="J44" i="1"/>
  <c r="J57" i="1"/>
  <c r="J35" i="1"/>
  <c r="J32" i="1"/>
  <c r="J56" i="1"/>
  <c r="J58" i="1"/>
  <c r="J29" i="1"/>
</calcChain>
</file>

<file path=xl/sharedStrings.xml><?xml version="1.0" encoding="utf-8"?>
<sst xmlns="http://schemas.openxmlformats.org/spreadsheetml/2006/main" count="7143" uniqueCount="2780">
  <si>
    <t xml:space="preserve"> </t>
  </si>
  <si>
    <t>Stavba :</t>
  </si>
  <si>
    <t>DIČ :</t>
  </si>
  <si>
    <t>Za zhotovitele :</t>
  </si>
  <si>
    <t>Za objednatele :</t>
  </si>
  <si>
    <t>Rozpočtové náklady</t>
  </si>
  <si>
    <t>Základ pro DPH</t>
  </si>
  <si>
    <t>%</t>
  </si>
  <si>
    <t xml:space="preserve">DPH </t>
  </si>
  <si>
    <t>Cena celkem za stavbu</t>
  </si>
  <si>
    <t>Rekapitulace stavebních objektů a provozních souborů</t>
  </si>
  <si>
    <t>Číslo a název objektu / provozního souboru</t>
  </si>
  <si>
    <t>Cena celkem</t>
  </si>
  <si>
    <t>DPH celkem</t>
  </si>
  <si>
    <t>Celkem za stavbu</t>
  </si>
  <si>
    <t>Rekapitulace stavebních rozpočtů</t>
  </si>
  <si>
    <t>Číslo objektu</t>
  </si>
  <si>
    <t>Číslo a název rozpočtu</t>
  </si>
  <si>
    <t>HSV</t>
  </si>
  <si>
    <t>PSV</t>
  </si>
  <si>
    <t>Dodávka</t>
  </si>
  <si>
    <t>Montáž</t>
  </si>
  <si>
    <t>HZS</t>
  </si>
  <si>
    <t>Rekapitulace vedlejších rozpočtových nákladů</t>
  </si>
  <si>
    <t>Název vedlejšího nákladu</t>
  </si>
  <si>
    <t>Rozpočet</t>
  </si>
  <si>
    <t xml:space="preserve">JKSO </t>
  </si>
  <si>
    <t>Objekt</t>
  </si>
  <si>
    <t xml:space="preserve">SKP </t>
  </si>
  <si>
    <t>Měrná jednotka</t>
  </si>
  <si>
    <t>Stavba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</si>
  <si>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</si>
  <si>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</si>
  <si>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</si>
  <si>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</si>
  <si>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</si>
  <si>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</si>
  <si>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</si>
  <si>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</si>
  <si>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</si>
  <si>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</si>
  <si>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</si>
  <si>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</si>
  <si>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</si>
  <si>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</si>
  <si>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</si>
  <si>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</si>
  <si>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</si>
  <si>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</si>
  <si>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</si>
  <si>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</si>
  <si>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</si>
  <si>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</si>
  <si>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</si>
  <si>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</si>
  <si>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</si>
  <si>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</si>
  <si>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</si>
  <si>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</si>
  <si>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</si>
  <si>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</si>
  <si>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</si>
  <si>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</si>
  <si>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 xml:space="preserve">%  </t>
  </si>
  <si>
    <t>DPH</t>
  </si>
  <si>
    <t xml:space="preserve">% </t>
  </si>
  <si>
    <t>CENA ZA OBJEKT CELKEM</t>
  </si>
  <si>
    <t>Poznámka :</t>
  </si>
  <si>
    <t>Rozpočet :</t>
  </si>
  <si>
    <t>Objekt :</t>
  </si>
  <si>
    <t>REKAPITULACE  STAVEBNÍCH  DÍLŮ</t>
  </si>
  <si>
    <t>Stavební díl</t>
  </si>
  <si>
    <t>CELKEM  OBJEKT</t>
  </si>
  <si>
    <t>VEDLEJŠÍ ROZPOČTOVÉ  NÁKLADY</t>
  </si>
  <si>
    <t>Název VRN</t>
  </si>
  <si>
    <t>Kč</t>
  </si>
  <si>
    <t>Základna</t>
  </si>
  <si>
    <t>CELKEM VRN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</si>
  <si>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</si>
  <si>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</si>
  <si>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</si>
  <si>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</si>
  <si>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</si>
  <si>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</si>
  <si>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</si>
  <si>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</si>
  <si>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Jednotková hmotnost</t>
  </si>
  <si>
    <t>Celková hmotnost</t>
  </si>
  <si>
    <t>Jednotková dem.hmot.</t>
  </si>
  <si>
    <t>Celková dem.hmot.</t>
  </si>
  <si>
    <t>Díl:</t>
  </si>
  <si>
    <t>1</t>
  </si>
  <si>
    <t>Zemní práce</t>
  </si>
  <si>
    <t>ks</t>
  </si>
  <si>
    <t>Celkem za</t>
  </si>
  <si>
    <t>2015/057</t>
  </si>
  <si>
    <t>Rozšíření kapacity ZŠ a ZUŠ Líbeznice</t>
  </si>
  <si>
    <t>2015/057 Rozšíření kapacity ZŠ a ZUŠ Líbeznice</t>
  </si>
  <si>
    <t>SO 01</t>
  </si>
  <si>
    <t>Tělocvična se zázemím</t>
  </si>
  <si>
    <t>SO 01 Tělocvična se zázemím</t>
  </si>
  <si>
    <t>Budova tělocvičny</t>
  </si>
  <si>
    <t>1 Zemní práce</t>
  </si>
  <si>
    <t>121101102R00</t>
  </si>
  <si>
    <t xml:space="preserve">Sejmutí ornice s přemístěním přes 50 do 100 m </t>
  </si>
  <si>
    <t>m3</t>
  </si>
  <si>
    <t>2092,30*0,25</t>
  </si>
  <si>
    <t>131201113R00</t>
  </si>
  <si>
    <t xml:space="preserve">Hloubení nezapaž. jam hor.3 do 10000 m3, STROJNĚ </t>
  </si>
  <si>
    <t>Začátek provozního součtu</t>
  </si>
  <si>
    <t>srovnání na - 0,550:(2092,30-1704,60)*((2,95+2,85+1,60+2,75)/4)/2</t>
  </si>
  <si>
    <t>1704,60*((2,95+2,85+1,70+2,75)/4)</t>
  </si>
  <si>
    <t>odpočet ornice:-2092,30*0,20</t>
  </si>
  <si>
    <t>Konec provozního součtu</t>
  </si>
  <si>
    <t>4441,4719*1,10</t>
  </si>
  <si>
    <t>132301210R00</t>
  </si>
  <si>
    <t xml:space="preserve">Hloubení rýh š.do 200 cm hor.4 do 50 m3, STROJNĚ </t>
  </si>
  <si>
    <t>pas:161,20*0,30</t>
  </si>
  <si>
    <t>pasy  -1,00:(6,35+18,15)*2*2*0,80*0,45</t>
  </si>
  <si>
    <t>3*4,75*0,60*0,45</t>
  </si>
  <si>
    <t>133301101R00</t>
  </si>
  <si>
    <t xml:space="preserve">Hloubení šachet v hor.4 do 100 m3 </t>
  </si>
  <si>
    <t>Patka A:11*2,30*2,30*0,45/2</t>
  </si>
  <si>
    <t>11*1,40*1,40*0,35</t>
  </si>
  <si>
    <t>Patka B:4*2,60*2,60*0,45/2</t>
  </si>
  <si>
    <t>4*1,70*1,70*0,35</t>
  </si>
  <si>
    <t>Patka C:4*3,10*2,50*0,55/2</t>
  </si>
  <si>
    <t>4*2,00*1,40*1,05</t>
  </si>
  <si>
    <t>162601102R14</t>
  </si>
  <si>
    <t>Vodorovné přemístění výkopku z hor.1-4 do 20km skládka</t>
  </si>
  <si>
    <t>SO 01 - výkopy:4885,6191+87,4875+51,0537</t>
  </si>
  <si>
    <t>SO 02 - výkop / zásyp:19,188-136,40</t>
  </si>
  <si>
    <t>SO 03 - výkop / zásyp:30,00-48,00</t>
  </si>
  <si>
    <t>SO 04 - výkop / zásyp:48,00-48,00</t>
  </si>
  <si>
    <t>SO 05 - výkop / zásyp:189,60+630,00-217,00</t>
  </si>
  <si>
    <t>SO 06 - výkop / zásyp:21,00-15,00</t>
  </si>
  <si>
    <t>SO 07 - výkop / zásyp:</t>
  </si>
  <si>
    <t>SO 08 - výkop / zásyp:</t>
  </si>
  <si>
    <t>SO 09 - výkop / zásyp:0,49-517,4591</t>
  </si>
  <si>
    <t>Modelace - ochranný val:-885,62</t>
  </si>
  <si>
    <t>171201201R00</t>
  </si>
  <si>
    <t>Uložení sypaniny -modelace na výšku přes 2m kolem hřiště - ochranný val</t>
  </si>
  <si>
    <t>199000002R00</t>
  </si>
  <si>
    <t xml:space="preserve">Poplatek za skládku horniny 1- 4 </t>
  </si>
  <si>
    <t>11</t>
  </si>
  <si>
    <t>Přípravné a přidružené práce</t>
  </si>
  <si>
    <t>11 Přípravné a přidružené práce</t>
  </si>
  <si>
    <t>113107415R00</t>
  </si>
  <si>
    <t>Odstranění podkladu nad 50 m2,kam.těžené tl.15 cm stávající zpevněné plochy</t>
  </si>
  <si>
    <t>m2</t>
  </si>
  <si>
    <t>113108305R00</t>
  </si>
  <si>
    <t>Odstranění podkladu pl.do 50 m2, živice tl. 5 cm stávající zpevněné plochy</t>
  </si>
  <si>
    <t>981011309</t>
  </si>
  <si>
    <t>Odstranění drobných prvků vč.odvozu a likvidace</t>
  </si>
  <si>
    <t>kompl</t>
  </si>
  <si>
    <t>(plot na hraně hřiště, lavičky, schůdky na hřiště)</t>
  </si>
  <si>
    <t>981011312R00</t>
  </si>
  <si>
    <t xml:space="preserve">Demolice budov, zdivo, podíl konstr. do 15 %, MVC </t>
  </si>
  <si>
    <t>Stávající klubovna:22,00*9,00*3,00</t>
  </si>
  <si>
    <t>2</t>
  </si>
  <si>
    <t>Základy a zvláštní zakládání</t>
  </si>
  <si>
    <t>2 Základy a zvláštní zakládání</t>
  </si>
  <si>
    <t>212755114RX1</t>
  </si>
  <si>
    <t>Trativody z drenážních trubek DN 10 cm bez lože PVC</t>
  </si>
  <si>
    <t>m</t>
  </si>
  <si>
    <t>drenáž položená do štěrku pod základ opěrné stěny</t>
  </si>
  <si>
    <t>(5,66+6,48+15,562+40,30+3,876+5,836+3,22)/3,00</t>
  </si>
  <si>
    <t>27,00*3,00</t>
  </si>
  <si>
    <t>274321411R00</t>
  </si>
  <si>
    <t xml:space="preserve">Železobeton základových pasů C 25/30 </t>
  </si>
  <si>
    <t>Úsek 1:5,655*1,85*0,50</t>
  </si>
  <si>
    <t>Úsek 2:6,479*2,15*0,50</t>
  </si>
  <si>
    <t>Úsek 3:15,561*2,15*0,50</t>
  </si>
  <si>
    <t>Úsek 4:40,30*2,15*0,50</t>
  </si>
  <si>
    <t>Úsek 5:3,875*2,15*0,50</t>
  </si>
  <si>
    <t>Úsek 6:5,836*2,15*0,50</t>
  </si>
  <si>
    <t>Úsek 7:3,219*1,85*0,50</t>
  </si>
  <si>
    <t>274351215R00</t>
  </si>
  <si>
    <t xml:space="preserve">Bednění stěn základových pasů - zřízení </t>
  </si>
  <si>
    <t>Úsek 1:(5,655+1,85)*2*0,50</t>
  </si>
  <si>
    <t>Úsek 2:(6,479+2,15)*2*0,50</t>
  </si>
  <si>
    <t>Úsek 3:(15,561+2,15)*2*0,50</t>
  </si>
  <si>
    <t>Úsek 4:(40,30+2,15)*2*0,50</t>
  </si>
  <si>
    <t>Úsek 5:(3,875+2,15)*2*0,50</t>
  </si>
  <si>
    <t>Úsek 6:(5,836+2,15)*2*0,50</t>
  </si>
  <si>
    <t>Úsek 7:(3,219+1,85)*2*0,50</t>
  </si>
  <si>
    <t>274351216R00</t>
  </si>
  <si>
    <t xml:space="preserve">Bednění stěn základových pasů - odstranění </t>
  </si>
  <si>
    <t>275321311R00</t>
  </si>
  <si>
    <t xml:space="preserve">Železobeton základových patek C 16/20 </t>
  </si>
  <si>
    <t>Patka  A:1,20*1,20*0,85*11</t>
  </si>
  <si>
    <t>Patka  B:1,50*1,50*0,85*4</t>
  </si>
  <si>
    <t>275321411R00</t>
  </si>
  <si>
    <t xml:space="preserve">Železobeton základových patek C 25/30 </t>
  </si>
  <si>
    <t>Patka C:1,80*1,20*0,60</t>
  </si>
  <si>
    <t>0,65*0,65*0,55</t>
  </si>
  <si>
    <t>1,5284*4</t>
  </si>
  <si>
    <t>275351215R00</t>
  </si>
  <si>
    <t xml:space="preserve">Bednění stěn základových patek - zřízení </t>
  </si>
  <si>
    <t>Patka  A:1,20*4*0,85*11</t>
  </si>
  <si>
    <t>Patka  B:1,50*4*0,85*4</t>
  </si>
  <si>
    <t>Patka C:(1,80+1,20)*2*0,60</t>
  </si>
  <si>
    <t>0,65*4*0,55</t>
  </si>
  <si>
    <t>5,03*4</t>
  </si>
  <si>
    <t>275351216R00</t>
  </si>
  <si>
    <t xml:space="preserve">Bednění stěn základových patek - odstranění </t>
  </si>
  <si>
    <t>275361821R00</t>
  </si>
  <si>
    <t xml:space="preserve">Výztuž základových patek z betonářské ocelí 10505 </t>
  </si>
  <si>
    <t>t</t>
  </si>
  <si>
    <t>281,569/1000</t>
  </si>
  <si>
    <t>3</t>
  </si>
  <si>
    <t>Svislé a kompletní konstrukce</t>
  </si>
  <si>
    <t>3 Svislé a kompletní konstrukce</t>
  </si>
  <si>
    <t>311112330RT2</t>
  </si>
  <si>
    <t>Stěna z tvárnic ztraceného bednění , tl. 30 cm zalití tvárnic betonem C 16/20, vč.výztuže</t>
  </si>
  <si>
    <t>Vstupní rampa:(1,65+2,50)*(0,70+0,80)</t>
  </si>
  <si>
    <t>8,00*(0,70/2+0,80)</t>
  </si>
  <si>
    <t>311321411R00</t>
  </si>
  <si>
    <t xml:space="preserve">Železobeton nadzákladových zdí C 25/30 </t>
  </si>
  <si>
    <t>Stěna  A:5,665*0,35*(0,20+0,75)/2</t>
  </si>
  <si>
    <t>Stěna  B:6,479*0,35*(0,572+1,428)/2</t>
  </si>
  <si>
    <t>Stěna  C:15,561*0,35*(1,428+3,00)/2</t>
  </si>
  <si>
    <t>Stěna  D:40,30*0,35*(3,00+3,50)/2</t>
  </si>
  <si>
    <t>Stěna  E:3,875*0,35*(3,50+2,783)/2</t>
  </si>
  <si>
    <t>Stěna  F:5,836*0,35*(2,783+1,703)/2</t>
  </si>
  <si>
    <t>Stěna  G:3,219*0,35*(1,703+1,35)/2</t>
  </si>
  <si>
    <t>311351105R00</t>
  </si>
  <si>
    <t xml:space="preserve">Bednění nadzákladových zdí oboustranné - zřízení </t>
  </si>
  <si>
    <t>Stěna  A:(5,665+0,35)*2*(0,20+0,75)/2</t>
  </si>
  <si>
    <t>Stěna  B:(6,479+0,35)*2*(0,572+1,428)/2</t>
  </si>
  <si>
    <t>Stěna  C:(15,561+0,35)*2*(1,428+3,00)/2</t>
  </si>
  <si>
    <t>Stěna  D:(40,30+0,35)*2*(3,00+3,50)/2</t>
  </si>
  <si>
    <t>Stěna  E:(3,875+0,35)*2*(3,50+2,783)/2</t>
  </si>
  <si>
    <t>Stěna  F:(5,836+0,35)*2*(2,783+1,703)/2</t>
  </si>
  <si>
    <t>Stěna  G:(3,219+0,35)*2*(1,703+1,35)/2</t>
  </si>
  <si>
    <t>311351106R00</t>
  </si>
  <si>
    <t xml:space="preserve">Bednění nadzákladových zdí oboustranné-odstranění </t>
  </si>
  <si>
    <t>311361821R00</t>
  </si>
  <si>
    <t>Výztuž nadzákladových zdí z betonářské ocelí 10505 vč. výztuže zakl.pasu</t>
  </si>
  <si>
    <t>13272,21/1000</t>
  </si>
  <si>
    <t>4</t>
  </si>
  <si>
    <t>Vodorovné konstrukce</t>
  </si>
  <si>
    <t>4 Vodorovné konstrukce</t>
  </si>
  <si>
    <t>411320132RAA</t>
  </si>
  <si>
    <t>1,65*2,50+1,65*8,00</t>
  </si>
  <si>
    <t>9</t>
  </si>
  <si>
    <t>Ostatní konstrukce, bourání</t>
  </si>
  <si>
    <t>9 Ostatní konstrukce, bourání</t>
  </si>
  <si>
    <t>953943113R00</t>
  </si>
  <si>
    <t>Osazení kovových předmětů do zdiva, 15 kg / kus osazení hasících přístrojů</t>
  </si>
  <si>
    <t>kus</t>
  </si>
  <si>
    <t>44984124</t>
  </si>
  <si>
    <t>Přístroj hasicí práškový  PG 6 PDC</t>
  </si>
  <si>
    <t>95</t>
  </si>
  <si>
    <t>Dokončovací konstrukce na pozemních stavbách</t>
  </si>
  <si>
    <t>95 Dokončovací konstrukce na pozemních stavbách</t>
  </si>
  <si>
    <t>952901111R00</t>
  </si>
  <si>
    <t xml:space="preserve">Vyčištění budov o výšce podlaží do 4 m </t>
  </si>
  <si>
    <t>1.NP:</t>
  </si>
  <si>
    <t>1.01 až 1.07:18,76+12,80+10,77+125,81+3,96+3,69+1,11</t>
  </si>
  <si>
    <t>1.08 až 1.13:15,50+15,23+2,88+1,80+1,80+3,16</t>
  </si>
  <si>
    <t>1.16 až:4,24*2+1,08*2+11,17*2+17,68+1,61+7,73</t>
  </si>
  <si>
    <t>1.25 až 1.30:36,61+11,39+45,08+11,39+36,61</t>
  </si>
  <si>
    <t>1.31 až 1,36:20,9+10,50+8,10+13,25+25,50+12,38</t>
  </si>
  <si>
    <t>2.NP:</t>
  </si>
  <si>
    <t>2.01 až 2.10:18,24+61,76+7,82*2+1,08*2+3,09*2+4,03*2</t>
  </si>
  <si>
    <t>2.11 až 2.17:1,32+4,55+5,32+122,03+61,76+12,11+6,22</t>
  </si>
  <si>
    <t>2.18 až 2.24:3,8+6,41+0,72+4,70+36,36+52,46+37,00</t>
  </si>
  <si>
    <t>952901114R00</t>
  </si>
  <si>
    <t xml:space="preserve">Vyčištění budov o výšce podlaží nad 4 m </t>
  </si>
  <si>
    <t>1.14:483,03</t>
  </si>
  <si>
    <t>1.15:30,76</t>
  </si>
  <si>
    <t>952902110R00</t>
  </si>
  <si>
    <t xml:space="preserve">Čištění zametáním v místnostech a chodbách </t>
  </si>
  <si>
    <t>953735113R</t>
  </si>
  <si>
    <t>Odvětrání vodorovné plastové DN -10 opěrná stěna</t>
  </si>
  <si>
    <t>(5,66+6,48+15,562+40,30+3,876+5,836+3,22)/6,00</t>
  </si>
  <si>
    <t>14,00*0,70</t>
  </si>
  <si>
    <t>99</t>
  </si>
  <si>
    <t>Staveništní přesun hmot</t>
  </si>
  <si>
    <t>99 Staveništní přesun hmot</t>
  </si>
  <si>
    <t>998011032R00</t>
  </si>
  <si>
    <t xml:space="preserve">Přesun hmot pro budovy  výšky do 12 m </t>
  </si>
  <si>
    <t>711</t>
  </si>
  <si>
    <t>Izolace proti vodě</t>
  </si>
  <si>
    <t>711 Izolace proti vodě</t>
  </si>
  <si>
    <t>711141559R01</t>
  </si>
  <si>
    <t>Izolace proti vlhk. vodorovná pásy svařování horkým vzduchem nebo horkým klínem</t>
  </si>
  <si>
    <t>711142559R02</t>
  </si>
  <si>
    <t>Izolace proti vlhkosti svislá pásy svařování horkým vzduchem nebo horkým klínem</t>
  </si>
  <si>
    <t>(27,00*2+17,00*2+4,00*4)*1,05*0,15</t>
  </si>
  <si>
    <t>711491171R01</t>
  </si>
  <si>
    <t xml:space="preserve">Izolace tlaková, podkladní textilie, vodorovná </t>
  </si>
  <si>
    <t>513,79*1,05</t>
  </si>
  <si>
    <t>283220893</t>
  </si>
  <si>
    <t>Izolace proti zemní vhkosti - nevyzružená folie na bázi měkčeného polyvinylchloridu</t>
  </si>
  <si>
    <t>530,17*1,05</t>
  </si>
  <si>
    <t>693660191</t>
  </si>
  <si>
    <t>Textilie netkaná - směs regenerovaných technických vláken</t>
  </si>
  <si>
    <t>998711202R00</t>
  </si>
  <si>
    <t xml:space="preserve">Přesun hmot pro izolace proti vodě, výšky do 12 m </t>
  </si>
  <si>
    <t>713</t>
  </si>
  <si>
    <t>Izolace tepelné</t>
  </si>
  <si>
    <t>713 Izolace tepelné</t>
  </si>
  <si>
    <t>713121110R</t>
  </si>
  <si>
    <t>Izolace stěny pěnové sklo 200/150mm 1.PP - ŽB stěna</t>
  </si>
  <si>
    <t>762</t>
  </si>
  <si>
    <t>762 Konstrukce tesařské</t>
  </si>
  <si>
    <t>762100010R</t>
  </si>
  <si>
    <t>762100011R</t>
  </si>
  <si>
    <t>762100013R</t>
  </si>
  <si>
    <t>762100014R</t>
  </si>
  <si>
    <t>762100015R</t>
  </si>
  <si>
    <t>762100016R</t>
  </si>
  <si>
    <t>762100017R</t>
  </si>
  <si>
    <t>762TS/ 01</t>
  </si>
  <si>
    <t>762TS/ 02</t>
  </si>
  <si>
    <t>762TS/ 03</t>
  </si>
  <si>
    <t>762TS/ 04</t>
  </si>
  <si>
    <t>762TS/ 05</t>
  </si>
  <si>
    <t>762TS/ 06</t>
  </si>
  <si>
    <t>762TS/ 07</t>
  </si>
  <si>
    <t>764</t>
  </si>
  <si>
    <t>Konstrukce klempířské</t>
  </si>
  <si>
    <t>764 Konstrukce klempířské</t>
  </si>
  <si>
    <t>764/KL.01</t>
  </si>
  <si>
    <t>764/KL.02</t>
  </si>
  <si>
    <t>764/KL.03</t>
  </si>
  <si>
    <t>4,00*16</t>
  </si>
  <si>
    <t>764/KL.04</t>
  </si>
  <si>
    <t>6,00*2</t>
  </si>
  <si>
    <t>764/KL.05</t>
  </si>
  <si>
    <t>764/KL.06</t>
  </si>
  <si>
    <t>764/KL.07</t>
  </si>
  <si>
    <t>764/KL.08</t>
  </si>
  <si>
    <t>2*3,14*0,90</t>
  </si>
  <si>
    <t>764/KL.09</t>
  </si>
  <si>
    <t>2*3,14*0,50</t>
  </si>
  <si>
    <t>764/KL.10</t>
  </si>
  <si>
    <t>764/KL.11</t>
  </si>
  <si>
    <t>764/KL.12</t>
  </si>
  <si>
    <t>764/KL.13</t>
  </si>
  <si>
    <t>764/KL.14</t>
  </si>
  <si>
    <t>764333300R</t>
  </si>
  <si>
    <t>766-1</t>
  </si>
  <si>
    <t>766-1 Konstukce truhlářské - okna</t>
  </si>
  <si>
    <t>7661/O01</t>
  </si>
  <si>
    <t>O 01 - Okno segmentové v 1.NP Celkové rozměry: š/v  4050 /1200 mm</t>
  </si>
  <si>
    <t>7661/O02</t>
  </si>
  <si>
    <t>O 02 - Okno rovné 1 ve 2.NP Celkové rozměry: š/v  5260 /1600 mm</t>
  </si>
  <si>
    <t>7661/O03</t>
  </si>
  <si>
    <t>O 03 - Okno rovné 2 ve 2.NP Celkové rozměry: š/v  5300 /1600 mm</t>
  </si>
  <si>
    <t>7661/O04</t>
  </si>
  <si>
    <t>O 04 - Okno rovné 3 ve 2.NP Celkové rozměry: š/v  3220 /1600 mm</t>
  </si>
  <si>
    <t>7661/O05</t>
  </si>
  <si>
    <t>O 05 - Okno rovné 4 ve 2.NP Celkové rozměry: š/v  3470 /1600 mm</t>
  </si>
  <si>
    <t>7661/O06</t>
  </si>
  <si>
    <t>O 06 - Okno rovné 5 ve 2.NP Celkové rozměry: š/v  2420 /1600 mm</t>
  </si>
  <si>
    <t>7661/O07</t>
  </si>
  <si>
    <t>O 07 - Okno segmentové 1 ve 2.NP Celkové rozměry: š/v  4050 /1600 mm</t>
  </si>
  <si>
    <t>7661/O08</t>
  </si>
  <si>
    <t>O 08 - Okno segmentové 2 ve 2.NP Celkové rozměry: š/v  5800 /1600 mm</t>
  </si>
  <si>
    <t>7661/O09</t>
  </si>
  <si>
    <t>7661/O10</t>
  </si>
  <si>
    <t>766-2</t>
  </si>
  <si>
    <t>Konstrukce truhlářské - dveře</t>
  </si>
  <si>
    <t>766-2 Konstrukce truhlářské - dveře</t>
  </si>
  <si>
    <t>7662/D1.03</t>
  </si>
  <si>
    <t>D 1.03 -  Dveře vstupní Světlost š/v: 900/2450</t>
  </si>
  <si>
    <t>7662/D1.05</t>
  </si>
  <si>
    <t>D 1.05 - Dveře vstupní Světlost š/v: 800/2150 mm</t>
  </si>
  <si>
    <t>7662/D1.06</t>
  </si>
  <si>
    <t>D 1.06 - Dveře vstupní Světlost š/v: 800/2150 mm</t>
  </si>
  <si>
    <t>7662/D1.08</t>
  </si>
  <si>
    <t>D 1.08 - Dveře interiér - vstup kavárna Světlost š/v: 1800/2150 mm</t>
  </si>
  <si>
    <t>7662/D1.09</t>
  </si>
  <si>
    <t>D 1.09 - Dveře interiér - vstup tělocvična Světlost š/v: 1800/2150 mm</t>
  </si>
  <si>
    <t>7662/D1.10</t>
  </si>
  <si>
    <t>D 1.10 - Dveře interiér - vstup WC Světlost š/v: 800/2150 mm</t>
  </si>
  <si>
    <t>7662/D1.11</t>
  </si>
  <si>
    <t>D 1.11 - Dveře interiér - vstup WC Světlost š/v: 800/2150 mm</t>
  </si>
  <si>
    <t>7662/D1.12</t>
  </si>
  <si>
    <t>D 1.12 - Dveře interiér - vstup WC Světlost š/v: 800/2150 mm</t>
  </si>
  <si>
    <t>7662/D1.13</t>
  </si>
  <si>
    <t>D 1.13 - Dveře interiér - vstup WC Světlost š/v: 800/2150 mm</t>
  </si>
  <si>
    <t>7662/D1.14</t>
  </si>
  <si>
    <t>D 1.14 - Dveře interiér - vstup výlevka Světlost š/v: 700/2150 mm</t>
  </si>
  <si>
    <t>7662/D1.15</t>
  </si>
  <si>
    <t>D 1.15 - Dveře interiér - vstup přípravna pokrmů Světlost š/v: 800/2150 mm</t>
  </si>
  <si>
    <t>7662/D1.16</t>
  </si>
  <si>
    <t>D 1.16 - Dveře interiér - vstup chodba Světlost š/v: 1800/2150 mm</t>
  </si>
  <si>
    <t>7662/D1.17</t>
  </si>
  <si>
    <t>D 1.17 - Dveře interiér - šatna ženy Světlost š/v: 800/2150 mm</t>
  </si>
  <si>
    <t>7662/D1.18</t>
  </si>
  <si>
    <t>D 1.18 - Dveře interiér - vstup WC Světlost š/v: 700/2150 mm</t>
  </si>
  <si>
    <t>7662/D1.19</t>
  </si>
  <si>
    <t>D 1.19 - Dveře interiér - vstup WC Světlost š/v: 700/2150 mm</t>
  </si>
  <si>
    <t>7662/D1.20</t>
  </si>
  <si>
    <t>D 1.20 - Dveře interiér - šatna muži Světlost š/v: 800/2150 mm</t>
  </si>
  <si>
    <t>7662/D1.21</t>
  </si>
  <si>
    <t>D 1.21 - Dveře interiér - vstup tělocvična Světlost š/v: 1800/2150 mm</t>
  </si>
  <si>
    <t>7662/D1.22</t>
  </si>
  <si>
    <t>D 1.22 - Dveře interiér - vstup tělocvična Světlost š/v: 1800/2150 mm</t>
  </si>
  <si>
    <t>7662/D1.23</t>
  </si>
  <si>
    <t>D 1.23 - Dveře interiér - vstup šatna hosté Světlost š/v: 1800/2150 mm</t>
  </si>
  <si>
    <t>7662/D1.24</t>
  </si>
  <si>
    <t>D 1.24 - Dveře interiér - vstup klubovna domácí Světlost š/v: 800/2150 mm</t>
  </si>
  <si>
    <t>7662/D1.25</t>
  </si>
  <si>
    <t>D 1.25 - Dveře interiér - vstup sprchy Světlost š/v: 800/2150 mm</t>
  </si>
  <si>
    <t>7662/D1.26</t>
  </si>
  <si>
    <t>D 1.26 - Dveře interiér - vstup WC Světlost š/v: 700/2150 mm</t>
  </si>
  <si>
    <t>7662/D1.27</t>
  </si>
  <si>
    <t>D 1.27 - Dveře interiér - vstup WC Světlost š/v: 700/2150 mm</t>
  </si>
  <si>
    <t>7662/D1.28</t>
  </si>
  <si>
    <t>D 1.28 - Dveře interiér - šatna muži Světlost š/v: 800/2150 mm</t>
  </si>
  <si>
    <t>7662/D1.29</t>
  </si>
  <si>
    <t>D 1.29 - Dveře interiér - šatna ženy Světlost š/v: 800/2150 mm</t>
  </si>
  <si>
    <t>7662/D1.30</t>
  </si>
  <si>
    <t>D 1.30 - Dveře interiér - vstup tělocvična Světlost š/v: 1800/2150 mm</t>
  </si>
  <si>
    <t>7662/D1.31</t>
  </si>
  <si>
    <t>D 1.31- Dveře interiér - vstup rozhodčí Světlost š/v: 800/2150 mm</t>
  </si>
  <si>
    <t>7662/D1.32</t>
  </si>
  <si>
    <t>D 1.32- Dveře interiér - vstup WC Světlost š/v: 800/2150 mm</t>
  </si>
  <si>
    <t>7662/D1.33</t>
  </si>
  <si>
    <t>D 1.33- Dveře interiér - vstup WC Světlost š/v: 800/2150 mm</t>
  </si>
  <si>
    <t>7662/D1.34</t>
  </si>
  <si>
    <t>D 1.34 - Dveře interiér - vstup rozhodčí Světlost š/v: 800/2150 mm</t>
  </si>
  <si>
    <t>7662/D1.35</t>
  </si>
  <si>
    <t>D 1.35 - Dveře interiér - vstup klubovna Světlost š/v: 800/2150 mm</t>
  </si>
  <si>
    <t>7662/D1.36</t>
  </si>
  <si>
    <t>D 1.36 - Dveře interiér - sprchy domácí Světlost š/v: 800/2150 mm</t>
  </si>
  <si>
    <t>7662/D1.37</t>
  </si>
  <si>
    <t>D 1.37 - Dveře exteriér - vstupní Světlost š/v: 2400/2050 mm</t>
  </si>
  <si>
    <t>7662/D1.38</t>
  </si>
  <si>
    <t>D 1.38 - Dveře exteriér - vstupní Světlost š/v: 2400/2050 mm</t>
  </si>
  <si>
    <t>7662/D1.39</t>
  </si>
  <si>
    <t>D 1.39 - Dveře interiér - vstup sklad Světlost š/v: 1500/2000 mm</t>
  </si>
  <si>
    <t>7662/D1.40</t>
  </si>
  <si>
    <t>D 1.40 - Dveře interiér - vstup sklad Světlost š/v: 800/2000 mm</t>
  </si>
  <si>
    <t>7662/D1.41</t>
  </si>
  <si>
    <t>D 1.41 - Dveře interiér - vstup sklad Světlost š/v: 800/2000 mm</t>
  </si>
  <si>
    <t>7662/D1.42</t>
  </si>
  <si>
    <t>D 1.42 - Dveře interiér - vstup prádelna Světlost š/v: 800/2000 mm</t>
  </si>
  <si>
    <t>7662/D2.03</t>
  </si>
  <si>
    <t>D 2.03 - Dveře interiér - vstup sklad Světlost š/v: 800/2150 mm</t>
  </si>
  <si>
    <t>7662/D2.04</t>
  </si>
  <si>
    <t>D 2.03 - Dveře interiér - vstup klubovna Světlost š/v: 1800/2150 mm</t>
  </si>
  <si>
    <t>7662/D2.05</t>
  </si>
  <si>
    <t>D 2.05 - Dveře interiér - vstup klubovna Světlost š/v: 900/2150 mm</t>
  </si>
  <si>
    <t>7662/D2.06</t>
  </si>
  <si>
    <t>D 2.06 - Dveře interiér - vstup klubovna Světlost š/v: 900/2150 mm</t>
  </si>
  <si>
    <t>7662/D2.07</t>
  </si>
  <si>
    <t>D 2.07 - Dveře interiér - vstup kuchyňka Světlost š/v: 800/2150 mm</t>
  </si>
  <si>
    <t>7662/D2.08</t>
  </si>
  <si>
    <t>D 2.08 - Dveře interiér - vstup WC Světlost š/v: 800/2150 mm</t>
  </si>
  <si>
    <t>7662/D2.09</t>
  </si>
  <si>
    <t>D 2.09 - Dveře interiér - vstup sál Světlost š/v: 900/2150 mm</t>
  </si>
  <si>
    <t>7662/D2.10</t>
  </si>
  <si>
    <t>D 2.10 - Dveře interiér - vstup sál Světlost š/v: 900/2150 mm</t>
  </si>
  <si>
    <t>7662/D2.11</t>
  </si>
  <si>
    <t>D 2.11- Dveře interiér - vstup WC Světlost š/v: 800/2150 mm</t>
  </si>
  <si>
    <t>7662/D2.12</t>
  </si>
  <si>
    <t>D 2.12- Dveře interiér - vstup výlevka Světlost š/v: 800/2150 mm</t>
  </si>
  <si>
    <t>7662/D2.13</t>
  </si>
  <si>
    <t>D 2.13- Dveře interiér - vstup WC Světlost š/v: 800/2150 mm</t>
  </si>
  <si>
    <t>7662/D2.14</t>
  </si>
  <si>
    <t>D 2.14 - Dveře interiér - vstup předsíň Světlost š/v: 1000/2150 mm</t>
  </si>
  <si>
    <t>7662/D2.15</t>
  </si>
  <si>
    <t>D 2.15 - Dveře interiér - vstup předsíň Světlost š/v: 1000/2150 mm</t>
  </si>
  <si>
    <t>7662/D2.16</t>
  </si>
  <si>
    <t>D 2.16- Dveře interiér - vstup šatna muži Světlost š/v: 800/2150 mm</t>
  </si>
  <si>
    <t>7662/D2.17</t>
  </si>
  <si>
    <t>D 2.17 - Dveře interiér - vstup šatna ženy Světlost š/v: 800/2150 mm</t>
  </si>
  <si>
    <t>7662/D2.18</t>
  </si>
  <si>
    <t>D 2.18 - Dveře interiér - vstup WC Světlost š/v: 700/2150 mm</t>
  </si>
  <si>
    <t>7662/D2.19</t>
  </si>
  <si>
    <t>D 2.19 - Dveře interiér - vstup WC Světlost š/v: 700/2150 mm</t>
  </si>
  <si>
    <t>7662/D2.20</t>
  </si>
  <si>
    <t>D 2.20 - Dveře interiér - vstup WC Světlost š/v: 800/2150 mm</t>
  </si>
  <si>
    <t>7662/D2.21</t>
  </si>
  <si>
    <t>D 2.21 - Dveře interiér - vstup WC Světlost š/v: 1000/2150 mm</t>
  </si>
  <si>
    <t>7662/D2.22</t>
  </si>
  <si>
    <t>D 2.22 - Dveře interiér - vstup výlevka Světlost š/v: 700/2150 mm</t>
  </si>
  <si>
    <t>7662/D2.23</t>
  </si>
  <si>
    <t>D 2.23 - Dveře interiér - vstup WC Světlost š/v: 800/2150 mm</t>
  </si>
  <si>
    <t>7662/D2.24</t>
  </si>
  <si>
    <t>D 2.24 - Dveře interiér - vstup výlevka Světlost š/v: 800/2150 mm</t>
  </si>
  <si>
    <t>766-6</t>
  </si>
  <si>
    <t>766-6 Truhlářské prvky</t>
  </si>
  <si>
    <t>7666/T01</t>
  </si>
  <si>
    <t>T01 - Skládací akustická stěna v klubovně skautů Celkové rozměry: š/v/h 8500/3900/80 mm</t>
  </si>
  <si>
    <t>7666/T02</t>
  </si>
  <si>
    <t>T02  - Skládací akustická stěna v malém cvičebním prostoru</t>
  </si>
  <si>
    <t>7666/T03</t>
  </si>
  <si>
    <t>T 03 - Sanitární příčky Celkové rozměry: š/h/v 2700/1200/2000 mm</t>
  </si>
  <si>
    <t>7666/T04</t>
  </si>
  <si>
    <t>T04 - Sanitární příčky Celkové rozměry: š/h/v 2550/900/2000 mm</t>
  </si>
  <si>
    <t>7666/T05</t>
  </si>
  <si>
    <t>T05 - Sanitární příčky Celkové rozměry: š/h/v 2700/900/2000 mm</t>
  </si>
  <si>
    <t>7666/T06</t>
  </si>
  <si>
    <t>T 06  - Parapet, nadpraží a ostění otvoru na balkonech tělovcičny  šířka 250, tl.40mm</t>
  </si>
  <si>
    <t>7666/T07</t>
  </si>
  <si>
    <t>7666/T08</t>
  </si>
  <si>
    <t>7666/T09</t>
  </si>
  <si>
    <t>7666/T10</t>
  </si>
  <si>
    <t>T 10  - Posuvné dveře do technické skříně pro kotel, hlavní rozvaděč a rack</t>
  </si>
  <si>
    <t>7666/T11</t>
  </si>
  <si>
    <t>T 11 - Sanitární příčky Celkové rozměry: š/h/v 2700/900/2000 mm</t>
  </si>
  <si>
    <t>7666/T12</t>
  </si>
  <si>
    <t>T 12 - Sanitární příčky Celkové rozměry: š/h/v 2700/900/2000 mm</t>
  </si>
  <si>
    <t>7666/T13</t>
  </si>
  <si>
    <t>T 13 - Kyvné dveře do sprchy č. m. 1.17 Celkové rozměry: š/v 800/2200 mm</t>
  </si>
  <si>
    <t>7666/T14</t>
  </si>
  <si>
    <t>T 14 - Kyvné dveře do sprchy č. m. 1.16 Celkové rozměry: š/v 800/2200 mm</t>
  </si>
  <si>
    <t>7666/T15</t>
  </si>
  <si>
    <t>T 15 - Kyvné dveře do sprchy č. m. 2.08 Dtto T 14</t>
  </si>
  <si>
    <t>7666/T16</t>
  </si>
  <si>
    <t>T 16 - Kyvné dveře do sprchy č. m. 2.07 Dtto T 13</t>
  </si>
  <si>
    <t>7666/T17</t>
  </si>
  <si>
    <t xml:space="preserve">T 17 - Venkovní lavička </t>
  </si>
  <si>
    <t>767</t>
  </si>
  <si>
    <t>Konstrukce zámečnické</t>
  </si>
  <si>
    <t>767 Konstrukce zámečnické</t>
  </si>
  <si>
    <t>767/Z 02</t>
  </si>
  <si>
    <t xml:space="preserve">Z.02 - Zábradlí  u přístupové rampy </t>
  </si>
  <si>
    <t>767/Z 03</t>
  </si>
  <si>
    <t xml:space="preserve">Z.03 - Revizní víko studny </t>
  </si>
  <si>
    <t>767/Z 04</t>
  </si>
  <si>
    <t>Z.04  - Venkovní čistící rohožka zabudovaná v rampě</t>
  </si>
  <si>
    <t>767/Z 05</t>
  </si>
  <si>
    <t>Z.05  - Venkovní čistící rohožka před vstupem do šaten fotbalistů</t>
  </si>
  <si>
    <t>767/Z 06</t>
  </si>
  <si>
    <t>Z.06  - Venkovní čistící rohožka před vstupem do bufetu</t>
  </si>
  <si>
    <t>767/Z 07</t>
  </si>
  <si>
    <t>Z.07 -  Venkovní čistící rohožka před vstupem do tělocvičny</t>
  </si>
  <si>
    <t>767/Z 08</t>
  </si>
  <si>
    <t>Z.08 - Plechový límec pro vytažení hydroizolační vrstvy</t>
  </si>
  <si>
    <t>767/Z 09</t>
  </si>
  <si>
    <t>Z.09  - Uzamykatelná dvířka niky pro zásobník TUV mč.1.08</t>
  </si>
  <si>
    <t>767/Z 10</t>
  </si>
  <si>
    <t>767/Z 11</t>
  </si>
  <si>
    <t>767/Z 12</t>
  </si>
  <si>
    <t>Z.12  - Konzola pro zavěšení časomíry včetně teleskopické tyče délky 6m</t>
  </si>
  <si>
    <t>767/Z 13</t>
  </si>
  <si>
    <t>Z.13 - Nosič projektoru v tělocvičně  s ochranným krytem</t>
  </si>
  <si>
    <t>767/Z 14</t>
  </si>
  <si>
    <t>Z.14 - Nosič reproduktorů v tělocvičně s ochraným krytem</t>
  </si>
  <si>
    <t>767/Z 15</t>
  </si>
  <si>
    <t xml:space="preserve">Z.15 -  Distanční tyč pro rozepření obkladu fasády </t>
  </si>
  <si>
    <t>767/Z 16</t>
  </si>
  <si>
    <t>767/Z 17</t>
  </si>
  <si>
    <t>767/Z 19</t>
  </si>
  <si>
    <t>Z.19 - Plechový obklad vstupní niky do šaten fotbalistů,obklad stěn a stropu barevnost dle D.10</t>
  </si>
  <si>
    <t>767/Z 20</t>
  </si>
  <si>
    <t xml:space="preserve">Z.20 - Revizní žebřík pro přístup na střechu </t>
  </si>
  <si>
    <t>767/Z 21</t>
  </si>
  <si>
    <t xml:space="preserve">Z.21 - Okování hrany prahu vrat do objektu zázemí </t>
  </si>
  <si>
    <t>767/Z 22</t>
  </si>
  <si>
    <t xml:space="preserve">Z.22 - Venkovní čistící rohožka zabudovaná v rampě </t>
  </si>
  <si>
    <t>767/Z 23</t>
  </si>
  <si>
    <t>Z.23 - Konzola pro vynesení kolejnic většího závěsu</t>
  </si>
  <si>
    <t>767/Z 24</t>
  </si>
  <si>
    <t>Z.23 - Konzola pro vynesení kolejnic menšího závěsu</t>
  </si>
  <si>
    <t>767/Z 25</t>
  </si>
  <si>
    <t>Z.25 - Konzola pro vynesení projekčního plátna v tělocvičně včetně krycího pouzdra</t>
  </si>
  <si>
    <t>767/Z 26</t>
  </si>
  <si>
    <t xml:space="preserve">Z.26 - Sklápěcí basketbalový koš </t>
  </si>
  <si>
    <t>767/Z 27</t>
  </si>
  <si>
    <t xml:space="preserve">Z.27 - Krajník plechový kolem okapového chodníčku </t>
  </si>
  <si>
    <t>767/Z 29</t>
  </si>
  <si>
    <t xml:space="preserve">Z.29 - Volejbalové sloupky </t>
  </si>
  <si>
    <t>767/Z 30</t>
  </si>
  <si>
    <t xml:space="preserve">Z.30 - Okraje čistících zón </t>
  </si>
  <si>
    <t>767-1</t>
  </si>
  <si>
    <t>Fasáda - prosklení</t>
  </si>
  <si>
    <t>767-1 Fasáda - prosklení</t>
  </si>
  <si>
    <t>7671/F1</t>
  </si>
  <si>
    <t>F 1 - Sestava fasádního strukturálního zasklení Celkové rozměry š/v: 5500/2905 mm</t>
  </si>
  <si>
    <t>7671/F2</t>
  </si>
  <si>
    <t>F 2 - Sestava fasádního strukturálního zasklení Celkové rozměry š/v: 14975/2905 mm</t>
  </si>
  <si>
    <t>7671/F3</t>
  </si>
  <si>
    <t>F 3 - Sestava fasádního strukturálního zasklení Celkové rozměry š/v: 2800/2905 mm</t>
  </si>
  <si>
    <t>7671/F4</t>
  </si>
  <si>
    <t>F 4 - Sestava fasádního strukturálního zasklení Celkové rozměry š/v: 5550/3505 mm</t>
  </si>
  <si>
    <t>7671/F5</t>
  </si>
  <si>
    <t>F 5 - Sestava fasádního strukturálního zasklení Celkové rozměry š/v: 2470/2955 mm</t>
  </si>
  <si>
    <t>7671/F6</t>
  </si>
  <si>
    <t>F 6 - Sestava fasádního strukturálního zasklení Celkové rozměry š/v: 3450/2955 mm</t>
  </si>
  <si>
    <t>790</t>
  </si>
  <si>
    <t>Skladby konstrukcí</t>
  </si>
  <si>
    <t>790 Skladby konstrukcí</t>
  </si>
  <si>
    <t>790/S00</t>
  </si>
  <si>
    <t xml:space="preserve">S.00 - Hrubá podlaha na terénu </t>
  </si>
  <si>
    <t>790/S01</t>
  </si>
  <si>
    <t xml:space="preserve">S.01 - Obvodová stěna nad terénem - rovná </t>
  </si>
  <si>
    <t>218,85+359,42</t>
  </si>
  <si>
    <t>odpočet otvorů:-(64,24+64,25+10,00+13,76)</t>
  </si>
  <si>
    <t>790/S02</t>
  </si>
  <si>
    <t xml:space="preserve">S.02 - Obvodová stěna nad terénem - oblá </t>
  </si>
  <si>
    <t>211,26+235,12</t>
  </si>
  <si>
    <t>odpočet otvorů:-(46,94+23,84+46,94+2,16+13,76+14,34)</t>
  </si>
  <si>
    <t>790/S03</t>
  </si>
  <si>
    <t xml:space="preserve">S.03 - Obvodová stěna pod terénem - rovná </t>
  </si>
  <si>
    <t>790/S04</t>
  </si>
  <si>
    <t xml:space="preserve">S.04 - Obvodová stěna pod terénem - oblá </t>
  </si>
  <si>
    <t>51,34+27,44</t>
  </si>
  <si>
    <t>790/S08</t>
  </si>
  <si>
    <t xml:space="preserve">S.08 - Sportovní podlaha v tělocvičně </t>
  </si>
  <si>
    <t>1.14:483,30</t>
  </si>
  <si>
    <t>790/S09</t>
  </si>
  <si>
    <t xml:space="preserve">S.09 - Betonová podlaha na terénu </t>
  </si>
  <si>
    <t>1.04:125,81</t>
  </si>
  <si>
    <t>1.09:15,23</t>
  </si>
  <si>
    <t>1.15:30,79</t>
  </si>
  <si>
    <t>1.24:7,73</t>
  </si>
  <si>
    <t>1.26:36,61</t>
  </si>
  <si>
    <t>1.28:45,08</t>
  </si>
  <si>
    <t>1.30 :36,61</t>
  </si>
  <si>
    <t>790/S10</t>
  </si>
  <si>
    <t xml:space="preserve">S.10 - Čistící zóna v 1.NP objektu  tělocvičny </t>
  </si>
  <si>
    <t>1.01:18,79</t>
  </si>
  <si>
    <t>1.22:17,68</t>
  </si>
  <si>
    <t>790/S11</t>
  </si>
  <si>
    <t xml:space="preserve">S.11 - Keramická podlaha </t>
  </si>
  <si>
    <t>1.02 - 1.03:12,80+10,77</t>
  </si>
  <si>
    <t>1.05 - 1.08:3,96+3,69+1,11+15,50</t>
  </si>
  <si>
    <t>1.10 - 1.13:2,88+1,80+1,80+3,16</t>
  </si>
  <si>
    <t>1.16 - 1.21:4,24+4,24+1,08+1,08+11,17+11,17</t>
  </si>
  <si>
    <t>1.23:1,81</t>
  </si>
  <si>
    <t>1.25:2,43</t>
  </si>
  <si>
    <t>1.27:11,39</t>
  </si>
  <si>
    <t>1.29:11,39</t>
  </si>
  <si>
    <t>790/S12</t>
  </si>
  <si>
    <t xml:space="preserve">S.12 - Strop nad 1.NP - dřevěná paluba </t>
  </si>
  <si>
    <t>2.02:61,76</t>
  </si>
  <si>
    <t>2.12 -2.14:4,56+5,32+122,03</t>
  </si>
  <si>
    <t>2.15:61,76-2,50*2,50</t>
  </si>
  <si>
    <t>2.16:12,11</t>
  </si>
  <si>
    <t>2.22 - 2.24:36,36+52,46+37,00</t>
  </si>
  <si>
    <t>790/S13</t>
  </si>
  <si>
    <t xml:space="preserve">S.13 - Strop nad 1.NP - keramická dlažba </t>
  </si>
  <si>
    <t>2.03 - 2.08:7,82+7,82+1,08+1,08+3,09+3,09</t>
  </si>
  <si>
    <t>2.09 - 2.11:4,03+4,03+1,32</t>
  </si>
  <si>
    <t>2.17 - 2.21:6,22+3,87+6,41+0,72+4,70</t>
  </si>
  <si>
    <t>790/S14</t>
  </si>
  <si>
    <t xml:space="preserve">S.14 - Strop nad 1.NP - čistící zóna </t>
  </si>
  <si>
    <t>2.01:18,24</t>
  </si>
  <si>
    <t>2.15:2,50*2,50</t>
  </si>
  <si>
    <t>790/S15</t>
  </si>
  <si>
    <t xml:space="preserve">S.15 - Střecha objektu  tělocvičny </t>
  </si>
  <si>
    <t>790/S17A</t>
  </si>
  <si>
    <t xml:space="preserve">S.17A - SDK příčka standard </t>
  </si>
  <si>
    <t>1.NP:4,75+3*2,10+0,70+5,50+0,90+2*1,60</t>
  </si>
  <si>
    <t>0,95+2,40+2,15+2*6,85+18,20+8,30*2</t>
  </si>
  <si>
    <t>0,80+2,20+4,00+1,40+1,10+2*0,90</t>
  </si>
  <si>
    <t>1,60+4,10+4,15+1,40+1,50+2,70</t>
  </si>
  <si>
    <t>102,10*3,35</t>
  </si>
  <si>
    <t>otvory:0,90*2,20*11</t>
  </si>
  <si>
    <t>0,80*2,20*6</t>
  </si>
  <si>
    <t>2,00*2,20*1</t>
  </si>
  <si>
    <t>1,05*2,20*2</t>
  </si>
  <si>
    <t>-41,36</t>
  </si>
  <si>
    <t>2.NP:18,50+2,20+1,20+1,00+0,90+4,00+3,40+1,75</t>
  </si>
  <si>
    <t>2,75+2*1,425+4,543+2,85+1,30+1,80</t>
  </si>
  <si>
    <t>2,91*2+8,42+4,95</t>
  </si>
  <si>
    <t>68,233*4,88</t>
  </si>
  <si>
    <t>otvory:0,90*2,20*7</t>
  </si>
  <si>
    <t>0,80*2,20*5</t>
  </si>
  <si>
    <t>1,10*2,20*1</t>
  </si>
  <si>
    <t>1,00*2,20*2</t>
  </si>
  <si>
    <t>-29,48</t>
  </si>
  <si>
    <t>790/S17B</t>
  </si>
  <si>
    <t xml:space="preserve">S.17B - SDK příčka akustická </t>
  </si>
  <si>
    <t>1.NP:(5,50+2,575+5,70+6,05+1,425*2+4,875)*3,35</t>
  </si>
  <si>
    <t>otvory:0,90*2,20*6</t>
  </si>
  <si>
    <t>0,80*2,20*1</t>
  </si>
  <si>
    <t>-18,04</t>
  </si>
  <si>
    <t>2.NP:(18,50*2+0,60*2,00)*4,88</t>
  </si>
  <si>
    <t>otvory:0,90*2,20*1</t>
  </si>
  <si>
    <t>1,10*2,20*2</t>
  </si>
  <si>
    <t>1,05*1,30*1</t>
  </si>
  <si>
    <t>1,15*2,20*2</t>
  </si>
  <si>
    <t>1,25*2,20*1</t>
  </si>
  <si>
    <t>-15,995</t>
  </si>
  <si>
    <t>790/S17C</t>
  </si>
  <si>
    <t xml:space="preserve">S.17C - SDK příčka vandaluvzdorná </t>
  </si>
  <si>
    <t>1.NP:18,50*2*3,35</t>
  </si>
  <si>
    <t>otvory:2,00*2,20*4</t>
  </si>
  <si>
    <t>0,545*2,20</t>
  </si>
  <si>
    <t>1,175*1,35*1</t>
  </si>
  <si>
    <t>-20,3853</t>
  </si>
  <si>
    <t>790/S18</t>
  </si>
  <si>
    <t xml:space="preserve">S.18 - SDK příčka instalační </t>
  </si>
  <si>
    <t>1.NP:2,40+2,15+2*1,00+2*0,65+4,45+1,05*2</t>
  </si>
  <si>
    <t>0,90+2,70+0,90+1,15+1,00+1,65+0,85</t>
  </si>
  <si>
    <t>23,50*3,35</t>
  </si>
  <si>
    <t>2.NP:2,85+0,50+1,225+0,60+3,00+1,775+1,15+1,55</t>
  </si>
  <si>
    <t>1,20+1,40+1,65+4,00+2,15+0,90</t>
  </si>
  <si>
    <t>23,95*4,88</t>
  </si>
  <si>
    <t>(1,50+0,30)*2*0,90</t>
  </si>
  <si>
    <t>(1,20+0,30)*2*0,90</t>
  </si>
  <si>
    <t>-0,90*2,20</t>
  </si>
  <si>
    <t>790/S20</t>
  </si>
  <si>
    <t xml:space="preserve">S.20 -  Akustický obklad stropu </t>
  </si>
  <si>
    <t>1.30:36,61</t>
  </si>
  <si>
    <t>2.01 - 2.02:18,24+61,76</t>
  </si>
  <si>
    <t>2.15:61,76</t>
  </si>
  <si>
    <t>790/S21A</t>
  </si>
  <si>
    <t xml:space="preserve">S.21A -  Akustický obklad stěny -pohltivý </t>
  </si>
  <si>
    <t>1.14:</t>
  </si>
  <si>
    <t>LOZP1  :66,80</t>
  </si>
  <si>
    <t>LOZP2:98,80</t>
  </si>
  <si>
    <t>2.22, 2.23, 2.24:</t>
  </si>
  <si>
    <t>LOZP3:25,60</t>
  </si>
  <si>
    <t>2.14:</t>
  </si>
  <si>
    <t>LOZP3:8,00</t>
  </si>
  <si>
    <t>790/S21B</t>
  </si>
  <si>
    <t xml:space="preserve">S.21B - Akustický obklad stěny -odrazivý </t>
  </si>
  <si>
    <t>LONF:38,40</t>
  </si>
  <si>
    <t>LONF:12,00</t>
  </si>
  <si>
    <t>790/S21C</t>
  </si>
  <si>
    <t xml:space="preserve">S.21C - Obklad stěny - rovný </t>
  </si>
  <si>
    <t>Projektant:368,00</t>
  </si>
  <si>
    <t>790/S21D</t>
  </si>
  <si>
    <t xml:space="preserve">S.21D - Obklad stěny - oblý </t>
  </si>
  <si>
    <t>Projektant:326,00</t>
  </si>
  <si>
    <t>790/S22</t>
  </si>
  <si>
    <t xml:space="preserve">S.22 - Obklad stěny tělocvičny do výšky 2,2m </t>
  </si>
  <si>
    <t>mč.1.14:(17,00+27,00)*2*2,20</t>
  </si>
  <si>
    <t>otvory:1,80*2,20*4</t>
  </si>
  <si>
    <t>1,175*1,30</t>
  </si>
  <si>
    <t>-17,3675</t>
  </si>
  <si>
    <t>790/S23</t>
  </si>
  <si>
    <t xml:space="preserve">S.23 - Obklad stěny keramický do výšky 2,2m </t>
  </si>
  <si>
    <t>Projektant:413,00</t>
  </si>
  <si>
    <t>790/S24</t>
  </si>
  <si>
    <t xml:space="preserve">S.24 - SDK zavěšený podhled </t>
  </si>
  <si>
    <t>1.01 - 1.03:18,76+12,80+10,77</t>
  </si>
  <si>
    <t>1.05 - 1.13:3,96+3,96+1,11+15,50+15,23+2,88+1,80+1,80+3,16</t>
  </si>
  <si>
    <t>1.15 - 1.25:30,79+4,24+4,24+1,08+1,08+11,17+11,17</t>
  </si>
  <si>
    <t>17,68+1,61+7,73+2,43</t>
  </si>
  <si>
    <t>2.09 - 2.14:4,03+4,03+1,32+4,55+5,32+122,03</t>
  </si>
  <si>
    <t>2.16 - 2.21:12,11+6,22+3,87+6,41+0,72+4,70</t>
  </si>
  <si>
    <t>790/S25</t>
  </si>
  <si>
    <t xml:space="preserve">S.25 - Příčka na balkonech v tělocvičně </t>
  </si>
  <si>
    <t>mč.1.14:2*18,20*2,323</t>
  </si>
  <si>
    <t>790/S28</t>
  </si>
  <si>
    <t xml:space="preserve">S.28  - Skladba okapového chodníčku šíře 500mm </t>
  </si>
  <si>
    <t>2,02+10,00+9,00+13,90+6,20</t>
  </si>
  <si>
    <t>790/S30</t>
  </si>
  <si>
    <t>S.30 - Požárně dělící konstrukce prostupující střechou</t>
  </si>
  <si>
    <t>17,80*0,70</t>
  </si>
  <si>
    <t>798</t>
  </si>
  <si>
    <t>798 Informační a orientační systém</t>
  </si>
  <si>
    <t>798/I.1</t>
  </si>
  <si>
    <t>798/I.2</t>
  </si>
  <si>
    <t>798/I.3</t>
  </si>
  <si>
    <t>798/I.4</t>
  </si>
  <si>
    <t>798/I.5</t>
  </si>
  <si>
    <t>798/I.6</t>
  </si>
  <si>
    <t>798/I.8</t>
  </si>
  <si>
    <t>Autorské dopracování výtvarných motivů do výrobních a DTP podkladů </t>
  </si>
  <si>
    <t>799</t>
  </si>
  <si>
    <t>Ostatní</t>
  </si>
  <si>
    <t>799 Ostatní</t>
  </si>
  <si>
    <t>799/OST01</t>
  </si>
  <si>
    <t xml:space="preserve">OST 01 -	Barový pult </t>
  </si>
  <si>
    <t>799/OST02</t>
  </si>
  <si>
    <t xml:space="preserve">OST 02 -	Barový regál </t>
  </si>
  <si>
    <t>799/OST03</t>
  </si>
  <si>
    <t xml:space="preserve">OST 03 - Kuchyň v místnosti 1.08 příprava jídla </t>
  </si>
  <si>
    <t>799/OST04</t>
  </si>
  <si>
    <t xml:space="preserve">OST 04 - Šatní skříňky pro zaměstnance </t>
  </si>
  <si>
    <t>799/OST05</t>
  </si>
  <si>
    <t xml:space="preserve">OST 05 - Pružné sedací prvky v tělocvičně </t>
  </si>
  <si>
    <t>799/OST06</t>
  </si>
  <si>
    <t>OST 06 - Uzamykatelné kóje ve skladu nářadí tělocvičny včetně regálu</t>
  </si>
  <si>
    <t>799/OST07</t>
  </si>
  <si>
    <t>OST 07 - Šatní skříňky s lavičkou v šatnách fotbalistů</t>
  </si>
  <si>
    <t>799/OST08</t>
  </si>
  <si>
    <t xml:space="preserve">OST 08 - Kuchyňka v klubovně fotbalistů </t>
  </si>
  <si>
    <t>799/OST10</t>
  </si>
  <si>
    <t xml:space="preserve">OST 10 - Recepční pult </t>
  </si>
  <si>
    <t>799/OST11</t>
  </si>
  <si>
    <t xml:space="preserve">OST 11 - Skříňky s lavičkou v šatně tělocvičny </t>
  </si>
  <si>
    <t>799/OST13</t>
  </si>
  <si>
    <t xml:space="preserve">OST 13 - Regál vestavěný v klubovně 1 </t>
  </si>
  <si>
    <t>799/OST14</t>
  </si>
  <si>
    <t xml:space="preserve">OST 14 - Regál vestavěný v klubovně 2 </t>
  </si>
  <si>
    <t>799/OST15</t>
  </si>
  <si>
    <t xml:space="preserve">OST 15 - Regál vestavěný v přednáškové místnosti </t>
  </si>
  <si>
    <t>799/OST16</t>
  </si>
  <si>
    <t xml:space="preserve">OST 16 - Kuchyňka m.č. 2.17 </t>
  </si>
  <si>
    <t>799/OST17</t>
  </si>
  <si>
    <t xml:space="preserve">OST 17- kuchyňka mč 2.14 </t>
  </si>
  <si>
    <t>799/OST18</t>
  </si>
  <si>
    <t xml:space="preserve">OST 18 -  Žebřiny v posilovně </t>
  </si>
  <si>
    <t>799/OST19</t>
  </si>
  <si>
    <t xml:space="preserve">OST 19 - Šatní skříňky a lavička v šatně posilovny </t>
  </si>
  <si>
    <t>799/OST20</t>
  </si>
  <si>
    <t>OST 20 -  Regál vestavěný v malém cvičebním prostoru</t>
  </si>
  <si>
    <t>799/X 01</t>
  </si>
  <si>
    <t>X.01  - Montážní rám do SDK pro umyvadla se stojánkovou baterií</t>
  </si>
  <si>
    <t>799/X 02</t>
  </si>
  <si>
    <t xml:space="preserve">X.02 - Montážní rám pro kotvení madla wc invalida </t>
  </si>
  <si>
    <t>799/X 03</t>
  </si>
  <si>
    <t xml:space="preserve">X.03 - Montážní rám pro kotvení pisoárů </t>
  </si>
  <si>
    <t>799/X 04</t>
  </si>
  <si>
    <t xml:space="preserve">X.04 - Revizní dvířka v podhledu rozměr 400x400mm </t>
  </si>
  <si>
    <t>799/X 05</t>
  </si>
  <si>
    <t xml:space="preserve">X.05 - Revizní dvířka v podhledu rozměr 800x800mm </t>
  </si>
  <si>
    <t>799/X 06</t>
  </si>
  <si>
    <t>X.06 - Revizní otvor pro kontrolu větrané odvodněné dutiny obvodové stěny</t>
  </si>
  <si>
    <t>799/X 07</t>
  </si>
  <si>
    <t>799/X 08</t>
  </si>
  <si>
    <t xml:space="preserve">X.08 - Časomíra </t>
  </si>
  <si>
    <t>799/X 09</t>
  </si>
  <si>
    <t xml:space="preserve">X.09- Akustický závěs velký </t>
  </si>
  <si>
    <t>799/X 10</t>
  </si>
  <si>
    <t xml:space="preserve">X.10 - Akustický závěs malý </t>
  </si>
  <si>
    <t>799/X 11</t>
  </si>
  <si>
    <t>799/X 12</t>
  </si>
  <si>
    <t>X.12 - Systém řízení ovládání oken a rolet a světlíků</t>
  </si>
  <si>
    <t>799/X 13</t>
  </si>
  <si>
    <t xml:space="preserve">X.13 - Okenní roleta ze screenového plátna </t>
  </si>
  <si>
    <t>799/X 14</t>
  </si>
  <si>
    <t>X.14 - Stropní bezkazetová screenová roleta pro světlík</t>
  </si>
  <si>
    <t>799/X 15</t>
  </si>
  <si>
    <t xml:space="preserve">X.15 - Zástěna pisoáru </t>
  </si>
  <si>
    <t>799/X 16</t>
  </si>
  <si>
    <t xml:space="preserve">X.16  - Zásobník na mýdlo </t>
  </si>
  <si>
    <t>799/X 17</t>
  </si>
  <si>
    <t xml:space="preserve">X.17 -  WC kartáč </t>
  </si>
  <si>
    <t>799/X 18</t>
  </si>
  <si>
    <t xml:space="preserve">X.18 - Zásobník na toaletní papír </t>
  </si>
  <si>
    <t>799/X 19</t>
  </si>
  <si>
    <t xml:space="preserve">X.19 -  Vysoušeč rukou </t>
  </si>
  <si>
    <t>799/X 20</t>
  </si>
  <si>
    <t xml:space="preserve">X.20 - Odpadkový koš </t>
  </si>
  <si>
    <t>799/X 21</t>
  </si>
  <si>
    <t xml:space="preserve">X.21 - Madlo </t>
  </si>
  <si>
    <t>799/X 22</t>
  </si>
  <si>
    <t xml:space="preserve">X.22 - Přebalovací pult </t>
  </si>
  <si>
    <t>799/X 23</t>
  </si>
  <si>
    <t xml:space="preserve">X.23 - Krycí mřížka sprchového žlábku </t>
  </si>
  <si>
    <t>799/X 24</t>
  </si>
  <si>
    <t xml:space="preserve">X.24 -  Zrdcadlo </t>
  </si>
  <si>
    <t>799/X 25</t>
  </si>
  <si>
    <t xml:space="preserve">X.25 - Okenní otvírač </t>
  </si>
  <si>
    <t>799/X 26</t>
  </si>
  <si>
    <t>799/X 27</t>
  </si>
  <si>
    <t>799/X 28</t>
  </si>
  <si>
    <t>799/X 29</t>
  </si>
  <si>
    <t xml:space="preserve">X.29 - Mobilní badmintonový dvorec dvoudílný </t>
  </si>
  <si>
    <t>D96</t>
  </si>
  <si>
    <t>Přesuny suti a vybouraných hmot</t>
  </si>
  <si>
    <t>D96 Přesuny suti a vybouraných hmot</t>
  </si>
  <si>
    <t>631509074</t>
  </si>
  <si>
    <t>Deska podlahová ISOVER TDPS  1200x600x 35 mm</t>
  </si>
  <si>
    <t>979081111R00</t>
  </si>
  <si>
    <t xml:space="preserve">Odvoz suti a vybour. hmot na skládku do 1 km </t>
  </si>
  <si>
    <t>979081121R00</t>
  </si>
  <si>
    <t>Příplatek k odvozu za každý další 1 km (29km)</t>
  </si>
  <si>
    <t>979082111R00</t>
  </si>
  <si>
    <t xml:space="preserve">Vnitrostaveništní doprava suti do 10 m </t>
  </si>
  <si>
    <t>979082121R00</t>
  </si>
  <si>
    <t>Příplatek k vnitrost. dopravě suti za dalších 5 m (10m)</t>
  </si>
  <si>
    <t>979999998R00</t>
  </si>
  <si>
    <t xml:space="preserve">Poplatek za skládku suti 5% příměsí </t>
  </si>
  <si>
    <t>Zařízení staveniště</t>
  </si>
  <si>
    <t>Provoz investora</t>
  </si>
  <si>
    <t>Kompletační činnost (IČD)</t>
  </si>
  <si>
    <t>Rezerva rozpočtu</t>
  </si>
  <si>
    <t>1 Budova tělocvičny</t>
  </si>
  <si>
    <t>Zdravotechnika</t>
  </si>
  <si>
    <t>721</t>
  </si>
  <si>
    <t>Vnitřní kanalizace</t>
  </si>
  <si>
    <t>721 Vnitřní kanalizace</t>
  </si>
  <si>
    <t>721000001</t>
  </si>
  <si>
    <t xml:space="preserve">Potrubí plastové připojovací  DN 40 mm </t>
  </si>
  <si>
    <t>721000002</t>
  </si>
  <si>
    <t xml:space="preserve">Potrubí plastové připojovací  DN 50 mm </t>
  </si>
  <si>
    <t>721000003</t>
  </si>
  <si>
    <t>Potrubí plastové odpadní s protihlukovou vložkou DN 75 mm</t>
  </si>
  <si>
    <t>721000004</t>
  </si>
  <si>
    <t>Potrubí plastové odpadní s protihlukovou vložkou DN 110 mm</t>
  </si>
  <si>
    <t>721000005</t>
  </si>
  <si>
    <t>Potrubí plastové odpadní s protihlukovou vložkou DN 125 mm</t>
  </si>
  <si>
    <t>721000006</t>
  </si>
  <si>
    <t xml:space="preserve">Potrubí plastové odpadní pro svody DN 75 mm </t>
  </si>
  <si>
    <t>721000007</t>
  </si>
  <si>
    <t xml:space="preserve">Potrubí plastové odpadní pro svody DN 110 mm </t>
  </si>
  <si>
    <t>721000008</t>
  </si>
  <si>
    <t>721000009</t>
  </si>
  <si>
    <t xml:space="preserve">Potrubí plastové odpadní pro svody DN 160 mm </t>
  </si>
  <si>
    <t>721000010</t>
  </si>
  <si>
    <t xml:space="preserve">Kalich G6/4' </t>
  </si>
  <si>
    <t>721000011</t>
  </si>
  <si>
    <t>721000012</t>
  </si>
  <si>
    <t xml:space="preserve">Podlahová vpusť  DN 75 </t>
  </si>
  <si>
    <t>721000013</t>
  </si>
  <si>
    <t>721000014</t>
  </si>
  <si>
    <t>721000015</t>
  </si>
  <si>
    <t>721000016</t>
  </si>
  <si>
    <t>721000017</t>
  </si>
  <si>
    <t>721000018</t>
  </si>
  <si>
    <t xml:space="preserve">Ventilační hlavice DN 110 mm </t>
  </si>
  <si>
    <t>721000019</t>
  </si>
  <si>
    <t xml:space="preserve">Lapač střešních splavenin DN 125 mm </t>
  </si>
  <si>
    <t>721000020</t>
  </si>
  <si>
    <t xml:space="preserve">Přivzdušňovací hlavice DN 110 </t>
  </si>
  <si>
    <t>722</t>
  </si>
  <si>
    <t>Vnitřní vodovod</t>
  </si>
  <si>
    <t>722 Vnitřní vodovod</t>
  </si>
  <si>
    <t>722000001</t>
  </si>
  <si>
    <t xml:space="preserve">Plastové potrubí  PPR3, PN 20 DN 18 (16/2,2) </t>
  </si>
  <si>
    <t>722000002</t>
  </si>
  <si>
    <t xml:space="preserve">Plastové potrubí  PPR3, PN 20 DN 25 (32/4,2) </t>
  </si>
  <si>
    <t>722000003</t>
  </si>
  <si>
    <t xml:space="preserve">Plastové potrubí PPR3, PN 20 DN 32 (40/6,7) </t>
  </si>
  <si>
    <t>722000004</t>
  </si>
  <si>
    <t xml:space="preserve">Plastové potrubí  PPR3, PN 20 DN 40 (50/8,3) </t>
  </si>
  <si>
    <t>722000005</t>
  </si>
  <si>
    <t xml:space="preserve">Plastové potrubí PPR3, PN 20 DN 50 (63/1,5) </t>
  </si>
  <si>
    <t>722000006</t>
  </si>
  <si>
    <t>722000007</t>
  </si>
  <si>
    <t>722000008</t>
  </si>
  <si>
    <t>722000009</t>
  </si>
  <si>
    <t>722000010</t>
  </si>
  <si>
    <t xml:space="preserve">Návleková izolace  DN 40 mm tl. 25 mm </t>
  </si>
  <si>
    <t>722000011</t>
  </si>
  <si>
    <t xml:space="preserve">Návleková izolace  DN 50 mm tl. 25 mm </t>
  </si>
  <si>
    <t>722000012</t>
  </si>
  <si>
    <t xml:space="preserve">Kulový kohout DN 15 </t>
  </si>
  <si>
    <t>722000013</t>
  </si>
  <si>
    <t xml:space="preserve">Kulový kohout DN 20 </t>
  </si>
  <si>
    <t>722000014</t>
  </si>
  <si>
    <t xml:space="preserve">Kulový kohout DN 50 </t>
  </si>
  <si>
    <t>722000015</t>
  </si>
  <si>
    <t xml:space="preserve">Zpětný ventil DN 15 </t>
  </si>
  <si>
    <t>722000016</t>
  </si>
  <si>
    <t xml:space="preserve">Zpětný ventil DN 20 </t>
  </si>
  <si>
    <t>722000017</t>
  </si>
  <si>
    <t xml:space="preserve">Zpětný ventil DN 50 </t>
  </si>
  <si>
    <t>722000018</t>
  </si>
  <si>
    <t xml:space="preserve">Filtr vodovodní závitový DN 15 mm </t>
  </si>
  <si>
    <t>722000019</t>
  </si>
  <si>
    <t xml:space="preserve">Filtr vodovodní závitový DN 50 mm </t>
  </si>
  <si>
    <t>722000020</t>
  </si>
  <si>
    <t xml:space="preserve">Čerpadlo oběhové pro TUV DN 15 mm </t>
  </si>
  <si>
    <t>722000021</t>
  </si>
  <si>
    <t xml:space="preserve">Čerpadlo oběhové pro TUV DN 25 mm </t>
  </si>
  <si>
    <t>722000022</t>
  </si>
  <si>
    <t xml:space="preserve">Hydrant s trvale tvárnou hadicí B25/30 </t>
  </si>
  <si>
    <t>723</t>
  </si>
  <si>
    <t>Vnitřní plynovod</t>
  </si>
  <si>
    <t>723 Vnitřní plynovod</t>
  </si>
  <si>
    <t>723000001</t>
  </si>
  <si>
    <t xml:space="preserve">Ocelové potrubí DN 25 mm jakostní třídy 11 </t>
  </si>
  <si>
    <t>723000002</t>
  </si>
  <si>
    <t xml:space="preserve">Ocelové potrubí DN 50 mm jakostní třídy 11 </t>
  </si>
  <si>
    <t>723000003</t>
  </si>
  <si>
    <t xml:space="preserve">Plastová chránička DN 75 mm </t>
  </si>
  <si>
    <t>723000004</t>
  </si>
  <si>
    <t xml:space="preserve">Odkalovací zátka G 1/2' </t>
  </si>
  <si>
    <t>723000005</t>
  </si>
  <si>
    <t xml:space="preserve">Kulový kohout plynový G 1' </t>
  </si>
  <si>
    <t>723000006</t>
  </si>
  <si>
    <t xml:space="preserve">Kulový kohout plynový G 6/4' </t>
  </si>
  <si>
    <t>723000007</t>
  </si>
  <si>
    <t xml:space="preserve">Základní a emailový nátěr potrubí do G 2' </t>
  </si>
  <si>
    <t>725</t>
  </si>
  <si>
    <t>Zařizovací předměty</t>
  </si>
  <si>
    <t>725 Zařizovací předměty</t>
  </si>
  <si>
    <t>725000001</t>
  </si>
  <si>
    <t xml:space="preserve">Klozetová mísa diturvitová závěsná -  viz.ZT.03 </t>
  </si>
  <si>
    <t>725000002</t>
  </si>
  <si>
    <t>Klozetová mísa diturvitová závěsná  imobilní - viz.ZT.04</t>
  </si>
  <si>
    <t>725000003</t>
  </si>
  <si>
    <t>Montážní prvek pro WC - ovládání zpředu - viz.ZT.05</t>
  </si>
  <si>
    <t>725000004</t>
  </si>
  <si>
    <t>Montážní prvek pro WC - ovládání senzorem viz.ZT.06</t>
  </si>
  <si>
    <t>725000005</t>
  </si>
  <si>
    <t xml:space="preserve">Umyvadlo diturvitové 600/460 -  viz.ZT.07 </t>
  </si>
  <si>
    <t>7250000051</t>
  </si>
  <si>
    <t xml:space="preserve">Umývátko diturvitové 400/230 -  viz.ZT.08 </t>
  </si>
  <si>
    <t>725000006</t>
  </si>
  <si>
    <t>Umyvadlo diturvitové 550/550  imobilní - viz.ZT.09</t>
  </si>
  <si>
    <t>725000007</t>
  </si>
  <si>
    <t>Baterie umyvadlová stojánková 1/2' - viz.ZT.01</t>
  </si>
  <si>
    <t>725000008</t>
  </si>
  <si>
    <t xml:space="preserve">Dřez do pracovní desky - viz.ZT.11 </t>
  </si>
  <si>
    <t>725000009</t>
  </si>
  <si>
    <t xml:space="preserve">Baterie dřezová stojánková 1/2'- viz.ZT.02 </t>
  </si>
  <si>
    <t>725000010</t>
  </si>
  <si>
    <t>Baterie sprchová podomítkvá 1/2' /150, prop. sprchové řůži  - viz. ZT13</t>
  </si>
  <si>
    <t>725000011</t>
  </si>
  <si>
    <t xml:space="preserve">Sprchová hlavice- viz.ZT.12 </t>
  </si>
  <si>
    <t>725000012</t>
  </si>
  <si>
    <t xml:space="preserve">Výlevka diturvitová </t>
  </si>
  <si>
    <t>725000013</t>
  </si>
  <si>
    <t>Baterie dřezová nástěnná 1/2' + prodloužení 100 mm viz.ZT.14</t>
  </si>
  <si>
    <t>725000014</t>
  </si>
  <si>
    <t xml:space="preserve">Splachovací nádržka vysokopoložená </t>
  </si>
  <si>
    <t>725000015</t>
  </si>
  <si>
    <t xml:space="preserve">Pisoárový záchodek senzorový splachovač </t>
  </si>
  <si>
    <t>725000016</t>
  </si>
  <si>
    <t xml:space="preserve">Ventil rohový </t>
  </si>
  <si>
    <t>725000017</t>
  </si>
  <si>
    <t xml:space="preserve">Hadice ocelová flexibilní l=450 mm </t>
  </si>
  <si>
    <t>725000018</t>
  </si>
  <si>
    <t xml:space="preserve">Ventil vátokový na hadici 1/2' </t>
  </si>
  <si>
    <t>725000019</t>
  </si>
  <si>
    <t xml:space="preserve">Podomítková souprava pro myčky </t>
  </si>
  <si>
    <t>725000020</t>
  </si>
  <si>
    <t xml:space="preserve">Tlakový elektrický ohřívač TUV stojatý 300 l </t>
  </si>
  <si>
    <t>725000021</t>
  </si>
  <si>
    <t xml:space="preserve">Dvířka nerezová 150/150 mm </t>
  </si>
  <si>
    <t>725000022</t>
  </si>
  <si>
    <t xml:space="preserve">Dvířka nerezová 150/300 mm </t>
  </si>
  <si>
    <t>725000023</t>
  </si>
  <si>
    <t xml:space="preserve">Dvířka nerezová 300/300 mm </t>
  </si>
  <si>
    <t>2 Zdravotechnika</t>
  </si>
  <si>
    <t>Ústřední topení</t>
  </si>
  <si>
    <t>731</t>
  </si>
  <si>
    <t>Kotelny</t>
  </si>
  <si>
    <t>731 Kotelny</t>
  </si>
  <si>
    <t>731100001</t>
  </si>
  <si>
    <t xml:space="preserve">Kotel na ZP kondenzační, jm. výkon 46-49,9 kW </t>
  </si>
  <si>
    <t>souprava pro odvod spalin pr. 80/125 vč 2x shybka 45°, délka 7,5 m, průchodka, nadstřešní hlavice</t>
  </si>
  <si>
    <t>731100002</t>
  </si>
  <si>
    <t>HVDT II, iz. z min. vlny s povrch úpravou AL tl.70mm</t>
  </si>
  <si>
    <t>731100003</t>
  </si>
  <si>
    <t xml:space="preserve">Expanzní  nádoba tlaková 140 l </t>
  </si>
  <si>
    <t>731100004</t>
  </si>
  <si>
    <t xml:space="preserve">Zás. Ohřívač TUV s nepřímým ohřevem, v=300 l </t>
  </si>
  <si>
    <t>731100005</t>
  </si>
  <si>
    <t xml:space="preserve">Rozdělovač a sběrač z tr. 89x3,5, l=900 mm </t>
  </si>
  <si>
    <t>rozreč hrdel 250 mm, hrdla 1x DN 50, 1x DN 40, 2x DN 32, nátěr pod izolaci, izolace ORSIL IS-H/A tl. 70 mm</t>
  </si>
  <si>
    <t>731100006</t>
  </si>
  <si>
    <t xml:space="preserve">Čerpadlo do potrubí 1,8 m3/30 kPa </t>
  </si>
  <si>
    <t>731100007</t>
  </si>
  <si>
    <t xml:space="preserve">Čerpadlo do potrubí 2,6 m3/40 kPa </t>
  </si>
  <si>
    <t>731100008</t>
  </si>
  <si>
    <t xml:space="preserve">Montáž trojcestných mísících ventilů (dod. MaR) </t>
  </si>
  <si>
    <t>731100009</t>
  </si>
  <si>
    <t>731100010</t>
  </si>
  <si>
    <t>731100011</t>
  </si>
  <si>
    <t xml:space="preserve">Automatický odvzdušňovací ventil </t>
  </si>
  <si>
    <t>731100012</t>
  </si>
  <si>
    <t xml:space="preserve">Manometr se zkušebním kohoutem </t>
  </si>
  <si>
    <t>731100013</t>
  </si>
  <si>
    <t xml:space="preserve">Kohout plnicí a vypouštěcí DN 15 </t>
  </si>
  <si>
    <t>731100014</t>
  </si>
  <si>
    <t xml:space="preserve">Kulový kohout DN25, PN6 </t>
  </si>
  <si>
    <t>731100015</t>
  </si>
  <si>
    <t xml:space="preserve">Kulový kohout DN32, PN6 </t>
  </si>
  <si>
    <t>731100016</t>
  </si>
  <si>
    <t xml:space="preserve">Kulový kohout DN40, PN6 </t>
  </si>
  <si>
    <t>731100017</t>
  </si>
  <si>
    <t xml:space="preserve">Kulový kohout DN50, PN6 </t>
  </si>
  <si>
    <t>731100018</t>
  </si>
  <si>
    <t xml:space="preserve">Filtr do potrubí DN 32, PN 6 </t>
  </si>
  <si>
    <t>731100019</t>
  </si>
  <si>
    <t xml:space="preserve">Filtr do potrubí DN 40, PN 6 </t>
  </si>
  <si>
    <t>731100020</t>
  </si>
  <si>
    <t xml:space="preserve">Zpětný ventil DN 32, PN 6 </t>
  </si>
  <si>
    <t>731100021</t>
  </si>
  <si>
    <t xml:space="preserve">Zpětný ventil DN 40, PN 6 </t>
  </si>
  <si>
    <t>731100022</t>
  </si>
  <si>
    <t xml:space="preserve">Teploměr technický s jímkou do min. do 90°C </t>
  </si>
  <si>
    <t>731100023</t>
  </si>
  <si>
    <t>Měřící a regulační ventil DN25 (montáž do skříně podl. vyt)</t>
  </si>
  <si>
    <t>731100024</t>
  </si>
  <si>
    <t xml:space="preserve">Termostatická hlavice </t>
  </si>
  <si>
    <t>731100025</t>
  </si>
  <si>
    <t>Radiátorový ventil rohový DN 15, rohové šroubení DN 15</t>
  </si>
  <si>
    <t>733</t>
  </si>
  <si>
    <t>Rozvod potrubí</t>
  </si>
  <si>
    <t>733 Rozvod potrubí</t>
  </si>
  <si>
    <t>733100001</t>
  </si>
  <si>
    <t>Potrubí z trubek tenkostěnných měděných DN 54x2, iz. tl. 40 mm</t>
  </si>
  <si>
    <t>spojovaných pájením nebo lisováním, izolovaných izolačními pouzdry z PE, resp min. vlny s povrch. úpravou al (tr. 42 a 54)</t>
  </si>
  <si>
    <t>733100002</t>
  </si>
  <si>
    <t>Potrubí z trubek tenkostěnných měděných DN 42x1,5, iz. tl 40 mm</t>
  </si>
  <si>
    <t>733100003</t>
  </si>
  <si>
    <t>Potrubí z trubek tenkostěnných měděných DN 35x1,5, iz. tl. 25 mm</t>
  </si>
  <si>
    <t>733100004</t>
  </si>
  <si>
    <t>Potrubí z trubek tenkostěnných měděných DN 28x1, iz. tl. 25 mm</t>
  </si>
  <si>
    <t>733100005</t>
  </si>
  <si>
    <t>Potrubí z trubek tenkostěnných měděných DN 22x1, iz. tl. 20 mm</t>
  </si>
  <si>
    <t>733100006</t>
  </si>
  <si>
    <t>Potrubí z trubek tenkostěnných měděných DN 18x1, iz. tl. 15 mm</t>
  </si>
  <si>
    <t>733100007</t>
  </si>
  <si>
    <t>Potrubí z trubek tenkostěnných měděných DN 15x1, iz. tl. 15 mm</t>
  </si>
  <si>
    <t>733100008</t>
  </si>
  <si>
    <t>Registr z trubek hladkých 76x3, 2x1m vč. odvzd. vetilu, povrch. úprava pozink</t>
  </si>
  <si>
    <t>733100009</t>
  </si>
  <si>
    <t>Registr z trubek hladkých 76x3, 2x3m vč. odvzd. vetilu, povrch. úprava pozink</t>
  </si>
  <si>
    <t>733100010</t>
  </si>
  <si>
    <t>Registr z trubek hladkých 76x3, 2x5,5m vč. odvzd. vetilu, povrch. úprava pozink</t>
  </si>
  <si>
    <t>zaoblená tělesa - poloměr zaoblení 8,86 m</t>
  </si>
  <si>
    <t>Tělesa budou svařena ze segmentů na stavbě</t>
  </si>
  <si>
    <t>733100011</t>
  </si>
  <si>
    <t>Registr z trubek hladkých 76x3, 2x9,5m vč. odvzd. vetilu, povrch. úprava pozink</t>
  </si>
  <si>
    <t>733100012</t>
  </si>
  <si>
    <t>733100013</t>
  </si>
  <si>
    <t>Registr ze žebr. Trub. Pr. 76x3/156 - 2x4m vč. odvzd. vetilu, povrch. úprava pozink</t>
  </si>
  <si>
    <t>736</t>
  </si>
  <si>
    <t>Podlahové vytápění</t>
  </si>
  <si>
    <t>736 Podlahové vytápění</t>
  </si>
  <si>
    <t>736100001</t>
  </si>
  <si>
    <t>R12 - ozdělovací stanice podl. Vytápění  vč. skříně pod omítku, kulové kohouty, elktrolišta</t>
  </si>
  <si>
    <t>736100002</t>
  </si>
  <si>
    <t xml:space="preserve">Systémová deska 30-2 </t>
  </si>
  <si>
    <t>736100003</t>
  </si>
  <si>
    <t xml:space="preserve">Potrubí z plast. Tr. PB 18x2- registry podl. vyt. </t>
  </si>
  <si>
    <t>736100004</t>
  </si>
  <si>
    <t xml:space="preserve">Chránička plast. Trubek </t>
  </si>
  <si>
    <t>736100005</t>
  </si>
  <si>
    <t xml:space="preserve">Okrajová dilatační páska </t>
  </si>
  <si>
    <t>736100007</t>
  </si>
  <si>
    <t xml:space="preserve">Topné a a tlak. zkoušky </t>
  </si>
  <si>
    <t>736100008</t>
  </si>
  <si>
    <t xml:space="preserve">Napuštění systému upravenou vodou dle ČSN </t>
  </si>
  <si>
    <t>3 Ústřední topení</t>
  </si>
  <si>
    <t>Vzduchotechnika</t>
  </si>
  <si>
    <t>1D</t>
  </si>
  <si>
    <t>Tělocvična - dodávka</t>
  </si>
  <si>
    <t>1D Tělocvična - dodávka</t>
  </si>
  <si>
    <t>D01.001</t>
  </si>
  <si>
    <t>Střešní ventilátor plynule regulovatelný Q=3500m3/h, 200Pa,  Pel=0,76kW, 400V</t>
  </si>
  <si>
    <t>vč. izolovaného soklu, nástavce s mřížkou, tlumiče, zpětné klapky, ovládací skříňky</t>
  </si>
  <si>
    <t>D01.002</t>
  </si>
  <si>
    <t xml:space="preserve">Kruhové potrubí SPIRO  450 </t>
  </si>
  <si>
    <t>bm</t>
  </si>
  <si>
    <t>1M</t>
  </si>
  <si>
    <t>Tělocvična - montáž</t>
  </si>
  <si>
    <t>1M Tělocvična - montáž</t>
  </si>
  <si>
    <t>M01.001</t>
  </si>
  <si>
    <t>M01.002</t>
  </si>
  <si>
    <t>2D</t>
  </si>
  <si>
    <t>Šatny, umývárny - dodávka</t>
  </si>
  <si>
    <t>2D Šatny, umývárny - dodávka</t>
  </si>
  <si>
    <t>D02.001a</t>
  </si>
  <si>
    <t>Ventilátor rad.do čtyrhr.potr. 600x300   IP55,70°C rozměry a parametry viz. výkresová dokumentace</t>
  </si>
  <si>
    <t>D02.001b</t>
  </si>
  <si>
    <t xml:space="preserve">Pružná vložka 600x300 </t>
  </si>
  <si>
    <t>D02.001c</t>
  </si>
  <si>
    <t xml:space="preserve">Tlumič hluku 600x300 l=1000 </t>
  </si>
  <si>
    <t>D02.001d</t>
  </si>
  <si>
    <t xml:space="preserve">Regulační klapka  600x300 vč. servopohonu </t>
  </si>
  <si>
    <t>D02.002a</t>
  </si>
  <si>
    <t>Ventilátor diagon.do kruh.potr. DN200-dvouotáčkový rozměry a parametry viz.výkresová dokumentace</t>
  </si>
  <si>
    <t>D02.002b</t>
  </si>
  <si>
    <t xml:space="preserve">Zpětná klapka RSK 200 </t>
  </si>
  <si>
    <t>D02.002c</t>
  </si>
  <si>
    <t xml:space="preserve">Tlumič hluku kruhový 200/900 </t>
  </si>
  <si>
    <t>D02.003</t>
  </si>
  <si>
    <t xml:space="preserve">Požární klapka PKTM těsná .01 400 x 250 ovl.ruční </t>
  </si>
  <si>
    <t>D02.004</t>
  </si>
  <si>
    <t xml:space="preserve">Vyústka 560 x 200  VK-1.0-R1 TPJ 68-12-76 </t>
  </si>
  <si>
    <t>D02.005</t>
  </si>
  <si>
    <t xml:space="preserve">Tal.ventil.kov.odvodní KK 100 </t>
  </si>
  <si>
    <t>D02.006</t>
  </si>
  <si>
    <t xml:space="preserve">Klapka škrtící-SPIRO KSK 200   kovové ovládání </t>
  </si>
  <si>
    <t>D02.007</t>
  </si>
  <si>
    <t xml:space="preserve">Vyfuková hlavice-SPIRO VHO 355 </t>
  </si>
  <si>
    <t>D02.008</t>
  </si>
  <si>
    <t xml:space="preserve">Kruhové potrubí SPIRO  100 </t>
  </si>
  <si>
    <t>D02.009</t>
  </si>
  <si>
    <t xml:space="preserve">Kruhové potrubí SPIRO  200 </t>
  </si>
  <si>
    <t>D02.010</t>
  </si>
  <si>
    <t xml:space="preserve">Kruhové potrubí SPIRO  315 </t>
  </si>
  <si>
    <t>D02.011</t>
  </si>
  <si>
    <t xml:space="preserve">Kruhové potrubí SPIRO  355 </t>
  </si>
  <si>
    <t>D02.012</t>
  </si>
  <si>
    <t xml:space="preserve">Oblouk 90°- SPIRO  100 </t>
  </si>
  <si>
    <t>D02.013</t>
  </si>
  <si>
    <t xml:space="preserve">Oblouk 90°- SPIRO  200 </t>
  </si>
  <si>
    <t>D02.014</t>
  </si>
  <si>
    <t xml:space="preserve">Oblouk 90°- SPIRO  315 </t>
  </si>
  <si>
    <t>D02.015</t>
  </si>
  <si>
    <t xml:space="preserve">Oblouk 90°- SPIRO 355 </t>
  </si>
  <si>
    <t>D02.016</t>
  </si>
  <si>
    <t xml:space="preserve">Oblouk 45°- SPIRO  315 </t>
  </si>
  <si>
    <t>D02.017</t>
  </si>
  <si>
    <t xml:space="preserve">Odbočka jednostranná 90°-SPIRO 100/100 </t>
  </si>
  <si>
    <t>D02.018</t>
  </si>
  <si>
    <t xml:space="preserve">Odbočka jednostranná 45°-SPIRO 355/315 </t>
  </si>
  <si>
    <t>D02.019</t>
  </si>
  <si>
    <t xml:space="preserve">Přechod osovy -SPIRO 355/200 </t>
  </si>
  <si>
    <t>D02.020</t>
  </si>
  <si>
    <t xml:space="preserve">Potrubí čtyřhranné sk.I PN 12 0403 pozink. Plech </t>
  </si>
  <si>
    <t>D02.021</t>
  </si>
  <si>
    <t xml:space="preserve">Do obvodu 1050 mm/ 40% tvar. sk.I pozink ON 12 403 </t>
  </si>
  <si>
    <t>D02.022</t>
  </si>
  <si>
    <t xml:space="preserve">Do obvodu 1500 mm/ 20% tvar. sk.I pozink ON 12 403 </t>
  </si>
  <si>
    <t>D02.023</t>
  </si>
  <si>
    <t xml:space="preserve">Do obvodu 2630 mm/100% tvar. sk.I pozink ON 12 403 </t>
  </si>
  <si>
    <t>D02.024</t>
  </si>
  <si>
    <t>Požární izol., desky z min.plsti tl.4cm,na trny, AL folie</t>
  </si>
  <si>
    <t>2M</t>
  </si>
  <si>
    <t>Šatny, umývárny - montáž</t>
  </si>
  <si>
    <t>2M Šatny, umývárny - montáž</t>
  </si>
  <si>
    <t>M02.001a</t>
  </si>
  <si>
    <t>M02.001b</t>
  </si>
  <si>
    <t>M02.001c</t>
  </si>
  <si>
    <t>M02.001d</t>
  </si>
  <si>
    <t>M02.002a</t>
  </si>
  <si>
    <t>Ventilátor diagon.do kruh.potr. DN200-dvouotáčkový rozměry   a parametry viz.výkresová dokumentace</t>
  </si>
  <si>
    <t>M02.002b</t>
  </si>
  <si>
    <t>M02.002c</t>
  </si>
  <si>
    <t>M02.003</t>
  </si>
  <si>
    <t xml:space="preserve">Požární klapka PKTM tesná .01 400 x 250 ovl.ruční </t>
  </si>
  <si>
    <t>M02.004</t>
  </si>
  <si>
    <t>M02.005</t>
  </si>
  <si>
    <t>M02.006</t>
  </si>
  <si>
    <t xml:space="preserve">Klapka skrtící-SPIRO KSK 200   kovové ovládání </t>
  </si>
  <si>
    <t>M02.007</t>
  </si>
  <si>
    <t>M02.008</t>
  </si>
  <si>
    <t>M02.009</t>
  </si>
  <si>
    <t>M02.010</t>
  </si>
  <si>
    <t>M02.011</t>
  </si>
  <si>
    <t>M02.012</t>
  </si>
  <si>
    <t>M02.013</t>
  </si>
  <si>
    <t>M02.014</t>
  </si>
  <si>
    <t>M02.015</t>
  </si>
  <si>
    <t>M02.016</t>
  </si>
  <si>
    <t>M02.017</t>
  </si>
  <si>
    <t>M02.018</t>
  </si>
  <si>
    <t>M02.019</t>
  </si>
  <si>
    <t>M02.020</t>
  </si>
  <si>
    <t>M02.021</t>
  </si>
  <si>
    <t>M02.022</t>
  </si>
  <si>
    <t>M02.023</t>
  </si>
  <si>
    <t>M02.024</t>
  </si>
  <si>
    <t>3D</t>
  </si>
  <si>
    <t>Bufet - dodávka</t>
  </si>
  <si>
    <t>3D Bufet - dodávka</t>
  </si>
  <si>
    <t>D03.001a</t>
  </si>
  <si>
    <t>Zvukově izolovaný radiální ventilátor plochý rozměry a parametry viz.výkresová dokumentace</t>
  </si>
  <si>
    <t>D03.001b</t>
  </si>
  <si>
    <t xml:space="preserve">Tlumič hluku kruhový 250/900 </t>
  </si>
  <si>
    <t>D03.001c</t>
  </si>
  <si>
    <t xml:space="preserve">Zpětná klapka RSK 250 </t>
  </si>
  <si>
    <t>D03.002</t>
  </si>
  <si>
    <t xml:space="preserve">Vyústka 560 x 280  VK-1.0-R1 TPJ 68-12-76 </t>
  </si>
  <si>
    <t>D03.003</t>
  </si>
  <si>
    <t>D03.004</t>
  </si>
  <si>
    <t xml:space="preserve">Anemostat 500x500 pro odvod </t>
  </si>
  <si>
    <t>D03.005</t>
  </si>
  <si>
    <t xml:space="preserve">Mřížka SMU-20.0  600 x 300 TPJ 48-12-80  uzavřená </t>
  </si>
  <si>
    <t>D03.006</t>
  </si>
  <si>
    <t xml:space="preserve">Ohebná hadice Sonodec 25 - 203mm x10m </t>
  </si>
  <si>
    <t>D03.007</t>
  </si>
  <si>
    <t xml:space="preserve">Vyfukova hlavice 315x315 přetažený oblouk se sitem </t>
  </si>
  <si>
    <t>D03.008</t>
  </si>
  <si>
    <t>D03.009</t>
  </si>
  <si>
    <t>D03.010</t>
  </si>
  <si>
    <t xml:space="preserve">Kruhové potrubí SPIRO  250 </t>
  </si>
  <si>
    <t>D03.011</t>
  </si>
  <si>
    <t>D03.012</t>
  </si>
  <si>
    <t xml:space="preserve">Oblouk 90°- SPIRO  250 </t>
  </si>
  <si>
    <t>D03.013</t>
  </si>
  <si>
    <t xml:space="preserve">Oblouk 45°- SPIRO  250 </t>
  </si>
  <si>
    <t>D03.014</t>
  </si>
  <si>
    <t xml:space="preserve">Odbočka jednostranná 90°-SPIRO 250/100 </t>
  </si>
  <si>
    <t>D03.015</t>
  </si>
  <si>
    <t xml:space="preserve">Odbočka jednostranná 90°-SPIRO 250/200 </t>
  </si>
  <si>
    <t>D03.016</t>
  </si>
  <si>
    <t xml:space="preserve">Odbočka jednostranná 45°-SPIRO 315/250 </t>
  </si>
  <si>
    <t>D03.017</t>
  </si>
  <si>
    <t xml:space="preserve">Přechod osovy pravoúhly-SPIRO 315/250 </t>
  </si>
  <si>
    <t>D03.018</t>
  </si>
  <si>
    <t>D03.019</t>
  </si>
  <si>
    <t xml:space="preserve">Do obvodu 1500 mm/ 30% tvar. sk.I pozink ON 12 403 </t>
  </si>
  <si>
    <t>D03.020</t>
  </si>
  <si>
    <t>D03.021</t>
  </si>
  <si>
    <t>Tepelna izol., desky z min.plsti tl.4cm,na trny AL folie</t>
  </si>
  <si>
    <t>3M</t>
  </si>
  <si>
    <t>Bufet - montáž</t>
  </si>
  <si>
    <t>3M Bufet - montáž</t>
  </si>
  <si>
    <t>M03.001a</t>
  </si>
  <si>
    <t>M03.001b</t>
  </si>
  <si>
    <t>M03.001c</t>
  </si>
  <si>
    <t>M03.002</t>
  </si>
  <si>
    <t>M03.003</t>
  </si>
  <si>
    <t>M03.004</t>
  </si>
  <si>
    <t>M03.005</t>
  </si>
  <si>
    <t>M03.006</t>
  </si>
  <si>
    <t>M03.007</t>
  </si>
  <si>
    <t>M03.008</t>
  </si>
  <si>
    <t>M03.009</t>
  </si>
  <si>
    <t>M03.010</t>
  </si>
  <si>
    <t>M03.011</t>
  </si>
  <si>
    <t>M03.012</t>
  </si>
  <si>
    <t>M03.013</t>
  </si>
  <si>
    <t>M03.014</t>
  </si>
  <si>
    <t>M03.015</t>
  </si>
  <si>
    <t>M03.016</t>
  </si>
  <si>
    <t>M03.017</t>
  </si>
  <si>
    <t>M03.018</t>
  </si>
  <si>
    <t xml:space="preserve">Potrubi čtyrhranné sk.I PM 12 0403 pozink plech </t>
  </si>
  <si>
    <t>M03.019</t>
  </si>
  <si>
    <t>M03.020</t>
  </si>
  <si>
    <t>M03.021</t>
  </si>
  <si>
    <t>4D</t>
  </si>
  <si>
    <t>Šatny, sprchy 1NP - dodávka</t>
  </si>
  <si>
    <t>4D Šatny, sprchy 1NP - dodávka</t>
  </si>
  <si>
    <t>D04.001a</t>
  </si>
  <si>
    <t>Ventilátor diagon.do kruh.potr. D 200-dvouotáčkový rozměry a parametry viz.výkresová dokumentace</t>
  </si>
  <si>
    <t>D04.001b</t>
  </si>
  <si>
    <t>D04.002</t>
  </si>
  <si>
    <t>D04.003</t>
  </si>
  <si>
    <t>D04.004</t>
  </si>
  <si>
    <t xml:space="preserve">Vyfuková hlavice-SPIRO VHO 250 </t>
  </si>
  <si>
    <t>D04.005</t>
  </si>
  <si>
    <t>D04.006</t>
  </si>
  <si>
    <t>D04.007</t>
  </si>
  <si>
    <t>D04.008</t>
  </si>
  <si>
    <t>D04.009</t>
  </si>
  <si>
    <t>D04.010</t>
  </si>
  <si>
    <t>D04.011</t>
  </si>
  <si>
    <t xml:space="preserve">Oblouk 45°- SPIRO  200 </t>
  </si>
  <si>
    <t>D04.012</t>
  </si>
  <si>
    <t xml:space="preserve">Odbočka jednostranná 90°-SPIRO 200/200 </t>
  </si>
  <si>
    <t>D04.013</t>
  </si>
  <si>
    <t xml:space="preserve">Odbočka jednostranná 45°-SPIRO 250/200 </t>
  </si>
  <si>
    <t>D04.014</t>
  </si>
  <si>
    <t xml:space="preserve">Přechod osovy pravoúhly-SPIRO 200/100 </t>
  </si>
  <si>
    <t>D04.015</t>
  </si>
  <si>
    <t xml:space="preserve">Přechod osovy pravoúhly-SPIRO 250/200 </t>
  </si>
  <si>
    <t>D04.016</t>
  </si>
  <si>
    <t>4M</t>
  </si>
  <si>
    <t>Šatny, sprchy 1NP - montáž</t>
  </si>
  <si>
    <t>4M Šatny, sprchy 1NP - montáž</t>
  </si>
  <si>
    <t>M04.001a</t>
  </si>
  <si>
    <t>M04.001b</t>
  </si>
  <si>
    <t>M04.002</t>
  </si>
  <si>
    <t>M04.003</t>
  </si>
  <si>
    <t>M04.004</t>
  </si>
  <si>
    <t>M04.005</t>
  </si>
  <si>
    <t>M04.006</t>
  </si>
  <si>
    <t>M04.007</t>
  </si>
  <si>
    <t>M04.008</t>
  </si>
  <si>
    <t>M04.009</t>
  </si>
  <si>
    <t>M04.010</t>
  </si>
  <si>
    <t>M04.011</t>
  </si>
  <si>
    <t>M04.012</t>
  </si>
  <si>
    <t>M04.013</t>
  </si>
  <si>
    <t>M04.014</t>
  </si>
  <si>
    <t>M04.015</t>
  </si>
  <si>
    <t>M04.016</t>
  </si>
  <si>
    <t>5D</t>
  </si>
  <si>
    <t>Koupelna rozhodci - dodávka</t>
  </si>
  <si>
    <t>5D Koupelna rozhodci - dodávka</t>
  </si>
  <si>
    <t>D05.001a</t>
  </si>
  <si>
    <t>Ventilátor diagon.do kruh.potr. D 160 rozměry a parametry viz.výkresová dokumentace</t>
  </si>
  <si>
    <t>D05.001b</t>
  </si>
  <si>
    <t xml:space="preserve">Zpětná klapka RSK 160 </t>
  </si>
  <si>
    <t>D05.002</t>
  </si>
  <si>
    <t>D05.003</t>
  </si>
  <si>
    <t xml:space="preserve">Tal.ventil.kov.odvodní KK 160 </t>
  </si>
  <si>
    <t>D05.004</t>
  </si>
  <si>
    <t xml:space="preserve">Vyfuková hlavice-SPIRO VHO 160 </t>
  </si>
  <si>
    <t>D05.005</t>
  </si>
  <si>
    <t>D05.006</t>
  </si>
  <si>
    <t xml:space="preserve">Kruhové potrubí SPIRO  160 </t>
  </si>
  <si>
    <t>D05.007</t>
  </si>
  <si>
    <t xml:space="preserve">Oblouk 90°- SPIRO  160 </t>
  </si>
  <si>
    <t>D05.008</t>
  </si>
  <si>
    <t xml:space="preserve">Odbočka jednostranná 90°-SPIRO 160/100 </t>
  </si>
  <si>
    <t>D05.009</t>
  </si>
  <si>
    <t xml:space="preserve">Odbočka jednostranná 90°-SPIRO 160/125 </t>
  </si>
  <si>
    <t>D05.010</t>
  </si>
  <si>
    <t>5M</t>
  </si>
  <si>
    <t>Koupelna rozhodci - montáž</t>
  </si>
  <si>
    <t>5M Koupelna rozhodci - montáž</t>
  </si>
  <si>
    <t>M05.001a</t>
  </si>
  <si>
    <t>M05.001b</t>
  </si>
  <si>
    <t>M05.002</t>
  </si>
  <si>
    <t>M05.003</t>
  </si>
  <si>
    <t>M05.004</t>
  </si>
  <si>
    <t>M05.005</t>
  </si>
  <si>
    <t>M05.006</t>
  </si>
  <si>
    <t>M05.007</t>
  </si>
  <si>
    <t>M05.008</t>
  </si>
  <si>
    <t>M05.009</t>
  </si>
  <si>
    <t>M05.010</t>
  </si>
  <si>
    <t>6D</t>
  </si>
  <si>
    <t>WC bufet - dodávka</t>
  </si>
  <si>
    <t>6D WC bufet - dodávka</t>
  </si>
  <si>
    <t>D06.001a</t>
  </si>
  <si>
    <t>D06.001b</t>
  </si>
  <si>
    <t>D06.002</t>
  </si>
  <si>
    <t>D06.003</t>
  </si>
  <si>
    <t xml:space="preserve">Vyfuková hlavice-SPIRO VHO 200 </t>
  </si>
  <si>
    <t>D06.004</t>
  </si>
  <si>
    <t>D06.005</t>
  </si>
  <si>
    <t>D06.006</t>
  </si>
  <si>
    <t>D06.007</t>
  </si>
  <si>
    <t>D06.008</t>
  </si>
  <si>
    <t xml:space="preserve">Oblouk 45°- SPIRO  160 </t>
  </si>
  <si>
    <t>D06.009</t>
  </si>
  <si>
    <t>D06.010</t>
  </si>
  <si>
    <t>D06.011</t>
  </si>
  <si>
    <t xml:space="preserve">Odbočka jednostranná 90°-SPIRO 160/160 </t>
  </si>
  <si>
    <t>D06.012</t>
  </si>
  <si>
    <t>D06.013</t>
  </si>
  <si>
    <t xml:space="preserve">Odbočka jednostranná 45°-SPIRO 160/160 </t>
  </si>
  <si>
    <t>D06.014</t>
  </si>
  <si>
    <t xml:space="preserve">Přechod osovy SPIRO 160/100 </t>
  </si>
  <si>
    <t>D06.015</t>
  </si>
  <si>
    <t xml:space="preserve">Přechod osovy -SPIRO 200/160 </t>
  </si>
  <si>
    <t>D06.016</t>
  </si>
  <si>
    <t>6M</t>
  </si>
  <si>
    <t>WC bufet - montáž</t>
  </si>
  <si>
    <t>6M WC bufet - montáž</t>
  </si>
  <si>
    <t>M06.001a</t>
  </si>
  <si>
    <t>M06.001b</t>
  </si>
  <si>
    <t>M06.002</t>
  </si>
  <si>
    <t>M06.003</t>
  </si>
  <si>
    <t>M06.004</t>
  </si>
  <si>
    <t>M06.005</t>
  </si>
  <si>
    <t>M06.006</t>
  </si>
  <si>
    <t>M06.007</t>
  </si>
  <si>
    <t>M06.008</t>
  </si>
  <si>
    <t>M06.009</t>
  </si>
  <si>
    <t>M06.010</t>
  </si>
  <si>
    <t>M06.011</t>
  </si>
  <si>
    <t>M06.012</t>
  </si>
  <si>
    <t>M06.013</t>
  </si>
  <si>
    <t>M06.014</t>
  </si>
  <si>
    <t>M06.015</t>
  </si>
  <si>
    <t>M06.016</t>
  </si>
  <si>
    <t>7D</t>
  </si>
  <si>
    <t>WC, sprchy 2NP - dodávka</t>
  </si>
  <si>
    <t>7D WC, sprchy 2NP - dodávka</t>
  </si>
  <si>
    <t>D07.001a</t>
  </si>
  <si>
    <t>D07.001b</t>
  </si>
  <si>
    <t>D07.002</t>
  </si>
  <si>
    <t>D07.003</t>
  </si>
  <si>
    <t>D07.004</t>
  </si>
  <si>
    <t>D07.005</t>
  </si>
  <si>
    <t>D07.006</t>
  </si>
  <si>
    <t>D07.007</t>
  </si>
  <si>
    <t>D07.008</t>
  </si>
  <si>
    <t>D07.009</t>
  </si>
  <si>
    <t>D07.010</t>
  </si>
  <si>
    <t>D07.011</t>
  </si>
  <si>
    <t>D07.012</t>
  </si>
  <si>
    <t>D07.013</t>
  </si>
  <si>
    <t>D07.014</t>
  </si>
  <si>
    <t xml:space="preserve">Odbočka jednostranná 45°-SPIRO 200/160 </t>
  </si>
  <si>
    <t>D07.015</t>
  </si>
  <si>
    <t>D07.016</t>
  </si>
  <si>
    <t>7M</t>
  </si>
  <si>
    <t>WC, sprchy 2NP - montáž</t>
  </si>
  <si>
    <t>7M WC, sprchy 2NP - montáž</t>
  </si>
  <si>
    <t>M07.001a</t>
  </si>
  <si>
    <t>M07.001b</t>
  </si>
  <si>
    <t>M07.002</t>
  </si>
  <si>
    <t>M07.003</t>
  </si>
  <si>
    <t>M07.004</t>
  </si>
  <si>
    <t>M07.005</t>
  </si>
  <si>
    <t>M07.006</t>
  </si>
  <si>
    <t>M07.007</t>
  </si>
  <si>
    <t>M07.008</t>
  </si>
  <si>
    <t>M07.009</t>
  </si>
  <si>
    <t>M07.010</t>
  </si>
  <si>
    <t>M07.011</t>
  </si>
  <si>
    <t>M07.012</t>
  </si>
  <si>
    <t>M07.013</t>
  </si>
  <si>
    <t>M07.014</t>
  </si>
  <si>
    <t>M07.015</t>
  </si>
  <si>
    <t>M07.016</t>
  </si>
  <si>
    <t>8D</t>
  </si>
  <si>
    <t>WC 2.NP - dodávka</t>
  </si>
  <si>
    <t>8D WC 2.NP - dodávka</t>
  </si>
  <si>
    <t>D08.001a</t>
  </si>
  <si>
    <t>Ventilátor diagon.do kruh.potr. D 125 rozměry a parametry viz.výkresová dokumentace</t>
  </si>
  <si>
    <t>D08.001b</t>
  </si>
  <si>
    <t xml:space="preserve">Zpětná klapka RSK 125 </t>
  </si>
  <si>
    <t>D08.002</t>
  </si>
  <si>
    <t>D08.003</t>
  </si>
  <si>
    <t>D08.004</t>
  </si>
  <si>
    <t xml:space="preserve">Kruhové potrubí SPIRO  125 </t>
  </si>
  <si>
    <t>D08.005</t>
  </si>
  <si>
    <t xml:space="preserve">Oblouk 30°- SPIRO  100 </t>
  </si>
  <si>
    <t>D08.006</t>
  </si>
  <si>
    <t xml:space="preserve">Odbočka jednostranná 90°-SPIRO 125/100 </t>
  </si>
  <si>
    <t>D08.007</t>
  </si>
  <si>
    <t xml:space="preserve">Přechod osovy -SPIRO 125/100 </t>
  </si>
  <si>
    <t>8M</t>
  </si>
  <si>
    <t>WC 2.NP - montáž</t>
  </si>
  <si>
    <t>8M WC 2.NP - montáž</t>
  </si>
  <si>
    <t>M08.001a</t>
  </si>
  <si>
    <t>M08.001b</t>
  </si>
  <si>
    <t>M08.002</t>
  </si>
  <si>
    <t>M08.003</t>
  </si>
  <si>
    <t>M08.004</t>
  </si>
  <si>
    <t>M08.005</t>
  </si>
  <si>
    <t>M08.006</t>
  </si>
  <si>
    <t>M08.007</t>
  </si>
  <si>
    <t>9D</t>
  </si>
  <si>
    <t>WC 2NP - dodávka</t>
  </si>
  <si>
    <t>9D WC 2NP - dodávka</t>
  </si>
  <si>
    <t>D09.001a</t>
  </si>
  <si>
    <t>D09.001b</t>
  </si>
  <si>
    <t>D09.002</t>
  </si>
  <si>
    <t>D09.003</t>
  </si>
  <si>
    <t>D09.004</t>
  </si>
  <si>
    <t>D09.005</t>
  </si>
  <si>
    <t xml:space="preserve">Oblouk 90°- SPIRO  125 </t>
  </si>
  <si>
    <t>D09.006</t>
  </si>
  <si>
    <t>D09.007</t>
  </si>
  <si>
    <t xml:space="preserve">Přechod osovy -SPIRO 160/125 </t>
  </si>
  <si>
    <t>9M</t>
  </si>
  <si>
    <t>WC 2NP - montáž</t>
  </si>
  <si>
    <t>9M WC 2NP - montáž</t>
  </si>
  <si>
    <t>M09.001a</t>
  </si>
  <si>
    <t>M09.001b</t>
  </si>
  <si>
    <t>M09.002</t>
  </si>
  <si>
    <t>M09.003</t>
  </si>
  <si>
    <t>M09.004</t>
  </si>
  <si>
    <t>M09.005</t>
  </si>
  <si>
    <t>M09.006</t>
  </si>
  <si>
    <t>M09.007</t>
  </si>
  <si>
    <t>10D</t>
  </si>
  <si>
    <t>10D WC 2NP - dodávka</t>
  </si>
  <si>
    <t>D10.001a</t>
  </si>
  <si>
    <t>D10.001b</t>
  </si>
  <si>
    <t xml:space="preserve">Zpětná klapka RSK 160 ED </t>
  </si>
  <si>
    <t>D10.002</t>
  </si>
  <si>
    <t>D10.003</t>
  </si>
  <si>
    <t>D10.004</t>
  </si>
  <si>
    <t>D10.005</t>
  </si>
  <si>
    <t>D10.006</t>
  </si>
  <si>
    <t>D10.007</t>
  </si>
  <si>
    <t>D10.008</t>
  </si>
  <si>
    <t>D10.009</t>
  </si>
  <si>
    <t>D10.010</t>
  </si>
  <si>
    <t>D10.011</t>
  </si>
  <si>
    <t>10M</t>
  </si>
  <si>
    <t>10M WC 2NP - montáž</t>
  </si>
  <si>
    <t>M10.001a</t>
  </si>
  <si>
    <t>M10.001b</t>
  </si>
  <si>
    <t>M10.002</t>
  </si>
  <si>
    <t>M10.003</t>
  </si>
  <si>
    <t>M10.004</t>
  </si>
  <si>
    <t>M10.005</t>
  </si>
  <si>
    <t>M10.006</t>
  </si>
  <si>
    <t>M10.007</t>
  </si>
  <si>
    <t>M10.008</t>
  </si>
  <si>
    <t>M10.009</t>
  </si>
  <si>
    <t>M10.010</t>
  </si>
  <si>
    <t>M10.011</t>
  </si>
  <si>
    <t>11D</t>
  </si>
  <si>
    <t>Kuchynka 2.NP - dodávka</t>
  </si>
  <si>
    <t>11D Kuchynka 2.NP - dodávka</t>
  </si>
  <si>
    <t>D11.001a</t>
  </si>
  <si>
    <t>D11.001b</t>
  </si>
  <si>
    <t>D11.002</t>
  </si>
  <si>
    <t>D11.003</t>
  </si>
  <si>
    <t xml:space="preserve">Ohebná hadice Sonodec 25 - 160mm x10m </t>
  </si>
  <si>
    <t>D11.004</t>
  </si>
  <si>
    <t>D11.005</t>
  </si>
  <si>
    <t>D11.006</t>
  </si>
  <si>
    <t>D11.007</t>
  </si>
  <si>
    <t>11M</t>
  </si>
  <si>
    <t>Kuchynka 2.NP - montáž</t>
  </si>
  <si>
    <t>11M Kuchynka 2.NP - montáž</t>
  </si>
  <si>
    <t>M11.001a</t>
  </si>
  <si>
    <t>Ventilátor diagon.do kruh.potr. D 160 rozměry a parametry v</t>
  </si>
  <si>
    <t>M11.001b</t>
  </si>
  <si>
    <t>M11.002</t>
  </si>
  <si>
    <t>M11.003</t>
  </si>
  <si>
    <t>M11.004</t>
  </si>
  <si>
    <t>M11.005</t>
  </si>
  <si>
    <t>M11.006</t>
  </si>
  <si>
    <t>M11.007</t>
  </si>
  <si>
    <t>12D</t>
  </si>
  <si>
    <t>WC bufet 1.NP - dodávka</t>
  </si>
  <si>
    <t>12D WC bufet 1.NP - dodávka</t>
  </si>
  <si>
    <t>D12.001a</t>
  </si>
  <si>
    <t>D12.001b</t>
  </si>
  <si>
    <t>D12.002</t>
  </si>
  <si>
    <t>D12.003</t>
  </si>
  <si>
    <t>D12.004</t>
  </si>
  <si>
    <t>D12.005</t>
  </si>
  <si>
    <t>D12.006</t>
  </si>
  <si>
    <t>D12.007</t>
  </si>
  <si>
    <t>D12.008</t>
  </si>
  <si>
    <t>D12.009</t>
  </si>
  <si>
    <t>D12.010</t>
  </si>
  <si>
    <t>D12.011</t>
  </si>
  <si>
    <t>Tepelná izol., desky z min.plsti tl.4cm,na trny AL folie</t>
  </si>
  <si>
    <t>12M</t>
  </si>
  <si>
    <t>WC bufet 1.NP - montáž</t>
  </si>
  <si>
    <t>12M WC bufet 1.NP - montáž</t>
  </si>
  <si>
    <t>M12.001a</t>
  </si>
  <si>
    <t>M12.001b</t>
  </si>
  <si>
    <t>M12.002</t>
  </si>
  <si>
    <t>M12.003</t>
  </si>
  <si>
    <t>M12.004</t>
  </si>
  <si>
    <t>M12.005</t>
  </si>
  <si>
    <t>M12.006</t>
  </si>
  <si>
    <t>M12.007</t>
  </si>
  <si>
    <t>M12.008</t>
  </si>
  <si>
    <t>M12.009</t>
  </si>
  <si>
    <t>M12.010</t>
  </si>
  <si>
    <t>M12.011</t>
  </si>
  <si>
    <t>Montážni materiál</t>
  </si>
  <si>
    <t xml:space="preserve">Montážní, spojovací a těsnící materiál - dodávka </t>
  </si>
  <si>
    <t>kg</t>
  </si>
  <si>
    <t xml:space="preserve">Montážní, spojovací a těsnící materiál - montáž </t>
  </si>
  <si>
    <t>0</t>
  </si>
  <si>
    <t>Ostatní náklady</t>
  </si>
  <si>
    <t>0 Ostatní náklady</t>
  </si>
  <si>
    <t>1110001</t>
  </si>
  <si>
    <t xml:space="preserve">Náklady na dopravu   (3,0% z ceny dodávek) </t>
  </si>
  <si>
    <t>soubor</t>
  </si>
  <si>
    <t>1110002</t>
  </si>
  <si>
    <t xml:space="preserve">Přesun strojů a zařízení  (1,00 Kč/kg) </t>
  </si>
  <si>
    <t>1110003</t>
  </si>
  <si>
    <t xml:space="preserve">Přesun potrubí  (1,00 Kč/kg) </t>
  </si>
  <si>
    <t>1110004</t>
  </si>
  <si>
    <t xml:space="preserve">Komlexní vyzkoušení </t>
  </si>
  <si>
    <t>1110005</t>
  </si>
  <si>
    <t xml:space="preserve">Zaregulování VZT </t>
  </si>
  <si>
    <t>1110006</t>
  </si>
  <si>
    <t xml:space="preserve">Zaškolení obsluhy </t>
  </si>
  <si>
    <t>4 Vzduchotechnika</t>
  </si>
  <si>
    <t>5</t>
  </si>
  <si>
    <t>Měření a regulace</t>
  </si>
  <si>
    <t>1.1</t>
  </si>
  <si>
    <t>1.1 Rozvaděč</t>
  </si>
  <si>
    <t>R1 dodávka</t>
  </si>
  <si>
    <t>Rozvaděčová skříňka 600/1200/250 s  montážním rámem a příslušenstvím,</t>
  </si>
  <si>
    <t>včetně náplně (hlavní vypínač, přípojnice, svorkovnice, pojistky, jističe, relé, trafo, napájecí zdroje, přepěťové ochrany, kontrolky, ovladače....)</t>
  </si>
  <si>
    <t>R1 montáž</t>
  </si>
  <si>
    <t>R2 dodávka</t>
  </si>
  <si>
    <t>Rozvaděčová skříňka 600/1000/215 s  montážním rámem a příslušenstvím,</t>
  </si>
  <si>
    <t>R2 montáž</t>
  </si>
  <si>
    <t>1.1D</t>
  </si>
  <si>
    <t>Řídící jednotka -dodávka</t>
  </si>
  <si>
    <t>1.1D Řídící jednotka -dodávka</t>
  </si>
  <si>
    <t xml:space="preserve">Rozvaděč MR1 </t>
  </si>
  <si>
    <t>D/1</t>
  </si>
  <si>
    <t xml:space="preserve">Software </t>
  </si>
  <si>
    <t>I/O</t>
  </si>
  <si>
    <t>D/A1</t>
  </si>
  <si>
    <t xml:space="preserve">DDC regulátor, MMI, Ethernet, I/O bus </t>
  </si>
  <si>
    <t>D/A1.1</t>
  </si>
  <si>
    <t>Maxi kombinovaný modul, 16 AI, 8 AO, 32 DI, 32 DO, Modbus / RS485</t>
  </si>
  <si>
    <t>1.1M</t>
  </si>
  <si>
    <t>1.1M Ostatní náklady</t>
  </si>
  <si>
    <t>M/A1</t>
  </si>
  <si>
    <t>M/A1.1</t>
  </si>
  <si>
    <t>1.2D</t>
  </si>
  <si>
    <t>Přístroje - dodávka</t>
  </si>
  <si>
    <t>1.2D Přístroje - dodávka</t>
  </si>
  <si>
    <t>D/DO3.1,2</t>
  </si>
  <si>
    <t>Skříňka dálkového ovládání plastová: 1ks tlačítko 1Z, 1ks kontrolka Z 24V</t>
  </si>
  <si>
    <t>D/PdAH3.1</t>
  </si>
  <si>
    <t xml:space="preserve">Diferenční tlakový spínač nastavitelný 50...500 Pa </t>
  </si>
  <si>
    <t>D/PdAH3.2</t>
  </si>
  <si>
    <t>D/PdAL3.1</t>
  </si>
  <si>
    <t>D/TI3.1-3</t>
  </si>
  <si>
    <t xml:space="preserve">Kanálové teplotní čidlo Pt1000 </t>
  </si>
  <si>
    <t>D/YP2.1-4</t>
  </si>
  <si>
    <t>Termoelektrický pohon pro rozdělovač podlahového vytápění 24Vac</t>
  </si>
  <si>
    <t>D/YP3.1-7</t>
  </si>
  <si>
    <t>D/LAH1</t>
  </si>
  <si>
    <t xml:space="preserve">Regulátor hladiny - zaplavení - včetně elektrody </t>
  </si>
  <si>
    <t>D/PAL1</t>
  </si>
  <si>
    <t xml:space="preserve">Manostat 40-400kPa, včetně připoj. dílů </t>
  </si>
  <si>
    <t>D/QAH1</t>
  </si>
  <si>
    <t xml:space="preserve">Detektor plynu kompaktní 2.stupňový (zemní plyn) </t>
  </si>
  <si>
    <t>D/SB1</t>
  </si>
  <si>
    <t>Tlačítko hřibové červené s aretací stisknuté polohy 1R</t>
  </si>
  <si>
    <t>D/TAH1</t>
  </si>
  <si>
    <t xml:space="preserve">Termostat příložný 40...120°C </t>
  </si>
  <si>
    <t>D/TAH2,3,4</t>
  </si>
  <si>
    <t xml:space="preserve">Termostat příložný 15ů95°C </t>
  </si>
  <si>
    <t>D/TAH5</t>
  </si>
  <si>
    <t xml:space="preserve">Termostat prostorový +20 až +60°C </t>
  </si>
  <si>
    <t>D/TI1</t>
  </si>
  <si>
    <t xml:space="preserve">Venkovní čidlo teploty, Pt1000 </t>
  </si>
  <si>
    <t>D/TI2</t>
  </si>
  <si>
    <t xml:space="preserve">Jímkové čidlo teploty Pt1000 včetně jímky </t>
  </si>
  <si>
    <t>D/TI3</t>
  </si>
  <si>
    <t xml:space="preserve">Příložné teplotní čidlo Pt1000 </t>
  </si>
  <si>
    <t>D/TI4</t>
  </si>
  <si>
    <t>D/TI5</t>
  </si>
  <si>
    <t>D/TI6</t>
  </si>
  <si>
    <t>D/Y1</t>
  </si>
  <si>
    <t>Trojcestný regulační ventil DN20 Kvs=6,3 + servo 24Vac ovl. 0-10V</t>
  </si>
  <si>
    <t>D/Y2</t>
  </si>
  <si>
    <t>Trojcestný regulační ventil DN20 Kvs=8(10) + servo 24Vac ovl. 0-10V</t>
  </si>
  <si>
    <t>D/Y3</t>
  </si>
  <si>
    <t>D/Y3.1</t>
  </si>
  <si>
    <t xml:space="preserve">Klapkový servopohon 24Vac 3.bod. ovládání 5Nm </t>
  </si>
  <si>
    <t>D/Y3.2</t>
  </si>
  <si>
    <t xml:space="preserve">Klapkový servopohon 24Vac 2.bod. ovládání 5Nm </t>
  </si>
  <si>
    <t>D/Y3.3</t>
  </si>
  <si>
    <t>D/YP1</t>
  </si>
  <si>
    <t>D/YR1-3</t>
  </si>
  <si>
    <t>Termoelektrický pohon pro radiátorové ventily 24Vac</t>
  </si>
  <si>
    <t>D/TIP1-7</t>
  </si>
  <si>
    <t>Čidlo teploty prostorové Pt1000</t>
  </si>
  <si>
    <t>D/YRT1-5</t>
  </si>
  <si>
    <t>1.2M</t>
  </si>
  <si>
    <t>Přístroje  - montáž</t>
  </si>
  <si>
    <t>1.2M Přístroje  - montáž</t>
  </si>
  <si>
    <t>M/DO3.1,2</t>
  </si>
  <si>
    <t>M/PdAH3.1</t>
  </si>
  <si>
    <t>M/PdAH3.2</t>
  </si>
  <si>
    <t>M/PdAL3.1</t>
  </si>
  <si>
    <t>M/PdAL3.2</t>
  </si>
  <si>
    <t>M/TI3.1-3</t>
  </si>
  <si>
    <t>M/YP2.1-4</t>
  </si>
  <si>
    <t>M/YP3.1-7</t>
  </si>
  <si>
    <t>M/LAH1</t>
  </si>
  <si>
    <t>M/PAL1</t>
  </si>
  <si>
    <t>M/QAH1</t>
  </si>
  <si>
    <t>M/SB1</t>
  </si>
  <si>
    <t>M/TAH1</t>
  </si>
  <si>
    <t>M/TAH2,3,4</t>
  </si>
  <si>
    <t>M/TAH5</t>
  </si>
  <si>
    <t>M/TI1</t>
  </si>
  <si>
    <t>M/TI1-7</t>
  </si>
  <si>
    <t xml:space="preserve">Čidlo teploty prostorové Pt1000 </t>
  </si>
  <si>
    <t>M/TI2</t>
  </si>
  <si>
    <t>M/TI3</t>
  </si>
  <si>
    <t>M/TI4</t>
  </si>
  <si>
    <t>M/TI5</t>
  </si>
  <si>
    <t>M/TI6</t>
  </si>
  <si>
    <t>M/Y1</t>
  </si>
  <si>
    <t>M/Y2</t>
  </si>
  <si>
    <t>M/Y3</t>
  </si>
  <si>
    <t>M/Y3.1</t>
  </si>
  <si>
    <t>M/Y3.2</t>
  </si>
  <si>
    <t>M/Y3.3</t>
  </si>
  <si>
    <t>M/YP1</t>
  </si>
  <si>
    <t>M/YR1-3</t>
  </si>
  <si>
    <t>M/YRT1-5</t>
  </si>
  <si>
    <t>1.4D</t>
  </si>
  <si>
    <t>Kabely - dodávka</t>
  </si>
  <si>
    <t>1.4D Kabely - dodávka</t>
  </si>
  <si>
    <t>D1.41</t>
  </si>
  <si>
    <t xml:space="preserve">Kabely (CYKY, JYTY...)  -  odhad </t>
  </si>
  <si>
    <t>D1.42</t>
  </si>
  <si>
    <t xml:space="preserve">Kabel komunikační UTP5 </t>
  </si>
  <si>
    <t>D1.43</t>
  </si>
  <si>
    <t xml:space="preserve">Vodič CY4mm2 </t>
  </si>
  <si>
    <t>D1.44</t>
  </si>
  <si>
    <t>Kabelová trasa - kabelový žlab včetně příslušenství</t>
  </si>
  <si>
    <t>D1.45</t>
  </si>
  <si>
    <t xml:space="preserve">Kabelová trasa - lišty včetně příslušenství </t>
  </si>
  <si>
    <t>1.4M</t>
  </si>
  <si>
    <t>Kabyly - montáž</t>
  </si>
  <si>
    <t>1.4M Kabyly - montáž</t>
  </si>
  <si>
    <t>M1.41</t>
  </si>
  <si>
    <t>M1.42</t>
  </si>
  <si>
    <t>M1.43</t>
  </si>
  <si>
    <t>M1.44</t>
  </si>
  <si>
    <t>M1.45</t>
  </si>
  <si>
    <t>2.1</t>
  </si>
  <si>
    <t>Řídící systém</t>
  </si>
  <si>
    <t>2.1 Řídící systém</t>
  </si>
  <si>
    <t>D/0</t>
  </si>
  <si>
    <t xml:space="preserve">Rozvaděč MR2 </t>
  </si>
  <si>
    <t>D/2.1</t>
  </si>
  <si>
    <t>D/A1.2</t>
  </si>
  <si>
    <t>Kombinovaný modul - 8AI, 6AO, 8DI, 8DO, protokol Modbus</t>
  </si>
  <si>
    <t>D/A1.3</t>
  </si>
  <si>
    <t>M/A1.2</t>
  </si>
  <si>
    <t>M/A1.3</t>
  </si>
  <si>
    <t>2.2D</t>
  </si>
  <si>
    <t>2.2D Přístroje - dodávka</t>
  </si>
  <si>
    <t>2D/TIP4.2</t>
  </si>
  <si>
    <t>2D/DO2.1,2</t>
  </si>
  <si>
    <t>2D/TI2.1-3</t>
  </si>
  <si>
    <t>2D/TIP8-13</t>
  </si>
  <si>
    <t>2D/Y2.1</t>
  </si>
  <si>
    <t>2D/Y2.2</t>
  </si>
  <si>
    <t>2D/Y2.3</t>
  </si>
  <si>
    <t>2D/YP10.1-3</t>
  </si>
  <si>
    <t>2D/YP11.1,2</t>
  </si>
  <si>
    <t>2D/YP12.1-3</t>
  </si>
  <si>
    <t>2D/YP8.1,2</t>
  </si>
  <si>
    <t>2D/YP9.1,2</t>
  </si>
  <si>
    <t>2D/YR4.1-4</t>
  </si>
  <si>
    <t>2D/YRT5-10</t>
  </si>
  <si>
    <t>2D/PdAH2.1</t>
  </si>
  <si>
    <t>Diferenční tlakový spínač nastavitelný 50...500 Pa</t>
  </si>
  <si>
    <t>2D/PdAH2.2</t>
  </si>
  <si>
    <t>2D/PdAL2.1</t>
  </si>
  <si>
    <t>2.2M</t>
  </si>
  <si>
    <t>Přístroje - montáž</t>
  </si>
  <si>
    <t>2.2M Přístroje - montáž</t>
  </si>
  <si>
    <t>2M/TIP4.2</t>
  </si>
  <si>
    <t>2M/DO2.1,2</t>
  </si>
  <si>
    <t>2M/TI2.1-3</t>
  </si>
  <si>
    <t>2M/TIP8-13</t>
  </si>
  <si>
    <t>2M/Y2.1</t>
  </si>
  <si>
    <t>2M/Y2.2</t>
  </si>
  <si>
    <t>2M/Y2.3</t>
  </si>
  <si>
    <t>2M/YP10.1-3</t>
  </si>
  <si>
    <t>2M/YP11.1,2</t>
  </si>
  <si>
    <t>2M/YP12.1-3</t>
  </si>
  <si>
    <t>2M/YP8.1,2</t>
  </si>
  <si>
    <t>2M/YP9.1,2</t>
  </si>
  <si>
    <t>2M/YR4.1-4</t>
  </si>
  <si>
    <t>2M/YRT5-10</t>
  </si>
  <si>
    <t>2M/PdAH2.1</t>
  </si>
  <si>
    <t>2M/PdAH2.2</t>
  </si>
  <si>
    <t>2M/PdAL2.1</t>
  </si>
  <si>
    <t>2.4</t>
  </si>
  <si>
    <t>Kabely</t>
  </si>
  <si>
    <t>2.4 Kabely</t>
  </si>
  <si>
    <t>D/2.41</t>
  </si>
  <si>
    <t>D/2.42</t>
  </si>
  <si>
    <t>D/2.43</t>
  </si>
  <si>
    <t>D/2.44</t>
  </si>
  <si>
    <t>M/2.41</t>
  </si>
  <si>
    <t>M/2.42</t>
  </si>
  <si>
    <t>M/2.43</t>
  </si>
  <si>
    <t>M/2.44</t>
  </si>
  <si>
    <t>Společné</t>
  </si>
  <si>
    <t>3 Společné</t>
  </si>
  <si>
    <t>D/3.1</t>
  </si>
  <si>
    <t>Montážní, instalační a nosný materiál, ukončení kabelů, ochranné trubky, ochranné pospojení,</t>
  </si>
  <si>
    <t>kpl</t>
  </si>
  <si>
    <t xml:space="preserve">nátěry, drobné zednické práce, průrazy a průchody zdivem a stropy požární ucpávky, zapojení komunikace, měření kabeláže........     </t>
  </si>
  <si>
    <t>D/3.2</t>
  </si>
  <si>
    <t>Vizualizační program - Runtime Rc-Vision pro 4.500 datových bodů,</t>
  </si>
  <si>
    <t>D/3.3</t>
  </si>
  <si>
    <t xml:space="preserve">Konfigurace řídícího systému pro Web prohlížeč </t>
  </si>
  <si>
    <t>D/3.4</t>
  </si>
  <si>
    <t>Nastavení zařízení, zaregulování a uvedení do provozu</t>
  </si>
  <si>
    <t>hod</t>
  </si>
  <si>
    <t>D/3.5</t>
  </si>
  <si>
    <t xml:space="preserve">Revize </t>
  </si>
  <si>
    <t>D/3.6</t>
  </si>
  <si>
    <t>D/3.7</t>
  </si>
  <si>
    <t xml:space="preserve">Manuál pro ovládání řídícího systému obsluhou </t>
  </si>
  <si>
    <t>D/3.8</t>
  </si>
  <si>
    <t xml:space="preserve">Dokumentace skutečného provedení </t>
  </si>
  <si>
    <t>M/3.1</t>
  </si>
  <si>
    <t>M/3.2</t>
  </si>
  <si>
    <t>M/3.3</t>
  </si>
  <si>
    <t>5 Měření a regulace</t>
  </si>
  <si>
    <t>6</t>
  </si>
  <si>
    <t>Slaboproud</t>
  </si>
  <si>
    <t>DATOVÉ A TELEKOMUNIKAČNÍ ROZVODY</t>
  </si>
  <si>
    <t>1 DATOVÉ A TELEKOMUNIKAČNÍ ROZVODY</t>
  </si>
  <si>
    <t>ventilační jednotka, rozvodný napájecí panel 12x230V, včetně montážního příslušenství</t>
  </si>
  <si>
    <t>1.2</t>
  </si>
  <si>
    <t xml:space="preserve">Montáž 19' stojanu </t>
  </si>
  <si>
    <t>1.3</t>
  </si>
  <si>
    <t>Aplikační PC pro možnost instalace nadstavbových SW bezpečnostních technologií,</t>
  </si>
  <si>
    <t>pro SW řízení systémů MaR - komplet s operačním systémem, office SW, klávesnice, myš, monitor LCD uhlopříčka 23"</t>
  </si>
  <si>
    <t>1.4</t>
  </si>
  <si>
    <t xml:space="preserve">Instalace aplikačního PC </t>
  </si>
  <si>
    <t>1.5</t>
  </si>
  <si>
    <t>19' patch panel kompaktní, 24xRJ45, nestíněný, kat.6, výška 1U</t>
  </si>
  <si>
    <t>1.6</t>
  </si>
  <si>
    <t xml:space="preserve">Montáž patch panelu </t>
  </si>
  <si>
    <t>1.7</t>
  </si>
  <si>
    <t>19' vyvazovací kovový panel 5x velké kovové oko, výška 1U</t>
  </si>
  <si>
    <t>1.8</t>
  </si>
  <si>
    <t xml:space="preserve">Montáž vyvazovacího panelu </t>
  </si>
  <si>
    <t>1.9</t>
  </si>
  <si>
    <t>Dvojzásuvka 2xRJ45, nestíněná, kat.6, včetně rámečku</t>
  </si>
  <si>
    <t>1.10</t>
  </si>
  <si>
    <t xml:space="preserve">Montáž datové dvojzásuvky </t>
  </si>
  <si>
    <t>1.11</t>
  </si>
  <si>
    <t xml:space="preserve">Krabice KU 68 </t>
  </si>
  <si>
    <t>1.12</t>
  </si>
  <si>
    <t xml:space="preserve">Montáž krabice KU68 </t>
  </si>
  <si>
    <t>1.13</t>
  </si>
  <si>
    <t xml:space="preserve">Kabel UTP, kat.6 LSOH, b2ca s1 d0 </t>
  </si>
  <si>
    <t>1.14</t>
  </si>
  <si>
    <t xml:space="preserve">Instalace kabelu </t>
  </si>
  <si>
    <t>1.15</t>
  </si>
  <si>
    <t xml:space="preserve">Propojovací patch kabel UTP,  kat.6, délka 1m </t>
  </si>
  <si>
    <t>1.16</t>
  </si>
  <si>
    <t xml:space="preserve">Instalace patch kabelu </t>
  </si>
  <si>
    <t>DOMÁCÍ AUDIOTELEFON</t>
  </si>
  <si>
    <t>3.1</t>
  </si>
  <si>
    <t>Venkovní dveřní audiotablo  s tlačítkovým panelem pro 1 účastníka, včetně instalační krabice,</t>
  </si>
  <si>
    <t>venkovního krytu, včetně materiálu pro montáž</t>
  </si>
  <si>
    <t>3.2</t>
  </si>
  <si>
    <t xml:space="preserve">Montáž venkovního dveřního audiotabla </t>
  </si>
  <si>
    <t>3.3</t>
  </si>
  <si>
    <t xml:space="preserve">Nízkoodběrový zámek s monitorováním dveří </t>
  </si>
  <si>
    <t>3.4</t>
  </si>
  <si>
    <t xml:space="preserve">Montáž zámku </t>
  </si>
  <si>
    <t>3.5</t>
  </si>
  <si>
    <t xml:space="preserve">Vnitřní domácí audiotelefon </t>
  </si>
  <si>
    <t>3.6</t>
  </si>
  <si>
    <t xml:space="preserve">Montáž domácího audiotelefonu </t>
  </si>
  <si>
    <t>3.7</t>
  </si>
  <si>
    <t xml:space="preserve">Stabilizovaný zdroj včetně instalační krabice </t>
  </si>
  <si>
    <t>3.8</t>
  </si>
  <si>
    <t xml:space="preserve">Montáž zdroje na DIN lištu </t>
  </si>
  <si>
    <t>3.9</t>
  </si>
  <si>
    <t xml:space="preserve">Programování systému DT </t>
  </si>
  <si>
    <t>3.10</t>
  </si>
  <si>
    <t xml:space="preserve">Kabel pro audiosystém UTP 4x2x0,5 </t>
  </si>
  <si>
    <t>3.11</t>
  </si>
  <si>
    <t xml:space="preserve">Instalace kabelu audiosystému </t>
  </si>
  <si>
    <t>SPOLEČNÁ TELEVIZNÍ ANTÉNA</t>
  </si>
  <si>
    <t>4.1</t>
  </si>
  <si>
    <t xml:space="preserve">Anténa TV - 21-60 kanál 9-12 dB </t>
  </si>
  <si>
    <t>4.2</t>
  </si>
  <si>
    <t xml:space="preserve">Montáž antény </t>
  </si>
  <si>
    <t>4.3</t>
  </si>
  <si>
    <t xml:space="preserve">Anténa VKV 4,5 dB </t>
  </si>
  <si>
    <t>4.4</t>
  </si>
  <si>
    <t>4.5</t>
  </si>
  <si>
    <t xml:space="preserve">Zesilovač pro distribuci signálu </t>
  </si>
  <si>
    <t>4.6</t>
  </si>
  <si>
    <t xml:space="preserve">Montáž zesilovače </t>
  </si>
  <si>
    <t>4.7</t>
  </si>
  <si>
    <t xml:space="preserve">Držák antén </t>
  </si>
  <si>
    <t>4.8</t>
  </si>
  <si>
    <t xml:space="preserve">Montáž držáku </t>
  </si>
  <si>
    <t>4.9</t>
  </si>
  <si>
    <t xml:space="preserve">F-konektor 6,8 mm </t>
  </si>
  <si>
    <t>4.10</t>
  </si>
  <si>
    <t xml:space="preserve">Montáž konektorů </t>
  </si>
  <si>
    <t>4.11</t>
  </si>
  <si>
    <t xml:space="preserve">Rozbočovač TV </t>
  </si>
  <si>
    <t xml:space="preserve">montáž rozbočovače </t>
  </si>
  <si>
    <t xml:space="preserve">Kabel koax, KH 21D </t>
  </si>
  <si>
    <t xml:space="preserve">Přístroj zásuvky televizní, rozhlasové </t>
  </si>
  <si>
    <t xml:space="preserve">Montáž zásuvky </t>
  </si>
  <si>
    <t xml:space="preserve">Kryt zásuvky televizní, rozhlasové </t>
  </si>
  <si>
    <t xml:space="preserve">Montáž krytu </t>
  </si>
  <si>
    <t xml:space="preserve">Montáž krabice KU 68 </t>
  </si>
  <si>
    <t>Sportovní hala 1.14</t>
  </si>
  <si>
    <t>6.1</t>
  </si>
  <si>
    <t>6.2</t>
  </si>
  <si>
    <t>6.3</t>
  </si>
  <si>
    <t xml:space="preserve">Držák soustavy </t>
  </si>
  <si>
    <t>6.4</t>
  </si>
  <si>
    <t xml:space="preserve">Kabel reproduktorový 2x2,5 </t>
  </si>
  <si>
    <t>6.6</t>
  </si>
  <si>
    <t xml:space="preserve">HDMI extender </t>
  </si>
  <si>
    <t>6.7</t>
  </si>
  <si>
    <t xml:space="preserve">HDMI kabel (2x konektor) 5m </t>
  </si>
  <si>
    <t>6.8</t>
  </si>
  <si>
    <t xml:space="preserve">Kabel UPT4x2x0,5 </t>
  </si>
  <si>
    <t>Bufet 1.04</t>
  </si>
  <si>
    <t>Audio hifi sestava s výstupním výkonem 2x50W (CD, Tuner)</t>
  </si>
  <si>
    <t>Směrové reproduktory vnitřní - reproduktorová soustava, referenční výrobek Martin Audio CD06</t>
  </si>
  <si>
    <t xml:space="preserve">Kabel reproduktorový 2x2,5 bezhalogenový </t>
  </si>
  <si>
    <t xml:space="preserve">HDMI kabel (2x konektor) 10m </t>
  </si>
  <si>
    <t>Přednáškový sál a klubovny 2.22, 2.23, 2.24</t>
  </si>
  <si>
    <t xml:space="preserve">HDMI kabel (2x konektor) 15m </t>
  </si>
  <si>
    <t>2.14</t>
  </si>
  <si>
    <t>Malý cvičební prostor 2.14</t>
  </si>
  <si>
    <t>Klubovna 1.28</t>
  </si>
  <si>
    <t>Vnější prostory - hrací plocha</t>
  </si>
  <si>
    <t>Výkonový zesilovač 2x600W/8 ohmů (vstup USB, CD) referenční výrobek PowerSoft M20D</t>
  </si>
  <si>
    <t>Reetrantní reproduktory venkovní  100V, včetně držáků a instalačního materiálu</t>
  </si>
  <si>
    <t>referenční výrobek: FBT Shadow 112 CT</t>
  </si>
  <si>
    <t>8</t>
  </si>
  <si>
    <t>KABELOVÉ TRASY VNITŘNÍ</t>
  </si>
  <si>
    <t>8.1</t>
  </si>
  <si>
    <t>Ohebná elektroinstalační trubka o průměru 23 mm s protahovacím drátem</t>
  </si>
  <si>
    <t>8.2</t>
  </si>
  <si>
    <t>Trubka z nerezové oceli o průměru 30 mm včetně spojovacího materiálu (kolena, spojky, rozbočky)</t>
  </si>
  <si>
    <t xml:space="preserve"> s protahovacím drátem (pro trasy AV techniky)</t>
  </si>
  <si>
    <t>8.3</t>
  </si>
  <si>
    <t xml:space="preserve">Identifikace kabelových tras </t>
  </si>
  <si>
    <t>OSTATNÍ MATERIÁL A MONTÁŽNÍ PRÁCE</t>
  </si>
  <si>
    <t>9.1</t>
  </si>
  <si>
    <t xml:space="preserve">Požární ucpávky </t>
  </si>
  <si>
    <t>9.2</t>
  </si>
  <si>
    <t xml:space="preserve">Drobný nespecifikovaný a montážní materiál </t>
  </si>
  <si>
    <t>9.3</t>
  </si>
  <si>
    <t>Hmoždinky, hřebíky, nástroje, sádra, šrouby, vruty , atd.</t>
  </si>
  <si>
    <t>Stavební přípomocné práce (prostupy, drážky), stavební připravenost</t>
  </si>
  <si>
    <t>10</t>
  </si>
  <si>
    <t>INŽENÝRSKÁ ČINNOST</t>
  </si>
  <si>
    <t>10.1</t>
  </si>
  <si>
    <t xml:space="preserve">Dodavatelská a dílenská dokumentace </t>
  </si>
  <si>
    <t>10.2</t>
  </si>
  <si>
    <t>10.3</t>
  </si>
  <si>
    <t xml:space="preserve">Autorský dozor </t>
  </si>
  <si>
    <t xml:space="preserve">Výchozí revize elektro </t>
  </si>
  <si>
    <t xml:space="preserve">Přípojka bude realizována n náklady správce.
(Poznámka: Specifikace projektoru a projekčního plátna ve stavebně-architektonické části) </t>
  </si>
  <si>
    <t>6 Slaboproud</t>
  </si>
  <si>
    <t>Silnoproud</t>
  </si>
  <si>
    <t>1 ROZVADĚČE</t>
  </si>
  <si>
    <t xml:space="preserve">Elektroměrový rozvaděč RE </t>
  </si>
  <si>
    <t>Jistič před elektroměrem 100A/3P/B, měřicí transformátory proudu s převodem 100/5A</t>
  </si>
  <si>
    <t>Kompletní dodávka rozvaděče, včetně pomocného materiálu pro montáž a propojení</t>
  </si>
  <si>
    <t xml:space="preserve">Hlavní rozvaděč objektu 1RH </t>
  </si>
  <si>
    <t>Provedení a přístrojová náplň dle výkresové části PD</t>
  </si>
  <si>
    <t>Kompletní dodávka rozvaděče, včetně pomocného materiálu pro montáž a propojení, dodavatelské dokumentace a protokolů o zkoušce</t>
  </si>
  <si>
    <t xml:space="preserve">Podružný rozvaděč 1Rz </t>
  </si>
  <si>
    <t xml:space="preserve">Podružný rozvaděč 1Rk </t>
  </si>
  <si>
    <t xml:space="preserve">Podružný rozvaděč 2Rklub </t>
  </si>
  <si>
    <t xml:space="preserve">Podružný rozvaděč 2Rposil </t>
  </si>
  <si>
    <t xml:space="preserve">Podružný rozvaděč 1Rzaz </t>
  </si>
  <si>
    <t xml:space="preserve">Ovládací skříň Rovl </t>
  </si>
  <si>
    <t>KABELY</t>
  </si>
  <si>
    <t>2 KABELY</t>
  </si>
  <si>
    <t xml:space="preserve">Kabel AYKY 4x70 </t>
  </si>
  <si>
    <t>2.2</t>
  </si>
  <si>
    <t xml:space="preserve">Kabel CYKY 5x16 </t>
  </si>
  <si>
    <t>2.3</t>
  </si>
  <si>
    <t xml:space="preserve">Kabel CYKY 5x10 </t>
  </si>
  <si>
    <t xml:space="preserve">Kabel CYKY 5x6 </t>
  </si>
  <si>
    <t>2.5</t>
  </si>
  <si>
    <t xml:space="preserve">Kabel CYKY 5x4 </t>
  </si>
  <si>
    <t>2.6</t>
  </si>
  <si>
    <t xml:space="preserve">Kabel CHKE-R 3x4 </t>
  </si>
  <si>
    <t>2.7</t>
  </si>
  <si>
    <t xml:space="preserve">Kabel CHKE-R 5x2,5 </t>
  </si>
  <si>
    <t>2.8</t>
  </si>
  <si>
    <t xml:space="preserve">Kabel CHKE-R 3x2,5 </t>
  </si>
  <si>
    <t>2.9</t>
  </si>
  <si>
    <t xml:space="preserve">Kabel CHKE-R 7x1,5 </t>
  </si>
  <si>
    <t>2.10</t>
  </si>
  <si>
    <t xml:space="preserve">Kabel CHKE-R 5x1,5 </t>
  </si>
  <si>
    <t>2.11</t>
  </si>
  <si>
    <t xml:space="preserve">Kabel CHKE-R 3x1,5 </t>
  </si>
  <si>
    <t>2.12</t>
  </si>
  <si>
    <t xml:space="preserve">Kabel CYKY 5x2,5 </t>
  </si>
  <si>
    <t>2.13</t>
  </si>
  <si>
    <t xml:space="preserve">Kabel CYKY 3x2,5 </t>
  </si>
  <si>
    <t xml:space="preserve">Kabel CYKY 3x1,5 </t>
  </si>
  <si>
    <t>2.15</t>
  </si>
  <si>
    <t xml:space="preserve">DALI sběrnice </t>
  </si>
  <si>
    <t>2.16</t>
  </si>
  <si>
    <t xml:space="preserve">Kabel 1-CXKH-V 3x1,5, P30R, B2ca,s1,d0 </t>
  </si>
  <si>
    <t>2.17</t>
  </si>
  <si>
    <t xml:space="preserve">Vodič Cu 10 zž </t>
  </si>
  <si>
    <t>2.18</t>
  </si>
  <si>
    <t xml:space="preserve">Vodič Cu 6 zž </t>
  </si>
  <si>
    <t>2.19</t>
  </si>
  <si>
    <t xml:space="preserve">Vodič Cu 4 zž </t>
  </si>
  <si>
    <t>2.20</t>
  </si>
  <si>
    <t xml:space="preserve">Ukončení veškeré výše uvedené kabeláže </t>
  </si>
  <si>
    <t>2.21</t>
  </si>
  <si>
    <t>Popis a přehledné označení kabelů a vodičů (popisovací štítky)</t>
  </si>
  <si>
    <t>KABELOVÉ TRASY</t>
  </si>
  <si>
    <t>3 KABELOVÉ TRASY</t>
  </si>
  <si>
    <t>Mřížový kabelový žlab 150x100, vč. příslušenství a nosného materiálu, kompletní</t>
  </si>
  <si>
    <t>Mřížový kabelový žlab 100x100, vč. příslušenství a nosného materiálu, kompletní</t>
  </si>
  <si>
    <t>Mřížový kabelový žlab 100x50, vč. příslušenství a nosného materiálu, kompletní</t>
  </si>
  <si>
    <t xml:space="preserve">Kabelová příchytka pro svazek Ć 8÷30 mm, komplet </t>
  </si>
  <si>
    <t>Kabelová příchytka pro svazek Ć 8÷30 mm, komplet, funkčnost při požáru min 60min</t>
  </si>
  <si>
    <t>Kabelová rýha 50/100, vč. kabelového lože, výstražné fólie, záhozu a úpravy terénu</t>
  </si>
  <si>
    <t>Kabelová chránička Ć 63 mm, vč. příslušenství, kompletní</t>
  </si>
  <si>
    <t>Instalační trubka Ć 40 mm, ohebná, vč. příslušenství, kompletní</t>
  </si>
  <si>
    <t>Instalační trubka bezhalogenová Ć 16÷32 mm, pevná, vč. příslušenství, kompletní</t>
  </si>
  <si>
    <t>Instalační trubka Ć 16÷32 mm, ohebná, vč. příslušenství, kompletní</t>
  </si>
  <si>
    <t>Vodotěsné a prachotěsné ucpávky kabelových prostupů</t>
  </si>
  <si>
    <t>3.12</t>
  </si>
  <si>
    <t xml:space="preserve">Drobný nespecifikovaný materiál </t>
  </si>
  <si>
    <t>3.13</t>
  </si>
  <si>
    <t>3.14</t>
  </si>
  <si>
    <t>SVÍTIDLA</t>
  </si>
  <si>
    <t>4 SVÍTIDLA</t>
  </si>
  <si>
    <t>A1: přisazené zářivkové prachotěsné 1x58W s elektronickým předřadníkem</t>
  </si>
  <si>
    <t>Modus V3 158</t>
  </si>
  <si>
    <t>A1n: přisazené zářivkové prachotěsné 1x58W s nouzovým modulem</t>
  </si>
  <si>
    <t>Modus V3 158 s invertorem</t>
  </si>
  <si>
    <t>A2: přisazené zářivkové prachotěsné 1x36W s elektronickým předřadníkem</t>
  </si>
  <si>
    <t>Modus V136</t>
  </si>
  <si>
    <t>A2n: přisazené zářivkové prachotěsné 1x36W s nouzovým modulem</t>
  </si>
  <si>
    <t>Modus V136 s invertorem</t>
  </si>
  <si>
    <t>R1: přisazené tubusové přímo - nepřímé žárovkové svítidlo</t>
  </si>
  <si>
    <t>Eglo 84002</t>
  </si>
  <si>
    <t xml:space="preserve">R2: LED svítidlo na 3f lištu, 3000 lm, 33W </t>
  </si>
  <si>
    <t>Lival 19OM1125 Eco Clean LED</t>
  </si>
  <si>
    <t>Z1: přisazené kruhové svítidlo s opálovým krytem, 2x26W</t>
  </si>
  <si>
    <t>Osmont E-26K74/072 Aura 4</t>
  </si>
  <si>
    <t>T1: závěsné zářivkové svítidlo s ochranou proti úderu míčem, 3x80W, DALI</t>
  </si>
  <si>
    <t>Trilux Actison STB 380 ETDD</t>
  </si>
  <si>
    <t>T2: závěsné LED svítidlo s krycím bezpečnostním sklem, 24 000 lm, 225W, DALI</t>
  </si>
  <si>
    <t>Trilux Mirona TB LED 24000-840 CW ETDD</t>
  </si>
  <si>
    <t>E1: přisazené žárovkové svítidlo se skleněným krytem a ochrannou mřížkou (tzv. želva)</t>
  </si>
  <si>
    <t>Sestava podhledové tříokruhové napájecí lišty délky 6m, pro napětí 230/400Vvčetně závěsů,</t>
  </si>
  <si>
    <t xml:space="preserve"> spojek, napájecích koncovek a veškerého příslušenství.</t>
  </si>
  <si>
    <t xml:space="preserve">Poznámka: svítidla budou dodána komplet, vč.snižujících transformátorů, montážních sad, závěsů a zdrojů		</t>
  </si>
  <si>
    <t>KONCOVÉ PRVKY</t>
  </si>
  <si>
    <t>5 KONCOVÉ PRVKY</t>
  </si>
  <si>
    <t>5.1</t>
  </si>
  <si>
    <t xml:space="preserve">Jednopólový vypínač, pod omítku, kompletní </t>
  </si>
  <si>
    <t>5.2</t>
  </si>
  <si>
    <t xml:space="preserve">Sériový vypínač, pod omítku, kompletní </t>
  </si>
  <si>
    <t>5.3</t>
  </si>
  <si>
    <t xml:space="preserve">Sériový vypínač, vyšší krytí, kompletní </t>
  </si>
  <si>
    <t>5.4</t>
  </si>
  <si>
    <t xml:space="preserve">Schodišťový přepínač, pod omítku, kompletní </t>
  </si>
  <si>
    <t>5.5</t>
  </si>
  <si>
    <t xml:space="preserve">Křížový přepínač, pod omítku, kompletní </t>
  </si>
  <si>
    <t>5.6</t>
  </si>
  <si>
    <t>Tlačítkový ovladač s orientační doutnavkou, pod omítku, kompletní</t>
  </si>
  <si>
    <t>5.7</t>
  </si>
  <si>
    <t>Pohybové čidlo PIR s úhlem pokrytí 120°, IP20, poloměr zachycení 5m, kompletní</t>
  </si>
  <si>
    <t>5.8</t>
  </si>
  <si>
    <t>Pohybové čidlo PIR s úhlem pokrytí 120°, IP55, poloměr zachycení 5m, kompletní</t>
  </si>
  <si>
    <t>5.9</t>
  </si>
  <si>
    <t>Tlačítko pro nouzové vypnutí napájení (CentraSTOP) , červené, nástěnné, kryté sklem</t>
  </si>
  <si>
    <t>5.10</t>
  </si>
  <si>
    <t xml:space="preserve">Soumrakový spínač vč. externího čidla </t>
  </si>
  <si>
    <t>5.11</t>
  </si>
  <si>
    <t xml:space="preserve">Jednoduchá zásuvka 230V/16A, zapuštěná, kompletní </t>
  </si>
  <si>
    <t>5.12</t>
  </si>
  <si>
    <t xml:space="preserve">Dvojitá zásuvka 230V/16A, zapuštěná, kompletní </t>
  </si>
  <si>
    <t>5.13</t>
  </si>
  <si>
    <t>Zásuvka 230V/16A, zapuštěná, vyšší krytí, kompletní</t>
  </si>
  <si>
    <t>5.14</t>
  </si>
  <si>
    <t>Zásuvka 230V/16A, s doplňkovým 3. stupněm ochrany proti přepětí, kompletní</t>
  </si>
  <si>
    <t>5.15</t>
  </si>
  <si>
    <t xml:space="preserve">Zásuvka 400V/16A, kompletní </t>
  </si>
  <si>
    <t>5.16</t>
  </si>
  <si>
    <t xml:space="preserve">Zásuvková skříň, kompletní </t>
  </si>
  <si>
    <t>(náplň: 2x zásuvka 230V/16A, 1x zásuvka 400V/16A)</t>
  </si>
  <si>
    <t>5.17</t>
  </si>
  <si>
    <t xml:space="preserve">Popisek na zásuvky chráněné proti přepětí </t>
  </si>
  <si>
    <t>5.18</t>
  </si>
  <si>
    <t>Vícerámečky pro přístroje (zásuvky, vypínače) – dle použitých typů přístrojů a řešení interiéru,</t>
  </si>
  <si>
    <t>kordinovat se slaboproudem</t>
  </si>
  <si>
    <t>5.19</t>
  </si>
  <si>
    <t>Instalační a přístrojové krabice, drobný nespecifikovaný materiál</t>
  </si>
  <si>
    <t>HROMOSVOD A UZEMNĚNÍ</t>
  </si>
  <si>
    <t>6 HROMOSVOD A UZEMNĚNÍ</t>
  </si>
  <si>
    <t>Drát AlMgSi (FeZn) Ć8 vč. betonového podstavce, podpěr a upevňovacího materiálu</t>
  </si>
  <si>
    <t xml:space="preserve">Drát AlMgSi (FeZn) Ć8 vč. upevňovacího materiálu </t>
  </si>
  <si>
    <t xml:space="preserve">Nekovová netříštivá trubka Ć29mm pro skryté svody </t>
  </si>
  <si>
    <t>Zkušební svorka v litinové skříňce, barevně upravit dle přání architekta</t>
  </si>
  <si>
    <t>6.5</t>
  </si>
  <si>
    <t xml:space="preserve">Pásek FeZn 30x4 </t>
  </si>
  <si>
    <t xml:space="preserve">Pozinkovaný drát FeZn Ć10 </t>
  </si>
  <si>
    <t xml:space="preserve">Svorka spojovací všeobecně </t>
  </si>
  <si>
    <t xml:space="preserve">Protikorozní nátěr </t>
  </si>
  <si>
    <t>7</t>
  </si>
  <si>
    <t>OSTATNÍ</t>
  </si>
  <si>
    <t>7 OSTATNÍ</t>
  </si>
  <si>
    <t>7.3</t>
  </si>
  <si>
    <t xml:space="preserve">Kovové konstrukce všeobecně, vč. nátěrů </t>
  </si>
  <si>
    <t>7.4</t>
  </si>
  <si>
    <t xml:space="preserve">Průrazy všeobecně </t>
  </si>
  <si>
    <t>7.5</t>
  </si>
  <si>
    <t>7.6</t>
  </si>
  <si>
    <t>Dodavatelská dokumentace vč. vnitřního zapojení rozvaděčů</t>
  </si>
  <si>
    <t>7.7</t>
  </si>
  <si>
    <t xml:space="preserve">Projekt skutečného provedení </t>
  </si>
  <si>
    <t>7.8</t>
  </si>
  <si>
    <t xml:space="preserve">Výchozí revize </t>
  </si>
  <si>
    <t>7.9</t>
  </si>
  <si>
    <t>7.10</t>
  </si>
  <si>
    <t>Montáž, kompletace, oživení, provozní zkoušky, zaškolení obsluhy</t>
  </si>
  <si>
    <t xml:space="preserve">"Dodávka akce se předpokládá včetně kompletní montáže, dopravy, vnitrostaveništní manipulace, veškerého souvisejícího doplňkového, 
podružného a montážního materiálu tak, aby celé zařízení bylo funkční a splňovalo všechny předpisy, které se na ně vztahují."			
Při zpracování nabídky je nutné vycházet ze všech částí dokumentace (textové i grafické části, všech schémat a specifikace materiálu).			
Povinností dodavatele je překontrolovat specifikaci materiálu a případný chybějící materiál nebo výkony doplnit a ocenit.			
Součástí ceny musí být veškeré náklady, aby cena byla konečná a zahrnovala celou dodávku a montáž akce.			
Všechny použité výrobky musí mít osvědčení o schválení k provozu v České republice.			
V průběhu provádění prací budou respektovány všechny příslušné platné předpisy a požadavky BOZP. Náklady vyplývající z jejich dodržení jsou součástí jednotkové ceny a nebudou zvlášť hrazeny.			
Veškeré práce budou provedeny úhledně, řádně a kvalitně řemeslným způsobem.			
Zařízení bude uvedeno do provozu až po provedení všech výchozích zkouškách (revizích) el. instalace. O provedených zkouškách budou vystaveny protokoly.			</t>
  </si>
  <si>
    <t>8 Silnoproud</t>
  </si>
  <si>
    <t>SO 02</t>
  </si>
  <si>
    <t>Budova zázemí hřiště</t>
  </si>
  <si>
    <t>SO 02 Budova zázemí hřiště</t>
  </si>
  <si>
    <t>Budova zázemí</t>
  </si>
  <si>
    <t>132301110R00</t>
  </si>
  <si>
    <t>Hloubení rýh š.do 60 cm v hor.4 do 50 m3,STROJNĚ dokopání základových pasů</t>
  </si>
  <si>
    <t>(19,65+4,95)*2*0,60*0,65</t>
  </si>
  <si>
    <t>162301101R00</t>
  </si>
  <si>
    <t>Vodorovné přemístění výkopku z hor.1-4 do 500 m manipulace se zeminou v rámci stavby - mezideponie</t>
  </si>
  <si>
    <t>výkop:19,188</t>
  </si>
  <si>
    <t>zásyp objektu:123,8450</t>
  </si>
  <si>
    <t>174101101R00</t>
  </si>
  <si>
    <t xml:space="preserve">Zásyp jam, rýh, šachet se zhutněním </t>
  </si>
  <si>
    <t>zásyp objektu SO 02:(21,00+26,00)/2*3,10</t>
  </si>
  <si>
    <t>2*(13,00+7,50)/2*3,10</t>
  </si>
  <si>
    <t>136,40</t>
  </si>
  <si>
    <t>271531114R00</t>
  </si>
  <si>
    <t>Polštář základu z kameniva drceného 8-16 mm násyp pod pasy</t>
  </si>
  <si>
    <t>(19,65+4,95)*2*0,60*0,10</t>
  </si>
  <si>
    <t>(19,65+4,95)*2*0,60*0,85</t>
  </si>
  <si>
    <t>(19,65+4,95)*2*0,15*2</t>
  </si>
  <si>
    <t>413321414R00</t>
  </si>
  <si>
    <t xml:space="preserve">Nosníky z betonu železového C 25/30 </t>
  </si>
  <si>
    <t>P 101:2*2,40*0,45*0,25</t>
  </si>
  <si>
    <t>413351107R00</t>
  </si>
  <si>
    <t xml:space="preserve">Bednění nosníků - zřízení </t>
  </si>
  <si>
    <t>P 101:2*2,40*(0,45+2*0,25)</t>
  </si>
  <si>
    <t>413351108R00</t>
  </si>
  <si>
    <t xml:space="preserve">Bednění nosníků - odstranění </t>
  </si>
  <si>
    <t>413351211R00</t>
  </si>
  <si>
    <t xml:space="preserve">Podpěrná konstr.nosníků do 4 m,do 5 kPa - zřízení </t>
  </si>
  <si>
    <t>P 101:2*2,40*0,45</t>
  </si>
  <si>
    <t>413351212R00</t>
  </si>
  <si>
    <t xml:space="preserve">Podpěrná konstr.nosníků do 4 m,5 kPa - odstranění </t>
  </si>
  <si>
    <t>417321414R00</t>
  </si>
  <si>
    <t xml:space="preserve">Ztužující pásy a věnce z betonu železového C 25/30 </t>
  </si>
  <si>
    <t>19,40*0,30*0,26</t>
  </si>
  <si>
    <t>19,40*0,25*0,20</t>
  </si>
  <si>
    <t>2*2,15*0,10*0,25</t>
  </si>
  <si>
    <t>417351115R00</t>
  </si>
  <si>
    <t xml:space="preserve">Bednění ztužujících pásů a věnců - zřízení </t>
  </si>
  <si>
    <t>19,40*0,26</t>
  </si>
  <si>
    <t>19,40*0,20</t>
  </si>
  <si>
    <t>2*2,15*0,25</t>
  </si>
  <si>
    <t>417351116R00</t>
  </si>
  <si>
    <t xml:space="preserve">Bednění ztužujících pásů a věnců - odstranění </t>
  </si>
  <si>
    <t>417361821R00</t>
  </si>
  <si>
    <t>Výztuž ztužujících pásů a věnců z oceli 10505 a prolévaných rvárnic</t>
  </si>
  <si>
    <t>1187,41/1000</t>
  </si>
  <si>
    <t>94</t>
  </si>
  <si>
    <t>Lešení a stavební výtahy</t>
  </si>
  <si>
    <t>94 Lešení a stavební výtahy</t>
  </si>
  <si>
    <t>941955001R00</t>
  </si>
  <si>
    <t xml:space="preserve">Lešení lehké pomocné, výška podlahy do 1,2 m </t>
  </si>
  <si>
    <t>vnitřní:</t>
  </si>
  <si>
    <t>mč. 1.31:20,91</t>
  </si>
  <si>
    <t>mč. 1.32:10,50</t>
  </si>
  <si>
    <t>mč. 1.33:8,10</t>
  </si>
  <si>
    <t>mč. 1.34:13,25</t>
  </si>
  <si>
    <t>mč. 1.35:25,50</t>
  </si>
  <si>
    <t>mč. 1.36:12,38</t>
  </si>
  <si>
    <t>kolem objektu:(19,60+6,25)*2*1,00</t>
  </si>
  <si>
    <t>6,25*19,60</t>
  </si>
  <si>
    <t>998011001R00</t>
  </si>
  <si>
    <t xml:space="preserve">Přesun hmot pro budovy zděné výšky do 6 m </t>
  </si>
  <si>
    <t>764430360R00</t>
  </si>
  <si>
    <t xml:space="preserve">KL.15 - Oplechování atiky objektu zázemí </t>
  </si>
  <si>
    <t>767/Z 31</t>
  </si>
  <si>
    <t xml:space="preserve">Z.31 -  Zábrana na střeše zázemí SO.02 </t>
  </si>
  <si>
    <t>790/S 05A</t>
  </si>
  <si>
    <t xml:space="preserve">S.05.A - Keramická obvodová stěna nad terénem </t>
  </si>
  <si>
    <t>790/S 05B</t>
  </si>
  <si>
    <t xml:space="preserve">S.05.B -  Keramická obvodová stěna pod terénem </t>
  </si>
  <si>
    <t>19,40*2,95</t>
  </si>
  <si>
    <t>-2*2,40*2,00</t>
  </si>
  <si>
    <t>odpočet S.05.A:-35,40</t>
  </si>
  <si>
    <t>790/S 06</t>
  </si>
  <si>
    <t xml:space="preserve">S.06 - Betonová obvodová stěna pod terénem </t>
  </si>
  <si>
    <t>2*5,15*(2,55+2,30)/2</t>
  </si>
  <si>
    <t>19,40*2,30</t>
  </si>
  <si>
    <t>-2*2,50*2,15</t>
  </si>
  <si>
    <t>790/S 07</t>
  </si>
  <si>
    <t xml:space="preserve">S.07 - Stěna nosná tl.200mm </t>
  </si>
  <si>
    <t>3*5,15*(2,55+2,30)/2</t>
  </si>
  <si>
    <t>0,90*2,05*1</t>
  </si>
  <si>
    <t>1,60*2,05</t>
  </si>
  <si>
    <t>-5,125</t>
  </si>
  <si>
    <t>18,60*5,15</t>
  </si>
  <si>
    <t>790/S 09</t>
  </si>
  <si>
    <t>1.31 - 1.36:20,91+10,50+8,10+13,26+25,50+12,38</t>
  </si>
  <si>
    <t>790/S 16</t>
  </si>
  <si>
    <t xml:space="preserve">S.16 - Střecha objektu zázemí </t>
  </si>
  <si>
    <t>19,50*5,65</t>
  </si>
  <si>
    <t>790/S 29</t>
  </si>
  <si>
    <t>S.29  - Bezpečnostní pás zelené střechy objektu zázemí</t>
  </si>
  <si>
    <t>19,50*1,45</t>
  </si>
  <si>
    <t>790/S 19</t>
  </si>
  <si>
    <t xml:space="preserve">S.19 - Příčka z prolévaných tvárnic tl 100mm </t>
  </si>
  <si>
    <t>(6,30+3,05)*(2,55+2,30)/2</t>
  </si>
  <si>
    <t>-0,90*2,00*2</t>
  </si>
  <si>
    <t>799/I 23</t>
  </si>
  <si>
    <t xml:space="preserve">OST 23- Kóje ve skladu tělocvičny mč.1.31 </t>
  </si>
  <si>
    <t>799/I 24</t>
  </si>
  <si>
    <t xml:space="preserve">OST 24 -	Regál kovový mč.1.32 </t>
  </si>
  <si>
    <t>799/I 25</t>
  </si>
  <si>
    <t xml:space="preserve">OST 25 -	Regál kovový mč.1.33 </t>
  </si>
  <si>
    <t>799/I 26</t>
  </si>
  <si>
    <t xml:space="preserve">OST 26 - Regál kovový mč.1.34 </t>
  </si>
  <si>
    <t>799/I 27</t>
  </si>
  <si>
    <t xml:space="preserve">OST 27 -	Regál kovový mč.1.35 </t>
  </si>
  <si>
    <t>1 Budova zázemí</t>
  </si>
  <si>
    <t>Kanalizace</t>
  </si>
  <si>
    <t>721 Kanalizace</t>
  </si>
  <si>
    <t>721100001</t>
  </si>
  <si>
    <t>721100002</t>
  </si>
  <si>
    <t>721100003</t>
  </si>
  <si>
    <t xml:space="preserve">Kalich  G6/4' </t>
  </si>
  <si>
    <t>721100004</t>
  </si>
  <si>
    <t>721100005</t>
  </si>
  <si>
    <t>Vodovod</t>
  </si>
  <si>
    <t>722 Vodovod</t>
  </si>
  <si>
    <t>722200001</t>
  </si>
  <si>
    <t xml:space="preserve">Plastové potrubí PPR3, PN 20 DN 25 (32/4,2) </t>
  </si>
  <si>
    <t>722200002</t>
  </si>
  <si>
    <t xml:space="preserve">Návleková izolace DN 25 mm tl. 4 mm </t>
  </si>
  <si>
    <t>722200003</t>
  </si>
  <si>
    <t>722200004</t>
  </si>
  <si>
    <t>725100001</t>
  </si>
  <si>
    <t xml:space="preserve">Umyvadlo diturvitové 550/420 </t>
  </si>
  <si>
    <t>725100002</t>
  </si>
  <si>
    <t xml:space="preserve">Baterie umyvadlová stojánková 1/2' </t>
  </si>
  <si>
    <t>725100003</t>
  </si>
  <si>
    <t>725100004</t>
  </si>
  <si>
    <t>725100005</t>
  </si>
  <si>
    <t>725100006</t>
  </si>
  <si>
    <t xml:space="preserve">Podomítková souprava pro pračky </t>
  </si>
  <si>
    <t>725100007</t>
  </si>
  <si>
    <t>Tlakový ohřívač TUV nástěnný 10 l vč. Poj a zp. Ventilu</t>
  </si>
  <si>
    <t>SO 03</t>
  </si>
  <si>
    <t>Vodovodní přípojka</t>
  </si>
  <si>
    <t>SO 03 Vodovodní přípojka</t>
  </si>
  <si>
    <t/>
  </si>
  <si>
    <t>827</t>
  </si>
  <si>
    <t>Potrubí z plastových trub</t>
  </si>
  <si>
    <t>827 Potrubí z plastových trub</t>
  </si>
  <si>
    <t>82710001</t>
  </si>
  <si>
    <t xml:space="preserve">Plastové potrubí rPE PN 20 DN 63/10,5 </t>
  </si>
  <si>
    <t>82710002</t>
  </si>
  <si>
    <t xml:space="preserve">Plastové potrubí rPE PN 20 DN 32/5,4 </t>
  </si>
  <si>
    <t>82710003</t>
  </si>
  <si>
    <t xml:space="preserve">Ocelové potrubí pozinkované G 1' </t>
  </si>
  <si>
    <t>82710004</t>
  </si>
  <si>
    <t xml:space="preserve">Výřez odbočky na potrubí DN 100 mm </t>
  </si>
  <si>
    <t>82710005</t>
  </si>
  <si>
    <t>82710006</t>
  </si>
  <si>
    <t>82710007</t>
  </si>
  <si>
    <t xml:space="preserve">Filtr do potrubí DN 50 </t>
  </si>
  <si>
    <t>82710008</t>
  </si>
  <si>
    <t xml:space="preserve">Atrapa pro vodoměr G 1' </t>
  </si>
  <si>
    <t>82710009</t>
  </si>
  <si>
    <t xml:space="preserve">Plastová vodoměrná šachta 1500/900/1800 mm </t>
  </si>
  <si>
    <t>131100001</t>
  </si>
  <si>
    <t xml:space="preserve">Výkop tř. 2-5 </t>
  </si>
  <si>
    <t>131100002</t>
  </si>
  <si>
    <t xml:space="preserve">Pažení příložné </t>
  </si>
  <si>
    <t>131100003</t>
  </si>
  <si>
    <t xml:space="preserve">Štěrkopísek </t>
  </si>
  <si>
    <t>131100004</t>
  </si>
  <si>
    <t xml:space="preserve">Zásyp vytěženou zeminou </t>
  </si>
  <si>
    <t>SO 04</t>
  </si>
  <si>
    <t>Kanalizační přípojka</t>
  </si>
  <si>
    <t>SO 04 Kanalizační přípojka</t>
  </si>
  <si>
    <t xml:space="preserve">Potrubí plastové odpadní hrdlové DN 160 mm </t>
  </si>
  <si>
    <t xml:space="preserve">Potrubí plastové odpadní hrdlové DN 200 mm </t>
  </si>
  <si>
    <t xml:space="preserve">Typová plastová šachta DN 600 mm </t>
  </si>
  <si>
    <t xml:space="preserve">Typová plastová šachta DN 1000 mm </t>
  </si>
  <si>
    <t xml:space="preserve">Litinový šachtový poklop lrhký DN 600 mm </t>
  </si>
  <si>
    <t xml:space="preserve">Výřez odbočky na plastovém potrubí DN 300 mm </t>
  </si>
  <si>
    <t xml:space="preserve">Výkop tř. 2-5 - rýha </t>
  </si>
  <si>
    <t>SO 05</t>
  </si>
  <si>
    <t>Odvod a vsakování dešťových vod</t>
  </si>
  <si>
    <t>SO 05 Odvod a vsakování dešťových vod</t>
  </si>
  <si>
    <t>827001001</t>
  </si>
  <si>
    <t>827001002</t>
  </si>
  <si>
    <t>827001003</t>
  </si>
  <si>
    <t xml:space="preserve">Potrubí drenážní flexibilní DN 160 mm </t>
  </si>
  <si>
    <t>827001004</t>
  </si>
  <si>
    <t>827001005</t>
  </si>
  <si>
    <t>827001006</t>
  </si>
  <si>
    <t xml:space="preserve">Vsakovací šachta z betonových dílců DN 1000 mm </t>
  </si>
  <si>
    <t>827001007</t>
  </si>
  <si>
    <t xml:space="preserve">Typová drenážní šachta DN 315 mm </t>
  </si>
  <si>
    <t>827001008</t>
  </si>
  <si>
    <t xml:space="preserve">Nástavec drenážní šachty DN 315 mm L 800 mm </t>
  </si>
  <si>
    <t>827001009</t>
  </si>
  <si>
    <t xml:space="preserve">Typová plastová šachta AS LOMI DN 1000 mm </t>
  </si>
  <si>
    <t>827001010</t>
  </si>
  <si>
    <t>827001011</t>
  </si>
  <si>
    <t xml:space="preserve">Litinový šachtový poklop lrhký DN 300 mm </t>
  </si>
  <si>
    <t>827001012</t>
  </si>
  <si>
    <t xml:space="preserve">Vsakovací blok  2400x1200x520 mm </t>
  </si>
  <si>
    <t>827001013</t>
  </si>
  <si>
    <t xml:space="preserve">Odtokový žlab 140/1000 mm ve sklonu 0,5 % </t>
  </si>
  <si>
    <t>827001014</t>
  </si>
  <si>
    <t xml:space="preserve">Odtoková část žlabu </t>
  </si>
  <si>
    <t>827001015</t>
  </si>
  <si>
    <t xml:space="preserve">Mříž odtokového žlab 140/1000 mm </t>
  </si>
  <si>
    <t xml:space="preserve">Výkop tř. 2-5 - jáma </t>
  </si>
  <si>
    <t xml:space="preserve">Betonová podkladní deska 800/80 </t>
  </si>
  <si>
    <t>131100005</t>
  </si>
  <si>
    <t>131100006</t>
  </si>
  <si>
    <t>131100007</t>
  </si>
  <si>
    <t>Manipulace se zemniou ja kalkulována v SO 01 - Budova tělocvičny</t>
  </si>
  <si>
    <t>SO 06</t>
  </si>
  <si>
    <t>Přípojka plynu</t>
  </si>
  <si>
    <t>SO 06 Přípojka plynu</t>
  </si>
  <si>
    <t>84</t>
  </si>
  <si>
    <t>Přípojka plyn</t>
  </si>
  <si>
    <t>84 Přípojka plyn</t>
  </si>
  <si>
    <t>841000001</t>
  </si>
  <si>
    <t xml:space="preserve">Plastové potrubí rPE PN 20 DN 40/3,5 </t>
  </si>
  <si>
    <t>841000002</t>
  </si>
  <si>
    <t xml:space="preserve">Výřez odbočky na potrubí DN 90 mm </t>
  </si>
  <si>
    <t>841000003</t>
  </si>
  <si>
    <t xml:space="preserve">Kulový kohout plynový přípojkový G 5/4' </t>
  </si>
  <si>
    <t>841000004</t>
  </si>
  <si>
    <t xml:space="preserve">Kulový kohout plynový G 5/' </t>
  </si>
  <si>
    <t>841000005</t>
  </si>
  <si>
    <t xml:space="preserve">Zemní souprava přípojková </t>
  </si>
  <si>
    <t>841000006</t>
  </si>
  <si>
    <t xml:space="preserve">Uliční víčko teleskopické </t>
  </si>
  <si>
    <t>ka</t>
  </si>
  <si>
    <t>841000007</t>
  </si>
  <si>
    <t xml:space="preserve">Spojka rPE/ocell DN 50 </t>
  </si>
  <si>
    <t xml:space="preserve">Rozbourání a oprava živičné komunikace </t>
  </si>
  <si>
    <t>SO 09</t>
  </si>
  <si>
    <t>Zpevněné plochy</t>
  </si>
  <si>
    <t>SO 09 Zpevněné plochy</t>
  </si>
  <si>
    <t>139601102R00</t>
  </si>
  <si>
    <t>Ruční výkop jam, rýh a šachet v hornině tř. 3 dokopání rýh pro zaklad.pasy schodiště</t>
  </si>
  <si>
    <t>pasy:3,50*0,40*(0,90-0,55)</t>
  </si>
  <si>
    <t>výkop:0,49</t>
  </si>
  <si>
    <t>zásyp:517,4591</t>
  </si>
  <si>
    <t>171101103R00</t>
  </si>
  <si>
    <t xml:space="preserve">Uložení sypaniny do násypů zhutněných na 100% PS </t>
  </si>
  <si>
    <t>násyp pod venkovní schodiště:9,73*1,25/2</t>
  </si>
  <si>
    <t>(4,90+4,60)/2*0,40*1,35</t>
  </si>
  <si>
    <t>14,10*1,85</t>
  </si>
  <si>
    <t>(8,26+7,50)/2*0,40*2,65</t>
  </si>
  <si>
    <t>násyp pod zpevněné plochy:</t>
  </si>
  <si>
    <t>ozn. S26 - pochozí plochy:815,00</t>
  </si>
  <si>
    <t>ozn. S27 - pojížděné plochy:450,00</t>
  </si>
  <si>
    <t>1265,00*(0,55+0,20)/2</t>
  </si>
  <si>
    <t>213151121</t>
  </si>
  <si>
    <t xml:space="preserve">Geotextílie  500g/m2 </t>
  </si>
  <si>
    <t>215901101R00</t>
  </si>
  <si>
    <t xml:space="preserve">Zhutnění podloží </t>
  </si>
  <si>
    <t>schodiště:30,00</t>
  </si>
  <si>
    <t>271531112R00</t>
  </si>
  <si>
    <t>Polštář základu z kameniva hr. drceného 32-64 mm násyp pod schod.desku</t>
  </si>
  <si>
    <t>schodiště:30,00*0,30</t>
  </si>
  <si>
    <t>3,50*0,40</t>
  </si>
  <si>
    <t>4,85*0,40</t>
  </si>
  <si>
    <t>7,80*0,40</t>
  </si>
  <si>
    <t>-6,46*0,30</t>
  </si>
  <si>
    <t>schodiště:3,50*0,40</t>
  </si>
  <si>
    <t>6,46*0,10</t>
  </si>
  <si>
    <t>274313711R00</t>
  </si>
  <si>
    <t xml:space="preserve">Beton základových pasů prostý C 25/30 </t>
  </si>
  <si>
    <t>schodiště:3,50*0,40*(0,55+0,35)/2</t>
  </si>
  <si>
    <t>4,85*0,40*0,50</t>
  </si>
  <si>
    <t>7,80*0,40*(0,536+0,546)/2</t>
  </si>
  <si>
    <t>430321414R00</t>
  </si>
  <si>
    <t xml:space="preserve">Schodišťové konstrukce, železobeton C 25/30 </t>
  </si>
  <si>
    <t>deska :30,00*0,20</t>
  </si>
  <si>
    <t>podesta:4,50*(0,63-0,20)</t>
  </si>
  <si>
    <t>430361921RT5</t>
  </si>
  <si>
    <t>Výztuž schodišťových konstrukcí svařovanou sítí průměr drátu  6,0, oka 150/150 mm</t>
  </si>
  <si>
    <t>deska :30,00*3,0333*1,15/1000</t>
  </si>
  <si>
    <t>431351121R00</t>
  </si>
  <si>
    <t xml:space="preserve">Bednění podest přímočarých - zřízení </t>
  </si>
  <si>
    <t>(3,50+7,80)*0,25</t>
  </si>
  <si>
    <t>431351122R00</t>
  </si>
  <si>
    <t xml:space="preserve">Bednění podest přímočarých - odstranění </t>
  </si>
  <si>
    <t>434121425R00</t>
  </si>
  <si>
    <t xml:space="preserve">Osazení želbet. stupňů na desku, broušených </t>
  </si>
  <si>
    <t>9*(3,50+5,15)/2</t>
  </si>
  <si>
    <t>9*(4,50+7,80)/2</t>
  </si>
  <si>
    <t>59373746</t>
  </si>
  <si>
    <t>Schodišťový stupeň ŽB prefa 100,0x29,5x17 cm</t>
  </si>
  <si>
    <t>94,275*1,01</t>
  </si>
  <si>
    <t>Komunikace</t>
  </si>
  <si>
    <t>5 Komunikace</t>
  </si>
  <si>
    <t>564831111R00</t>
  </si>
  <si>
    <t>Podklad ze štěrkodrti po zhutnění tloušťky 10 cm fr.4/8  (1:1)</t>
  </si>
  <si>
    <t>odpočet obrubníků z plochy dlažby:</t>
  </si>
  <si>
    <t>značení parkovacích stání:20*5,00</t>
  </si>
  <si>
    <t>8,50+7,50*4</t>
  </si>
  <si>
    <t>-138,50*0,30</t>
  </si>
  <si>
    <t>564952111R00</t>
  </si>
  <si>
    <t>Podklad z mechanicky zpevněného kameniva tl. 15 cm drcené kamenivi fr.16/32</t>
  </si>
  <si>
    <t>596215020R00</t>
  </si>
  <si>
    <t xml:space="preserve">Kladení  dlažby tl. 6 cm do drtě tl. 3 cm </t>
  </si>
  <si>
    <t>59245140</t>
  </si>
  <si>
    <t>Dlažba z betonových cihel 290x140x65mm rumplovaný povrch</t>
  </si>
  <si>
    <t>1223,45*1,01</t>
  </si>
  <si>
    <t>91</t>
  </si>
  <si>
    <t>Doplňující práce na komunikaci</t>
  </si>
  <si>
    <t>91 Doplňující práce na komunikaci</t>
  </si>
  <si>
    <t>916131111RT1</t>
  </si>
  <si>
    <t>Osazení obruby z kostek velkých, bez boční opěry včetně kostek velkých 12 cm, lože C 12/15</t>
  </si>
  <si>
    <t>kolem stromů:6*3,15*0,55</t>
  </si>
  <si>
    <t>916161111R00</t>
  </si>
  <si>
    <t xml:space="preserve">Z.28 - Krajník plechový kolem stromu </t>
  </si>
  <si>
    <t>1*3,14*1,75</t>
  </si>
  <si>
    <t>917762111RT6</t>
  </si>
  <si>
    <t>Osazení ležat. obrub. bet. s opěrou,lože z C 12/15 včetně obrubníku ABO  100/15/30 - zkosený</t>
  </si>
  <si>
    <t>v místě místní komunikace / parkovací stání</t>
  </si>
  <si>
    <t>917832111RT2</t>
  </si>
  <si>
    <t>Osazení stojat. obrub. bet.bez opěry,lože z C12/15 včetně obrubníku  100/6/20</t>
  </si>
  <si>
    <t>7,50+14,00+3,50+8,00+11,80+68,40+81,60+6,50</t>
  </si>
  <si>
    <t>odpočet silničního obrubníku:-41,00</t>
  </si>
  <si>
    <t>998223011R00</t>
  </si>
  <si>
    <t xml:space="preserve">Přesun hmot, pozemní komunikace, kryt dlážděný </t>
  </si>
  <si>
    <t>767200Z01</t>
  </si>
  <si>
    <t>Zábradlí schodišťové   dl.7,00m ozn.Z 01</t>
  </si>
  <si>
    <t>SO 10</t>
  </si>
  <si>
    <t>Sadové úpravy</t>
  </si>
  <si>
    <t>SO 10 Sadové úpravy</t>
  </si>
  <si>
    <t>184ZA1</t>
  </si>
  <si>
    <t xml:space="preserve">ZA1 - Výsadba vzrostlého listnatého stromu </t>
  </si>
  <si>
    <t>184ZA2</t>
  </si>
  <si>
    <t xml:space="preserve">ZA2  Výsadba tvarovaného živého plotu - 20ks </t>
  </si>
  <si>
    <t>184ZA3</t>
  </si>
  <si>
    <t xml:space="preserve">ZA3 -  Výsadba pnoucích rostlin podél fasád </t>
  </si>
  <si>
    <t>184ZA4</t>
  </si>
  <si>
    <t>ZA4 - Výsadby trvalek Výsadby trvalek - 700ks, plocha 100m2</t>
  </si>
  <si>
    <t>184ZA5</t>
  </si>
  <si>
    <t xml:space="preserve">ZA5  - Výsadba nového trávníku </t>
  </si>
  <si>
    <t>184ZA6</t>
  </si>
  <si>
    <t xml:space="preserve">ZA6 - Ochrana stávající zeleně </t>
  </si>
  <si>
    <t>112100001RAA</t>
  </si>
  <si>
    <t>Kácení stromů  a odstranění pařezů včetně odvozu, spálení větví</t>
  </si>
  <si>
    <t>63</t>
  </si>
  <si>
    <t>Podlahy a podlahové konstrukce</t>
  </si>
  <si>
    <t>63 Podlahy a podlahové konstrukce</t>
  </si>
  <si>
    <t>639571210R00</t>
  </si>
  <si>
    <t xml:space="preserve">Násyp z říčního kameniva kolem stromů   tl. 100 mm </t>
  </si>
  <si>
    <t>3,14*0,875^2*2</t>
  </si>
  <si>
    <t>3,14*0,50^2*6</t>
  </si>
  <si>
    <t xml:space="preserve">Vytýčení staveniště před zahájením prací </t>
  </si>
  <si>
    <t xml:space="preserve">Vytyčení stávajících inženýrských sítí </t>
  </si>
  <si>
    <t xml:space="preserve">Ochrana stávajících inžen. sítí na staveništi </t>
  </si>
  <si>
    <t xml:space="preserve">Náklady spojené se zajištěním bankovní záruky </t>
  </si>
  <si>
    <t xml:space="preserve">Náklady na pojištění dodavatele a pojištění díla </t>
  </si>
  <si>
    <t>Geodetické zaměření stavby vnějších objektů a povrchů po provedení stavby</t>
  </si>
  <si>
    <t xml:space="preserve">D+M Velkoplošný informační panel </t>
  </si>
  <si>
    <t>Protokoly o měření  hluku a osvětlení dle požadavků hygieny</t>
  </si>
  <si>
    <t>Zajištění "ES Prohlášení o shodě" u všech použitých výrobků a zařízení</t>
  </si>
  <si>
    <t>Náklady na pravidelné dočišťování dopravních prostředků před jejich výjezdem na veřejnou</t>
  </si>
  <si>
    <t xml:space="preserve">Sprchový žlab nerezový L 700 mm </t>
  </si>
  <si>
    <t>Podlahová vpusť  DN 110 nerez rošt</t>
  </si>
  <si>
    <t>Podlahová vpusť  DN 75 nerez rošt</t>
  </si>
  <si>
    <t xml:space="preserve">Sprchový žlab nerezový L 800 mm </t>
  </si>
  <si>
    <t xml:space="preserve">Sprchový žlab nerezový L1500 mm </t>
  </si>
  <si>
    <t xml:space="preserve">Sprchový žlab nerezový L 2000 mm </t>
  </si>
  <si>
    <t xml:space="preserve">Sprchový žlab nerezový L 2100 mm </t>
  </si>
  <si>
    <t>X.11-  Zavlažovací systém s čerpadlem včetně odvětrání studny nad střechu</t>
  </si>
  <si>
    <t>Ventil výtokový na hadici 1/2' mrazuvdorný pro instalaci do obvodového zdiva</t>
  </si>
  <si>
    <t>Vybavení staveniště soupravou pro asanaci případného úniku ropných látek</t>
  </si>
  <si>
    <t>D+M nosič hasících přístrojů včetně kotvení</t>
  </si>
  <si>
    <t xml:space="preserve">Provedení, předložení, projednání a protokolární odsouhlasení vzorků a prototypů </t>
  </si>
  <si>
    <t xml:space="preserve">Zpracování projednání a protoklární odsouhlasení dodavatelské dokumentace, 8paré listinné podoby, elektronicky v editovatelných formátech DWG, XLS, Word a ve formátu  PDF </t>
  </si>
  <si>
    <t>Spolupráce při zajištění skutečného provedení stavby a poskytnutí dodvatelských dokumentací v digitálním formátu DWG</t>
  </si>
  <si>
    <t>Certifikáty prokazující splnění požární odolnosti konstrukcí</t>
  </si>
  <si>
    <t>827001016</t>
  </si>
  <si>
    <t>drenáž pod zákadovou deskou - potrubí drenážní flexibilní DN 100 mm , délky 1500mm</t>
  </si>
  <si>
    <t>14 Montážni materiál</t>
  </si>
  <si>
    <t>13 Klubovna fotbalistů 1.NP</t>
  </si>
  <si>
    <t>13D</t>
  </si>
  <si>
    <t>13 Klubovna fotbalistů 1.NP - dodávka</t>
  </si>
  <si>
    <t>13 Klubovna fotbalistů 1.NP - montáž</t>
  </si>
  <si>
    <t>13M</t>
  </si>
  <si>
    <t>14</t>
  </si>
  <si>
    <t>141</t>
  </si>
  <si>
    <t>D13.002</t>
  </si>
  <si>
    <t>D13.003</t>
  </si>
  <si>
    <t>D13.004</t>
  </si>
  <si>
    <t>D13.005</t>
  </si>
  <si>
    <t>D13.006</t>
  </si>
  <si>
    <t>D13.007</t>
  </si>
  <si>
    <t>D13.008</t>
  </si>
  <si>
    <t>D13.009</t>
  </si>
  <si>
    <t>D13.010</t>
  </si>
  <si>
    <t>D13.011</t>
  </si>
  <si>
    <t>D13.001</t>
  </si>
  <si>
    <t>D13.012</t>
  </si>
  <si>
    <t>M12.001</t>
  </si>
  <si>
    <t>M12.012</t>
  </si>
  <si>
    <t>klubovna fotbalistů 1.NP - dodávka</t>
  </si>
  <si>
    <t>klubovna fotbalistů 1.NP - montáž</t>
  </si>
  <si>
    <t>X.30 - roznášecí prahy příček ve 2.NP do podlahy</t>
  </si>
  <si>
    <t>799/X 30</t>
  </si>
  <si>
    <t>799/X 31</t>
  </si>
  <si>
    <t>Rampa ŽB z pohledového betonu C16/20, tl. 15 cm, ztrac.bednění ocelový pozinkovaný plech, výztuž 90 kg/m3</t>
  </si>
  <si>
    <t>S.00 - Hrubá podlaha na terénu včetně zesílení pod příčky a obvodového límce</t>
  </si>
  <si>
    <t>X.32 - protiskluzná úprava rampy</t>
  </si>
  <si>
    <t>X.33 - protiskluzná úprava stupnic venkovního schodiště</t>
  </si>
  <si>
    <t>799/X 32</t>
  </si>
  <si>
    <t>799/X 33</t>
  </si>
  <si>
    <t>799/X 34</t>
  </si>
  <si>
    <t>mb</t>
  </si>
  <si>
    <t>X.34 - úprava nosné konstrukce vnějšího obkladu pro podtažení dešťových svodů pod obkladem - vybudování svislých drážek tesřskou výměnou, vyseknutí drážky 140 / 40mm do paždíků nosné konstrukce, zalomení difuzní folie, zámečnická konstrukce pro vyvěšení obkladových profilů z pozinkované, černě komaxitované ocelové pásoviny12/70/450 mm ohýbané, kotvené do stavby á 700mm.</t>
  </si>
  <si>
    <t>X.27 -  Atikový chrlič  s integrovanou manžetou z hydroizolační folie z ME</t>
  </si>
  <si>
    <t>X.07 Ochrané síťě na balkonech 18,2 x 1,6m, barva Pantone Yellow U a Pantone Process Cyan U , kotveno do stavby, vypínací lanko v barvě síťoviny, dodávka včetně nerez ocelových kotev á 300mm</t>
  </si>
  <si>
    <t>X.28 - Venkovní ochranná síť fotbalového hřiště  hřiště 30 x 5, černá, včteně ocelových stožárů z ocelové bezešvé žárově zinkované  trubky DN 150mm, pozink a betonových základů 600/600/1800mm, včetně kotevních ok á 300mm a vypínacího lana v barvě sítě</t>
  </si>
  <si>
    <t>762TS/ 08</t>
  </si>
  <si>
    <t>Konstrukce tesařské, insekticidně a fungicidně ošetřené bezbarvými prostředky</t>
  </si>
  <si>
    <t>767/Z 32</t>
  </si>
  <si>
    <t>Z33 - ukončení difuzní folie u soklu budovy - okapnice ocel pozink, v zaoblenách částech stavby ohýbaná, šroubovaná přes těsnění</t>
  </si>
  <si>
    <t>7666/T18</t>
  </si>
  <si>
    <t>7666/T19</t>
  </si>
  <si>
    <t>7666/T20</t>
  </si>
  <si>
    <t>7666/T21</t>
  </si>
  <si>
    <t>7666/T22</t>
  </si>
  <si>
    <t>7666/T23</t>
  </si>
  <si>
    <t>7666/T24</t>
  </si>
  <si>
    <t>7666/T25</t>
  </si>
  <si>
    <t>7666/T26</t>
  </si>
  <si>
    <t>767/Z 33</t>
  </si>
  <si>
    <t>Z34 - zámečnické krytování dešťových svodů, ocelový kastlík šroubovaný, samonosný na výšku 3m, světlého rozměru 150/150mm, komaxitový lak černý matný, včetně skratého kotvení do nadpraží a soklu stavby.</t>
  </si>
  <si>
    <t>Audio video sestava s výstupním výkonem 2x50W (AV Reciever, Blue-ray, FM Tuner, TV tuner, HDMI, USB, Audio IN)</t>
  </si>
  <si>
    <t xml:space="preserve">Audio video sestava s výstupním výkonem 2x50W (AV Reciever, Blue-ray, FM Tuner, TV tuner, HDMI, USB, Audio IN) výkonový zesilovač 2x600W/8 ohmů </t>
  </si>
  <si>
    <t>799/X 35</t>
  </si>
  <si>
    <t>799/X 36</t>
  </si>
  <si>
    <t>799/X 37</t>
  </si>
  <si>
    <t>799/X 38</t>
  </si>
  <si>
    <t>799/X 39</t>
  </si>
  <si>
    <t>799/X 40</t>
  </si>
  <si>
    <t>799/X 41</t>
  </si>
  <si>
    <t>799/X 42</t>
  </si>
  <si>
    <t>799/X 43</t>
  </si>
  <si>
    <t>799/X 44</t>
  </si>
  <si>
    <t>799/X 45</t>
  </si>
  <si>
    <t>799/X 46</t>
  </si>
  <si>
    <t>799/X 47</t>
  </si>
  <si>
    <t>799/X 48</t>
  </si>
  <si>
    <t>799/X 49</t>
  </si>
  <si>
    <t>799/X 50</t>
  </si>
  <si>
    <t xml:space="preserve">T18 - Truhlářské nadpraží vnějších výplní otvorů rovné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</si>
  <si>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T19- Truhlářské nadpraží vnějších výplní otvorů oblé - interier. Materiál, třívrstvá masivní deska smrk, tl. 22mm, šířka do 300mm, Délkové členění ve vázbě na konstrukční a okenní systém Povrchová úprava broušení, napouštění bezbarvou lazurou.  Včetně varovnávacích a kotvících prostředků. </t>
  </si>
  <si>
    <t xml:space="preserve">T20- Truhlářské nadpraží vnějších výplní otvorů rovné - exterier. Materiál, třívrstvá masivní deska modřín, tl. 22mm, šířka do 300mm, Délkové členění ve vázbě na konstrukční a okenní systém Povrchová úprava broušení, napouštění bezbarvou lazurou.  Včetně varovnávacích a kotvících prostředků. </t>
  </si>
  <si>
    <t xml:space="preserve">T21- Truhlářské nadpraží vnějších výplní otvorů oblé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</si>
  <si>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T22 - Truhlářské nadpraží vnějších rolet - demontovatelné.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</si>
  <si>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T23 - Truhlářské ostení vnejších výplní otvorů - interier.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</si>
  <si>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T24 - Truhlářské ostení vnejších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</si>
  <si>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T25 - Truhlářský parapet vnějších výplní otvorů - intreier. Materiál, třívrstvá masivní deska smrk, tl. 22mm, šířka do 300mm. Délkové členění ve vázbě na konstrukční a okenní systém Povrchová úprava broušení, napouštění bezbarvou lazurou.  Včetně varovnávacích a kotvících prostředků. </t>
  </si>
  <si>
    <t xml:space="preserve">T26 - Truhlářský parapet vnějších výplní otvorů - exterier. Materiál, třívrstvá masivní deska modřín, tl. 22mm, šířka do 300mm. Délkové členění ve vázbě na konstrukční a okenní systém Povrchová úprava broušení, napouštění bezbarvou lazurou.  Včetně varovnávacích a kotvících prostředků. </t>
  </si>
  <si>
    <t xml:space="preserve">I.1. - Popisy vstupů do budovy á 2m2 </t>
  </si>
  <si>
    <t xml:space="preserve">I.2- Pitkogramy do rozměru 200/200m </t>
  </si>
  <si>
    <t xml:space="preserve">I.3. - Slovní popisy </t>
  </si>
  <si>
    <t xml:space="preserve">I,4. - Číselné označení šatních skříněk    </t>
  </si>
  <si>
    <t>I. 5.- Exterierový nápis ručně malovaný barvou na dřevěný obklad fasády Rozměr 41 x 4,9. Včetně vzorování.</t>
  </si>
  <si>
    <t>I. 6. - Požární evakuační plány a požární poplachové směrnice</t>
  </si>
  <si>
    <t>798/I.7</t>
  </si>
  <si>
    <t>X.31 - pomocné kotevní prahy příček do stropu</t>
  </si>
  <si>
    <t xml:space="preserve">T 08 - Dvířka pro výdej z kuchyně do tělocvičny, nárazuvzdorná </t>
  </si>
  <si>
    <t>T 09 - Revizní přístup k radiátorům v obkladu tělocvičny, nárazuvzdorný. Demontovatelná část obkladu.</t>
  </si>
  <si>
    <t>T 07 - Dveře do prostoru s rackem Celkové rozměry: š/v/t 600/2200/50 mm, nárazuvzdoené.</t>
  </si>
  <si>
    <t>O 10 - Střešní výlez Celkové rozměry: a/b  900 /900 mm včetně tesařské přípravy</t>
  </si>
  <si>
    <t>O 09 - Střešní světlík, včetně nosného osazovacího rámu včetně tesařské přípravy</t>
  </si>
  <si>
    <t>Potrubí plastové odpadní pro svody, čtvercového průřezu DN 125 / 125 mm, pohledová úprava, barva černá matná</t>
  </si>
  <si>
    <t>Z.17 - Okování hrany atiky, ohýbané</t>
  </si>
  <si>
    <t>Z.32 - Plechový obklad u vstupu do tělocvičny, lakovaný v barevnosti dle D.10</t>
  </si>
  <si>
    <t>Z.11 - Dvířka pro přístup do rozvaděče a zásuvkové skříně na fasádě, atyp s dřevěným obkladem v provedení dle fasády.</t>
  </si>
  <si>
    <t>Z.16 - Skříň pro HUP, atyp s dřevěným obkladem v provedení dle fasády</t>
  </si>
  <si>
    <t>Z.10  - Dvoukřídlá dvířka pro přístup do připojovací skříně RE a HUP na fasádě, atyp, s dřevěným obkldem v provedení dle fasády</t>
  </si>
  <si>
    <t>2 DOMÁCÍ AUDIOTELEFON</t>
  </si>
  <si>
    <t>3.15</t>
  </si>
  <si>
    <t>3.16</t>
  </si>
  <si>
    <t>3.17</t>
  </si>
  <si>
    <t>3.18</t>
  </si>
  <si>
    <t>3.19</t>
  </si>
  <si>
    <t>3.20</t>
  </si>
  <si>
    <t>3 SPOLEČNÁ TELEVIZNÍ ANTÉNA</t>
  </si>
  <si>
    <t>4 Sportovní hala 1.14</t>
  </si>
  <si>
    <t>5 Bufet 1.04</t>
  </si>
  <si>
    <t xml:space="preserve">AV.03 - projekční plocha </t>
  </si>
  <si>
    <t>AV.03 - dataprokejktor</t>
  </si>
  <si>
    <t>6 Přednáškový sál a klubovny 2.22, 2.23, 2.24</t>
  </si>
  <si>
    <t>7.1</t>
  </si>
  <si>
    <t>7.2</t>
  </si>
  <si>
    <t>7 Malý cvičební prostor 2.14</t>
  </si>
  <si>
    <t>8.4</t>
  </si>
  <si>
    <t>8.5</t>
  </si>
  <si>
    <t>8 Klubovna 1.28</t>
  </si>
  <si>
    <t>9 Vnější prostory - hrací plocha</t>
  </si>
  <si>
    <t>10 KABELOVÉ TRASY VNITŘNÍ</t>
  </si>
  <si>
    <t>11.1</t>
  </si>
  <si>
    <t>11.2</t>
  </si>
  <si>
    <t>11.3</t>
  </si>
  <si>
    <t>11.4</t>
  </si>
  <si>
    <t>11 OSTATNÍ MATERIÁL A MONTÁŽNÍ PRÁCE</t>
  </si>
  <si>
    <t>12</t>
  </si>
  <si>
    <t>12.1</t>
  </si>
  <si>
    <t>12.2</t>
  </si>
  <si>
    <t>12.3</t>
  </si>
  <si>
    <t>12.4</t>
  </si>
  <si>
    <t>12 INŽENÝRSKÁ ČINNOST</t>
  </si>
  <si>
    <t>AV.01. - elektricky ovládané vestavné plátno</t>
  </si>
  <si>
    <t>AV.01. - dataprojetkor</t>
  </si>
  <si>
    <t>Rozvaděč - atyp  s dřevěným obkladem v provedení dle obkladu stěny, barevnost dle  části D.10 tohoto projektu</t>
  </si>
  <si>
    <t>Stojanový rozváděč, výška 42U, šířka 600mm, hloubka 600mm, plechové dveře se zámkem, atyp s dřevěným obkladem v provedení ve shode s obkladem stěn a v barevnosti dle části D.10 tohoto projektu</t>
  </si>
  <si>
    <t xml:space="preserve">Truhlářské prvky - včetně polychromie povrchů dle části D.10 tohoto projektu, ozn. V.1-V9. - výtvarný motiv - barevný monochrom </t>
  </si>
  <si>
    <t xml:space="preserve">Skladby konstrukcí, včetně polychromie povrchů dle části D.10 tohoto projektu, ozn. V.1-V9. - výtvarný motiv - barevný monochrom </t>
  </si>
  <si>
    <t>část D.10 tohoto projektu - Informační a orientační systém ozn I.1. - I.6. , atyp dle autorského návrhu</t>
  </si>
  <si>
    <t xml:space="preserve">Ostatní - včetně polychromie povrchů dle části D.10 tohoto projektu, ozn. V.1-V9. - výtvarný motiv - barevný monochrom </t>
  </si>
  <si>
    <t xml:space="preserve">Konstrukce truhlářské - dveře - včetně polychromie povrchů dle části D.10 tohoto projektu, ozn. V.1-V9. - výtvarný motiv - barevný monochrom </t>
  </si>
  <si>
    <t>TS.08 - tesařské výměny v nosné konstrukci  obkladů  pro vytvoření stavebních nik rozvaděčů ESI, ESL, HUP, MaR. Tvarově stabilizovaný profil , vč. spojovacího materiálu.</t>
  </si>
  <si>
    <t>TS.07 -  Blendy stropní konstrukce pro napojení příčky na strop, vč. spojovacího materiálu.</t>
  </si>
  <si>
    <t>Tesařská příprava pro osazení a začištění oken ozn. TS 06, vč. spojovacího materiálu.</t>
  </si>
  <si>
    <t>Pomocná konstrukce pro vynesení obkladu ozn. TS 05, vč. spojovacího materiálu.</t>
  </si>
  <si>
    <t>Nosný prvek příčky na balkonech ozn. TS 04, vč. spojovacího materiálu.</t>
  </si>
  <si>
    <t>Nosná břevna obkladu v tělocvičně ozn. TS 03, vč. spojovacího materiálu.</t>
  </si>
  <si>
    <t>Stužující prvek atikový rovný ozn. TS 02,  vč. spojovacího materiálu.</t>
  </si>
  <si>
    <t>Stužující prvek atikový rovný ozn. TS 01, vč. spojovacího materiálu.</t>
  </si>
  <si>
    <t>Konstukce truhlářské - okna, včetně vnitřních parapetů</t>
  </si>
  <si>
    <t>KL.12 - Oplechování prostupu DN 300 , plech poplastovaný s polepem PVC folií,</t>
  </si>
  <si>
    <t>KL.13 - Oplechování prostupu DN 150 , plech poplastovaný s polepem PVC folií.</t>
  </si>
  <si>
    <t>KL.14 - Prostupy hromosvodu přes atiku.</t>
  </si>
  <si>
    <t>KL.11 - Oplechování prostupu 250x315mm , plech poplastovaný s polepem PVC folií.</t>
  </si>
  <si>
    <t>KL.10 - Oplechování požární stěny Rozvinutá šířka :1,50m, plech poplastovaný s polepem PVC folií.</t>
  </si>
  <si>
    <t>KL.09 - Oplechování kruhového prostupu DN 500mm , plech poplastovaný s polepem PVC folií.</t>
  </si>
  <si>
    <t>KL.08 - Oplechování kruhového okna průměru 900mm , plech poplastovaný s polepem PVC folií.</t>
  </si>
  <si>
    <t xml:space="preserve">KL.07 - Oplechování jádra 2 poplastovaný plech s polepem PVC folií. </t>
  </si>
  <si>
    <t xml:space="preserve">KL.06 - Oplechování jádra 1 poplastovaný plech s polepem PVC folií. </t>
  </si>
  <si>
    <t xml:space="preserve">KL.05 - Oplechování atiky plech poplastovaný s polepem PVC folií. </t>
  </si>
  <si>
    <t>KL.04 - Okenní parapet obloukový, plech poplastovaný s polepem PVC folií, délka oblouku 6 m - Rozvinutá šířka:  450mm.</t>
  </si>
  <si>
    <t>KL.03 - Okenní parapet obloukový, plech poplastovaný  s polepem PVC folií, délka oblouku 4 m - Rozvinutá šířka:  450mm.</t>
  </si>
  <si>
    <t>KL.02 - Parapet rovný, plech poplastovaný s polepem PVC folií - Rozvinutá šířka:  450mm.</t>
  </si>
  <si>
    <t>KL.01 - Parapet rovný, plech poplastovaný s polepem PVC folií - Rozvinutá šířka:  450mm.</t>
  </si>
  <si>
    <t xml:space="preserve">Ukončovací ocelový profil skladby fas. S 03 a S 04 </t>
  </si>
  <si>
    <t>X.26 -  Venkovní bezkazetová roleta sklopná. Barva plátna Pantone Yellow U</t>
  </si>
  <si>
    <t>I.6 - Povinné normové bezpečnostní a technické značení pro požární hasící zařízení, požárního těsnění, central stopu, únikových cest,  imobilní uživatele, označení prvků TZB  </t>
  </si>
  <si>
    <t>799/OST21</t>
  </si>
  <si>
    <t>OST 21 - síťky proti hmyzu - ošetření spár a dutin na fasádě UV odolnou mřížkovinou, barva černá</t>
  </si>
  <si>
    <t>CZ27074153</t>
  </si>
  <si>
    <t>Objednatel : Obec Líbeznice, Mělnická 43, 250 65 Líbeznice</t>
  </si>
  <si>
    <t>IČ :</t>
  </si>
  <si>
    <t>Zhotovitel : Atelier M1 architekti s.r.o., Markétská 1, Praha 6, 169 000</t>
  </si>
  <si>
    <t>Autor: Ing. arch. Jan Hájek, Mgr. Pavel Joba, Ing. arch. Jakub Havlas</t>
  </si>
  <si>
    <t>CZ00240427</t>
  </si>
  <si>
    <t>PROJEKT:</t>
  </si>
  <si>
    <t>na podkladě Projektové dokumentace Atelieru M1 architekti s.r.o. z 07/2015</t>
  </si>
  <si>
    <t>Stavba 2015/057 -  "Rozšíření kapacity ZŠ a ZUŠ Líbeznice - II- Etapa - výstavba tělocvičny se zázemím"</t>
  </si>
  <si>
    <t>799/X 51</t>
  </si>
  <si>
    <t>OST 22 - šatní tyč</t>
  </si>
  <si>
    <t>Název položky, označení prvku ve Specifikacích technických standardů  tohoto projektu</t>
  </si>
  <si>
    <t>Výkaz výměr</t>
  </si>
  <si>
    <t>VÝKAZ VÝMĚR</t>
  </si>
  <si>
    <t xml:space="preserve">Výkaz výměr </t>
  </si>
  <si>
    <t xml:space="preserve">Směrové reproduktory vnitřní - reproduktorová soustava, </t>
  </si>
  <si>
    <t>rozreč hrdel 250 mm, hrdla 1x DN 50, 1x DN 40, 2x DN 32, nátěr pod izolaci, izolace  tl. 70 mm</t>
  </si>
  <si>
    <t xml:space="preserve">Kulový kohout s filtrem  L DN40, PN6 </t>
  </si>
  <si>
    <t xml:space="preserve">Kulový kohout s filtrem   DN32, PN6 </t>
  </si>
  <si>
    <t xml:space="preserve">Návleková izolace   DN 15 mm tl. 4 mm </t>
  </si>
  <si>
    <t xml:space="preserve">Návleková izolace  DN 15 mm tl. 25 mm </t>
  </si>
  <si>
    <t xml:space="preserve">Návleková izolace  DN 20 mm tl. 25 mm </t>
  </si>
  <si>
    <t xml:space="preserve">Návleková izolace DN 25 mm tl. 25 mm </t>
  </si>
  <si>
    <t>Ceny jsou konečné, obsahují veškeré náklady potřebné pro kompletní dokončení a předání funkčního díla - dodávku, montáž, kotevní a spojovací prostředky, zapojení, oživení, zprovoznění, odzkoušení a vyregulování dodaného zařízení. Součástí dodávky je též kompletní výrobní příprava, tj. zpracování časoprostorového harmonogramu výstavby s vyznačením uzlových bodů, zhotovení dodavatelské dokumentace v digitální a listinné podobě ve čtyřech paré hrubopisu k projednání a čtyřech paré čistopisu, projednání a odsouhlasení dodavatelské dokumentace s autorem projektu a investorem, účast na kontrolních dnech stavby, koordinace speciálních profesí se stavební částí, vytýčení stávajících inženýrských sítí, ověření rozměrů na stavbě. Součástí dodávky jsou dokumentace a doklady dodaného díla dokumentaci, t.j. projekt skutečného provedení, výchozí revize, měření a odzkoušení, prohlášení o shodě, záruční listy, n ávody a manuály, zaškolení obsluhy, certifikace zdravotní nezávadnosti a bezpečnosti, certifikace požární odolnosti konstrukcí. Dodávka obsahuje veškerou dopravu, přesuny hmot, vybalení, rozmístění a instalaci prvků, odvoz a likvidaci suti, odpadu, likvidaci obalů, závěrečný čistý úklid, ostrahu stavby, seznam zařízení v členění po místnostech.Cena obsahuje dále náklady na výrobu, odzkoušení a odsouhlasení prototypů atypických výrobků, odzkoušení vzorů na místě. Vzorky, prototypy a zkoušky budou provedeny v rozsahu, počtu verzí a čase potřebném k jejich úplnému protokolárnímu odsouhlasení. Vzorování a výroba prototypů bude provedena před zadáním do výroby. Zadání do výroby bude provedeno po protokolárním odsouhlasení dodavatelské dokumentace, prototypů a vzorků ze strany autorů návrhu a investora. Místo plnění:Líbeznice</t>
  </si>
  <si>
    <t>Atelier M1 architekti s.r.o.</t>
  </si>
  <si>
    <t>Obec Líbeznice</t>
  </si>
  <si>
    <t>Ing. arch. Jan Hájek</t>
  </si>
  <si>
    <t>Nedílnou součástí tohoto dokumentu jsou Specifikace technických standardů - viz část D.1.3. této projektové dokumentace</t>
  </si>
  <si>
    <t>Nedílnou součástí tohoto dokumentu jsou Specifikace technických standardů - viz část D.1.3. projektové dokumentace</t>
  </si>
  <si>
    <t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t>
  </si>
  <si>
    <t xml:space="preserve"> IP 44 - technické provedení dle standardu ČEZ, provedení skříně ve standrdu popsaném v záhlaví této tabulky, skříň  rozměry (š/v/h) - 800x800x240</t>
  </si>
  <si>
    <t>762100018R</t>
  </si>
  <si>
    <t>762100019R</t>
  </si>
  <si>
    <t>Rám z BSH, lepené lamelové dřevo GL28h, smrk, pohledová kvalita</t>
  </si>
  <si>
    <t>včetně CNC opracování, povrchové úpravy, dopravy, objem včetně prořezu</t>
  </si>
  <si>
    <t>Sedlový vazník  (240x 1000-1323 x 18500 mm), Rámové nohy  (240x 480-1080 x 7220mm)</t>
  </si>
  <si>
    <t>(4 x 0,24 x 18,5 x (1,000+1,323)/2 +  8 x 0,24 x 7,22 x (0,48+1,08)/2 )x1,1=(20,63+10,81) x 1,1= 34,58 m3</t>
  </si>
  <si>
    <t>Vodorovné a svislé prvky skeletu z BSH, smrk, lepené lamelové dřevo GL28h, pohledová kvalita</t>
  </si>
  <si>
    <t>Sloupy, průvlaky, vaznice plochy nad 0,04 m2</t>
  </si>
  <si>
    <t>0,16 x 0,4 x 513,58 x 1,1= 36,156 m3</t>
  </si>
  <si>
    <t>Vodorovné  prvky skeletu z BSH, smrk, lepené lamelové dřevo GL28h, pohledová kvalita</t>
  </si>
  <si>
    <t>Stropnice, obruby  do plochy 0,04 m2</t>
  </si>
  <si>
    <t>0,12 x 0,28 x 1099,35 x 1,1 = 40,632 m3</t>
  </si>
  <si>
    <t>Obloukové prvky z BSH, obruby, smrk,  lepené lamelové dřevo GL28h, pohledová kvalita</t>
  </si>
  <si>
    <t>0,24x0,14x29,2x4x1,1x= 4,32 m3</t>
  </si>
  <si>
    <t>Vodorovné a svislé prvky skeletu z BSH, smrk, lepené lamelové dřevo GL32h, pohledová kvalita</t>
  </si>
  <si>
    <t>Stropnice do plochy 0,04 m2</t>
  </si>
  <si>
    <t>0,12 x 0,32 x 197,78 x 1,1 = 8,354 m3</t>
  </si>
  <si>
    <t>Sloupy, průvlaky, vaznice, plochy nad 0,04 m2</t>
  </si>
  <si>
    <t>0,16 x 0,4 x 311,62 x 1,1 = 21,938 m3</t>
  </si>
  <si>
    <t>Paždíky rovné  pro obvodový plášť z BSH, smrk, lepené lamelové dřevo GL28h, nepohledová kvalita</t>
  </si>
  <si>
    <t>4 x 0,20 x 0,16 x 80,314 x 1,1  = 11,308 m3</t>
  </si>
  <si>
    <t>Paždíky  obloukové pro obvodový plášť z BSH, smrk, lepené lamelové dřevo GL28h, nepohledová kvalita</t>
  </si>
  <si>
    <t>4 x 0,20 x 0,16 x 58,4 x 1,1 = 8,222 m3</t>
  </si>
  <si>
    <t>Spojovací materiál dřevěných konstrukcí</t>
  </si>
  <si>
    <t>Žárově a galvanicky pozinkováno</t>
  </si>
  <si>
    <t xml:space="preserve">Ocelové svařence, šroubové spoje, vruty do dřeva </t>
  </si>
  <si>
    <t>Montážní práce</t>
  </si>
  <si>
    <t>Veškeré montážní práce dle objemu dřeva, mobilní jeřáb a 2x nužkové plošiny</t>
  </si>
  <si>
    <t>762100012R</t>
  </si>
  <si>
    <t>neobsazeno</t>
  </si>
  <si>
    <t>uliční víčko tuhé</t>
  </si>
  <si>
    <t>šoupátko DN 50 mm</t>
  </si>
  <si>
    <t>montážní souprava DN 50 mm</t>
  </si>
  <si>
    <t xml:space="preserve">Štěrk frakce 10 - 30 mm </t>
  </si>
  <si>
    <t>82710010</t>
  </si>
  <si>
    <t>82710011</t>
  </si>
  <si>
    <t>82710012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</si>
</sst>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%"/>
    <numFmt numFmtId="165" formatCode="0.0"/>
    <numFmt numFmtId="166" formatCode="dd/mm/yy"/>
    <numFmt numFmtId="167" formatCode="#,##0\ &quot;Kč&quot;"/>
    <numFmt numFmtId="168" formatCode="0.00000"/>
    <numFmt numFmtId="169" formatCode="#,##0.00\ &quot;Kč&quot;"/>
    <numFmt numFmtId="170" formatCode="#,##0.000"/>
  </numFmts>
  <fonts count="24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"/>
      <family val="2"/>
      <charset val="238"/>
    </font>
    <font>
      <sz val="8"/>
      <color indexed="17"/>
      <name val="Arial"/>
      <family val="2"/>
      <charset val="238"/>
    </font>
    <font>
      <sz val="10"/>
      <color indexed="17"/>
      <name val="Arial"/>
      <family val="2"/>
      <charset val="238"/>
    </font>
    <font>
      <sz val="8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i/>
      <sz val="10"/>
      <name val="Arial"/>
      <family val="2"/>
      <charset val="238"/>
    </font>
    <font>
      <sz val="8"/>
      <name val="Arial CE"/>
      <charset val="238"/>
    </font>
    <font>
      <sz val="8"/>
      <color indexed="12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40"/>
      </patternFill>
    </fill>
    <fill>
      <patternFill patternType="solid">
        <fgColor rgb="FFC6EFCE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9" fillId="0" borderId="0"/>
    <xf numFmtId="0" fontId="20" fillId="7" borderId="0" applyNumberFormat="0" applyBorder="0" applyAlignment="0" applyProtection="0"/>
  </cellStyleXfs>
  <cellXfs count="455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2" fillId="0" borderId="0" xfId="0" applyFont="1" applyAlignment="1">
      <alignment horizontal="left"/>
    </xf>
    <xf numFmtId="0" fontId="5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2" fillId="2" borderId="2" xfId="0" applyFont="1" applyFill="1" applyBorder="1" applyAlignment="1"/>
    <xf numFmtId="0" fontId="5" fillId="2" borderId="2" xfId="0" applyFont="1" applyFill="1" applyBorder="1" applyAlignment="1">
      <alignment horizontal="right" wrapText="1"/>
    </xf>
    <xf numFmtId="0" fontId="5" fillId="2" borderId="3" xfId="0" applyFont="1" applyFill="1" applyBorder="1" applyAlignment="1">
      <alignment horizontal="right" vertical="center"/>
    </xf>
    <xf numFmtId="0" fontId="5" fillId="3" borderId="0" xfId="0" applyFont="1" applyFill="1" applyBorder="1" applyAlignment="1">
      <alignment horizontal="right" wrapText="1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" fontId="2" fillId="0" borderId="0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right" vertical="center"/>
    </xf>
    <xf numFmtId="4" fontId="2" fillId="3" borderId="0" xfId="0" applyNumberFormat="1" applyFont="1" applyFill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0" fontId="6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4" fontId="6" fillId="4" borderId="12" xfId="0" applyNumberFormat="1" applyFont="1" applyFill="1" applyBorder="1" applyAlignment="1">
      <alignment horizontal="right" vertical="center"/>
    </xf>
    <xf numFmtId="4" fontId="6" fillId="4" borderId="13" xfId="0" applyNumberFormat="1" applyFont="1" applyFill="1" applyBorder="1" applyAlignment="1">
      <alignment horizontal="right" vertical="center"/>
    </xf>
    <xf numFmtId="4" fontId="7" fillId="3" borderId="0" xfId="0" applyNumberFormat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4" fontId="2" fillId="0" borderId="0" xfId="0" applyNumberFormat="1" applyFont="1"/>
    <xf numFmtId="0" fontId="5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164" fontId="4" fillId="0" borderId="8" xfId="0" applyNumberFormat="1" applyFont="1" applyBorder="1"/>
    <xf numFmtId="3" fontId="5" fillId="0" borderId="16" xfId="0" applyNumberFormat="1" applyFont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6" xfId="0" applyNumberFormat="1" applyFont="1" applyBorder="1" applyAlignment="1">
      <alignment horizontal="right"/>
    </xf>
    <xf numFmtId="165" fontId="2" fillId="0" borderId="17" xfId="0" applyNumberFormat="1" applyFont="1" applyBorder="1"/>
    <xf numFmtId="49" fontId="4" fillId="0" borderId="4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/>
    <xf numFmtId="164" fontId="4" fillId="0" borderId="5" xfId="0" applyNumberFormat="1" applyFont="1" applyBorder="1"/>
    <xf numFmtId="3" fontId="5" fillId="0" borderId="17" xfId="0" applyNumberFormat="1" applyFont="1" applyBorder="1" applyAlignment="1">
      <alignment horizontal="right"/>
    </xf>
    <xf numFmtId="3" fontId="4" fillId="0" borderId="5" xfId="0" applyNumberFormat="1" applyFont="1" applyBorder="1" applyAlignment="1">
      <alignment horizontal="right"/>
    </xf>
    <xf numFmtId="3" fontId="4" fillId="0" borderId="17" xfId="0" applyNumberFormat="1" applyFont="1" applyBorder="1" applyAlignment="1">
      <alignment horizontal="right"/>
    </xf>
    <xf numFmtId="0" fontId="5" fillId="4" borderId="1" xfId="0" applyFont="1" applyFill="1" applyBorder="1" applyAlignment="1">
      <alignment vertical="center"/>
    </xf>
    <xf numFmtId="49" fontId="5" fillId="4" borderId="2" xfId="0" applyNumberFormat="1" applyFont="1" applyFill="1" applyBorder="1" applyAlignment="1">
      <alignment horizontal="left" vertical="center"/>
    </xf>
    <xf numFmtId="0" fontId="5" fillId="4" borderId="2" xfId="0" applyFont="1" applyFill="1" applyBorder="1" applyAlignment="1">
      <alignment vertical="center"/>
    </xf>
    <xf numFmtId="164" fontId="4" fillId="4" borderId="3" xfId="0" applyNumberFormat="1" applyFont="1" applyFill="1" applyBorder="1"/>
    <xf numFmtId="3" fontId="5" fillId="4" borderId="15" xfId="0" applyNumberFormat="1" applyFont="1" applyFill="1" applyBorder="1" applyAlignment="1">
      <alignment horizontal="right" vertical="center"/>
    </xf>
    <xf numFmtId="165" fontId="5" fillId="4" borderId="1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0" fontId="5" fillId="2" borderId="15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9" fontId="4" fillId="0" borderId="16" xfId="0" applyNumberFormat="1" applyFont="1" applyBorder="1" applyAlignment="1">
      <alignment horizontal="left"/>
    </xf>
    <xf numFmtId="0" fontId="4" fillId="0" borderId="6" xfId="0" applyFont="1" applyBorder="1" applyAlignment="1">
      <alignment horizontal="left"/>
    </xf>
    <xf numFmtId="49" fontId="4" fillId="0" borderId="17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3" fontId="5" fillId="4" borderId="3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64" fontId="4" fillId="0" borderId="7" xfId="0" applyNumberFormat="1" applyFont="1" applyBorder="1"/>
    <xf numFmtId="3" fontId="5" fillId="0" borderId="7" xfId="0" applyNumberFormat="1" applyFont="1" applyBorder="1" applyAlignment="1">
      <alignment horizontal="right"/>
    </xf>
    <xf numFmtId="164" fontId="4" fillId="0" borderId="0" xfId="0" applyNumberFormat="1" applyFont="1" applyBorder="1"/>
    <xf numFmtId="3" fontId="5" fillId="0" borderId="0" xfId="0" applyNumberFormat="1" applyFont="1" applyBorder="1" applyAlignment="1">
      <alignment horizontal="right"/>
    </xf>
    <xf numFmtId="164" fontId="4" fillId="4" borderId="2" xfId="0" applyNumberFormat="1" applyFont="1" applyFill="1" applyBorder="1"/>
    <xf numFmtId="3" fontId="5" fillId="4" borderId="2" xfId="0" applyNumberFormat="1" applyFont="1" applyFill="1" applyBorder="1" applyAlignment="1">
      <alignment horizontal="right" vertical="center"/>
    </xf>
    <xf numFmtId="0" fontId="3" fillId="0" borderId="10" xfId="0" applyFont="1" applyBorder="1" applyAlignment="1">
      <alignment horizontal="centerContinuous" vertical="top"/>
    </xf>
    <xf numFmtId="0" fontId="2" fillId="0" borderId="10" xfId="0" applyFont="1" applyBorder="1" applyAlignment="1">
      <alignment horizontal="centerContinuous"/>
    </xf>
    <xf numFmtId="0" fontId="7" fillId="2" borderId="22" xfId="0" applyFont="1" applyFill="1" applyBorder="1" applyAlignment="1">
      <alignment horizontal="left"/>
    </xf>
    <xf numFmtId="0" fontId="4" fillId="2" borderId="23" xfId="0" applyFont="1" applyFill="1" applyBorder="1" applyAlignment="1">
      <alignment horizontal="centerContinuous"/>
    </xf>
    <xf numFmtId="49" fontId="5" fillId="2" borderId="24" xfId="0" applyNumberFormat="1" applyFont="1" applyFill="1" applyBorder="1" applyAlignment="1">
      <alignment horizontal="left"/>
    </xf>
    <xf numFmtId="49" fontId="4" fillId="2" borderId="23" xfId="0" applyNumberFormat="1" applyFont="1" applyFill="1" applyBorder="1" applyAlignment="1">
      <alignment horizontal="centerContinuous"/>
    </xf>
    <xf numFmtId="0" fontId="4" fillId="0" borderId="19" xfId="0" applyFont="1" applyBorder="1"/>
    <xf numFmtId="49" fontId="4" fillId="0" borderId="25" xfId="0" applyNumberFormat="1" applyFont="1" applyBorder="1" applyAlignment="1">
      <alignment horizontal="left"/>
    </xf>
    <xf numFmtId="0" fontId="2" fillId="0" borderId="26" xfId="0" applyFont="1" applyBorder="1"/>
    <xf numFmtId="0" fontId="4" fillId="0" borderId="3" xfId="0" applyFont="1" applyBorder="1"/>
    <xf numFmtId="49" fontId="4" fillId="0" borderId="2" xfId="0" applyNumberFormat="1" applyFont="1" applyBorder="1"/>
    <xf numFmtId="49" fontId="4" fillId="0" borderId="3" xfId="0" applyNumberFormat="1" applyFont="1" applyBorder="1"/>
    <xf numFmtId="0" fontId="4" fillId="0" borderId="15" xfId="0" applyFont="1" applyBorder="1"/>
    <xf numFmtId="0" fontId="4" fillId="0" borderId="27" xfId="0" applyFont="1" applyBorder="1" applyAlignment="1">
      <alignment horizontal="left"/>
    </xf>
    <xf numFmtId="0" fontId="7" fillId="0" borderId="26" xfId="0" applyFont="1" applyBorder="1"/>
    <xf numFmtId="49" fontId="4" fillId="0" borderId="27" xfId="0" applyNumberFormat="1" applyFont="1" applyBorder="1" applyAlignment="1">
      <alignment horizontal="left"/>
    </xf>
    <xf numFmtId="49" fontId="7" fillId="2" borderId="26" xfId="0" applyNumberFormat="1" applyFont="1" applyFill="1" applyBorder="1"/>
    <xf numFmtId="49" fontId="2" fillId="2" borderId="3" xfId="0" applyNumberFormat="1" applyFont="1" applyFill="1" applyBorder="1"/>
    <xf numFmtId="49" fontId="7" fillId="2" borderId="2" xfId="0" applyNumberFormat="1" applyFont="1" applyFill="1" applyBorder="1"/>
    <xf numFmtId="49" fontId="2" fillId="2" borderId="2" xfId="0" applyNumberFormat="1" applyFont="1" applyFill="1" applyBorder="1"/>
    <xf numFmtId="0" fontId="4" fillId="0" borderId="15" xfId="0" applyFont="1" applyFill="1" applyBorder="1"/>
    <xf numFmtId="3" fontId="4" fillId="0" borderId="27" xfId="0" applyNumberFormat="1" applyFont="1" applyBorder="1" applyAlignment="1">
      <alignment horizontal="left"/>
    </xf>
    <xf numFmtId="0" fontId="2" fillId="0" borderId="0" xfId="0" applyFont="1" applyFill="1"/>
    <xf numFmtId="49" fontId="7" fillId="2" borderId="28" xfId="0" applyNumberFormat="1" applyFont="1" applyFill="1" applyBorder="1"/>
    <xf numFmtId="49" fontId="2" fillId="2" borderId="5" xfId="0" applyNumberFormat="1" applyFont="1" applyFill="1" applyBorder="1"/>
    <xf numFmtId="49" fontId="7" fillId="2" borderId="0" xfId="0" applyNumberFormat="1" applyFont="1" applyFill="1" applyBorder="1"/>
    <xf numFmtId="49" fontId="2" fillId="2" borderId="0" xfId="0" applyNumberFormat="1" applyFont="1" applyFill="1" applyBorder="1"/>
    <xf numFmtId="49" fontId="4" fillId="0" borderId="15" xfId="0" applyNumberFormat="1" applyFont="1" applyBorder="1" applyAlignment="1">
      <alignment horizontal="left"/>
    </xf>
    <xf numFmtId="0" fontId="4" fillId="0" borderId="29" xfId="0" applyFont="1" applyBorder="1"/>
    <xf numFmtId="0" fontId="4" fillId="0" borderId="15" xfId="0" applyNumberFormat="1" applyFont="1" applyBorder="1"/>
    <xf numFmtId="0" fontId="4" fillId="0" borderId="30" xfId="0" applyNumberFormat="1" applyFont="1" applyBorder="1" applyAlignment="1">
      <alignment horizontal="left"/>
    </xf>
    <xf numFmtId="0" fontId="2" fillId="0" borderId="0" xfId="0" applyNumberFormat="1" applyFont="1" applyBorder="1"/>
    <xf numFmtId="0" fontId="2" fillId="0" borderId="0" xfId="0" applyNumberFormat="1" applyFont="1"/>
    <xf numFmtId="0" fontId="4" fillId="0" borderId="30" xfId="0" applyFont="1" applyBorder="1" applyAlignment="1">
      <alignment horizontal="left"/>
    </xf>
    <xf numFmtId="0" fontId="2" fillId="0" borderId="0" xfId="0" applyFont="1" applyBorder="1"/>
    <xf numFmtId="0" fontId="4" fillId="0" borderId="15" xfId="0" applyFont="1" applyFill="1" applyBorder="1" applyAlignment="1"/>
    <xf numFmtId="0" fontId="4" fillId="0" borderId="30" xfId="0" applyFont="1" applyFill="1" applyBorder="1" applyAlignment="1"/>
    <xf numFmtId="0" fontId="2" fillId="0" borderId="0" xfId="0" applyFont="1" applyFill="1" applyBorder="1" applyAlignment="1"/>
    <xf numFmtId="0" fontId="4" fillId="0" borderId="15" xfId="0" applyFont="1" applyBorder="1" applyAlignment="1"/>
    <xf numFmtId="0" fontId="4" fillId="0" borderId="30" xfId="0" applyFont="1" applyBorder="1" applyAlignment="1"/>
    <xf numFmtId="3" fontId="2" fillId="0" borderId="0" xfId="0" applyNumberFormat="1" applyFont="1"/>
    <xf numFmtId="0" fontId="4" fillId="0" borderId="26" xfId="0" applyFont="1" applyBorder="1"/>
    <xf numFmtId="0" fontId="4" fillId="0" borderId="19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Continuous" vertical="center"/>
    </xf>
    <xf numFmtId="0" fontId="6" fillId="0" borderId="33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Continuous" vertical="center"/>
    </xf>
    <xf numFmtId="0" fontId="2" fillId="0" borderId="34" xfId="0" applyFont="1" applyBorder="1" applyAlignment="1">
      <alignment horizontal="centerContinuous" vertical="center"/>
    </xf>
    <xf numFmtId="0" fontId="7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centerContinuous"/>
    </xf>
    <xf numFmtId="0" fontId="7" fillId="2" borderId="13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Continuous"/>
    </xf>
    <xf numFmtId="0" fontId="2" fillId="0" borderId="36" xfId="0" applyFont="1" applyBorder="1"/>
    <xf numFmtId="0" fontId="2" fillId="0" borderId="21" xfId="0" applyFont="1" applyBorder="1"/>
    <xf numFmtId="3" fontId="2" fillId="0" borderId="25" xfId="0" applyNumberFormat="1" applyFont="1" applyBorder="1"/>
    <xf numFmtId="0" fontId="2" fillId="0" borderId="22" xfId="0" applyFont="1" applyBorder="1"/>
    <xf numFmtId="3" fontId="2" fillId="0" borderId="24" xfId="0" applyNumberFormat="1" applyFont="1" applyBorder="1"/>
    <xf numFmtId="0" fontId="2" fillId="0" borderId="23" xfId="0" applyFont="1" applyBorder="1"/>
    <xf numFmtId="3" fontId="2" fillId="0" borderId="2" xfId="0" applyNumberFormat="1" applyFont="1" applyBorder="1"/>
    <xf numFmtId="0" fontId="2" fillId="0" borderId="3" xfId="0" applyFont="1" applyBorder="1"/>
    <xf numFmtId="0" fontId="2" fillId="0" borderId="37" xfId="0" applyFont="1" applyBorder="1"/>
    <xf numFmtId="0" fontId="2" fillId="0" borderId="21" xfId="0" applyFont="1" applyBorder="1" applyAlignment="1">
      <alignment shrinkToFit="1"/>
    </xf>
    <xf numFmtId="0" fontId="2" fillId="0" borderId="38" xfId="0" applyFont="1" applyBorder="1"/>
    <xf numFmtId="0" fontId="2" fillId="0" borderId="28" xfId="0" applyFont="1" applyBorder="1"/>
    <xf numFmtId="3" fontId="2" fillId="0" borderId="41" xfId="0" applyNumberFormat="1" applyFont="1" applyBorder="1"/>
    <xf numFmtId="0" fontId="2" fillId="0" borderId="39" xfId="0" applyFont="1" applyBorder="1"/>
    <xf numFmtId="3" fontId="2" fillId="0" borderId="42" xfId="0" applyNumberFormat="1" applyFont="1" applyBorder="1"/>
    <xf numFmtId="0" fontId="2" fillId="0" borderId="40" xfId="0" applyFont="1" applyBorder="1"/>
    <xf numFmtId="0" fontId="7" fillId="2" borderId="22" xfId="0" applyFont="1" applyFill="1" applyBorder="1"/>
    <xf numFmtId="0" fontId="7" fillId="2" borderId="24" xfId="0" applyFont="1" applyFill="1" applyBorder="1"/>
    <xf numFmtId="0" fontId="7" fillId="2" borderId="23" xfId="0" applyFont="1" applyFill="1" applyBorder="1"/>
    <xf numFmtId="0" fontId="7" fillId="2" borderId="43" xfId="0" applyFont="1" applyFill="1" applyBorder="1"/>
    <xf numFmtId="0" fontId="7" fillId="2" borderId="44" xfId="0" applyFont="1" applyFill="1" applyBorder="1"/>
    <xf numFmtId="0" fontId="2" fillId="0" borderId="5" xfId="0" applyFont="1" applyBorder="1"/>
    <xf numFmtId="0" fontId="2" fillId="0" borderId="4" xfId="0" applyFont="1" applyBorder="1"/>
    <xf numFmtId="0" fontId="2" fillId="0" borderId="45" xfId="0" applyFont="1" applyBorder="1"/>
    <xf numFmtId="0" fontId="2" fillId="0" borderId="0" xfId="0" applyFont="1" applyBorder="1" applyAlignment="1">
      <alignment horizontal="right"/>
    </xf>
    <xf numFmtId="166" fontId="2" fillId="0" borderId="0" xfId="0" applyNumberFormat="1" applyFont="1" applyBorder="1"/>
    <xf numFmtId="0" fontId="2" fillId="0" borderId="0" xfId="0" applyFont="1" applyFill="1" applyBorder="1"/>
    <xf numFmtId="0" fontId="2" fillId="0" borderId="18" xfId="0" applyFont="1" applyBorder="1"/>
    <xf numFmtId="0" fontId="2" fillId="0" borderId="20" xfId="0" applyFont="1" applyBorder="1"/>
    <xf numFmtId="0" fontId="2" fillId="0" borderId="46" xfId="0" applyFont="1" applyBorder="1"/>
    <xf numFmtId="0" fontId="2" fillId="0" borderId="7" xfId="0" applyFont="1" applyBorder="1"/>
    <xf numFmtId="165" fontId="2" fillId="0" borderId="8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2" xfId="0" applyFont="1" applyBorder="1"/>
    <xf numFmtId="165" fontId="2" fillId="0" borderId="3" xfId="0" applyNumberFormat="1" applyFont="1" applyBorder="1" applyAlignment="1">
      <alignment horizontal="right"/>
    </xf>
    <xf numFmtId="0" fontId="6" fillId="2" borderId="39" xfId="0" applyFont="1" applyFill="1" applyBorder="1"/>
    <xf numFmtId="0" fontId="6" fillId="2" borderId="42" xfId="0" applyFont="1" applyFill="1" applyBorder="1"/>
    <xf numFmtId="0" fontId="6" fillId="2" borderId="40" xfId="0" applyFont="1" applyFill="1" applyBorder="1"/>
    <xf numFmtId="0" fontId="6" fillId="0" borderId="0" xfId="0" applyFont="1"/>
    <xf numFmtId="0" fontId="2" fillId="0" borderId="0" xfId="0" applyFont="1" applyAlignment="1">
      <alignment vertical="justify"/>
    </xf>
    <xf numFmtId="49" fontId="7" fillId="0" borderId="51" xfId="1" applyNumberFormat="1" applyFont="1" applyBorder="1"/>
    <xf numFmtId="49" fontId="2" fillId="0" borderId="51" xfId="1" applyNumberFormat="1" applyFont="1" applyBorder="1"/>
    <xf numFmtId="49" fontId="2" fillId="0" borderId="51" xfId="1" applyNumberFormat="1" applyFont="1" applyBorder="1" applyAlignment="1">
      <alignment horizontal="right"/>
    </xf>
    <xf numFmtId="0" fontId="2" fillId="0" borderId="52" xfId="1" applyFont="1" applyBorder="1"/>
    <xf numFmtId="49" fontId="2" fillId="0" borderId="51" xfId="0" applyNumberFormat="1" applyFont="1" applyBorder="1" applyAlignment="1">
      <alignment horizontal="left"/>
    </xf>
    <xf numFmtId="0" fontId="2" fillId="0" borderId="53" xfId="0" applyNumberFormat="1" applyFont="1" applyBorder="1"/>
    <xf numFmtId="49" fontId="7" fillId="0" borderId="56" xfId="1" applyNumberFormat="1" applyFont="1" applyBorder="1"/>
    <xf numFmtId="49" fontId="2" fillId="0" borderId="56" xfId="1" applyNumberFormat="1" applyFont="1" applyBorder="1"/>
    <xf numFmtId="49" fontId="2" fillId="0" borderId="56" xfId="1" applyNumberFormat="1" applyFont="1" applyBorder="1" applyAlignment="1">
      <alignment horizontal="right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Border="1" applyAlignment="1">
      <alignment horizontal="centerContinuous"/>
    </xf>
    <xf numFmtId="49" fontId="7" fillId="2" borderId="12" xfId="0" applyNumberFormat="1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59" xfId="0" applyFont="1" applyFill="1" applyBorder="1" applyAlignment="1">
      <alignment horizontal="center"/>
    </xf>
    <xf numFmtId="0" fontId="7" fillId="2" borderId="60" xfId="0" applyFont="1" applyFill="1" applyBorder="1" applyAlignment="1">
      <alignment horizontal="center"/>
    </xf>
    <xf numFmtId="3" fontId="2" fillId="0" borderId="45" xfId="0" applyNumberFormat="1" applyFont="1" applyBorder="1"/>
    <xf numFmtId="0" fontId="7" fillId="2" borderId="12" xfId="0" applyFont="1" applyFill="1" applyBorder="1"/>
    <xf numFmtId="0" fontId="7" fillId="2" borderId="13" xfId="0" applyFont="1" applyFill="1" applyBorder="1"/>
    <xf numFmtId="3" fontId="7" fillId="2" borderId="35" xfId="0" applyNumberFormat="1" applyFont="1" applyFill="1" applyBorder="1"/>
    <xf numFmtId="3" fontId="7" fillId="2" borderId="14" xfId="0" applyNumberFormat="1" applyFont="1" applyFill="1" applyBorder="1"/>
    <xf numFmtId="3" fontId="7" fillId="2" borderId="59" xfId="0" applyNumberFormat="1" applyFont="1" applyFill="1" applyBorder="1"/>
    <xf numFmtId="3" fontId="7" fillId="2" borderId="60" xfId="0" applyNumberFormat="1" applyFont="1" applyFill="1" applyBorder="1"/>
    <xf numFmtId="3" fontId="3" fillId="0" borderId="0" xfId="0" applyNumberFormat="1" applyFont="1" applyAlignment="1">
      <alignment horizontal="centerContinuous"/>
    </xf>
    <xf numFmtId="0" fontId="2" fillId="2" borderId="44" xfId="0" applyFont="1" applyFill="1" applyBorder="1"/>
    <xf numFmtId="0" fontId="7" fillId="2" borderId="62" xfId="0" applyFont="1" applyFill="1" applyBorder="1" applyAlignment="1">
      <alignment horizontal="right"/>
    </xf>
    <xf numFmtId="0" fontId="7" fillId="2" borderId="24" xfId="0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4" fontId="5" fillId="2" borderId="24" xfId="0" applyNumberFormat="1" applyFont="1" applyFill="1" applyBorder="1" applyAlignment="1">
      <alignment horizontal="right"/>
    </xf>
    <xf numFmtId="4" fontId="5" fillId="2" borderId="44" xfId="0" applyNumberFormat="1" applyFont="1" applyFill="1" applyBorder="1" applyAlignment="1">
      <alignment horizontal="right"/>
    </xf>
    <xf numFmtId="0" fontId="2" fillId="0" borderId="31" xfId="0" applyFont="1" applyBorder="1"/>
    <xf numFmtId="3" fontId="2" fillId="0" borderId="37" xfId="0" applyNumberFormat="1" applyFont="1" applyBorder="1" applyAlignment="1">
      <alignment horizontal="right"/>
    </xf>
    <xf numFmtId="165" fontId="2" fillId="0" borderId="15" xfId="0" applyNumberFormat="1" applyFont="1" applyBorder="1" applyAlignment="1">
      <alignment horizontal="right"/>
    </xf>
    <xf numFmtId="3" fontId="2" fillId="0" borderId="18" xfId="0" applyNumberFormat="1" applyFont="1" applyBorder="1" applyAlignment="1">
      <alignment horizontal="right"/>
    </xf>
    <xf numFmtId="4" fontId="2" fillId="0" borderId="21" xfId="0" applyNumberFormat="1" applyFont="1" applyBorder="1" applyAlignment="1">
      <alignment horizontal="right"/>
    </xf>
    <xf numFmtId="3" fontId="2" fillId="0" borderId="31" xfId="0" applyNumberFormat="1" applyFont="1" applyBorder="1" applyAlignment="1">
      <alignment horizontal="right"/>
    </xf>
    <xf numFmtId="0" fontId="2" fillId="2" borderId="39" xfId="0" applyFont="1" applyFill="1" applyBorder="1"/>
    <xf numFmtId="0" fontId="7" fillId="2" borderId="42" xfId="0" applyFont="1" applyFill="1" applyBorder="1"/>
    <xf numFmtId="0" fontId="2" fillId="2" borderId="42" xfId="0" applyFont="1" applyFill="1" applyBorder="1"/>
    <xf numFmtId="4" fontId="2" fillId="2" borderId="48" xfId="0" applyNumberFormat="1" applyFont="1" applyFill="1" applyBorder="1"/>
    <xf numFmtId="4" fontId="2" fillId="2" borderId="39" xfId="0" applyNumberFormat="1" applyFont="1" applyFill="1" applyBorder="1"/>
    <xf numFmtId="4" fontId="2" fillId="2" borderId="42" xfId="0" applyNumberFormat="1" applyFont="1" applyFill="1" applyBorder="1"/>
    <xf numFmtId="3" fontId="4" fillId="0" borderId="0" xfId="0" applyNumberFormat="1" applyFont="1"/>
    <xf numFmtId="4" fontId="4" fillId="0" borderId="0" xfId="0" applyNumberFormat="1" applyFont="1"/>
    <xf numFmtId="0" fontId="2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Continuous"/>
    </xf>
    <xf numFmtId="0" fontId="11" fillId="0" borderId="0" xfId="1" applyFont="1" applyAlignment="1">
      <alignment horizontal="right"/>
    </xf>
    <xf numFmtId="0" fontId="2" fillId="0" borderId="51" xfId="1" applyFont="1" applyBorder="1"/>
    <xf numFmtId="0" fontId="4" fillId="0" borderId="52" xfId="1" applyFont="1" applyBorder="1" applyAlignment="1">
      <alignment horizontal="right"/>
    </xf>
    <xf numFmtId="49" fontId="2" fillId="0" borderId="51" xfId="1" applyNumberFormat="1" applyFont="1" applyBorder="1" applyAlignment="1">
      <alignment horizontal="left"/>
    </xf>
    <xf numFmtId="0" fontId="2" fillId="0" borderId="53" xfId="1" applyFont="1" applyBorder="1"/>
    <xf numFmtId="0" fontId="2" fillId="0" borderId="56" xfId="1" applyFont="1" applyBorder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0" xfId="1" applyFont="1" applyAlignment="1"/>
    <xf numFmtId="49" fontId="4" fillId="2" borderId="15" xfId="1" applyNumberFormat="1" applyFont="1" applyFill="1" applyBorder="1"/>
    <xf numFmtId="0" fontId="4" fillId="2" borderId="3" xfId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/>
    </xf>
    <xf numFmtId="0" fontId="4" fillId="2" borderId="15" xfId="1" applyFont="1" applyFill="1" applyBorder="1" applyAlignment="1">
      <alignment horizontal="center" wrapText="1"/>
    </xf>
    <xf numFmtId="0" fontId="7" fillId="0" borderId="17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/>
    </xf>
    <xf numFmtId="0" fontId="7" fillId="0" borderId="1" xfId="1" applyFont="1" applyBorder="1"/>
    <xf numFmtId="0" fontId="2" fillId="0" borderId="2" xfId="1" applyFont="1" applyBorder="1" applyAlignment="1">
      <alignment horizontal="center"/>
    </xf>
    <xf numFmtId="0" fontId="2" fillId="0" borderId="2" xfId="1" applyNumberFormat="1" applyFont="1" applyBorder="1" applyAlignment="1">
      <alignment horizontal="right"/>
    </xf>
    <xf numFmtId="0" fontId="2" fillId="0" borderId="3" xfId="1" applyNumberFormat="1" applyFont="1" applyBorder="1"/>
    <xf numFmtId="0" fontId="2" fillId="0" borderId="6" xfId="1" applyNumberFormat="1" applyFont="1" applyFill="1" applyBorder="1"/>
    <xf numFmtId="0" fontId="2" fillId="0" borderId="8" xfId="1" applyNumberFormat="1" applyFont="1" applyFill="1" applyBorder="1"/>
    <xf numFmtId="0" fontId="2" fillId="0" borderId="6" xfId="1" applyFont="1" applyFill="1" applyBorder="1"/>
    <xf numFmtId="0" fontId="2" fillId="0" borderId="8" xfId="1" applyFont="1" applyFill="1" applyBorder="1"/>
    <xf numFmtId="0" fontId="12" fillId="0" borderId="0" xfId="1" applyFont="1"/>
    <xf numFmtId="0" fontId="8" fillId="0" borderId="16" xfId="1" applyFont="1" applyBorder="1" applyAlignment="1">
      <alignment horizontal="center" vertical="top"/>
    </xf>
    <xf numFmtId="49" fontId="8" fillId="0" borderId="16" xfId="1" applyNumberFormat="1" applyFont="1" applyBorder="1" applyAlignment="1">
      <alignment horizontal="left" vertical="top"/>
    </xf>
    <xf numFmtId="0" fontId="8" fillId="0" borderId="16" xfId="1" applyFont="1" applyBorder="1" applyAlignment="1">
      <alignment vertical="top" wrapText="1"/>
    </xf>
    <xf numFmtId="49" fontId="8" fillId="0" borderId="16" xfId="1" applyNumberFormat="1" applyFont="1" applyBorder="1" applyAlignment="1">
      <alignment horizontal="center" shrinkToFit="1"/>
    </xf>
    <xf numFmtId="4" fontId="8" fillId="0" borderId="16" xfId="1" applyNumberFormat="1" applyFont="1" applyBorder="1" applyAlignment="1">
      <alignment horizontal="right"/>
    </xf>
    <xf numFmtId="4" fontId="8" fillId="0" borderId="16" xfId="1" applyNumberFormat="1" applyFont="1" applyBorder="1"/>
    <xf numFmtId="168" fontId="8" fillId="0" borderId="16" xfId="1" applyNumberFormat="1" applyFont="1" applyBorder="1"/>
    <xf numFmtId="4" fontId="8" fillId="0" borderId="8" xfId="1" applyNumberFormat="1" applyFont="1" applyBorder="1"/>
    <xf numFmtId="0" fontId="4" fillId="0" borderId="17" xfId="1" applyFont="1" applyBorder="1" applyAlignment="1">
      <alignment horizontal="center"/>
    </xf>
    <xf numFmtId="49" fontId="4" fillId="0" borderId="17" xfId="1" applyNumberFormat="1" applyFont="1" applyBorder="1" applyAlignment="1">
      <alignment horizontal="left"/>
    </xf>
    <xf numFmtId="4" fontId="2" fillId="0" borderId="5" xfId="1" applyNumberFormat="1" applyFont="1" applyBorder="1"/>
    <xf numFmtId="0" fontId="15" fillId="0" borderId="0" xfId="1" applyFont="1" applyAlignment="1">
      <alignment wrapText="1"/>
    </xf>
    <xf numFmtId="49" fontId="4" fillId="0" borderId="17" xfId="1" applyNumberFormat="1" applyFont="1" applyBorder="1" applyAlignment="1">
      <alignment horizontal="right"/>
    </xf>
    <xf numFmtId="0" fontId="2" fillId="0" borderId="4" xfId="1" applyFont="1" applyBorder="1"/>
    <xf numFmtId="0" fontId="2" fillId="0" borderId="0" xfId="1" applyFont="1" applyBorder="1"/>
    <xf numFmtId="0" fontId="2" fillId="2" borderId="15" xfId="1" applyFont="1" applyFill="1" applyBorder="1" applyAlignment="1">
      <alignment horizontal="center"/>
    </xf>
    <xf numFmtId="49" fontId="16" fillId="2" borderId="15" xfId="1" applyNumberFormat="1" applyFont="1" applyFill="1" applyBorder="1" applyAlignment="1">
      <alignment horizontal="left"/>
    </xf>
    <xf numFmtId="0" fontId="16" fillId="2" borderId="1" xfId="1" applyFont="1" applyFill="1" applyBorder="1"/>
    <xf numFmtId="0" fontId="2" fillId="2" borderId="2" xfId="1" applyFont="1" applyFill="1" applyBorder="1" applyAlignment="1">
      <alignment horizontal="center"/>
    </xf>
    <xf numFmtId="4" fontId="2" fillId="2" borderId="2" xfId="1" applyNumberFormat="1" applyFont="1" applyFill="1" applyBorder="1" applyAlignment="1">
      <alignment horizontal="right"/>
    </xf>
    <xf numFmtId="4" fontId="2" fillId="2" borderId="3" xfId="1" applyNumberFormat="1" applyFont="1" applyFill="1" applyBorder="1" applyAlignment="1">
      <alignment horizontal="right"/>
    </xf>
    <xf numFmtId="4" fontId="7" fillId="2" borderId="15" xfId="1" applyNumberFormat="1" applyFont="1" applyFill="1" applyBorder="1"/>
    <xf numFmtId="0" fontId="2" fillId="2" borderId="2" xfId="1" applyFont="1" applyFill="1" applyBorder="1"/>
    <xf numFmtId="4" fontId="7" fillId="2" borderId="3" xfId="1" applyNumberFormat="1" applyFont="1" applyFill="1" applyBorder="1"/>
    <xf numFmtId="3" fontId="2" fillId="0" borderId="0" xfId="1" applyNumberFormat="1" applyFont="1"/>
    <xf numFmtId="0" fontId="17" fillId="0" borderId="0" xfId="1" applyFont="1" applyAlignment="1"/>
    <xf numFmtId="0" fontId="18" fillId="0" borderId="0" xfId="1" applyFont="1" applyBorder="1"/>
    <xf numFmtId="3" fontId="18" fillId="0" borderId="0" xfId="1" applyNumberFormat="1" applyFont="1" applyBorder="1" applyAlignment="1">
      <alignment horizontal="right"/>
    </xf>
    <xf numFmtId="4" fontId="18" fillId="0" borderId="0" xfId="1" applyNumberFormat="1" applyFont="1" applyBorder="1"/>
    <xf numFmtId="0" fontId="17" fillId="0" borderId="0" xfId="1" applyFont="1" applyBorder="1" applyAlignment="1"/>
    <xf numFmtId="0" fontId="2" fillId="0" borderId="0" xfId="1" applyFont="1" applyBorder="1" applyAlignment="1">
      <alignment horizontal="right"/>
    </xf>
    <xf numFmtId="49" fontId="4" fillId="0" borderId="28" xfId="0" applyNumberFormat="1" applyFont="1" applyBorder="1"/>
    <xf numFmtId="3" fontId="2" fillId="0" borderId="5" xfId="0" applyNumberFormat="1" applyFont="1" applyBorder="1"/>
    <xf numFmtId="3" fontId="2" fillId="0" borderId="17" xfId="0" applyNumberFormat="1" applyFont="1" applyBorder="1"/>
    <xf numFmtId="3" fontId="2" fillId="0" borderId="61" xfId="0" applyNumberFormat="1" applyFont="1" applyBorder="1"/>
    <xf numFmtId="4" fontId="2" fillId="0" borderId="0" xfId="1" applyNumberFormat="1" applyFont="1"/>
    <xf numFmtId="168" fontId="8" fillId="0" borderId="7" xfId="1" applyNumberFormat="1" applyFont="1" applyBorder="1"/>
    <xf numFmtId="0" fontId="8" fillId="0" borderId="6" xfId="1" applyFont="1" applyBorder="1" applyAlignment="1">
      <alignment vertical="top" wrapText="1"/>
    </xf>
    <xf numFmtId="49" fontId="8" fillId="0" borderId="15" xfId="1" applyNumberFormat="1" applyFont="1" applyBorder="1" applyAlignment="1">
      <alignment horizontal="center" shrinkToFit="1"/>
    </xf>
    <xf numFmtId="4" fontId="8" fillId="0" borderId="15" xfId="1" applyNumberFormat="1" applyFont="1" applyBorder="1" applyAlignment="1">
      <alignment horizontal="right"/>
    </xf>
    <xf numFmtId="4" fontId="8" fillId="0" borderId="15" xfId="1" applyNumberFormat="1" applyFont="1" applyBorder="1"/>
    <xf numFmtId="0" fontId="2" fillId="2" borderId="7" xfId="1" applyFont="1" applyFill="1" applyBorder="1"/>
    <xf numFmtId="4" fontId="7" fillId="2" borderId="8" xfId="1" applyNumberFormat="1" applyFont="1" applyFill="1" applyBorder="1"/>
    <xf numFmtId="0" fontId="2" fillId="0" borderId="15" xfId="1" applyFont="1" applyFill="1" applyBorder="1" applyAlignment="1">
      <alignment horizontal="center"/>
    </xf>
    <xf numFmtId="4" fontId="2" fillId="0" borderId="15" xfId="1" applyNumberFormat="1" applyFont="1" applyFill="1" applyBorder="1" applyAlignment="1">
      <alignment horizontal="right"/>
    </xf>
    <xf numFmtId="4" fontId="7" fillId="0" borderId="15" xfId="1" applyNumberFormat="1" applyFont="1" applyFill="1" applyBorder="1"/>
    <xf numFmtId="0" fontId="2" fillId="8" borderId="17" xfId="1" applyFont="1" applyFill="1" applyBorder="1" applyAlignment="1">
      <alignment horizontal="center"/>
    </xf>
    <xf numFmtId="0" fontId="16" fillId="8" borderId="20" xfId="1" applyFont="1" applyFill="1" applyBorder="1"/>
    <xf numFmtId="0" fontId="2" fillId="8" borderId="21" xfId="1" applyFont="1" applyFill="1" applyBorder="1" applyAlignment="1">
      <alignment horizontal="center"/>
    </xf>
    <xf numFmtId="4" fontId="2" fillId="8" borderId="21" xfId="1" applyNumberFormat="1" applyFont="1" applyFill="1" applyBorder="1" applyAlignment="1">
      <alignment horizontal="right"/>
    </xf>
    <xf numFmtId="4" fontId="7" fillId="8" borderId="18" xfId="1" applyNumberFormat="1" applyFont="1" applyFill="1" applyBorder="1"/>
    <xf numFmtId="169" fontId="2" fillId="0" borderId="0" xfId="1" applyNumberFormat="1" applyFont="1"/>
    <xf numFmtId="0" fontId="8" fillId="0" borderId="15" xfId="1" applyFont="1" applyBorder="1" applyAlignment="1">
      <alignment horizontal="center" vertical="top"/>
    </xf>
    <xf numFmtId="0" fontId="8" fillId="0" borderId="16" xfId="3" applyFont="1" applyFill="1" applyBorder="1" applyAlignment="1">
      <alignment vertical="top" wrapText="1"/>
    </xf>
    <xf numFmtId="49" fontId="8" fillId="0" borderId="16" xfId="3" applyNumberFormat="1" applyFont="1" applyFill="1" applyBorder="1" applyAlignment="1">
      <alignment horizontal="center" shrinkToFit="1"/>
    </xf>
    <xf numFmtId="4" fontId="8" fillId="0" borderId="16" xfId="3" applyNumberFormat="1" applyFont="1" applyFill="1" applyBorder="1" applyAlignment="1">
      <alignment horizontal="right"/>
    </xf>
    <xf numFmtId="4" fontId="8" fillId="0" borderId="16" xfId="3" applyNumberFormat="1" applyFont="1" applyFill="1" applyBorder="1"/>
    <xf numFmtId="49" fontId="8" fillId="0" borderId="16" xfId="3" applyNumberFormat="1" applyFont="1" applyFill="1" applyBorder="1" applyAlignment="1">
      <alignment horizontal="left" shrinkToFit="1"/>
    </xf>
    <xf numFmtId="49" fontId="8" fillId="0" borderId="16" xfId="3" applyNumberFormat="1" applyFont="1" applyFill="1" applyBorder="1" applyAlignment="1">
      <alignment horizontal="right" shrinkToFit="1"/>
    </xf>
    <xf numFmtId="49" fontId="8" fillId="0" borderId="16" xfId="3" applyNumberFormat="1" applyFont="1" applyFill="1" applyBorder="1" applyAlignment="1">
      <alignment horizontal="left" vertical="top" wrapText="1" shrinkToFit="1"/>
    </xf>
    <xf numFmtId="49" fontId="8" fillId="0" borderId="16" xfId="3" applyNumberFormat="1" applyFont="1" applyFill="1" applyBorder="1" applyAlignment="1">
      <alignment horizontal="left" vertical="top"/>
    </xf>
    <xf numFmtId="49" fontId="8" fillId="0" borderId="15" xfId="3" applyNumberFormat="1" applyFont="1" applyFill="1" applyBorder="1" applyAlignment="1">
      <alignment horizontal="center" shrinkToFit="1"/>
    </xf>
    <xf numFmtId="4" fontId="8" fillId="0" borderId="15" xfId="3" applyNumberFormat="1" applyFont="1" applyFill="1" applyBorder="1" applyAlignment="1">
      <alignment horizontal="right"/>
    </xf>
    <xf numFmtId="4" fontId="8" fillId="6" borderId="65" xfId="1" applyNumberFormat="1" applyFont="1" applyFill="1" applyBorder="1" applyAlignment="1">
      <alignment horizontal="right" wrapText="1"/>
    </xf>
    <xf numFmtId="0" fontId="8" fillId="6" borderId="4" xfId="1" applyFont="1" applyFill="1" applyBorder="1" applyAlignment="1">
      <alignment horizontal="left" wrapText="1"/>
    </xf>
    <xf numFmtId="0" fontId="8" fillId="0" borderId="5" xfId="0" applyFont="1" applyBorder="1" applyAlignment="1">
      <alignment horizontal="right"/>
    </xf>
    <xf numFmtId="0" fontId="8" fillId="0" borderId="0" xfId="1" applyFont="1" applyAlignment="1">
      <alignment wrapText="1"/>
    </xf>
    <xf numFmtId="0" fontId="8" fillId="0" borderId="15" xfId="3" applyFont="1" applyFill="1" applyBorder="1" applyAlignment="1">
      <alignment vertical="top" wrapText="1"/>
    </xf>
    <xf numFmtId="4" fontId="8" fillId="0" borderId="15" xfId="3" applyNumberFormat="1" applyFont="1" applyFill="1" applyBorder="1"/>
    <xf numFmtId="3" fontId="8" fillId="0" borderId="0" xfId="1" applyNumberFormat="1" applyFont="1" applyAlignment="1">
      <alignment wrapText="1"/>
    </xf>
    <xf numFmtId="0" fontId="7" fillId="0" borderId="6" xfId="1" applyFont="1" applyBorder="1"/>
    <xf numFmtId="0" fontId="2" fillId="0" borderId="7" xfId="1" applyFont="1" applyBorder="1" applyAlignment="1">
      <alignment horizontal="center"/>
    </xf>
    <xf numFmtId="0" fontId="2" fillId="0" borderId="7" xfId="1" applyNumberFormat="1" applyFont="1" applyBorder="1" applyAlignment="1">
      <alignment horizontal="right"/>
    </xf>
    <xf numFmtId="0" fontId="2" fillId="0" borderId="8" xfId="1" applyNumberFormat="1" applyFont="1" applyBorder="1"/>
    <xf numFmtId="0" fontId="8" fillId="0" borderId="15" xfId="1" applyFont="1" applyBorder="1" applyAlignment="1">
      <alignment horizontal="center"/>
    </xf>
    <xf numFmtId="49" fontId="8" fillId="0" borderId="15" xfId="1" applyNumberFormat="1" applyFont="1" applyBorder="1" applyAlignment="1">
      <alignment horizontal="left"/>
    </xf>
    <xf numFmtId="0" fontId="8" fillId="0" borderId="15" xfId="1" applyFont="1" applyBorder="1"/>
    <xf numFmtId="0" fontId="8" fillId="0" borderId="16" xfId="1" applyFont="1" applyBorder="1" applyAlignment="1">
      <alignment horizontal="center"/>
    </xf>
    <xf numFmtId="49" fontId="8" fillId="0" borderId="16" xfId="1" applyNumberFormat="1" applyFont="1" applyBorder="1" applyAlignment="1">
      <alignment horizontal="left"/>
    </xf>
    <xf numFmtId="0" fontId="4" fillId="2" borderId="3" xfId="1" applyFont="1" applyFill="1" applyBorder="1" applyAlignment="1">
      <alignment horizontal="center" wrapText="1"/>
    </xf>
    <xf numFmtId="0" fontId="2" fillId="0" borderId="15" xfId="0" applyFont="1" applyBorder="1"/>
    <xf numFmtId="0" fontId="2" fillId="0" borderId="15" xfId="0" applyFont="1" applyBorder="1" applyAlignment="1"/>
    <xf numFmtId="0" fontId="4" fillId="0" borderId="15" xfId="0" applyFont="1" applyBorder="1" applyAlignment="1">
      <alignment horizontal="right"/>
    </xf>
    <xf numFmtId="14" fontId="4" fillId="0" borderId="15" xfId="0" applyNumberFormat="1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8" fillId="0" borderId="15" xfId="1" applyNumberFormat="1" applyFont="1" applyBorder="1" applyAlignment="1">
      <alignment horizontal="left" vertical="top"/>
    </xf>
    <xf numFmtId="49" fontId="8" fillId="0" borderId="15" xfId="3" applyNumberFormat="1" applyFont="1" applyFill="1" applyBorder="1" applyAlignment="1">
      <alignment horizontal="left" vertical="top" wrapText="1" shrinkToFit="1"/>
    </xf>
    <xf numFmtId="0" fontId="2" fillId="0" borderId="0" xfId="1" applyFont="1" applyAlignment="1">
      <alignment wrapText="1"/>
    </xf>
    <xf numFmtId="0" fontId="8" fillId="0" borderId="17" xfId="1" applyFont="1" applyBorder="1" applyAlignment="1">
      <alignment vertical="top" wrapText="1"/>
    </xf>
    <xf numFmtId="49" fontId="8" fillId="0" borderId="17" xfId="1" applyNumberFormat="1" applyFont="1" applyBorder="1" applyAlignment="1">
      <alignment horizontal="center" shrinkToFit="1"/>
    </xf>
    <xf numFmtId="0" fontId="8" fillId="0" borderId="17" xfId="1" applyFont="1" applyBorder="1" applyAlignment="1">
      <alignment vertical="top"/>
    </xf>
    <xf numFmtId="49" fontId="8" fillId="0" borderId="4" xfId="1" applyNumberFormat="1" applyFont="1" applyBorder="1" applyAlignment="1">
      <alignment vertical="top"/>
    </xf>
    <xf numFmtId="168" fontId="8" fillId="0" borderId="8" xfId="1" applyNumberFormat="1" applyFont="1" applyBorder="1"/>
    <xf numFmtId="4" fontId="8" fillId="0" borderId="17" xfId="1" applyNumberFormat="1" applyFont="1" applyBorder="1" applyAlignment="1">
      <alignment horizontal="right"/>
    </xf>
    <xf numFmtId="4" fontId="8" fillId="0" borderId="17" xfId="1" applyNumberFormat="1" applyFont="1" applyBorder="1"/>
    <xf numFmtId="0" fontId="22" fillId="0" borderId="16" xfId="0" applyNumberFormat="1" applyFont="1" applyFill="1" applyBorder="1" applyAlignment="1">
      <alignment horizontal="left" vertical="top" wrapText="1"/>
    </xf>
    <xf numFmtId="0" fontId="22" fillId="0" borderId="16" xfId="0" applyFont="1" applyFill="1" applyBorder="1" applyAlignment="1">
      <alignment horizontal="center" vertical="top" shrinkToFit="1"/>
    </xf>
    <xf numFmtId="170" fontId="22" fillId="0" borderId="16" xfId="0" applyNumberFormat="1" applyFont="1" applyFill="1" applyBorder="1" applyAlignment="1">
      <alignment vertical="top" shrinkToFit="1"/>
    </xf>
    <xf numFmtId="4" fontId="22" fillId="0" borderId="16" xfId="0" applyNumberFormat="1" applyFont="1" applyFill="1" applyBorder="1" applyAlignment="1" applyProtection="1">
      <alignment vertical="top" shrinkToFit="1"/>
      <protection locked="0"/>
    </xf>
    <xf numFmtId="4" fontId="22" fillId="0" borderId="16" xfId="0" applyNumberFormat="1" applyFont="1" applyFill="1" applyBorder="1" applyAlignment="1">
      <alignment vertical="top" shrinkToFit="1"/>
    </xf>
    <xf numFmtId="0" fontId="22" fillId="0" borderId="17" xfId="0" applyNumberFormat="1" applyFont="1" applyFill="1" applyBorder="1" applyAlignment="1">
      <alignment horizontal="left" vertical="top" wrapText="1"/>
    </xf>
    <xf numFmtId="0" fontId="22" fillId="0" borderId="17" xfId="0" applyFont="1" applyFill="1" applyBorder="1" applyAlignment="1">
      <alignment horizontal="center" vertical="top" shrinkToFit="1"/>
    </xf>
    <xf numFmtId="170" fontId="22" fillId="0" borderId="17" xfId="0" applyNumberFormat="1" applyFont="1" applyFill="1" applyBorder="1" applyAlignment="1">
      <alignment vertical="top" shrinkToFit="1"/>
    </xf>
    <xf numFmtId="4" fontId="22" fillId="0" borderId="17" xfId="0" applyNumberFormat="1" applyFont="1" applyFill="1" applyBorder="1" applyAlignment="1" applyProtection="1">
      <alignment vertical="top" shrinkToFit="1"/>
      <protection locked="0"/>
    </xf>
    <xf numFmtId="4" fontId="22" fillId="0" borderId="17" xfId="0" applyNumberFormat="1" applyFont="1" applyFill="1" applyBorder="1" applyAlignment="1">
      <alignment vertical="top" shrinkToFit="1"/>
    </xf>
    <xf numFmtId="0" fontId="23" fillId="0" borderId="17" xfId="0" applyNumberFormat="1" applyFont="1" applyFill="1" applyBorder="1" applyAlignment="1">
      <alignment horizontal="center" vertical="top" wrapText="1" shrinkToFit="1"/>
    </xf>
    <xf numFmtId="170" fontId="22" fillId="0" borderId="19" xfId="0" applyNumberFormat="1" applyFont="1" applyFill="1" applyBorder="1" applyAlignment="1">
      <alignment vertical="top" shrinkToFit="1"/>
    </xf>
    <xf numFmtId="0" fontId="22" fillId="0" borderId="19" xfId="0" applyNumberFormat="1" applyFont="1" applyFill="1" applyBorder="1" applyAlignment="1">
      <alignment horizontal="left" vertical="top" wrapText="1"/>
    </xf>
    <xf numFmtId="0" fontId="22" fillId="0" borderId="19" xfId="0" applyFont="1" applyFill="1" applyBorder="1" applyAlignment="1">
      <alignment horizontal="center" vertical="top" shrinkToFit="1"/>
    </xf>
    <xf numFmtId="4" fontId="22" fillId="0" borderId="19" xfId="0" applyNumberFormat="1" applyFont="1" applyFill="1" applyBorder="1" applyAlignment="1" applyProtection="1">
      <alignment vertical="top" shrinkToFit="1"/>
      <protection locked="0"/>
    </xf>
    <xf numFmtId="4" fontId="22" fillId="0" borderId="19" xfId="0" applyNumberFormat="1" applyFont="1" applyFill="1" applyBorder="1" applyAlignment="1">
      <alignment vertical="top" shrinkToFit="1"/>
    </xf>
    <xf numFmtId="0" fontId="23" fillId="0" borderId="19" xfId="0" applyNumberFormat="1" applyFont="1" applyFill="1" applyBorder="1" applyAlignment="1">
      <alignment horizontal="center" vertical="top" wrapText="1" shrinkToFit="1"/>
    </xf>
    <xf numFmtId="49" fontId="8" fillId="0" borderId="6" xfId="1" applyNumberFormat="1" applyFont="1" applyBorder="1" applyAlignment="1">
      <alignment horizontal="center" vertical="top"/>
    </xf>
    <xf numFmtId="0" fontId="8" fillId="0" borderId="16" xfId="1" applyFont="1" applyBorder="1" applyAlignment="1">
      <alignment horizontal="center" vertical="top"/>
    </xf>
    <xf numFmtId="0" fontId="17" fillId="0" borderId="16" xfId="1" applyFont="1" applyBorder="1" applyAlignment="1">
      <alignment vertical="top" wrapText="1"/>
    </xf>
    <xf numFmtId="4" fontId="8" fillId="0" borderId="8" xfId="1" applyNumberFormat="1" applyFont="1" applyBorder="1" applyAlignment="1">
      <alignment horizontal="right"/>
    </xf>
    <xf numFmtId="0" fontId="5" fillId="0" borderId="0" xfId="0" applyFont="1" applyAlignment="1">
      <alignment horizontal="left" wrapText="1"/>
    </xf>
    <xf numFmtId="0" fontId="2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17" fillId="0" borderId="3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" fontId="2" fillId="0" borderId="7" xfId="0" applyNumberFormat="1" applyFont="1" applyBorder="1" applyAlignment="1">
      <alignment horizontal="right" vertical="center"/>
    </xf>
    <xf numFmtId="4" fontId="2" fillId="0" borderId="8" xfId="0" applyNumberFormat="1" applyFont="1" applyBorder="1" applyAlignment="1">
      <alignment horizontal="right" vertical="center"/>
    </xf>
    <xf numFmtId="4" fontId="2" fillId="0" borderId="0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3" fontId="6" fillId="5" borderId="13" xfId="0" applyNumberFormat="1" applyFont="1" applyFill="1" applyBorder="1" applyAlignment="1">
      <alignment horizontal="right" vertical="center"/>
    </xf>
    <xf numFmtId="3" fontId="6" fillId="5" borderId="14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wrapText="1"/>
    </xf>
    <xf numFmtId="167" fontId="2" fillId="0" borderId="1" xfId="0" applyNumberFormat="1" applyFont="1" applyBorder="1" applyAlignment="1">
      <alignment horizontal="right" indent="2"/>
    </xf>
    <xf numFmtId="167" fontId="2" fillId="0" borderId="30" xfId="0" applyNumberFormat="1" applyFont="1" applyBorder="1" applyAlignment="1">
      <alignment horizontal="right" indent="2"/>
    </xf>
    <xf numFmtId="167" fontId="6" fillId="2" borderId="47" xfId="0" applyNumberFormat="1" applyFont="1" applyFill="1" applyBorder="1" applyAlignment="1">
      <alignment horizontal="right" indent="2"/>
    </xf>
    <xf numFmtId="167" fontId="6" fillId="2" borderId="48" xfId="0" applyNumberFormat="1" applyFont="1" applyFill="1" applyBorder="1" applyAlignment="1">
      <alignment horizontal="right" indent="2"/>
    </xf>
    <xf numFmtId="0" fontId="8" fillId="0" borderId="0" xfId="0" applyFont="1" applyAlignment="1">
      <alignment horizontal="left" vertical="top" wrapText="1"/>
    </xf>
    <xf numFmtId="0" fontId="2" fillId="0" borderId="39" xfId="0" applyFont="1" applyBorder="1" applyAlignment="1">
      <alignment horizontal="center" shrinkToFit="1"/>
    </xf>
    <xf numFmtId="0" fontId="2" fillId="0" borderId="40" xfId="0" applyFont="1" applyBorder="1" applyAlignment="1">
      <alignment horizontal="center" shrinkToFit="1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5" xfId="0" applyFont="1" applyBorder="1" applyAlignment="1">
      <alignment horizontal="center"/>
    </xf>
    <xf numFmtId="0" fontId="2" fillId="0" borderId="49" xfId="1" applyFont="1" applyBorder="1" applyAlignment="1">
      <alignment horizontal="center"/>
    </xf>
    <xf numFmtId="0" fontId="2" fillId="0" borderId="50" xfId="1" applyFont="1" applyBorder="1" applyAlignment="1">
      <alignment horizontal="center"/>
    </xf>
    <xf numFmtId="0" fontId="2" fillId="0" borderId="54" xfId="1" applyFont="1" applyBorder="1" applyAlignment="1">
      <alignment horizontal="center"/>
    </xf>
    <xf numFmtId="0" fontId="2" fillId="0" borderId="55" xfId="1" applyFont="1" applyBorder="1" applyAlignment="1">
      <alignment horizontal="center"/>
    </xf>
    <xf numFmtId="0" fontId="2" fillId="0" borderId="57" xfId="1" applyFont="1" applyBorder="1" applyAlignment="1">
      <alignment horizontal="left"/>
    </xf>
    <xf numFmtId="0" fontId="2" fillId="0" borderId="56" xfId="1" applyFont="1" applyBorder="1" applyAlignment="1">
      <alignment horizontal="left"/>
    </xf>
    <xf numFmtId="0" fontId="2" fillId="0" borderId="58" xfId="1" applyFont="1" applyBorder="1" applyAlignment="1">
      <alignment horizontal="left"/>
    </xf>
    <xf numFmtId="3" fontId="7" fillId="2" borderId="42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8" fillId="6" borderId="4" xfId="1" applyNumberFormat="1" applyFont="1" applyFill="1" applyBorder="1" applyAlignment="1">
      <alignment horizontal="left" wrapText="1" indent="1"/>
    </xf>
    <xf numFmtId="0" fontId="2" fillId="0" borderId="0" xfId="0" applyNumberFormat="1" applyFont="1"/>
    <xf numFmtId="0" fontId="2" fillId="0" borderId="5" xfId="0" applyNumberFormat="1" applyFont="1" applyBorder="1"/>
    <xf numFmtId="49" fontId="8" fillId="6" borderId="63" xfId="1" applyNumberFormat="1" applyFont="1" applyFill="1" applyBorder="1" applyAlignment="1">
      <alignment horizontal="left" wrapText="1"/>
    </xf>
    <xf numFmtId="49" fontId="2" fillId="0" borderId="64" xfId="0" applyNumberFormat="1" applyFont="1" applyBorder="1" applyAlignment="1">
      <alignment horizontal="left" wrapText="1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49" fontId="8" fillId="6" borderId="66" xfId="1" applyNumberFormat="1" applyFont="1" applyFill="1" applyBorder="1" applyAlignment="1">
      <alignment horizontal="left" wrapText="1"/>
    </xf>
    <xf numFmtId="49" fontId="8" fillId="6" borderId="67" xfId="1" applyNumberFormat="1" applyFont="1" applyFill="1" applyBorder="1" applyAlignment="1">
      <alignment horizontal="left" wrapText="1"/>
    </xf>
    <xf numFmtId="0" fontId="8" fillId="6" borderId="0" xfId="1" applyNumberFormat="1" applyFont="1" applyFill="1" applyBorder="1" applyAlignment="1">
      <alignment horizontal="left" wrapText="1" indent="1"/>
    </xf>
    <xf numFmtId="0" fontId="8" fillId="6" borderId="5" xfId="1" applyNumberFormat="1" applyFont="1" applyFill="1" applyBorder="1" applyAlignment="1">
      <alignment horizontal="left" wrapText="1" indent="1"/>
    </xf>
    <xf numFmtId="0" fontId="13" fillId="6" borderId="4" xfId="1" applyNumberFormat="1" applyFont="1" applyFill="1" applyBorder="1" applyAlignment="1">
      <alignment horizontal="left" wrapText="1" indent="1"/>
    </xf>
    <xf numFmtId="0" fontId="14" fillId="0" borderId="0" xfId="0" applyNumberFormat="1" applyFont="1"/>
    <xf numFmtId="0" fontId="14" fillId="0" borderId="5" xfId="0" applyNumberFormat="1" applyFont="1" applyBorder="1"/>
    <xf numFmtId="0" fontId="9" fillId="0" borderId="0" xfId="1" applyFont="1" applyAlignment="1">
      <alignment horizontal="center"/>
    </xf>
    <xf numFmtId="49" fontId="2" fillId="0" borderId="54" xfId="1" applyNumberFormat="1" applyFont="1" applyBorder="1" applyAlignment="1">
      <alignment horizontal="center"/>
    </xf>
    <xf numFmtId="0" fontId="2" fillId="0" borderId="57" xfId="1" applyFont="1" applyBorder="1" applyAlignment="1">
      <alignment horizontal="center" shrinkToFit="1"/>
    </xf>
    <xf numFmtId="0" fontId="2" fillId="0" borderId="56" xfId="1" applyFont="1" applyBorder="1" applyAlignment="1">
      <alignment horizontal="center" shrinkToFit="1"/>
    </xf>
    <xf numFmtId="0" fontId="2" fillId="0" borderId="58" xfId="1" applyFont="1" applyBorder="1" applyAlignment="1">
      <alignment horizontal="center" shrinkToFit="1"/>
    </xf>
    <xf numFmtId="0" fontId="21" fillId="0" borderId="56" xfId="1" applyFont="1" applyBorder="1" applyAlignment="1">
      <alignment horizontal="center" wrapText="1"/>
    </xf>
    <xf numFmtId="0" fontId="8" fillId="0" borderId="16" xfId="1" applyFont="1" applyBorder="1" applyAlignment="1">
      <alignment horizontal="center" vertical="top"/>
    </xf>
    <xf numFmtId="0" fontId="8" fillId="0" borderId="17" xfId="1" applyFont="1" applyBorder="1" applyAlignment="1">
      <alignment horizontal="center" vertical="top"/>
    </xf>
    <xf numFmtId="0" fontId="8" fillId="0" borderId="19" xfId="1" applyFont="1" applyBorder="1" applyAlignment="1">
      <alignment horizontal="center" vertical="top"/>
    </xf>
    <xf numFmtId="49" fontId="8" fillId="0" borderId="6" xfId="1" applyNumberFormat="1" applyFont="1" applyBorder="1" applyAlignment="1">
      <alignment horizontal="center" vertical="top"/>
    </xf>
    <xf numFmtId="49" fontId="8" fillId="0" borderId="4" xfId="1" applyNumberFormat="1" applyFont="1" applyBorder="1" applyAlignment="1">
      <alignment horizontal="center" vertical="top"/>
    </xf>
    <xf numFmtId="49" fontId="8" fillId="0" borderId="20" xfId="1" applyNumberFormat="1" applyFont="1" applyBorder="1" applyAlignment="1">
      <alignment horizontal="center" vertical="top"/>
    </xf>
    <xf numFmtId="0" fontId="21" fillId="0" borderId="56" xfId="1" applyFont="1" applyBorder="1" applyAlignment="1">
      <alignment horizontal="left" vertical="center" wrapText="1"/>
    </xf>
    <xf numFmtId="0" fontId="8" fillId="6" borderId="4" xfId="1" applyNumberFormat="1" applyFont="1" applyFill="1" applyBorder="1" applyAlignment="1">
      <alignment horizontal="center" wrapText="1"/>
    </xf>
    <xf numFmtId="0" fontId="8" fillId="6" borderId="0" xfId="1" applyNumberFormat="1" applyFont="1" applyFill="1" applyBorder="1" applyAlignment="1">
      <alignment horizontal="center" wrapText="1"/>
    </xf>
    <xf numFmtId="0" fontId="8" fillId="6" borderId="5" xfId="1" applyNumberFormat="1" applyFont="1" applyFill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7" fillId="0" borderId="2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21" fillId="0" borderId="56" xfId="1" applyFont="1" applyBorder="1" applyAlignment="1">
      <alignment horizontal="left" wrapText="1"/>
    </xf>
  </cellXfs>
  <cellStyles count="4">
    <cellStyle name="Normální" xfId="0" builtinId="0"/>
    <cellStyle name="Normální 2" xfId="2"/>
    <cellStyle name="normální_POL.XLS" xfId="1"/>
    <cellStyle name="Správně" xfId="3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12">
    <pageSetUpPr fitToPage="1"/>
  </sheetPr>
  <dimension ref="A1:O82"/>
  <sheetViews>
    <sheetView showGridLines="0" view="pageBreakPreview" topLeftCell="B19" zoomScale="75" zoomScaleNormal="100" zoomScaleSheetLayoutView="75" workbookViewId="0">
      <selection activeCell="B80" sqref="B80:J80"/>
    </sheetView>
  </sheetViews>
  <sheetFormatPr defaultRowHeight="12.75" x14ac:dyDescent="0.2"/>
  <cols>
    <col min="1" max="1" width="0.5703125" style="1" hidden="1" customWidth="1"/>
    <col min="2" max="2" width="7.140625" style="1" customWidth="1"/>
    <col min="3" max="3" width="9.140625" style="1"/>
    <col min="4" max="4" width="19.7109375" style="1" customWidth="1"/>
    <col min="5" max="5" width="6.85546875" style="1" customWidth="1"/>
    <col min="6" max="6" width="13.140625" style="1" customWidth="1"/>
    <col min="7" max="7" width="12.42578125" style="2" customWidth="1"/>
    <col min="8" max="8" width="13.5703125" style="1" customWidth="1"/>
    <col min="9" max="9" width="11.42578125" style="2" customWidth="1"/>
    <col min="10" max="10" width="7" style="2" customWidth="1"/>
    <col min="11" max="15" width="10.7109375" style="1" customWidth="1"/>
    <col min="16" max="16384" width="9.140625" style="1"/>
  </cols>
  <sheetData>
    <row r="1" spans="2:15" ht="15" customHeight="1" x14ac:dyDescent="0.2">
      <c r="B1" s="324"/>
      <c r="C1" s="324"/>
      <c r="D1" s="324"/>
      <c r="E1" s="324"/>
      <c r="F1" s="324"/>
      <c r="G1" s="325"/>
      <c r="H1" s="324"/>
      <c r="I1" s="325"/>
      <c r="J1" s="325"/>
    </row>
    <row r="2" spans="2:15" ht="15" customHeight="1" x14ac:dyDescent="0.25">
      <c r="B2" s="366" t="s">
        <v>2724</v>
      </c>
      <c r="C2" s="367"/>
      <c r="D2" s="367"/>
      <c r="E2" s="367"/>
      <c r="F2" s="367"/>
      <c r="G2" s="368"/>
      <c r="H2" s="326"/>
      <c r="I2" s="327"/>
      <c r="J2" s="325"/>
      <c r="K2" s="3"/>
    </row>
    <row r="3" spans="2:15" ht="15" customHeight="1" x14ac:dyDescent="0.2">
      <c r="B3" s="389" t="s">
        <v>2719</v>
      </c>
      <c r="C3" s="390"/>
      <c r="D3" s="390"/>
      <c r="E3" s="390"/>
      <c r="F3" s="390"/>
      <c r="G3" s="391"/>
      <c r="H3" s="324"/>
      <c r="I3" s="325"/>
      <c r="J3" s="325"/>
    </row>
    <row r="4" spans="2:15" ht="15" customHeight="1" x14ac:dyDescent="0.2">
      <c r="B4" s="329"/>
      <c r="C4" s="330"/>
      <c r="D4" s="330"/>
      <c r="E4" s="330"/>
      <c r="F4" s="330"/>
      <c r="G4" s="331"/>
      <c r="H4" s="324"/>
      <c r="I4" s="325"/>
      <c r="J4" s="325"/>
    </row>
    <row r="5" spans="2:15" ht="15" customHeight="1" x14ac:dyDescent="0.2">
      <c r="B5" s="378" t="s">
        <v>2718</v>
      </c>
      <c r="C5" s="379"/>
      <c r="D5" s="379"/>
      <c r="E5" s="379"/>
      <c r="F5" s="379"/>
      <c r="G5" s="379"/>
      <c r="H5" s="379"/>
      <c r="I5" s="379"/>
      <c r="J5" s="380"/>
    </row>
    <row r="6" spans="2:15" ht="15" customHeight="1" x14ac:dyDescent="0.2">
      <c r="B6" s="384" t="s">
        <v>2720</v>
      </c>
      <c r="C6" s="385"/>
      <c r="D6" s="385"/>
      <c r="E6" s="385"/>
      <c r="F6" s="385"/>
      <c r="G6" s="385"/>
      <c r="H6" s="385"/>
      <c r="I6" s="385"/>
      <c r="J6" s="385"/>
      <c r="K6" s="385"/>
      <c r="L6" s="385"/>
      <c r="M6" s="385"/>
      <c r="O6" s="4"/>
    </row>
    <row r="7" spans="2:15" ht="15" customHeight="1" x14ac:dyDescent="0.2">
      <c r="B7" s="324"/>
      <c r="C7" s="324"/>
      <c r="D7" s="324"/>
      <c r="E7" s="324"/>
      <c r="F7" s="324"/>
      <c r="G7" s="325"/>
      <c r="H7" s="324"/>
      <c r="I7" s="325"/>
      <c r="J7" s="325"/>
    </row>
    <row r="8" spans="2:15" ht="15" customHeight="1" x14ac:dyDescent="0.2">
      <c r="B8" s="381" t="s">
        <v>2713</v>
      </c>
      <c r="C8" s="382"/>
      <c r="D8" s="382"/>
      <c r="E8" s="382"/>
      <c r="F8" s="382"/>
      <c r="G8" s="383"/>
      <c r="H8" s="328" t="s">
        <v>2714</v>
      </c>
      <c r="I8" s="328">
        <v>240427</v>
      </c>
      <c r="J8" s="328"/>
      <c r="K8" s="7"/>
    </row>
    <row r="9" spans="2:15" ht="15" customHeight="1" x14ac:dyDescent="0.2">
      <c r="B9" s="324"/>
      <c r="C9" s="324"/>
      <c r="D9" s="328"/>
      <c r="E9" s="324"/>
      <c r="F9" s="324"/>
      <c r="G9" s="325"/>
      <c r="H9" s="328" t="s">
        <v>2</v>
      </c>
      <c r="I9" s="328" t="s">
        <v>2717</v>
      </c>
      <c r="J9" s="328"/>
      <c r="K9" s="7"/>
    </row>
    <row r="10" spans="2:15" ht="15" customHeight="1" x14ac:dyDescent="0.2">
      <c r="B10" s="381" t="s">
        <v>2715</v>
      </c>
      <c r="C10" s="382"/>
      <c r="D10" s="382"/>
      <c r="E10" s="382"/>
      <c r="F10" s="382"/>
      <c r="G10" s="383"/>
      <c r="H10" s="328" t="s">
        <v>2714</v>
      </c>
      <c r="I10" s="328">
        <v>27074153</v>
      </c>
      <c r="J10" s="328"/>
      <c r="K10" s="7"/>
    </row>
    <row r="11" spans="2:15" ht="15" customHeight="1" x14ac:dyDescent="0.2">
      <c r="B11" s="386" t="s">
        <v>2716</v>
      </c>
      <c r="C11" s="387"/>
      <c r="D11" s="387"/>
      <c r="E11" s="387"/>
      <c r="F11" s="387"/>
      <c r="G11" s="388"/>
      <c r="H11" s="328" t="s">
        <v>2</v>
      </c>
      <c r="I11" s="328" t="s">
        <v>2712</v>
      </c>
      <c r="J11" s="328"/>
      <c r="K11" s="7"/>
    </row>
    <row r="12" spans="2:15" ht="15" customHeight="1" x14ac:dyDescent="0.2">
      <c r="B12" s="369" t="s">
        <v>3</v>
      </c>
      <c r="C12" s="370"/>
      <c r="D12" s="370"/>
      <c r="E12" s="370"/>
      <c r="F12" s="371"/>
      <c r="G12" s="369" t="s">
        <v>4</v>
      </c>
      <c r="H12" s="370"/>
      <c r="I12" s="370"/>
      <c r="J12" s="371"/>
    </row>
    <row r="13" spans="2:15" ht="15" customHeight="1" x14ac:dyDescent="0.2">
      <c r="B13" s="372"/>
      <c r="C13" s="373"/>
      <c r="D13" s="373"/>
      <c r="E13" s="373"/>
      <c r="F13" s="374"/>
      <c r="G13" s="372"/>
      <c r="H13" s="373"/>
      <c r="I13" s="373"/>
      <c r="J13" s="374"/>
    </row>
    <row r="14" spans="2:15" ht="15" customHeight="1" x14ac:dyDescent="0.2">
      <c r="B14" s="372"/>
      <c r="C14" s="373"/>
      <c r="D14" s="373"/>
      <c r="E14" s="373"/>
      <c r="F14" s="374"/>
      <c r="G14" s="372"/>
      <c r="H14" s="373"/>
      <c r="I14" s="373"/>
      <c r="J14" s="374"/>
    </row>
    <row r="15" spans="2:15" ht="15" customHeight="1" x14ac:dyDescent="0.2">
      <c r="B15" s="375"/>
      <c r="C15" s="376"/>
      <c r="D15" s="376"/>
      <c r="E15" s="376"/>
      <c r="F15" s="377"/>
      <c r="G15" s="375"/>
      <c r="H15" s="376"/>
      <c r="I15" s="376"/>
      <c r="J15" s="377"/>
    </row>
    <row r="16" spans="2:15" ht="25.5" customHeight="1" x14ac:dyDescent="0.2"/>
    <row r="17" spans="2:12" ht="13.5" customHeight="1" x14ac:dyDescent="0.2">
      <c r="B17" s="8"/>
      <c r="C17" s="9"/>
      <c r="D17" s="9"/>
      <c r="E17" s="10"/>
      <c r="F17" s="11"/>
      <c r="G17" s="12"/>
      <c r="H17" s="13"/>
      <c r="I17" s="12"/>
      <c r="J17" s="14" t="s">
        <v>5</v>
      </c>
      <c r="K17" s="15"/>
    </row>
    <row r="18" spans="2:12" ht="15" customHeight="1" x14ac:dyDescent="0.2">
      <c r="B18" s="16" t="s">
        <v>6</v>
      </c>
      <c r="C18" s="17"/>
      <c r="D18" s="18">
        <v>15</v>
      </c>
      <c r="E18" s="19" t="s">
        <v>7</v>
      </c>
      <c r="F18" s="20"/>
      <c r="G18" s="21"/>
      <c r="H18" s="21"/>
      <c r="I18" s="392">
        <f>ROUND(G37,0)</f>
        <v>0</v>
      </c>
      <c r="J18" s="393"/>
      <c r="K18" s="22"/>
    </row>
    <row r="19" spans="2:12" x14ac:dyDescent="0.2">
      <c r="B19" s="16" t="s">
        <v>8</v>
      </c>
      <c r="C19" s="17"/>
      <c r="D19" s="18">
        <f>SazbaDPH1</f>
        <v>15</v>
      </c>
      <c r="E19" s="19" t="s">
        <v>7</v>
      </c>
      <c r="F19" s="23"/>
      <c r="G19" s="24"/>
      <c r="H19" s="24"/>
      <c r="I19" s="394">
        <f>ROUND(I18*D19/100,0)</f>
        <v>0</v>
      </c>
      <c r="J19" s="395"/>
      <c r="K19" s="22"/>
    </row>
    <row r="20" spans="2:12" x14ac:dyDescent="0.2">
      <c r="B20" s="16" t="s">
        <v>6</v>
      </c>
      <c r="C20" s="17"/>
      <c r="D20" s="18">
        <v>21</v>
      </c>
      <c r="E20" s="19" t="s">
        <v>7</v>
      </c>
      <c r="F20" s="23"/>
      <c r="G20" s="24"/>
      <c r="H20" s="24"/>
      <c r="I20" s="394">
        <f>ROUND(H37,0)</f>
        <v>0</v>
      </c>
      <c r="J20" s="395"/>
      <c r="K20" s="22"/>
    </row>
    <row r="21" spans="2:12" ht="13.5" thickBot="1" x14ac:dyDescent="0.25">
      <c r="B21" s="16" t="s">
        <v>8</v>
      </c>
      <c r="C21" s="17"/>
      <c r="D21" s="18">
        <f>SazbaDPH2</f>
        <v>21</v>
      </c>
      <c r="E21" s="19" t="s">
        <v>7</v>
      </c>
      <c r="F21" s="25"/>
      <c r="G21" s="26"/>
      <c r="H21" s="26"/>
      <c r="I21" s="396">
        <f>ROUND(I20*D20/100,0)</f>
        <v>0</v>
      </c>
      <c r="J21" s="397"/>
      <c r="K21" s="22"/>
    </row>
    <row r="22" spans="2:12" ht="16.5" thickBot="1" x14ac:dyDescent="0.25">
      <c r="B22" s="27" t="s">
        <v>9</v>
      </c>
      <c r="C22" s="28"/>
      <c r="D22" s="28"/>
      <c r="E22" s="29"/>
      <c r="F22" s="30"/>
      <c r="G22" s="31"/>
      <c r="H22" s="31"/>
      <c r="I22" s="398">
        <f>SUM(I18:I21)</f>
        <v>0</v>
      </c>
      <c r="J22" s="399"/>
      <c r="K22" s="32"/>
    </row>
    <row r="25" spans="2:12" ht="1.5" customHeight="1" x14ac:dyDescent="0.2"/>
    <row r="26" spans="2:12" ht="15.75" customHeight="1" x14ac:dyDescent="0.25">
      <c r="B26" s="5" t="s">
        <v>10</v>
      </c>
      <c r="C26" s="33"/>
      <c r="D26" s="33"/>
      <c r="E26" s="33"/>
      <c r="F26" s="33"/>
      <c r="G26" s="33"/>
      <c r="H26" s="33"/>
      <c r="I26" s="33"/>
      <c r="J26" s="33"/>
      <c r="K26" s="33"/>
      <c r="L26" s="34"/>
    </row>
    <row r="27" spans="2:12" ht="5.25" customHeight="1" x14ac:dyDescent="0.2">
      <c r="L27" s="34"/>
    </row>
    <row r="28" spans="2:12" ht="24" customHeight="1" x14ac:dyDescent="0.2">
      <c r="B28" s="35" t="s">
        <v>11</v>
      </c>
      <c r="C28" s="36"/>
      <c r="D28" s="36"/>
      <c r="E28" s="37"/>
      <c r="F28" s="38" t="s">
        <v>12</v>
      </c>
      <c r="G28" s="39" t="str">
        <f>CONCATENATE("Základ DPH ",SazbaDPH1," %")</f>
        <v>Základ DPH 15 %</v>
      </c>
      <c r="H28" s="38" t="str">
        <f>CONCATENATE("Základ DPH ",SazbaDPH2," %")</f>
        <v>Základ DPH 21 %</v>
      </c>
      <c r="I28" s="38" t="s">
        <v>13</v>
      </c>
      <c r="J28" s="38" t="s">
        <v>7</v>
      </c>
    </row>
    <row r="29" spans="2:12" x14ac:dyDescent="0.2">
      <c r="B29" s="40" t="s">
        <v>98</v>
      </c>
      <c r="C29" s="41" t="s">
        <v>99</v>
      </c>
      <c r="D29" s="42"/>
      <c r="E29" s="43"/>
      <c r="F29" s="44">
        <f>G29+H29+I29</f>
        <v>0</v>
      </c>
      <c r="G29" s="45">
        <v>0</v>
      </c>
      <c r="H29" s="46">
        <f>H44+H45+H46+H47+H48+H49+H50</f>
        <v>0</v>
      </c>
      <c r="I29" s="46">
        <f t="shared" ref="I29:I36" si="0">(G29*SazbaDPH1)/100+(H29*SazbaDPH2)/100</f>
        <v>0</v>
      </c>
      <c r="J29" s="47" t="str">
        <f t="shared" ref="J29:J36" si="1">IF(CelkemObjekty=0,"",F29/CelkemObjekty*100)</f>
        <v/>
      </c>
    </row>
    <row r="30" spans="2:12" x14ac:dyDescent="0.2">
      <c r="B30" s="48" t="s">
        <v>2166</v>
      </c>
      <c r="C30" s="49" t="s">
        <v>2167</v>
      </c>
      <c r="D30" s="50"/>
      <c r="E30" s="51"/>
      <c r="F30" s="52">
        <f t="shared" ref="F30:F36" si="2">G30+H30+I30</f>
        <v>0</v>
      </c>
      <c r="G30" s="53">
        <v>0</v>
      </c>
      <c r="H30" s="54">
        <f>H51+H52</f>
        <v>0</v>
      </c>
      <c r="I30" s="54">
        <f t="shared" si="0"/>
        <v>0</v>
      </c>
      <c r="J30" s="47" t="str">
        <f t="shared" si="1"/>
        <v/>
      </c>
    </row>
    <row r="31" spans="2:12" x14ac:dyDescent="0.2">
      <c r="B31" s="48" t="s">
        <v>2304</v>
      </c>
      <c r="C31" s="49" t="s">
        <v>2305</v>
      </c>
      <c r="D31" s="50"/>
      <c r="E31" s="51"/>
      <c r="F31" s="52">
        <f t="shared" si="2"/>
        <v>0</v>
      </c>
      <c r="G31" s="53">
        <v>0</v>
      </c>
      <c r="H31" s="54">
        <f t="shared" ref="H31:H36" si="3">H53</f>
        <v>0</v>
      </c>
      <c r="I31" s="54">
        <f t="shared" si="0"/>
        <v>0</v>
      </c>
      <c r="J31" s="47" t="str">
        <f t="shared" si="1"/>
        <v/>
      </c>
    </row>
    <row r="32" spans="2:12" x14ac:dyDescent="0.2">
      <c r="B32" s="48" t="s">
        <v>2335</v>
      </c>
      <c r="C32" s="49" t="s">
        <v>2336</v>
      </c>
      <c r="D32" s="50"/>
      <c r="E32" s="51"/>
      <c r="F32" s="52">
        <f t="shared" si="2"/>
        <v>0</v>
      </c>
      <c r="G32" s="53">
        <v>0</v>
      </c>
      <c r="H32" s="54">
        <f t="shared" si="3"/>
        <v>0</v>
      </c>
      <c r="I32" s="54">
        <f t="shared" si="0"/>
        <v>0</v>
      </c>
      <c r="J32" s="47" t="str">
        <f t="shared" si="1"/>
        <v/>
      </c>
    </row>
    <row r="33" spans="2:11" x14ac:dyDescent="0.2">
      <c r="B33" s="48" t="s">
        <v>2345</v>
      </c>
      <c r="C33" s="49" t="s">
        <v>2346</v>
      </c>
      <c r="D33" s="50"/>
      <c r="E33" s="51"/>
      <c r="F33" s="52">
        <f t="shared" si="2"/>
        <v>0</v>
      </c>
      <c r="G33" s="53">
        <v>0</v>
      </c>
      <c r="H33" s="54">
        <f t="shared" si="3"/>
        <v>0</v>
      </c>
      <c r="I33" s="54">
        <f t="shared" si="0"/>
        <v>0</v>
      </c>
      <c r="J33" s="47" t="str">
        <f t="shared" si="1"/>
        <v/>
      </c>
    </row>
    <row r="34" spans="2:11" x14ac:dyDescent="0.2">
      <c r="B34" s="48" t="s">
        <v>2379</v>
      </c>
      <c r="C34" s="49" t="s">
        <v>2380</v>
      </c>
      <c r="D34" s="50"/>
      <c r="E34" s="51"/>
      <c r="F34" s="52">
        <f t="shared" si="2"/>
        <v>0</v>
      </c>
      <c r="G34" s="53">
        <v>0</v>
      </c>
      <c r="H34" s="54">
        <f t="shared" si="3"/>
        <v>0</v>
      </c>
      <c r="I34" s="54">
        <f t="shared" si="0"/>
        <v>0</v>
      </c>
      <c r="J34" s="47" t="str">
        <f t="shared" si="1"/>
        <v/>
      </c>
    </row>
    <row r="35" spans="2:11" x14ac:dyDescent="0.2">
      <c r="B35" s="48" t="s">
        <v>2401</v>
      </c>
      <c r="C35" s="49" t="s">
        <v>2402</v>
      </c>
      <c r="D35" s="50"/>
      <c r="E35" s="51"/>
      <c r="F35" s="52">
        <f t="shared" si="2"/>
        <v>0</v>
      </c>
      <c r="G35" s="53">
        <v>0</v>
      </c>
      <c r="H35" s="54">
        <f t="shared" si="3"/>
        <v>0</v>
      </c>
      <c r="I35" s="54">
        <f t="shared" si="0"/>
        <v>0</v>
      </c>
      <c r="J35" s="47" t="str">
        <f t="shared" si="1"/>
        <v/>
      </c>
    </row>
    <row r="36" spans="2:11" x14ac:dyDescent="0.2">
      <c r="B36" s="48" t="s">
        <v>2492</v>
      </c>
      <c r="C36" s="49" t="s">
        <v>2493</v>
      </c>
      <c r="D36" s="50"/>
      <c r="E36" s="51"/>
      <c r="F36" s="52">
        <f t="shared" si="2"/>
        <v>0</v>
      </c>
      <c r="G36" s="53">
        <v>0</v>
      </c>
      <c r="H36" s="54">
        <f t="shared" si="3"/>
        <v>0</v>
      </c>
      <c r="I36" s="54">
        <f t="shared" si="0"/>
        <v>0</v>
      </c>
      <c r="J36" s="47" t="str">
        <f t="shared" si="1"/>
        <v/>
      </c>
    </row>
    <row r="37" spans="2:11" ht="17.25" customHeight="1" x14ac:dyDescent="0.2">
      <c r="B37" s="55" t="s">
        <v>14</v>
      </c>
      <c r="C37" s="56"/>
      <c r="D37" s="57"/>
      <c r="E37" s="58"/>
      <c r="F37" s="59">
        <f>SUM(F29:F36)</f>
        <v>0</v>
      </c>
      <c r="G37" s="59">
        <f>SUM(G29:G36)</f>
        <v>0</v>
      </c>
      <c r="H37" s="59">
        <f>SUM(H29:H36)</f>
        <v>0</v>
      </c>
      <c r="I37" s="59">
        <f>SUM(I29:I36)</f>
        <v>0</v>
      </c>
      <c r="J37" s="60" t="str">
        <f t="shared" ref="J37" si="4">IF(CelkemObjekty=0,"",F37/CelkemObjekty*100)</f>
        <v/>
      </c>
    </row>
    <row r="38" spans="2:11" x14ac:dyDescent="0.2">
      <c r="B38" s="61"/>
      <c r="C38" s="61"/>
      <c r="D38" s="61"/>
      <c r="E38" s="61"/>
      <c r="F38" s="61"/>
      <c r="G38" s="61"/>
      <c r="H38" s="61"/>
      <c r="I38" s="61"/>
      <c r="J38" s="61"/>
      <c r="K38" s="61"/>
    </row>
    <row r="39" spans="2:11" ht="9.75" customHeight="1" x14ac:dyDescent="0.2">
      <c r="B39" s="61"/>
      <c r="C39" s="61"/>
      <c r="D39" s="61"/>
      <c r="E39" s="61"/>
      <c r="F39" s="61"/>
      <c r="G39" s="61"/>
      <c r="H39" s="61"/>
      <c r="I39" s="61"/>
      <c r="J39" s="61"/>
      <c r="K39" s="61"/>
    </row>
    <row r="40" spans="2:11" ht="7.5" customHeight="1" x14ac:dyDescent="0.2">
      <c r="B40" s="61"/>
      <c r="C40" s="61"/>
      <c r="D40" s="61"/>
      <c r="E40" s="61"/>
      <c r="F40" s="61"/>
      <c r="G40" s="61"/>
      <c r="H40" s="61"/>
      <c r="I40" s="61"/>
      <c r="J40" s="61"/>
      <c r="K40" s="61"/>
    </row>
    <row r="41" spans="2:11" ht="18" x14ac:dyDescent="0.25">
      <c r="B41" s="5" t="s">
        <v>15</v>
      </c>
      <c r="C41" s="33"/>
      <c r="D41" s="33"/>
      <c r="E41" s="33"/>
      <c r="F41" s="33"/>
      <c r="G41" s="33"/>
      <c r="H41" s="33"/>
      <c r="I41" s="33"/>
      <c r="J41" s="33"/>
      <c r="K41" s="61"/>
    </row>
    <row r="42" spans="2:11" x14ac:dyDescent="0.2">
      <c r="K42" s="61"/>
    </row>
    <row r="43" spans="2:11" ht="25.5" x14ac:dyDescent="0.2">
      <c r="B43" s="62" t="s">
        <v>16</v>
      </c>
      <c r="C43" s="63" t="s">
        <v>17</v>
      </c>
      <c r="D43" s="36"/>
      <c r="E43" s="37"/>
      <c r="F43" s="38" t="s">
        <v>12</v>
      </c>
      <c r="G43" s="39" t="str">
        <f>CONCATENATE("Základ DPH ",SazbaDPH1," %")</f>
        <v>Základ DPH 15 %</v>
      </c>
      <c r="H43" s="38" t="str">
        <f>CONCATENATE("Základ DPH ",SazbaDPH2," %")</f>
        <v>Základ DPH 21 %</v>
      </c>
      <c r="I43" s="39" t="s">
        <v>13</v>
      </c>
      <c r="J43" s="38" t="s">
        <v>7</v>
      </c>
    </row>
    <row r="44" spans="2:11" x14ac:dyDescent="0.2">
      <c r="B44" s="64" t="s">
        <v>98</v>
      </c>
      <c r="C44" s="65" t="s">
        <v>873</v>
      </c>
      <c r="D44" s="42"/>
      <c r="E44" s="43"/>
      <c r="F44" s="44">
        <f>G44+H44+I44</f>
        <v>0</v>
      </c>
      <c r="G44" s="45">
        <v>0</v>
      </c>
      <c r="H44" s="46">
        <f>'SO 01 1 KL'!C23</f>
        <v>0</v>
      </c>
      <c r="I44" s="53">
        <f t="shared" ref="I44:I58" si="5">(G44*SazbaDPH1)/100+(H44*SazbaDPH2)/100</f>
        <v>0</v>
      </c>
      <c r="J44" s="47" t="str">
        <f t="shared" ref="J44:J58" si="6">IF(CelkemObjekty=0,"",F44/CelkemObjekty*100)</f>
        <v/>
      </c>
    </row>
    <row r="45" spans="2:11" x14ac:dyDescent="0.2">
      <c r="B45" s="66" t="s">
        <v>98</v>
      </c>
      <c r="C45" s="67" t="s">
        <v>1022</v>
      </c>
      <c r="D45" s="50"/>
      <c r="E45" s="51"/>
      <c r="F45" s="52">
        <f t="shared" ref="F45:F58" si="7">G45+H45+I45</f>
        <v>0</v>
      </c>
      <c r="G45" s="53">
        <v>0</v>
      </c>
      <c r="H45" s="54">
        <f>'SO 01 2 KL'!C23</f>
        <v>0</v>
      </c>
      <c r="I45" s="53">
        <f t="shared" si="5"/>
        <v>0</v>
      </c>
      <c r="J45" s="47" t="str">
        <f t="shared" si="6"/>
        <v/>
      </c>
    </row>
    <row r="46" spans="2:11" x14ac:dyDescent="0.2">
      <c r="B46" s="66" t="s">
        <v>98</v>
      </c>
      <c r="C46" s="67" t="s">
        <v>1125</v>
      </c>
      <c r="D46" s="50"/>
      <c r="E46" s="51"/>
      <c r="F46" s="52">
        <f t="shared" si="7"/>
        <v>0</v>
      </c>
      <c r="G46" s="53">
        <v>0</v>
      </c>
      <c r="H46" s="54">
        <f>'SO 01 3 KL'!C23</f>
        <v>0</v>
      </c>
      <c r="I46" s="53">
        <f t="shared" si="5"/>
        <v>0</v>
      </c>
      <c r="J46" s="47" t="str">
        <f t="shared" si="6"/>
        <v/>
      </c>
    </row>
    <row r="47" spans="2:11" x14ac:dyDescent="0.2">
      <c r="B47" s="66" t="s">
        <v>98</v>
      </c>
      <c r="C47" s="67" t="s">
        <v>1633</v>
      </c>
      <c r="D47" s="50"/>
      <c r="E47" s="51"/>
      <c r="F47" s="52">
        <f t="shared" si="7"/>
        <v>0</v>
      </c>
      <c r="G47" s="53">
        <v>0</v>
      </c>
      <c r="H47" s="54">
        <f>'SO 01 4 KL'!C23</f>
        <v>0</v>
      </c>
      <c r="I47" s="53">
        <f t="shared" si="5"/>
        <v>0</v>
      </c>
      <c r="J47" s="47" t="str">
        <f t="shared" si="6"/>
        <v/>
      </c>
    </row>
    <row r="48" spans="2:11" x14ac:dyDescent="0.2">
      <c r="B48" s="66" t="s">
        <v>98</v>
      </c>
      <c r="C48" s="67" t="s">
        <v>1854</v>
      </c>
      <c r="D48" s="50"/>
      <c r="E48" s="51"/>
      <c r="F48" s="52">
        <f t="shared" si="7"/>
        <v>0</v>
      </c>
      <c r="G48" s="53">
        <v>0</v>
      </c>
      <c r="H48" s="54">
        <f>'SO 01 5 KL'!C23</f>
        <v>0</v>
      </c>
      <c r="I48" s="53">
        <f t="shared" si="5"/>
        <v>0</v>
      </c>
      <c r="J48" s="47" t="str">
        <f t="shared" si="6"/>
        <v/>
      </c>
    </row>
    <row r="49" spans="2:10" x14ac:dyDescent="0.2">
      <c r="B49" s="66" t="s">
        <v>98</v>
      </c>
      <c r="C49" s="67" t="s">
        <v>1997</v>
      </c>
      <c r="D49" s="50"/>
      <c r="E49" s="51"/>
      <c r="F49" s="52">
        <f t="shared" si="7"/>
        <v>0</v>
      </c>
      <c r="G49" s="53">
        <v>0</v>
      </c>
      <c r="H49" s="54">
        <f>'SO 01 6 KL'!C23</f>
        <v>0</v>
      </c>
      <c r="I49" s="53">
        <f t="shared" si="5"/>
        <v>0</v>
      </c>
      <c r="J49" s="47" t="str">
        <f t="shared" si="6"/>
        <v/>
      </c>
    </row>
    <row r="50" spans="2:10" x14ac:dyDescent="0.2">
      <c r="B50" s="66" t="s">
        <v>98</v>
      </c>
      <c r="C50" s="67" t="s">
        <v>2165</v>
      </c>
      <c r="D50" s="50"/>
      <c r="E50" s="51"/>
      <c r="F50" s="52">
        <f t="shared" si="7"/>
        <v>0</v>
      </c>
      <c r="G50" s="53">
        <v>0</v>
      </c>
      <c r="H50" s="54">
        <f>'SO 01 8 KL'!C23</f>
        <v>0</v>
      </c>
      <c r="I50" s="53">
        <f t="shared" si="5"/>
        <v>0</v>
      </c>
      <c r="J50" s="47" t="str">
        <f t="shared" si="6"/>
        <v/>
      </c>
    </row>
    <row r="51" spans="2:10" x14ac:dyDescent="0.2">
      <c r="B51" s="66" t="s">
        <v>2166</v>
      </c>
      <c r="C51" s="67" t="s">
        <v>2276</v>
      </c>
      <c r="D51" s="50"/>
      <c r="E51" s="51"/>
      <c r="F51" s="52">
        <f t="shared" si="7"/>
        <v>0</v>
      </c>
      <c r="G51" s="53">
        <v>0</v>
      </c>
      <c r="H51" s="54">
        <f>'SO 02 1 KL'!C23</f>
        <v>0</v>
      </c>
      <c r="I51" s="53">
        <f t="shared" si="5"/>
        <v>0</v>
      </c>
      <c r="J51" s="47" t="str">
        <f t="shared" si="6"/>
        <v/>
      </c>
    </row>
    <row r="52" spans="2:10" x14ac:dyDescent="0.2">
      <c r="B52" s="66" t="s">
        <v>2166</v>
      </c>
      <c r="C52" s="67" t="s">
        <v>1022</v>
      </c>
      <c r="D52" s="50"/>
      <c r="E52" s="51"/>
      <c r="F52" s="52">
        <f t="shared" si="7"/>
        <v>0</v>
      </c>
      <c r="G52" s="53">
        <v>0</v>
      </c>
      <c r="H52" s="54">
        <f>'SO 02 2 KL'!C23</f>
        <v>0</v>
      </c>
      <c r="I52" s="53">
        <f t="shared" si="5"/>
        <v>0</v>
      </c>
      <c r="J52" s="47" t="str">
        <f t="shared" si="6"/>
        <v/>
      </c>
    </row>
    <row r="53" spans="2:10" x14ac:dyDescent="0.2">
      <c r="B53" s="66" t="s">
        <v>2304</v>
      </c>
      <c r="C53" s="49" t="s">
        <v>2305</v>
      </c>
      <c r="D53" s="50"/>
      <c r="E53" s="51"/>
      <c r="F53" s="52">
        <f t="shared" si="7"/>
        <v>0</v>
      </c>
      <c r="G53" s="53">
        <v>0</v>
      </c>
      <c r="H53" s="54">
        <f>'SO 03  KL'!C23</f>
        <v>0</v>
      </c>
      <c r="I53" s="53">
        <f t="shared" si="5"/>
        <v>0</v>
      </c>
      <c r="J53" s="47" t="str">
        <f t="shared" si="6"/>
        <v/>
      </c>
    </row>
    <row r="54" spans="2:10" x14ac:dyDescent="0.2">
      <c r="B54" s="66" t="s">
        <v>2335</v>
      </c>
      <c r="C54" s="49" t="s">
        <v>2336</v>
      </c>
      <c r="D54" s="50"/>
      <c r="E54" s="51"/>
      <c r="F54" s="52">
        <f t="shared" si="7"/>
        <v>0</v>
      </c>
      <c r="G54" s="53">
        <v>0</v>
      </c>
      <c r="H54" s="54">
        <f>'SO 04  KL'!C23</f>
        <v>0</v>
      </c>
      <c r="I54" s="53">
        <f t="shared" si="5"/>
        <v>0</v>
      </c>
      <c r="J54" s="47" t="str">
        <f t="shared" si="6"/>
        <v/>
      </c>
    </row>
    <row r="55" spans="2:10" x14ac:dyDescent="0.2">
      <c r="B55" s="66" t="s">
        <v>2345</v>
      </c>
      <c r="C55" s="49" t="s">
        <v>2346</v>
      </c>
      <c r="D55" s="50"/>
      <c r="E55" s="51"/>
      <c r="F55" s="52">
        <f t="shared" si="7"/>
        <v>0</v>
      </c>
      <c r="G55" s="53">
        <v>0</v>
      </c>
      <c r="H55" s="54">
        <f>'SO 05  KL'!C23</f>
        <v>0</v>
      </c>
      <c r="I55" s="53">
        <f t="shared" si="5"/>
        <v>0</v>
      </c>
      <c r="J55" s="47" t="str">
        <f t="shared" si="6"/>
        <v/>
      </c>
    </row>
    <row r="56" spans="2:10" x14ac:dyDescent="0.2">
      <c r="B56" s="66" t="s">
        <v>2379</v>
      </c>
      <c r="C56" s="49" t="s">
        <v>2380</v>
      </c>
      <c r="D56" s="50"/>
      <c r="E56" s="51"/>
      <c r="F56" s="52">
        <f t="shared" si="7"/>
        <v>0</v>
      </c>
      <c r="G56" s="53">
        <v>0</v>
      </c>
      <c r="H56" s="54">
        <f>'SO 06  KL'!C23</f>
        <v>0</v>
      </c>
      <c r="I56" s="53">
        <f t="shared" si="5"/>
        <v>0</v>
      </c>
      <c r="J56" s="47" t="str">
        <f t="shared" si="6"/>
        <v/>
      </c>
    </row>
    <row r="57" spans="2:10" x14ac:dyDescent="0.2">
      <c r="B57" s="66" t="s">
        <v>2401</v>
      </c>
      <c r="C57" s="49" t="s">
        <v>2402</v>
      </c>
      <c r="D57" s="50"/>
      <c r="E57" s="51"/>
      <c r="F57" s="52">
        <f t="shared" si="7"/>
        <v>0</v>
      </c>
      <c r="G57" s="53">
        <v>0</v>
      </c>
      <c r="H57" s="54">
        <f>'SO 09  KL'!C23</f>
        <v>0</v>
      </c>
      <c r="I57" s="53">
        <f t="shared" si="5"/>
        <v>0</v>
      </c>
      <c r="J57" s="47" t="str">
        <f t="shared" si="6"/>
        <v/>
      </c>
    </row>
    <row r="58" spans="2:10" x14ac:dyDescent="0.2">
      <c r="B58" s="66" t="s">
        <v>2492</v>
      </c>
      <c r="C58" s="49" t="s">
        <v>2493</v>
      </c>
      <c r="D58" s="50"/>
      <c r="E58" s="51"/>
      <c r="F58" s="52">
        <f t="shared" si="7"/>
        <v>0</v>
      </c>
      <c r="G58" s="53">
        <v>0</v>
      </c>
      <c r="H58" s="54">
        <f>'SO 10  KL'!C23</f>
        <v>0</v>
      </c>
      <c r="I58" s="53">
        <f t="shared" si="5"/>
        <v>0</v>
      </c>
      <c r="J58" s="47" t="str">
        <f t="shared" si="6"/>
        <v/>
      </c>
    </row>
    <row r="59" spans="2:10" x14ac:dyDescent="0.2">
      <c r="B59" s="55" t="s">
        <v>14</v>
      </c>
      <c r="C59" s="56"/>
      <c r="D59" s="57"/>
      <c r="E59" s="58"/>
      <c r="F59" s="59">
        <f>SUM(F44:F58)</f>
        <v>0</v>
      </c>
      <c r="G59" s="68">
        <f>SUM(G44:G58)</f>
        <v>0</v>
      </c>
      <c r="H59" s="59">
        <f>SUM(H44:H58)</f>
        <v>0</v>
      </c>
      <c r="I59" s="68">
        <f>SUM(I44:I58)</f>
        <v>0</v>
      </c>
      <c r="J59" s="60" t="str">
        <f t="shared" ref="J59" si="8">IF(CelkemObjekty=0,"",F59/CelkemObjekty*100)</f>
        <v/>
      </c>
    </row>
    <row r="60" spans="2:10" ht="9" customHeight="1" x14ac:dyDescent="0.2"/>
    <row r="61" spans="2:10" ht="6" customHeight="1" x14ac:dyDescent="0.2"/>
    <row r="62" spans="2:10" ht="3" customHeight="1" x14ac:dyDescent="0.2"/>
    <row r="63" spans="2:10" ht="6.75" customHeight="1" x14ac:dyDescent="0.2"/>
    <row r="65" spans="2:10" ht="2.25" customHeight="1" x14ac:dyDescent="0.2"/>
    <row r="66" spans="2:10" ht="1.5" customHeight="1" x14ac:dyDescent="0.2"/>
    <row r="67" spans="2:10" ht="0.75" customHeight="1" x14ac:dyDescent="0.2"/>
    <row r="68" spans="2:10" ht="0.75" customHeight="1" x14ac:dyDescent="0.2"/>
    <row r="69" spans="2:10" ht="0.75" customHeight="1" x14ac:dyDescent="0.2"/>
    <row r="70" spans="2:10" ht="18" x14ac:dyDescent="0.25">
      <c r="B70" s="5" t="s">
        <v>23</v>
      </c>
      <c r="C70" s="33"/>
      <c r="D70" s="33"/>
      <c r="E70" s="33"/>
      <c r="F70" s="33"/>
      <c r="G70" s="33"/>
      <c r="H70" s="33"/>
      <c r="I70" s="33"/>
      <c r="J70" s="33"/>
    </row>
    <row r="72" spans="2:10" x14ac:dyDescent="0.2">
      <c r="B72" s="35" t="s">
        <v>24</v>
      </c>
      <c r="C72" s="36"/>
      <c r="D72" s="36"/>
      <c r="E72" s="69"/>
      <c r="F72" s="70"/>
      <c r="G72" s="39"/>
      <c r="H72" s="38" t="s">
        <v>12</v>
      </c>
      <c r="I72" s="1"/>
      <c r="J72" s="1"/>
    </row>
    <row r="73" spans="2:10" x14ac:dyDescent="0.2">
      <c r="B73" s="40" t="s">
        <v>869</v>
      </c>
      <c r="C73" s="41"/>
      <c r="D73" s="42"/>
      <c r="E73" s="71"/>
      <c r="F73" s="72"/>
      <c r="G73" s="45"/>
      <c r="H73" s="46">
        <v>0</v>
      </c>
      <c r="I73" s="1"/>
      <c r="J73" s="1"/>
    </row>
    <row r="74" spans="2:10" x14ac:dyDescent="0.2">
      <c r="B74" s="48" t="s">
        <v>870</v>
      </c>
      <c r="C74" s="49"/>
      <c r="D74" s="50"/>
      <c r="E74" s="73"/>
      <c r="F74" s="74"/>
      <c r="G74" s="53"/>
      <c r="H74" s="54">
        <v>0</v>
      </c>
      <c r="I74" s="1"/>
      <c r="J74" s="1"/>
    </row>
    <row r="75" spans="2:10" x14ac:dyDescent="0.2">
      <c r="B75" s="48" t="s">
        <v>871</v>
      </c>
      <c r="C75" s="49"/>
      <c r="D75" s="50"/>
      <c r="E75" s="73"/>
      <c r="F75" s="74"/>
      <c r="G75" s="53"/>
      <c r="H75" s="54">
        <v>0</v>
      </c>
      <c r="I75" s="1"/>
      <c r="J75" s="1"/>
    </row>
    <row r="76" spans="2:10" x14ac:dyDescent="0.2">
      <c r="B76" s="48" t="s">
        <v>872</v>
      </c>
      <c r="C76" s="49"/>
      <c r="D76" s="50"/>
      <c r="E76" s="73"/>
      <c r="F76" s="74"/>
      <c r="G76" s="53"/>
      <c r="H76" s="54">
        <v>0</v>
      </c>
      <c r="I76" s="1"/>
      <c r="J76" s="1"/>
    </row>
    <row r="77" spans="2:10" x14ac:dyDescent="0.2">
      <c r="B77" s="55" t="s">
        <v>14</v>
      </c>
      <c r="C77" s="56"/>
      <c r="D77" s="57"/>
      <c r="E77" s="75"/>
      <c r="F77" s="76"/>
      <c r="G77" s="68"/>
      <c r="H77" s="59">
        <f>SUM(H73:H76)</f>
        <v>0</v>
      </c>
      <c r="I77" s="1"/>
      <c r="J77" s="1"/>
    </row>
    <row r="78" spans="2:10" x14ac:dyDescent="0.2">
      <c r="I78" s="1"/>
      <c r="J78" s="1"/>
    </row>
    <row r="80" spans="2:10" ht="228" customHeight="1" x14ac:dyDescent="0.2">
      <c r="B80" s="364" t="s">
        <v>2735</v>
      </c>
      <c r="C80" s="365"/>
      <c r="D80" s="365"/>
      <c r="E80" s="365"/>
      <c r="F80" s="365"/>
      <c r="G80" s="365"/>
      <c r="H80" s="365"/>
      <c r="I80" s="365"/>
      <c r="J80" s="365"/>
    </row>
    <row r="82" spans="2:10" ht="34.5" customHeight="1" x14ac:dyDescent="0.2">
      <c r="B82" s="363" t="s">
        <v>2739</v>
      </c>
      <c r="C82" s="363"/>
      <c r="D82" s="363"/>
      <c r="E82" s="363"/>
      <c r="F82" s="363"/>
      <c r="G82" s="363"/>
      <c r="H82" s="363"/>
      <c r="I82" s="363"/>
      <c r="J82" s="363"/>
    </row>
  </sheetData>
  <sortState ref="B831:K911">
    <sortCondition ref="B831"/>
  </sortState>
  <mergeCells count="16">
    <mergeCell ref="B82:J82"/>
    <mergeCell ref="B80:J80"/>
    <mergeCell ref="B2:G2"/>
    <mergeCell ref="B12:F15"/>
    <mergeCell ref="G12:J15"/>
    <mergeCell ref="B5:J5"/>
    <mergeCell ref="B8:G8"/>
    <mergeCell ref="B10:G10"/>
    <mergeCell ref="B6:M6"/>
    <mergeCell ref="B11:G11"/>
    <mergeCell ref="B3:G3"/>
    <mergeCell ref="I18:J18"/>
    <mergeCell ref="I19:J19"/>
    <mergeCell ref="I20:J20"/>
    <mergeCell ref="I21:J21"/>
    <mergeCell ref="I22:J22"/>
  </mergeCells>
  <pageMargins left="0.39370078740157483" right="0.19685039370078741" top="0.39370078740157483" bottom="0.39370078740157483" header="0" footer="0.19685039370078741"/>
  <pageSetup paperSize="9" scale="99" fitToHeight="9999" orientation="portrait" horizontalDpi="300" verticalDpi="300" r:id="rId1"/>
  <headerFooter alignWithMargins="0">
    <oddFooter>&amp;L&amp;9Zpracováno programem &amp;"Arial CE,Tučné"BUILDpower,  © RTS, a.s.&amp;R&amp;9Stránka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B139"/>
  <sheetViews>
    <sheetView showGridLines="0" showZeros="0" view="pageBreakPreview" topLeftCell="A13" zoomScaleNormal="100" zoomScaleSheetLayoutView="100" workbookViewId="0">
      <selection activeCell="C70" sqref="C70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01 3 Rek'!H1</f>
        <v>3</v>
      </c>
      <c r="G3" s="223"/>
    </row>
    <row r="4" spans="1:80" ht="13.5" thickBot="1" x14ac:dyDescent="0.25">
      <c r="A4" s="436" t="s">
        <v>69</v>
      </c>
      <c r="B4" s="414"/>
      <c r="C4" s="176" t="s">
        <v>100</v>
      </c>
      <c r="D4" s="224"/>
      <c r="E4" s="437" t="str">
        <f>'SO 01 3 Rek'!G2</f>
        <v>Ústřední topení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1024</v>
      </c>
      <c r="C7" s="235" t="s">
        <v>1025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1027</v>
      </c>
      <c r="C8" s="246" t="s">
        <v>1028</v>
      </c>
      <c r="D8" s="247" t="s">
        <v>154</v>
      </c>
      <c r="E8" s="248">
        <v>2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7</v>
      </c>
    </row>
    <row r="9" spans="1:80" x14ac:dyDescent="0.2">
      <c r="A9" s="252"/>
      <c r="B9" s="253"/>
      <c r="C9" s="420" t="s">
        <v>1029</v>
      </c>
      <c r="D9" s="421"/>
      <c r="E9" s="421"/>
      <c r="F9" s="421"/>
      <c r="G9" s="422"/>
      <c r="I9" s="254"/>
      <c r="K9" s="254"/>
      <c r="L9" s="310" t="s">
        <v>1029</v>
      </c>
      <c r="O9" s="216">
        <v>3</v>
      </c>
    </row>
    <row r="10" spans="1:80" x14ac:dyDescent="0.2">
      <c r="A10" s="244">
        <v>2</v>
      </c>
      <c r="B10" s="245" t="s">
        <v>1030</v>
      </c>
      <c r="C10" s="246" t="s">
        <v>1031</v>
      </c>
      <c r="D10" s="247" t="s">
        <v>250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7</v>
      </c>
    </row>
    <row r="11" spans="1:80" x14ac:dyDescent="0.2">
      <c r="A11" s="244">
        <v>3</v>
      </c>
      <c r="B11" s="245" t="s">
        <v>1032</v>
      </c>
      <c r="C11" s="246" t="s">
        <v>1033</v>
      </c>
      <c r="D11" s="247" t="s">
        <v>250</v>
      </c>
      <c r="E11" s="248">
        <v>1</v>
      </c>
      <c r="F11" s="248">
        <v>0</v>
      </c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16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16">
        <v>1</v>
      </c>
      <c r="CB11" s="216">
        <v>7</v>
      </c>
    </row>
    <row r="12" spans="1:80" x14ac:dyDescent="0.2">
      <c r="A12" s="244">
        <v>4</v>
      </c>
      <c r="B12" s="245" t="s">
        <v>1034</v>
      </c>
      <c r="C12" s="246" t="s">
        <v>1035</v>
      </c>
      <c r="D12" s="247" t="s">
        <v>154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16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16">
        <v>1</v>
      </c>
      <c r="CB12" s="216">
        <v>7</v>
      </c>
    </row>
    <row r="13" spans="1:80" x14ac:dyDescent="0.2">
      <c r="A13" s="252"/>
      <c r="B13" s="253"/>
      <c r="C13" s="420"/>
      <c r="D13" s="421"/>
      <c r="E13" s="421"/>
      <c r="F13" s="421"/>
      <c r="G13" s="422"/>
      <c r="I13" s="254"/>
      <c r="K13" s="254"/>
      <c r="L13" s="310"/>
      <c r="O13" s="216">
        <v>3</v>
      </c>
    </row>
    <row r="14" spans="1:80" x14ac:dyDescent="0.2">
      <c r="A14" s="244">
        <v>5</v>
      </c>
      <c r="B14" s="245" t="s">
        <v>1036</v>
      </c>
      <c r="C14" s="246" t="s">
        <v>1037</v>
      </c>
      <c r="D14" s="247" t="s">
        <v>154</v>
      </c>
      <c r="E14" s="248">
        <v>2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7</v>
      </c>
    </row>
    <row r="15" spans="1:80" ht="22.5" x14ac:dyDescent="0.2">
      <c r="A15" s="252"/>
      <c r="B15" s="253"/>
      <c r="C15" s="420" t="s">
        <v>2728</v>
      </c>
      <c r="D15" s="421"/>
      <c r="E15" s="421"/>
      <c r="F15" s="421"/>
      <c r="G15" s="422"/>
      <c r="I15" s="254"/>
      <c r="K15" s="254"/>
      <c r="L15" s="310" t="s">
        <v>1038</v>
      </c>
      <c r="O15" s="216">
        <v>3</v>
      </c>
    </row>
    <row r="16" spans="1:80" x14ac:dyDescent="0.2">
      <c r="A16" s="244">
        <v>6</v>
      </c>
      <c r="B16" s="245" t="s">
        <v>1039</v>
      </c>
      <c r="C16" s="246" t="s">
        <v>1040</v>
      </c>
      <c r="D16" s="247" t="s">
        <v>250</v>
      </c>
      <c r="E16" s="248">
        <v>1</v>
      </c>
      <c r="F16" s="248">
        <v>0</v>
      </c>
      <c r="G16" s="249">
        <f t="shared" ref="G16:G35" si="0">E16*F16</f>
        <v>0</v>
      </c>
      <c r="H16" s="250">
        <v>0</v>
      </c>
      <c r="I16" s="251">
        <f t="shared" ref="I16:I35" si="1">E16*H16</f>
        <v>0</v>
      </c>
      <c r="J16" s="250">
        <v>0</v>
      </c>
      <c r="K16" s="251">
        <f t="shared" ref="K16:K35" si="2">E16*J16</f>
        <v>0</v>
      </c>
      <c r="O16" s="216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ref="BA16:BA35" si="3">IF(AZ16=1,G16,0)</f>
        <v>0</v>
      </c>
      <c r="BB16" s="216">
        <f t="shared" ref="BB16:BB35" si="4">IF(AZ16=2,G16,0)</f>
        <v>0</v>
      </c>
      <c r="BC16" s="216">
        <f t="shared" ref="BC16:BC35" si="5">IF(AZ16=3,G16,0)</f>
        <v>0</v>
      </c>
      <c r="BD16" s="216">
        <f t="shared" ref="BD16:BD35" si="6">IF(AZ16=4,G16,0)</f>
        <v>0</v>
      </c>
      <c r="BE16" s="216">
        <f t="shared" ref="BE16:BE35" si="7">IF(AZ16=5,G16,0)</f>
        <v>0</v>
      </c>
      <c r="CA16" s="216">
        <v>1</v>
      </c>
      <c r="CB16" s="216">
        <v>7</v>
      </c>
    </row>
    <row r="17" spans="1:80" x14ac:dyDescent="0.2">
      <c r="A17" s="244">
        <v>7</v>
      </c>
      <c r="B17" s="245" t="s">
        <v>1041</v>
      </c>
      <c r="C17" s="246" t="s">
        <v>1042</v>
      </c>
      <c r="D17" s="247" t="s">
        <v>250</v>
      </c>
      <c r="E17" s="248">
        <v>2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16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16">
        <v>1</v>
      </c>
      <c r="CB17" s="216">
        <v>7</v>
      </c>
    </row>
    <row r="18" spans="1:80" x14ac:dyDescent="0.2">
      <c r="A18" s="244">
        <v>8</v>
      </c>
      <c r="B18" s="245" t="s">
        <v>1043</v>
      </c>
      <c r="C18" s="246" t="s">
        <v>1044</v>
      </c>
      <c r="D18" s="247" t="s">
        <v>154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16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16">
        <v>1</v>
      </c>
      <c r="CB18" s="216">
        <v>7</v>
      </c>
    </row>
    <row r="19" spans="1:80" x14ac:dyDescent="0.2">
      <c r="A19" s="244">
        <v>9</v>
      </c>
      <c r="B19" s="245" t="s">
        <v>1045</v>
      </c>
      <c r="C19" s="246" t="s">
        <v>2729</v>
      </c>
      <c r="D19" s="247" t="s">
        <v>250</v>
      </c>
      <c r="E19" s="248">
        <v>2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16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16">
        <v>1</v>
      </c>
      <c r="CB19" s="216">
        <v>7</v>
      </c>
    </row>
    <row r="20" spans="1:80" x14ac:dyDescent="0.2">
      <c r="A20" s="244">
        <v>10</v>
      </c>
      <c r="B20" s="245" t="s">
        <v>1046</v>
      </c>
      <c r="C20" s="246" t="s">
        <v>2730</v>
      </c>
      <c r="D20" s="247" t="s">
        <v>250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16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16">
        <v>1</v>
      </c>
      <c r="CB20" s="216">
        <v>7</v>
      </c>
    </row>
    <row r="21" spans="1:80" x14ac:dyDescent="0.2">
      <c r="A21" s="244">
        <v>11</v>
      </c>
      <c r="B21" s="245" t="s">
        <v>1047</v>
      </c>
      <c r="C21" s="246" t="s">
        <v>1048</v>
      </c>
      <c r="D21" s="247" t="s">
        <v>250</v>
      </c>
      <c r="E21" s="248">
        <v>5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16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16">
        <v>1</v>
      </c>
      <c r="CB21" s="216">
        <v>7</v>
      </c>
    </row>
    <row r="22" spans="1:80" x14ac:dyDescent="0.2">
      <c r="A22" s="244">
        <v>12</v>
      </c>
      <c r="B22" s="245" t="s">
        <v>1049</v>
      </c>
      <c r="C22" s="246" t="s">
        <v>1050</v>
      </c>
      <c r="D22" s="247" t="s">
        <v>250</v>
      </c>
      <c r="E22" s="248">
        <v>1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16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16">
        <v>1</v>
      </c>
      <c r="CB22" s="216">
        <v>7</v>
      </c>
    </row>
    <row r="23" spans="1:80" x14ac:dyDescent="0.2">
      <c r="A23" s="244">
        <v>13</v>
      </c>
      <c r="B23" s="245" t="s">
        <v>1051</v>
      </c>
      <c r="C23" s="246" t="s">
        <v>1052</v>
      </c>
      <c r="D23" s="247" t="s">
        <v>250</v>
      </c>
      <c r="E23" s="248">
        <v>9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16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16">
        <v>1</v>
      </c>
      <c r="CB23" s="216">
        <v>7</v>
      </c>
    </row>
    <row r="24" spans="1:80" x14ac:dyDescent="0.2">
      <c r="A24" s="244">
        <v>14</v>
      </c>
      <c r="B24" s="245" t="s">
        <v>1053</v>
      </c>
      <c r="C24" s="246" t="s">
        <v>1054</v>
      </c>
      <c r="D24" s="247" t="s">
        <v>250</v>
      </c>
      <c r="E24" s="248">
        <v>3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16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16">
        <v>1</v>
      </c>
      <c r="CB24" s="216">
        <v>7</v>
      </c>
    </row>
    <row r="25" spans="1:80" x14ac:dyDescent="0.2">
      <c r="A25" s="244">
        <v>15</v>
      </c>
      <c r="B25" s="245" t="s">
        <v>1055</v>
      </c>
      <c r="C25" s="246" t="s">
        <v>1056</v>
      </c>
      <c r="D25" s="247" t="s">
        <v>250</v>
      </c>
      <c r="E25" s="248">
        <v>4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16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16">
        <v>1</v>
      </c>
      <c r="CB25" s="216">
        <v>7</v>
      </c>
    </row>
    <row r="26" spans="1:80" x14ac:dyDescent="0.2">
      <c r="A26" s="244">
        <v>16</v>
      </c>
      <c r="B26" s="245" t="s">
        <v>1057</v>
      </c>
      <c r="C26" s="246" t="s">
        <v>1058</v>
      </c>
      <c r="D26" s="247" t="s">
        <v>250</v>
      </c>
      <c r="E26" s="248">
        <v>8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16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16">
        <v>1</v>
      </c>
      <c r="CB26" s="216">
        <v>7</v>
      </c>
    </row>
    <row r="27" spans="1:80" x14ac:dyDescent="0.2">
      <c r="A27" s="244">
        <v>17</v>
      </c>
      <c r="B27" s="245" t="s">
        <v>1059</v>
      </c>
      <c r="C27" s="246" t="s">
        <v>1060</v>
      </c>
      <c r="D27" s="247" t="s">
        <v>250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16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16">
        <v>1</v>
      </c>
      <c r="CB27" s="216">
        <v>7</v>
      </c>
    </row>
    <row r="28" spans="1:80" x14ac:dyDescent="0.2">
      <c r="A28" s="244">
        <v>18</v>
      </c>
      <c r="B28" s="245" t="s">
        <v>1061</v>
      </c>
      <c r="C28" s="246" t="s">
        <v>1062</v>
      </c>
      <c r="D28" s="247" t="s">
        <v>250</v>
      </c>
      <c r="E28" s="248">
        <v>1</v>
      </c>
      <c r="F28" s="248">
        <v>0</v>
      </c>
      <c r="G28" s="249">
        <f t="shared" si="0"/>
        <v>0</v>
      </c>
      <c r="H28" s="250">
        <v>0</v>
      </c>
      <c r="I28" s="251">
        <f t="shared" si="1"/>
        <v>0</v>
      </c>
      <c r="J28" s="250">
        <v>0</v>
      </c>
      <c r="K28" s="251">
        <f t="shared" si="2"/>
        <v>0</v>
      </c>
      <c r="O28" s="216">
        <v>2</v>
      </c>
      <c r="AA28" s="216">
        <v>1</v>
      </c>
      <c r="AB28" s="216">
        <v>7</v>
      </c>
      <c r="AC28" s="216">
        <v>7</v>
      </c>
      <c r="AZ28" s="216">
        <v>2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16">
        <v>1</v>
      </c>
      <c r="CB28" s="216">
        <v>7</v>
      </c>
    </row>
    <row r="29" spans="1:80" x14ac:dyDescent="0.2">
      <c r="A29" s="244">
        <v>19</v>
      </c>
      <c r="B29" s="245" t="s">
        <v>1063</v>
      </c>
      <c r="C29" s="246" t="s">
        <v>1064</v>
      </c>
      <c r="D29" s="247" t="s">
        <v>250</v>
      </c>
      <c r="E29" s="248">
        <v>2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16">
        <v>2</v>
      </c>
      <c r="AA29" s="216">
        <v>1</v>
      </c>
      <c r="AB29" s="216">
        <v>7</v>
      </c>
      <c r="AC29" s="216">
        <v>7</v>
      </c>
      <c r="AZ29" s="216">
        <v>2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16">
        <v>1</v>
      </c>
      <c r="CB29" s="216">
        <v>7</v>
      </c>
    </row>
    <row r="30" spans="1:80" x14ac:dyDescent="0.2">
      <c r="A30" s="244">
        <v>20</v>
      </c>
      <c r="B30" s="245" t="s">
        <v>1065</v>
      </c>
      <c r="C30" s="246" t="s">
        <v>1066</v>
      </c>
      <c r="D30" s="247" t="s">
        <v>250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16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16">
        <v>1</v>
      </c>
      <c r="CB30" s="216">
        <v>7</v>
      </c>
    </row>
    <row r="31" spans="1:80" x14ac:dyDescent="0.2">
      <c r="A31" s="244">
        <v>21</v>
      </c>
      <c r="B31" s="245" t="s">
        <v>1067</v>
      </c>
      <c r="C31" s="246" t="s">
        <v>1068</v>
      </c>
      <c r="D31" s="247" t="s">
        <v>250</v>
      </c>
      <c r="E31" s="248">
        <v>4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16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16">
        <v>1</v>
      </c>
      <c r="CB31" s="216">
        <v>7</v>
      </c>
    </row>
    <row r="32" spans="1:80" x14ac:dyDescent="0.2">
      <c r="A32" s="244">
        <v>22</v>
      </c>
      <c r="B32" s="245" t="s">
        <v>1069</v>
      </c>
      <c r="C32" s="246" t="s">
        <v>1070</v>
      </c>
      <c r="D32" s="247" t="s">
        <v>250</v>
      </c>
      <c r="E32" s="248">
        <v>6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16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16">
        <v>1</v>
      </c>
      <c r="CB32" s="216">
        <v>7</v>
      </c>
    </row>
    <row r="33" spans="1:80" ht="22.5" x14ac:dyDescent="0.2">
      <c r="A33" s="244">
        <v>23</v>
      </c>
      <c r="B33" s="245" t="s">
        <v>1071</v>
      </c>
      <c r="C33" s="246" t="s">
        <v>1072</v>
      </c>
      <c r="D33" s="247" t="s">
        <v>250</v>
      </c>
      <c r="E33" s="248">
        <v>2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16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16">
        <v>1</v>
      </c>
      <c r="CB33" s="216">
        <v>7</v>
      </c>
    </row>
    <row r="34" spans="1:80" x14ac:dyDescent="0.2">
      <c r="A34" s="244">
        <v>24</v>
      </c>
      <c r="B34" s="245" t="s">
        <v>1073</v>
      </c>
      <c r="C34" s="246" t="s">
        <v>1074</v>
      </c>
      <c r="D34" s="247" t="s">
        <v>250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16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16">
        <v>1</v>
      </c>
      <c r="CB34" s="216">
        <v>7</v>
      </c>
    </row>
    <row r="35" spans="1:80" ht="22.5" x14ac:dyDescent="0.2">
      <c r="A35" s="244">
        <v>25</v>
      </c>
      <c r="B35" s="245" t="s">
        <v>1075</v>
      </c>
      <c r="C35" s="246" t="s">
        <v>1076</v>
      </c>
      <c r="D35" s="247" t="s">
        <v>154</v>
      </c>
      <c r="E35" s="248">
        <v>21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16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16">
        <v>1</v>
      </c>
      <c r="CB35" s="216">
        <v>7</v>
      </c>
    </row>
    <row r="36" spans="1:80" x14ac:dyDescent="0.2">
      <c r="A36" s="259"/>
      <c r="B36" s="260" t="s">
        <v>94</v>
      </c>
      <c r="C36" s="261" t="s">
        <v>1026</v>
      </c>
      <c r="D36" s="262"/>
      <c r="E36" s="263"/>
      <c r="F36" s="264"/>
      <c r="G36" s="265">
        <f>SUM(G7:G35)</f>
        <v>0</v>
      </c>
      <c r="H36" s="266"/>
      <c r="I36" s="267">
        <f>SUM(I7:I35)</f>
        <v>0</v>
      </c>
      <c r="J36" s="266"/>
      <c r="K36" s="267">
        <f>SUM(K7:K35)</f>
        <v>0</v>
      </c>
      <c r="O36" s="216">
        <v>4</v>
      </c>
      <c r="BA36" s="268">
        <f>SUM(BA7:BA35)</f>
        <v>0</v>
      </c>
      <c r="BB36" s="268">
        <f>SUM(BB7:BB35)</f>
        <v>0</v>
      </c>
      <c r="BC36" s="268">
        <f>SUM(BC7:BC35)</f>
        <v>0</v>
      </c>
      <c r="BD36" s="268">
        <f>SUM(BD7:BD35)</f>
        <v>0</v>
      </c>
      <c r="BE36" s="268">
        <f>SUM(BE7:BE35)</f>
        <v>0</v>
      </c>
    </row>
    <row r="37" spans="1:80" x14ac:dyDescent="0.2">
      <c r="A37" s="233" t="s">
        <v>90</v>
      </c>
      <c r="B37" s="234" t="s">
        <v>1077</v>
      </c>
      <c r="C37" s="235" t="s">
        <v>1078</v>
      </c>
      <c r="D37" s="236"/>
      <c r="E37" s="237"/>
      <c r="F37" s="237"/>
      <c r="G37" s="238"/>
      <c r="H37" s="239"/>
      <c r="I37" s="240"/>
      <c r="J37" s="241"/>
      <c r="K37" s="242"/>
      <c r="O37" s="216">
        <v>1</v>
      </c>
    </row>
    <row r="38" spans="1:80" ht="22.5" x14ac:dyDescent="0.2">
      <c r="A38" s="244">
        <v>26</v>
      </c>
      <c r="B38" s="245" t="s">
        <v>1080</v>
      </c>
      <c r="C38" s="246" t="s">
        <v>1081</v>
      </c>
      <c r="D38" s="247" t="s">
        <v>164</v>
      </c>
      <c r="E38" s="248">
        <v>6</v>
      </c>
      <c r="F38" s="248">
        <v>0</v>
      </c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16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16">
        <v>1</v>
      </c>
      <c r="CB38" s="216">
        <v>7</v>
      </c>
    </row>
    <row r="39" spans="1:80" ht="22.5" x14ac:dyDescent="0.2">
      <c r="A39" s="252"/>
      <c r="B39" s="253"/>
      <c r="C39" s="420" t="s">
        <v>1082</v>
      </c>
      <c r="D39" s="421"/>
      <c r="E39" s="421"/>
      <c r="F39" s="421"/>
      <c r="G39" s="422"/>
      <c r="I39" s="254"/>
      <c r="K39" s="254"/>
      <c r="L39" s="310" t="s">
        <v>1082</v>
      </c>
      <c r="O39" s="216">
        <v>3</v>
      </c>
    </row>
    <row r="40" spans="1:80" ht="22.5" x14ac:dyDescent="0.2">
      <c r="A40" s="244">
        <v>27</v>
      </c>
      <c r="B40" s="245" t="s">
        <v>1083</v>
      </c>
      <c r="C40" s="246" t="s">
        <v>1084</v>
      </c>
      <c r="D40" s="247" t="s">
        <v>164</v>
      </c>
      <c r="E40" s="248">
        <v>35</v>
      </c>
      <c r="F40" s="248">
        <v>0</v>
      </c>
      <c r="G40" s="249">
        <f t="shared" ref="G40:G48" si="8">E40*F40</f>
        <v>0</v>
      </c>
      <c r="H40" s="250">
        <v>0</v>
      </c>
      <c r="I40" s="251">
        <f t="shared" ref="I40:I48" si="9">E40*H40</f>
        <v>0</v>
      </c>
      <c r="J40" s="250">
        <v>0</v>
      </c>
      <c r="K40" s="251">
        <f t="shared" ref="K40:K48" si="10">E40*J40</f>
        <v>0</v>
      </c>
      <c r="O40" s="216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ref="BA40:BA48" si="11">IF(AZ40=1,G40,0)</f>
        <v>0</v>
      </c>
      <c r="BB40" s="216">
        <f t="shared" ref="BB40:BB48" si="12">IF(AZ40=2,G40,0)</f>
        <v>0</v>
      </c>
      <c r="BC40" s="216">
        <f t="shared" ref="BC40:BC48" si="13">IF(AZ40=3,G40,0)</f>
        <v>0</v>
      </c>
      <c r="BD40" s="216">
        <f t="shared" ref="BD40:BD48" si="14">IF(AZ40=4,G40,0)</f>
        <v>0</v>
      </c>
      <c r="BE40" s="216">
        <f t="shared" ref="BE40:BE48" si="15">IF(AZ40=5,G40,0)</f>
        <v>0</v>
      </c>
      <c r="CA40" s="216">
        <v>1</v>
      </c>
      <c r="CB40" s="216">
        <v>7</v>
      </c>
    </row>
    <row r="41" spans="1:80" ht="22.5" x14ac:dyDescent="0.2">
      <c r="A41" s="244">
        <v>28</v>
      </c>
      <c r="B41" s="245" t="s">
        <v>1085</v>
      </c>
      <c r="C41" s="246" t="s">
        <v>1086</v>
      </c>
      <c r="D41" s="247" t="s">
        <v>164</v>
      </c>
      <c r="E41" s="248">
        <v>170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16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16">
        <v>1</v>
      </c>
      <c r="CB41" s="216">
        <v>7</v>
      </c>
    </row>
    <row r="42" spans="1:80" ht="22.5" x14ac:dyDescent="0.2">
      <c r="A42" s="244">
        <v>29</v>
      </c>
      <c r="B42" s="245" t="s">
        <v>1087</v>
      </c>
      <c r="C42" s="246" t="s">
        <v>1088</v>
      </c>
      <c r="D42" s="247" t="s">
        <v>164</v>
      </c>
      <c r="E42" s="248">
        <v>60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16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16">
        <v>1</v>
      </c>
      <c r="CB42" s="216">
        <v>7</v>
      </c>
    </row>
    <row r="43" spans="1:80" ht="22.5" x14ac:dyDescent="0.2">
      <c r="A43" s="244">
        <v>30</v>
      </c>
      <c r="B43" s="245" t="s">
        <v>1089</v>
      </c>
      <c r="C43" s="246" t="s">
        <v>1090</v>
      </c>
      <c r="D43" s="247" t="s">
        <v>164</v>
      </c>
      <c r="E43" s="248">
        <v>65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16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16">
        <v>1</v>
      </c>
      <c r="CB43" s="216">
        <v>7</v>
      </c>
    </row>
    <row r="44" spans="1:80" ht="22.5" x14ac:dyDescent="0.2">
      <c r="A44" s="244">
        <v>31</v>
      </c>
      <c r="B44" s="245" t="s">
        <v>1091</v>
      </c>
      <c r="C44" s="246" t="s">
        <v>1092</v>
      </c>
      <c r="D44" s="247" t="s">
        <v>164</v>
      </c>
      <c r="E44" s="248">
        <v>76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16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16">
        <v>1</v>
      </c>
      <c r="CB44" s="216">
        <v>7</v>
      </c>
    </row>
    <row r="45" spans="1:80" ht="22.5" x14ac:dyDescent="0.2">
      <c r="A45" s="244">
        <v>32</v>
      </c>
      <c r="B45" s="245" t="s">
        <v>1093</v>
      </c>
      <c r="C45" s="246" t="s">
        <v>1094</v>
      </c>
      <c r="D45" s="247" t="s">
        <v>164</v>
      </c>
      <c r="E45" s="248">
        <v>130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16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16">
        <v>1</v>
      </c>
      <c r="CB45" s="216">
        <v>7</v>
      </c>
    </row>
    <row r="46" spans="1:80" ht="22.5" x14ac:dyDescent="0.2">
      <c r="A46" s="244">
        <v>33</v>
      </c>
      <c r="B46" s="245" t="s">
        <v>1095</v>
      </c>
      <c r="C46" s="246" t="s">
        <v>1096</v>
      </c>
      <c r="D46" s="247" t="s">
        <v>250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16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16">
        <v>1</v>
      </c>
      <c r="CB46" s="216">
        <v>7</v>
      </c>
    </row>
    <row r="47" spans="1:80" ht="22.5" x14ac:dyDescent="0.2">
      <c r="A47" s="244">
        <v>34</v>
      </c>
      <c r="B47" s="245" t="s">
        <v>1097</v>
      </c>
      <c r="C47" s="246" t="s">
        <v>1098</v>
      </c>
      <c r="D47" s="247" t="s">
        <v>250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16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16">
        <v>1</v>
      </c>
      <c r="CB47" s="216">
        <v>7</v>
      </c>
    </row>
    <row r="48" spans="1:80" ht="22.5" x14ac:dyDescent="0.2">
      <c r="A48" s="244">
        <v>35</v>
      </c>
      <c r="B48" s="245" t="s">
        <v>1099</v>
      </c>
      <c r="C48" s="246" t="s">
        <v>1100</v>
      </c>
      <c r="D48" s="247" t="s">
        <v>250</v>
      </c>
      <c r="E48" s="248">
        <v>2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16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16">
        <v>1</v>
      </c>
      <c r="CB48" s="216">
        <v>7</v>
      </c>
    </row>
    <row r="49" spans="1:80" x14ac:dyDescent="0.2">
      <c r="A49" s="252"/>
      <c r="B49" s="253"/>
      <c r="C49" s="420" t="s">
        <v>1101</v>
      </c>
      <c r="D49" s="421"/>
      <c r="E49" s="421"/>
      <c r="F49" s="421"/>
      <c r="G49" s="422"/>
      <c r="I49" s="254"/>
      <c r="K49" s="254"/>
      <c r="L49" s="310" t="s">
        <v>1101</v>
      </c>
      <c r="O49" s="216">
        <v>3</v>
      </c>
    </row>
    <row r="50" spans="1:80" x14ac:dyDescent="0.2">
      <c r="A50" s="252"/>
      <c r="B50" s="253"/>
      <c r="C50" s="420" t="s">
        <v>1102</v>
      </c>
      <c r="D50" s="421"/>
      <c r="E50" s="421"/>
      <c r="F50" s="421"/>
      <c r="G50" s="422"/>
      <c r="I50" s="254"/>
      <c r="K50" s="254"/>
      <c r="L50" s="310" t="s">
        <v>1102</v>
      </c>
      <c r="O50" s="216">
        <v>3</v>
      </c>
    </row>
    <row r="51" spans="1:80" x14ac:dyDescent="0.2">
      <c r="A51" s="252"/>
      <c r="B51" s="253"/>
      <c r="C51" s="420"/>
      <c r="D51" s="421"/>
      <c r="E51" s="421"/>
      <c r="F51" s="421"/>
      <c r="G51" s="422"/>
      <c r="I51" s="254"/>
      <c r="K51" s="254"/>
      <c r="L51" s="310"/>
      <c r="O51" s="216">
        <v>3</v>
      </c>
    </row>
    <row r="52" spans="1:80" ht="22.5" x14ac:dyDescent="0.2">
      <c r="A52" s="244">
        <v>36</v>
      </c>
      <c r="B52" s="245" t="s">
        <v>1103</v>
      </c>
      <c r="C52" s="246" t="s">
        <v>1104</v>
      </c>
      <c r="D52" s="247" t="s">
        <v>250</v>
      </c>
      <c r="E52" s="248">
        <v>4</v>
      </c>
      <c r="F52" s="248">
        <v>0</v>
      </c>
      <c r="G52" s="249">
        <f>E52*F52</f>
        <v>0</v>
      </c>
      <c r="H52" s="250">
        <v>0</v>
      </c>
      <c r="I52" s="251">
        <f>E52*H52</f>
        <v>0</v>
      </c>
      <c r="J52" s="250">
        <v>0</v>
      </c>
      <c r="K52" s="251">
        <f>E52*J52</f>
        <v>0</v>
      </c>
      <c r="O52" s="216">
        <v>2</v>
      </c>
      <c r="AA52" s="216">
        <v>1</v>
      </c>
      <c r="AB52" s="216">
        <v>7</v>
      </c>
      <c r="AC52" s="216">
        <v>7</v>
      </c>
      <c r="AZ52" s="216">
        <v>2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16">
        <v>1</v>
      </c>
      <c r="CB52" s="216">
        <v>7</v>
      </c>
    </row>
    <row r="53" spans="1:80" x14ac:dyDescent="0.2">
      <c r="A53" s="252"/>
      <c r="B53" s="253"/>
      <c r="C53" s="420" t="s">
        <v>1101</v>
      </c>
      <c r="D53" s="421"/>
      <c r="E53" s="421"/>
      <c r="F53" s="421"/>
      <c r="G53" s="422"/>
      <c r="I53" s="254"/>
      <c r="K53" s="254"/>
      <c r="L53" s="310" t="s">
        <v>1101</v>
      </c>
      <c r="O53" s="216">
        <v>3</v>
      </c>
    </row>
    <row r="54" spans="1:80" x14ac:dyDescent="0.2">
      <c r="A54" s="252"/>
      <c r="B54" s="253"/>
      <c r="C54" s="420" t="s">
        <v>1102</v>
      </c>
      <c r="D54" s="421"/>
      <c r="E54" s="421"/>
      <c r="F54" s="421"/>
      <c r="G54" s="422"/>
      <c r="I54" s="254"/>
      <c r="K54" s="254"/>
      <c r="L54" s="310" t="s">
        <v>1102</v>
      </c>
      <c r="O54" s="216">
        <v>3</v>
      </c>
    </row>
    <row r="55" spans="1:80" ht="22.5" x14ac:dyDescent="0.2">
      <c r="A55" s="244">
        <v>37</v>
      </c>
      <c r="B55" s="245" t="s">
        <v>1105</v>
      </c>
      <c r="C55" s="246" t="s">
        <v>1096</v>
      </c>
      <c r="D55" s="247" t="s">
        <v>250</v>
      </c>
      <c r="E55" s="248">
        <v>2</v>
      </c>
      <c r="F55" s="248">
        <v>0</v>
      </c>
      <c r="G55" s="249">
        <f>E55*F55</f>
        <v>0</v>
      </c>
      <c r="H55" s="250">
        <v>0</v>
      </c>
      <c r="I55" s="251">
        <f>E55*H55</f>
        <v>0</v>
      </c>
      <c r="J55" s="250">
        <v>0</v>
      </c>
      <c r="K55" s="251">
        <f>E55*J55</f>
        <v>0</v>
      </c>
      <c r="O55" s="216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16">
        <v>1</v>
      </c>
      <c r="CB55" s="216">
        <v>7</v>
      </c>
    </row>
    <row r="56" spans="1:80" ht="22.5" x14ac:dyDescent="0.2">
      <c r="A56" s="244">
        <v>38</v>
      </c>
      <c r="B56" s="245" t="s">
        <v>1106</v>
      </c>
      <c r="C56" s="246" t="s">
        <v>1107</v>
      </c>
      <c r="D56" s="247" t="s">
        <v>250</v>
      </c>
      <c r="E56" s="248">
        <v>10</v>
      </c>
      <c r="F56" s="248">
        <v>0</v>
      </c>
      <c r="G56" s="249">
        <f>E56*F56</f>
        <v>0</v>
      </c>
      <c r="H56" s="250">
        <v>0</v>
      </c>
      <c r="I56" s="251">
        <f>E56*H56</f>
        <v>0</v>
      </c>
      <c r="J56" s="250">
        <v>0</v>
      </c>
      <c r="K56" s="251">
        <f>E56*J56</f>
        <v>0</v>
      </c>
      <c r="O56" s="216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>IF(AZ56=1,G56,0)</f>
        <v>0</v>
      </c>
      <c r="BB56" s="216">
        <f>IF(AZ56=2,G56,0)</f>
        <v>0</v>
      </c>
      <c r="BC56" s="216">
        <f>IF(AZ56=3,G56,0)</f>
        <v>0</v>
      </c>
      <c r="BD56" s="216">
        <f>IF(AZ56=4,G56,0)</f>
        <v>0</v>
      </c>
      <c r="BE56" s="216">
        <f>IF(AZ56=5,G56,0)</f>
        <v>0</v>
      </c>
      <c r="CA56" s="216">
        <v>1</v>
      </c>
      <c r="CB56" s="216">
        <v>7</v>
      </c>
    </row>
    <row r="57" spans="1:80" x14ac:dyDescent="0.2">
      <c r="A57" s="259"/>
      <c r="B57" s="260" t="s">
        <v>94</v>
      </c>
      <c r="C57" s="261" t="s">
        <v>1079</v>
      </c>
      <c r="D57" s="262"/>
      <c r="E57" s="263"/>
      <c r="F57" s="264"/>
      <c r="G57" s="265">
        <f>SUM(G37:G56)</f>
        <v>0</v>
      </c>
      <c r="H57" s="266"/>
      <c r="I57" s="267">
        <f>SUM(I37:I56)</f>
        <v>0</v>
      </c>
      <c r="J57" s="266"/>
      <c r="K57" s="267">
        <f>SUM(K37:K56)</f>
        <v>0</v>
      </c>
      <c r="O57" s="216">
        <v>4</v>
      </c>
      <c r="BA57" s="268">
        <f>SUM(BA37:BA56)</f>
        <v>0</v>
      </c>
      <c r="BB57" s="268">
        <f>SUM(BB37:BB56)</f>
        <v>0</v>
      </c>
      <c r="BC57" s="268">
        <f>SUM(BC37:BC56)</f>
        <v>0</v>
      </c>
      <c r="BD57" s="268">
        <f>SUM(BD37:BD56)</f>
        <v>0</v>
      </c>
      <c r="BE57" s="268">
        <f>SUM(BE37:BE56)</f>
        <v>0</v>
      </c>
    </row>
    <row r="58" spans="1:80" x14ac:dyDescent="0.2">
      <c r="A58" s="233" t="s">
        <v>90</v>
      </c>
      <c r="B58" s="234" t="s">
        <v>1108</v>
      </c>
      <c r="C58" s="235" t="s">
        <v>1109</v>
      </c>
      <c r="D58" s="236"/>
      <c r="E58" s="237"/>
      <c r="F58" s="237"/>
      <c r="G58" s="238"/>
      <c r="H58" s="239"/>
      <c r="I58" s="240"/>
      <c r="J58" s="241"/>
      <c r="K58" s="242"/>
      <c r="O58" s="216">
        <v>1</v>
      </c>
    </row>
    <row r="59" spans="1:80" ht="22.5" x14ac:dyDescent="0.2">
      <c r="A59" s="244">
        <v>39</v>
      </c>
      <c r="B59" s="245" t="s">
        <v>1111</v>
      </c>
      <c r="C59" s="246" t="s">
        <v>1112</v>
      </c>
      <c r="D59" s="247" t="s">
        <v>154</v>
      </c>
      <c r="E59" s="248">
        <v>2</v>
      </c>
      <c r="F59" s="248">
        <v>0</v>
      </c>
      <c r="G59" s="249">
        <f t="shared" ref="G59:G65" si="16">E59*F59</f>
        <v>0</v>
      </c>
      <c r="H59" s="250">
        <v>0</v>
      </c>
      <c r="I59" s="251">
        <f t="shared" ref="I59:I65" si="17">E59*H59</f>
        <v>0</v>
      </c>
      <c r="J59" s="250">
        <v>0</v>
      </c>
      <c r="K59" s="251">
        <f t="shared" ref="K59:K65" si="18">E59*J59</f>
        <v>0</v>
      </c>
      <c r="O59" s="216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 t="shared" ref="BA59:BA65" si="19">IF(AZ59=1,G59,0)</f>
        <v>0</v>
      </c>
      <c r="BB59" s="216">
        <f t="shared" ref="BB59:BB65" si="20">IF(AZ59=2,G59,0)</f>
        <v>0</v>
      </c>
      <c r="BC59" s="216">
        <f t="shared" ref="BC59:BC65" si="21">IF(AZ59=3,G59,0)</f>
        <v>0</v>
      </c>
      <c r="BD59" s="216">
        <f t="shared" ref="BD59:BD65" si="22">IF(AZ59=4,G59,0)</f>
        <v>0</v>
      </c>
      <c r="BE59" s="216">
        <f t="shared" ref="BE59:BE65" si="23">IF(AZ59=5,G59,0)</f>
        <v>0</v>
      </c>
      <c r="CA59" s="216">
        <v>1</v>
      </c>
      <c r="CB59" s="216">
        <v>7</v>
      </c>
    </row>
    <row r="60" spans="1:80" x14ac:dyDescent="0.2">
      <c r="A60" s="244">
        <v>40</v>
      </c>
      <c r="B60" s="245" t="s">
        <v>1113</v>
      </c>
      <c r="C60" s="246" t="s">
        <v>1114</v>
      </c>
      <c r="D60" s="247" t="s">
        <v>149</v>
      </c>
      <c r="E60" s="248">
        <v>470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>
        <v>0</v>
      </c>
      <c r="K60" s="251">
        <f t="shared" si="18"/>
        <v>0</v>
      </c>
      <c r="O60" s="216">
        <v>2</v>
      </c>
      <c r="AA60" s="216">
        <v>1</v>
      </c>
      <c r="AB60" s="216">
        <v>7</v>
      </c>
      <c r="AC60" s="216">
        <v>7</v>
      </c>
      <c r="AZ60" s="216">
        <v>2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16">
        <v>1</v>
      </c>
      <c r="CB60" s="216">
        <v>7</v>
      </c>
    </row>
    <row r="61" spans="1:80" x14ac:dyDescent="0.2">
      <c r="A61" s="244">
        <v>41</v>
      </c>
      <c r="B61" s="245" t="s">
        <v>1115</v>
      </c>
      <c r="C61" s="246" t="s">
        <v>1116</v>
      </c>
      <c r="D61" s="247" t="s">
        <v>164</v>
      </c>
      <c r="E61" s="248">
        <v>3300</v>
      </c>
      <c r="F61" s="248">
        <v>0</v>
      </c>
      <c r="G61" s="249">
        <f t="shared" si="16"/>
        <v>0</v>
      </c>
      <c r="H61" s="250">
        <v>0</v>
      </c>
      <c r="I61" s="251">
        <f t="shared" si="17"/>
        <v>0</v>
      </c>
      <c r="J61" s="250">
        <v>0</v>
      </c>
      <c r="K61" s="251">
        <f t="shared" si="18"/>
        <v>0</v>
      </c>
      <c r="O61" s="216">
        <v>2</v>
      </c>
      <c r="AA61" s="216">
        <v>1</v>
      </c>
      <c r="AB61" s="216">
        <v>7</v>
      </c>
      <c r="AC61" s="216">
        <v>7</v>
      </c>
      <c r="AZ61" s="216">
        <v>2</v>
      </c>
      <c r="BA61" s="216">
        <f t="shared" si="19"/>
        <v>0</v>
      </c>
      <c r="BB61" s="216">
        <f t="shared" si="20"/>
        <v>0</v>
      </c>
      <c r="BC61" s="216">
        <f t="shared" si="21"/>
        <v>0</v>
      </c>
      <c r="BD61" s="216">
        <f t="shared" si="22"/>
        <v>0</v>
      </c>
      <c r="BE61" s="216">
        <f t="shared" si="23"/>
        <v>0</v>
      </c>
      <c r="CA61" s="216">
        <v>1</v>
      </c>
      <c r="CB61" s="216">
        <v>7</v>
      </c>
    </row>
    <row r="62" spans="1:80" x14ac:dyDescent="0.2">
      <c r="A62" s="244">
        <v>42</v>
      </c>
      <c r="B62" s="245" t="s">
        <v>1117</v>
      </c>
      <c r="C62" s="246" t="s">
        <v>1118</v>
      </c>
      <c r="D62" s="247" t="s">
        <v>164</v>
      </c>
      <c r="E62" s="248">
        <v>600</v>
      </c>
      <c r="F62" s="248">
        <v>0</v>
      </c>
      <c r="G62" s="249">
        <f t="shared" si="16"/>
        <v>0</v>
      </c>
      <c r="H62" s="250">
        <v>0</v>
      </c>
      <c r="I62" s="251">
        <f t="shared" si="17"/>
        <v>0</v>
      </c>
      <c r="J62" s="250">
        <v>0</v>
      </c>
      <c r="K62" s="251">
        <f t="shared" si="18"/>
        <v>0</v>
      </c>
      <c r="O62" s="216">
        <v>2</v>
      </c>
      <c r="AA62" s="216">
        <v>1</v>
      </c>
      <c r="AB62" s="216">
        <v>7</v>
      </c>
      <c r="AC62" s="216">
        <v>7</v>
      </c>
      <c r="AZ62" s="216">
        <v>2</v>
      </c>
      <c r="BA62" s="216">
        <f t="shared" si="19"/>
        <v>0</v>
      </c>
      <c r="BB62" s="216">
        <f t="shared" si="20"/>
        <v>0</v>
      </c>
      <c r="BC62" s="216">
        <f t="shared" si="21"/>
        <v>0</v>
      </c>
      <c r="BD62" s="216">
        <f t="shared" si="22"/>
        <v>0</v>
      </c>
      <c r="BE62" s="216">
        <f t="shared" si="23"/>
        <v>0</v>
      </c>
      <c r="CA62" s="216">
        <v>1</v>
      </c>
      <c r="CB62" s="216">
        <v>7</v>
      </c>
    </row>
    <row r="63" spans="1:80" x14ac:dyDescent="0.2">
      <c r="A63" s="244">
        <v>43</v>
      </c>
      <c r="B63" s="245" t="s">
        <v>1119</v>
      </c>
      <c r="C63" s="246" t="s">
        <v>1120</v>
      </c>
      <c r="D63" s="247" t="s">
        <v>164</v>
      </c>
      <c r="E63" s="248">
        <v>525</v>
      </c>
      <c r="F63" s="248">
        <v>0</v>
      </c>
      <c r="G63" s="249">
        <f t="shared" si="16"/>
        <v>0</v>
      </c>
      <c r="H63" s="250">
        <v>0</v>
      </c>
      <c r="I63" s="251">
        <f t="shared" si="17"/>
        <v>0</v>
      </c>
      <c r="J63" s="250">
        <v>0</v>
      </c>
      <c r="K63" s="251">
        <f t="shared" si="18"/>
        <v>0</v>
      </c>
      <c r="O63" s="216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 t="shared" si="19"/>
        <v>0</v>
      </c>
      <c r="BB63" s="216">
        <f t="shared" si="20"/>
        <v>0</v>
      </c>
      <c r="BC63" s="216">
        <f t="shared" si="21"/>
        <v>0</v>
      </c>
      <c r="BD63" s="216">
        <f t="shared" si="22"/>
        <v>0</v>
      </c>
      <c r="BE63" s="216">
        <f t="shared" si="23"/>
        <v>0</v>
      </c>
      <c r="CA63" s="216">
        <v>1</v>
      </c>
      <c r="CB63" s="216">
        <v>7</v>
      </c>
    </row>
    <row r="64" spans="1:80" x14ac:dyDescent="0.2">
      <c r="A64" s="244">
        <v>44</v>
      </c>
      <c r="B64" s="245" t="s">
        <v>1121</v>
      </c>
      <c r="C64" s="246" t="s">
        <v>1122</v>
      </c>
      <c r="D64" s="247" t="s">
        <v>154</v>
      </c>
      <c r="E64" s="248">
        <v>1</v>
      </c>
      <c r="F64" s="248">
        <v>0</v>
      </c>
      <c r="G64" s="249">
        <f t="shared" si="16"/>
        <v>0</v>
      </c>
      <c r="H64" s="250">
        <v>0</v>
      </c>
      <c r="I64" s="251">
        <f t="shared" si="17"/>
        <v>0</v>
      </c>
      <c r="J64" s="250">
        <v>0</v>
      </c>
      <c r="K64" s="251">
        <f t="shared" si="18"/>
        <v>0</v>
      </c>
      <c r="O64" s="216">
        <v>2</v>
      </c>
      <c r="AA64" s="216">
        <v>1</v>
      </c>
      <c r="AB64" s="216">
        <v>7</v>
      </c>
      <c r="AC64" s="216">
        <v>7</v>
      </c>
      <c r="AZ64" s="216">
        <v>2</v>
      </c>
      <c r="BA64" s="216">
        <f t="shared" si="19"/>
        <v>0</v>
      </c>
      <c r="BB64" s="216">
        <f t="shared" si="20"/>
        <v>0</v>
      </c>
      <c r="BC64" s="216">
        <f t="shared" si="21"/>
        <v>0</v>
      </c>
      <c r="BD64" s="216">
        <f t="shared" si="22"/>
        <v>0</v>
      </c>
      <c r="BE64" s="216">
        <f t="shared" si="23"/>
        <v>0</v>
      </c>
      <c r="CA64" s="216">
        <v>1</v>
      </c>
      <c r="CB64" s="216">
        <v>7</v>
      </c>
    </row>
    <row r="65" spans="1:80" x14ac:dyDescent="0.2">
      <c r="A65" s="244">
        <v>45</v>
      </c>
      <c r="B65" s="245" t="s">
        <v>1123</v>
      </c>
      <c r="C65" s="246" t="s">
        <v>1124</v>
      </c>
      <c r="D65" s="247" t="s">
        <v>154</v>
      </c>
      <c r="E65" s="248">
        <v>1</v>
      </c>
      <c r="F65" s="248">
        <v>0</v>
      </c>
      <c r="G65" s="249">
        <f t="shared" si="16"/>
        <v>0</v>
      </c>
      <c r="H65" s="250">
        <v>0</v>
      </c>
      <c r="I65" s="251">
        <f t="shared" si="17"/>
        <v>0</v>
      </c>
      <c r="J65" s="250">
        <v>0</v>
      </c>
      <c r="K65" s="251">
        <f t="shared" si="18"/>
        <v>0</v>
      </c>
      <c r="O65" s="216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 t="shared" si="19"/>
        <v>0</v>
      </c>
      <c r="BB65" s="216">
        <f t="shared" si="20"/>
        <v>0</v>
      </c>
      <c r="BC65" s="216">
        <f t="shared" si="21"/>
        <v>0</v>
      </c>
      <c r="BD65" s="216">
        <f t="shared" si="22"/>
        <v>0</v>
      </c>
      <c r="BE65" s="216">
        <f t="shared" si="23"/>
        <v>0</v>
      </c>
      <c r="CA65" s="216">
        <v>1</v>
      </c>
      <c r="CB65" s="216">
        <v>7</v>
      </c>
    </row>
    <row r="66" spans="1:80" x14ac:dyDescent="0.2">
      <c r="A66" s="259"/>
      <c r="B66" s="260" t="s">
        <v>94</v>
      </c>
      <c r="C66" s="261" t="s">
        <v>1110</v>
      </c>
      <c r="D66" s="262"/>
      <c r="E66" s="263"/>
      <c r="F66" s="264"/>
      <c r="G66" s="265">
        <f>SUM(G58:G65)</f>
        <v>0</v>
      </c>
      <c r="H66" s="266"/>
      <c r="I66" s="267">
        <f>SUM(I58:I65)</f>
        <v>0</v>
      </c>
      <c r="J66" s="266"/>
      <c r="K66" s="267">
        <f>SUM(K58:K65)</f>
        <v>0</v>
      </c>
      <c r="O66" s="216">
        <v>4</v>
      </c>
      <c r="BA66" s="268">
        <f>SUM(BA58:BA65)</f>
        <v>0</v>
      </c>
      <c r="BB66" s="268">
        <f>SUM(BB58:BB65)</f>
        <v>0</v>
      </c>
      <c r="BC66" s="268">
        <f>SUM(BC58:BC65)</f>
        <v>0</v>
      </c>
      <c r="BD66" s="268">
        <f>SUM(BD58:BD65)</f>
        <v>0</v>
      </c>
      <c r="BE66" s="268">
        <f>SUM(BE58:BE65)</f>
        <v>0</v>
      </c>
    </row>
    <row r="67" spans="1:80" x14ac:dyDescent="0.2">
      <c r="E67" s="216"/>
    </row>
    <row r="68" spans="1:80" x14ac:dyDescent="0.2">
      <c r="E68" s="216"/>
    </row>
    <row r="69" spans="1:80" x14ac:dyDescent="0.2">
      <c r="E69" s="216"/>
    </row>
    <row r="70" spans="1:80" x14ac:dyDescent="0.2">
      <c r="E70" s="216"/>
    </row>
    <row r="71" spans="1:80" x14ac:dyDescent="0.2">
      <c r="E71" s="216"/>
    </row>
    <row r="72" spans="1:80" x14ac:dyDescent="0.2">
      <c r="E72" s="216"/>
    </row>
    <row r="73" spans="1:80" x14ac:dyDescent="0.2">
      <c r="E73" s="216"/>
    </row>
    <row r="74" spans="1:80" x14ac:dyDescent="0.2">
      <c r="E74" s="216"/>
    </row>
    <row r="75" spans="1:80" x14ac:dyDescent="0.2">
      <c r="E75" s="216"/>
    </row>
    <row r="76" spans="1:80" x14ac:dyDescent="0.2">
      <c r="E76" s="216"/>
    </row>
    <row r="77" spans="1:80" x14ac:dyDescent="0.2">
      <c r="E77" s="216"/>
    </row>
    <row r="78" spans="1:80" x14ac:dyDescent="0.2">
      <c r="E78" s="216"/>
    </row>
    <row r="79" spans="1:80" x14ac:dyDescent="0.2">
      <c r="E79" s="216"/>
    </row>
    <row r="80" spans="1:80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E87" s="216"/>
    </row>
    <row r="88" spans="1:7" x14ac:dyDescent="0.2">
      <c r="E88" s="216"/>
    </row>
    <row r="89" spans="1:7" x14ac:dyDescent="0.2">
      <c r="E89" s="216"/>
    </row>
    <row r="90" spans="1:7" x14ac:dyDescent="0.2">
      <c r="A90" s="258"/>
      <c r="B90" s="258"/>
      <c r="C90" s="258"/>
      <c r="D90" s="258"/>
      <c r="E90" s="258"/>
      <c r="F90" s="258"/>
      <c r="G90" s="258"/>
    </row>
    <row r="91" spans="1:7" x14ac:dyDescent="0.2">
      <c r="A91" s="258"/>
      <c r="B91" s="258"/>
      <c r="C91" s="258"/>
      <c r="D91" s="258"/>
      <c r="E91" s="258"/>
      <c r="F91" s="258"/>
      <c r="G91" s="258"/>
    </row>
    <row r="92" spans="1:7" x14ac:dyDescent="0.2">
      <c r="A92" s="258"/>
      <c r="B92" s="258"/>
      <c r="C92" s="258"/>
      <c r="D92" s="258"/>
      <c r="E92" s="258"/>
      <c r="F92" s="258"/>
      <c r="G92" s="258"/>
    </row>
    <row r="93" spans="1:7" x14ac:dyDescent="0.2">
      <c r="A93" s="258"/>
      <c r="B93" s="258"/>
      <c r="C93" s="258"/>
      <c r="D93" s="258"/>
      <c r="E93" s="258"/>
      <c r="F93" s="258"/>
      <c r="G93" s="258"/>
    </row>
    <row r="94" spans="1:7" x14ac:dyDescent="0.2">
      <c r="E94" s="216"/>
    </row>
    <row r="95" spans="1:7" x14ac:dyDescent="0.2">
      <c r="E95" s="216"/>
    </row>
    <row r="96" spans="1:7" x14ac:dyDescent="0.2">
      <c r="E96" s="216"/>
    </row>
    <row r="97" spans="5:5" x14ac:dyDescent="0.2">
      <c r="E97" s="216"/>
    </row>
    <row r="98" spans="5:5" x14ac:dyDescent="0.2">
      <c r="E98" s="216"/>
    </row>
    <row r="99" spans="5:5" x14ac:dyDescent="0.2">
      <c r="E99" s="216"/>
    </row>
    <row r="100" spans="5:5" x14ac:dyDescent="0.2">
      <c r="E100" s="216"/>
    </row>
    <row r="101" spans="5:5" x14ac:dyDescent="0.2">
      <c r="E101" s="216"/>
    </row>
    <row r="102" spans="5:5" x14ac:dyDescent="0.2">
      <c r="E102" s="216"/>
    </row>
    <row r="103" spans="5:5" x14ac:dyDescent="0.2">
      <c r="E103" s="216"/>
    </row>
    <row r="104" spans="5:5" x14ac:dyDescent="0.2">
      <c r="E104" s="216"/>
    </row>
    <row r="105" spans="5:5" x14ac:dyDescent="0.2">
      <c r="E105" s="216"/>
    </row>
    <row r="106" spans="5:5" x14ac:dyDescent="0.2">
      <c r="E106" s="216"/>
    </row>
    <row r="107" spans="5:5" x14ac:dyDescent="0.2">
      <c r="E107" s="216"/>
    </row>
    <row r="108" spans="5:5" x14ac:dyDescent="0.2">
      <c r="E108" s="216"/>
    </row>
    <row r="109" spans="5:5" x14ac:dyDescent="0.2">
      <c r="E109" s="216"/>
    </row>
    <row r="110" spans="5:5" x14ac:dyDescent="0.2">
      <c r="E110" s="216"/>
    </row>
    <row r="111" spans="5:5" x14ac:dyDescent="0.2">
      <c r="E111" s="216"/>
    </row>
    <row r="112" spans="5:5" x14ac:dyDescent="0.2">
      <c r="E112" s="216"/>
    </row>
    <row r="113" spans="1:7" x14ac:dyDescent="0.2">
      <c r="E113" s="216"/>
    </row>
    <row r="114" spans="1:7" x14ac:dyDescent="0.2">
      <c r="E114" s="216"/>
    </row>
    <row r="115" spans="1:7" x14ac:dyDescent="0.2">
      <c r="E115" s="216"/>
    </row>
    <row r="116" spans="1:7" x14ac:dyDescent="0.2">
      <c r="E116" s="216"/>
    </row>
    <row r="117" spans="1:7" x14ac:dyDescent="0.2">
      <c r="E117" s="216"/>
    </row>
    <row r="118" spans="1:7" x14ac:dyDescent="0.2">
      <c r="E118" s="216"/>
    </row>
    <row r="119" spans="1:7" x14ac:dyDescent="0.2">
      <c r="E119" s="216"/>
    </row>
    <row r="120" spans="1:7" x14ac:dyDescent="0.2">
      <c r="E120" s="216"/>
    </row>
    <row r="121" spans="1:7" x14ac:dyDescent="0.2">
      <c r="E121" s="216"/>
    </row>
    <row r="122" spans="1:7" x14ac:dyDescent="0.2">
      <c r="E122" s="216"/>
    </row>
    <row r="123" spans="1:7" x14ac:dyDescent="0.2">
      <c r="E123" s="216"/>
    </row>
    <row r="124" spans="1:7" x14ac:dyDescent="0.2">
      <c r="E124" s="216"/>
    </row>
    <row r="125" spans="1:7" x14ac:dyDescent="0.2">
      <c r="A125" s="269"/>
      <c r="B125" s="269"/>
    </row>
    <row r="126" spans="1:7" x14ac:dyDescent="0.2">
      <c r="A126" s="258"/>
      <c r="B126" s="258"/>
      <c r="C126" s="270"/>
      <c r="D126" s="270"/>
      <c r="E126" s="271"/>
      <c r="F126" s="270"/>
      <c r="G126" s="272"/>
    </row>
    <row r="127" spans="1:7" x14ac:dyDescent="0.2">
      <c r="A127" s="273"/>
      <c r="B127" s="273"/>
      <c r="C127" s="258"/>
      <c r="D127" s="258"/>
      <c r="E127" s="274"/>
      <c r="F127" s="258"/>
      <c r="G127" s="258"/>
    </row>
    <row r="128" spans="1:7" x14ac:dyDescent="0.2">
      <c r="A128" s="258"/>
      <c r="B128" s="258"/>
      <c r="C128" s="258"/>
      <c r="D128" s="258"/>
      <c r="E128" s="274"/>
      <c r="F128" s="258"/>
      <c r="G128" s="258"/>
    </row>
    <row r="129" spans="1:7" x14ac:dyDescent="0.2">
      <c r="A129" s="258"/>
      <c r="B129" s="258"/>
      <c r="C129" s="258"/>
      <c r="D129" s="258"/>
      <c r="E129" s="274"/>
      <c r="F129" s="258"/>
      <c r="G129" s="258"/>
    </row>
    <row r="130" spans="1:7" x14ac:dyDescent="0.2">
      <c r="A130" s="258"/>
      <c r="B130" s="258"/>
      <c r="C130" s="258"/>
      <c r="D130" s="258"/>
      <c r="E130" s="274"/>
      <c r="F130" s="258"/>
      <c r="G130" s="258"/>
    </row>
    <row r="131" spans="1:7" x14ac:dyDescent="0.2">
      <c r="A131" s="258"/>
      <c r="B131" s="258"/>
      <c r="C131" s="258"/>
      <c r="D131" s="258"/>
      <c r="E131" s="274"/>
      <c r="F131" s="258"/>
      <c r="G131" s="258"/>
    </row>
    <row r="132" spans="1:7" x14ac:dyDescent="0.2">
      <c r="A132" s="258"/>
      <c r="B132" s="258"/>
      <c r="C132" s="258"/>
      <c r="D132" s="258"/>
      <c r="E132" s="274"/>
      <c r="F132" s="258"/>
      <c r="G132" s="258"/>
    </row>
    <row r="133" spans="1:7" x14ac:dyDescent="0.2">
      <c r="A133" s="258"/>
      <c r="B133" s="258"/>
      <c r="C133" s="258"/>
      <c r="D133" s="258"/>
      <c r="E133" s="274"/>
      <c r="F133" s="258"/>
      <c r="G133" s="258"/>
    </row>
    <row r="134" spans="1:7" x14ac:dyDescent="0.2">
      <c r="A134" s="258"/>
      <c r="B134" s="258"/>
      <c r="C134" s="258"/>
      <c r="D134" s="258"/>
      <c r="E134" s="274"/>
      <c r="F134" s="258"/>
      <c r="G134" s="258"/>
    </row>
    <row r="135" spans="1:7" x14ac:dyDescent="0.2">
      <c r="A135" s="258"/>
      <c r="B135" s="258"/>
      <c r="C135" s="258"/>
      <c r="D135" s="258"/>
      <c r="E135" s="274"/>
      <c r="F135" s="258"/>
      <c r="G135" s="258"/>
    </row>
    <row r="136" spans="1:7" x14ac:dyDescent="0.2">
      <c r="A136" s="258"/>
      <c r="B136" s="258"/>
      <c r="C136" s="258"/>
      <c r="D136" s="258"/>
      <c r="E136" s="274"/>
      <c r="F136" s="258"/>
      <c r="G136" s="258"/>
    </row>
    <row r="137" spans="1:7" x14ac:dyDescent="0.2">
      <c r="A137" s="258"/>
      <c r="B137" s="258"/>
      <c r="C137" s="258"/>
      <c r="D137" s="258"/>
      <c r="E137" s="274"/>
      <c r="F137" s="258"/>
      <c r="G137" s="258"/>
    </row>
    <row r="138" spans="1:7" x14ac:dyDescent="0.2">
      <c r="A138" s="258"/>
      <c r="B138" s="258"/>
      <c r="C138" s="258"/>
      <c r="D138" s="258"/>
      <c r="E138" s="274"/>
      <c r="F138" s="258"/>
      <c r="G138" s="258"/>
    </row>
    <row r="139" spans="1:7" x14ac:dyDescent="0.2">
      <c r="A139" s="258"/>
      <c r="B139" s="258"/>
      <c r="C139" s="258"/>
      <c r="D139" s="258"/>
      <c r="E139" s="274"/>
      <c r="F139" s="258"/>
      <c r="G139" s="258"/>
    </row>
  </sheetData>
  <mergeCells count="13">
    <mergeCell ref="C54:G54"/>
    <mergeCell ref="A1:G1"/>
    <mergeCell ref="A3:B3"/>
    <mergeCell ref="A4:B4"/>
    <mergeCell ref="E4:G4"/>
    <mergeCell ref="C9:G9"/>
    <mergeCell ref="C13:G13"/>
    <mergeCell ref="C15:G15"/>
    <mergeCell ref="C39:G39"/>
    <mergeCell ref="C49:G49"/>
    <mergeCell ref="C50:G50"/>
    <mergeCell ref="C51:G51"/>
    <mergeCell ref="C53:G5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BE51"/>
  <sheetViews>
    <sheetView view="pageBreakPreview" topLeftCell="A10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240</v>
      </c>
      <c r="D2" s="81" t="s">
        <v>1126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4 Rek'!E35</f>
        <v>0</v>
      </c>
      <c r="D15" s="133" t="str">
        <f>'SO 01 4 Rek'!A40</f>
        <v>Zařízení staveniště</v>
      </c>
      <c r="E15" s="134"/>
      <c r="F15" s="135"/>
      <c r="G15" s="132">
        <f>'SO 01 4 Rek'!I40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4 Rek'!F35</f>
        <v>0</v>
      </c>
      <c r="D16" s="85" t="str">
        <f>'SO 01 4 Rek'!A41</f>
        <v>Provoz investora</v>
      </c>
      <c r="E16" s="136"/>
      <c r="F16" s="137"/>
      <c r="G16" s="132">
        <f>'SO 01 4 Rek'!I41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4 Rek'!H35</f>
        <v>0</v>
      </c>
      <c r="D17" s="85" t="str">
        <f>'SO 01 4 Rek'!A42</f>
        <v>Kompletační činnost (IČD)</v>
      </c>
      <c r="E17" s="136"/>
      <c r="F17" s="137"/>
      <c r="G17" s="132">
        <f>'SO 01 4 Rek'!I42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4 Rek'!G35</f>
        <v>0</v>
      </c>
      <c r="D18" s="85" t="str">
        <f>'SO 01 4 Rek'!A43</f>
        <v>Rezerva rozpočtu</v>
      </c>
      <c r="E18" s="136"/>
      <c r="F18" s="137"/>
      <c r="G18" s="132">
        <f>'SO 01 4 Rek'!I43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4 Rek'!I35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01 4 Rek'!H44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/>
  <dimension ref="A1:BE95"/>
  <sheetViews>
    <sheetView view="pageBreakPreview" zoomScale="60" zoomScaleNormal="100" workbookViewId="0">
      <selection activeCell="F40" sqref="F4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240</v>
      </c>
      <c r="I1" s="175"/>
    </row>
    <row r="2" spans="1:9" ht="13.5" thickBot="1" x14ac:dyDescent="0.25">
      <c r="A2" s="413" t="s">
        <v>69</v>
      </c>
      <c r="B2" s="414"/>
      <c r="C2" s="176" t="s">
        <v>100</v>
      </c>
      <c r="D2" s="177"/>
      <c r="E2" s="178"/>
      <c r="F2" s="177"/>
      <c r="G2" s="415" t="s">
        <v>1126</v>
      </c>
      <c r="H2" s="416"/>
      <c r="I2" s="417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4 Pol'!B7</f>
        <v>1D</v>
      </c>
      <c r="B7" s="50" t="str">
        <f>'SO 01 4 Pol'!C7</f>
        <v>Tělocvična - dodávka</v>
      </c>
      <c r="D7" s="188"/>
      <c r="E7" s="276">
        <f>'SO 01 4 Pol'!BA11</f>
        <v>0</v>
      </c>
      <c r="F7" s="277">
        <f>'SO 01 4 Pol'!BB11</f>
        <v>0</v>
      </c>
      <c r="G7" s="277">
        <f>'SO 01 4 Pol'!BC11</f>
        <v>0</v>
      </c>
      <c r="H7" s="277">
        <f>'SO 01 4 Pol'!BD11</f>
        <v>0</v>
      </c>
      <c r="I7" s="278">
        <f>'SO 01 4 Pol'!BE11</f>
        <v>0</v>
      </c>
    </row>
    <row r="8" spans="1:9" s="111" customFormat="1" x14ac:dyDescent="0.2">
      <c r="A8" s="275" t="str">
        <f>'SO 01 4 Pol'!B12</f>
        <v>1M</v>
      </c>
      <c r="B8" s="50" t="str">
        <f>'SO 01 4 Pol'!C12</f>
        <v>Tělocvična - montáž</v>
      </c>
      <c r="D8" s="188"/>
      <c r="E8" s="276">
        <f>'SO 01 4 Pol'!BA16</f>
        <v>0</v>
      </c>
      <c r="F8" s="277">
        <f>'SO 01 4 Pol'!BB16</f>
        <v>0</v>
      </c>
      <c r="G8" s="277">
        <f>'SO 01 4 Pol'!BC16</f>
        <v>0</v>
      </c>
      <c r="H8" s="277">
        <f>'SO 01 4 Pol'!BD16</f>
        <v>0</v>
      </c>
      <c r="I8" s="278">
        <f>'SO 01 4 Pol'!BE16</f>
        <v>0</v>
      </c>
    </row>
    <row r="9" spans="1:9" s="111" customFormat="1" x14ac:dyDescent="0.2">
      <c r="A9" s="275" t="str">
        <f>'SO 01 4 Pol'!B17</f>
        <v>2D</v>
      </c>
      <c r="B9" s="50" t="str">
        <f>'SO 01 4 Pol'!C17</f>
        <v>Šatny, umývárny - dodávka</v>
      </c>
      <c r="D9" s="188"/>
      <c r="E9" s="276">
        <f>'SO 01 4 Pol'!BA47</f>
        <v>0</v>
      </c>
      <c r="F9" s="277">
        <f>'SO 01 4 Pol'!BB47</f>
        <v>0</v>
      </c>
      <c r="G9" s="277">
        <f>'SO 01 4 Pol'!BC47</f>
        <v>0</v>
      </c>
      <c r="H9" s="277">
        <f>'SO 01 4 Pol'!BD47</f>
        <v>0</v>
      </c>
      <c r="I9" s="278">
        <f>'SO 01 4 Pol'!BE47</f>
        <v>0</v>
      </c>
    </row>
    <row r="10" spans="1:9" s="111" customFormat="1" x14ac:dyDescent="0.2">
      <c r="A10" s="275" t="str">
        <f>'SO 01 4 Pol'!B48</f>
        <v>2M</v>
      </c>
      <c r="B10" s="50" t="str">
        <f>'SO 01 4 Pol'!C48</f>
        <v>Šatny, umývárny - montáž</v>
      </c>
      <c r="D10" s="188"/>
      <c r="E10" s="276">
        <f>'SO 01 4 Pol'!BA78</f>
        <v>0</v>
      </c>
      <c r="F10" s="277">
        <f>'SO 01 4 Pol'!BB78</f>
        <v>0</v>
      </c>
      <c r="G10" s="277">
        <f>'SO 01 4 Pol'!BC78</f>
        <v>0</v>
      </c>
      <c r="H10" s="277">
        <f>'SO 01 4 Pol'!BD78</f>
        <v>0</v>
      </c>
      <c r="I10" s="278">
        <f>'SO 01 4 Pol'!BE78</f>
        <v>0</v>
      </c>
    </row>
    <row r="11" spans="1:9" s="111" customFormat="1" x14ac:dyDescent="0.2">
      <c r="A11" s="275" t="str">
        <f>'SO 01 4 Pol'!B79</f>
        <v>3D</v>
      </c>
      <c r="B11" s="50" t="str">
        <f>'SO 01 4 Pol'!C79</f>
        <v>Bufet - dodávka</v>
      </c>
      <c r="D11" s="188"/>
      <c r="E11" s="276">
        <f>'SO 01 4 Pol'!BA103</f>
        <v>0</v>
      </c>
      <c r="F11" s="277">
        <f>'SO 01 4 Pol'!BB103</f>
        <v>0</v>
      </c>
      <c r="G11" s="277">
        <f>'SO 01 4 Pol'!BC103</f>
        <v>0</v>
      </c>
      <c r="H11" s="277">
        <f>'SO 01 4 Pol'!BD103</f>
        <v>0</v>
      </c>
      <c r="I11" s="278">
        <f>'SO 01 4 Pol'!BE103</f>
        <v>0</v>
      </c>
    </row>
    <row r="12" spans="1:9" s="111" customFormat="1" x14ac:dyDescent="0.2">
      <c r="A12" s="275" t="str">
        <f>'SO 01 4 Pol'!B104</f>
        <v>3M</v>
      </c>
      <c r="B12" s="50" t="str">
        <f>'SO 01 4 Pol'!C104</f>
        <v>Bufet - montáž</v>
      </c>
      <c r="D12" s="188"/>
      <c r="E12" s="276">
        <f>'SO 01 4 Pol'!BA128</f>
        <v>0</v>
      </c>
      <c r="F12" s="277">
        <f>'SO 01 4 Pol'!BB128</f>
        <v>0</v>
      </c>
      <c r="G12" s="277">
        <f>'SO 01 4 Pol'!BC128</f>
        <v>0</v>
      </c>
      <c r="H12" s="277">
        <f>'SO 01 4 Pol'!BD128</f>
        <v>0</v>
      </c>
      <c r="I12" s="278">
        <f>'SO 01 4 Pol'!BE128</f>
        <v>0</v>
      </c>
    </row>
    <row r="13" spans="1:9" s="111" customFormat="1" x14ac:dyDescent="0.2">
      <c r="A13" s="275" t="str">
        <f>'SO 01 4 Pol'!B129</f>
        <v>4D</v>
      </c>
      <c r="B13" s="50" t="str">
        <f>'SO 01 4 Pol'!C129</f>
        <v>Šatny, sprchy 1NP - dodávka</v>
      </c>
      <c r="D13" s="188"/>
      <c r="E13" s="276">
        <f>'SO 01 4 Pol'!BA147</f>
        <v>0</v>
      </c>
      <c r="F13" s="277">
        <f>'SO 01 4 Pol'!BB147</f>
        <v>0</v>
      </c>
      <c r="G13" s="277">
        <f>'SO 01 4 Pol'!BC147</f>
        <v>0</v>
      </c>
      <c r="H13" s="277">
        <f>'SO 01 4 Pol'!BD147</f>
        <v>0</v>
      </c>
      <c r="I13" s="278">
        <f>'SO 01 4 Pol'!BE147</f>
        <v>0</v>
      </c>
    </row>
    <row r="14" spans="1:9" s="111" customFormat="1" x14ac:dyDescent="0.2">
      <c r="A14" s="275" t="str">
        <f>'SO 01 4 Pol'!B148</f>
        <v>4M</v>
      </c>
      <c r="B14" s="50" t="str">
        <f>'SO 01 4 Pol'!C148</f>
        <v>Šatny, sprchy 1NP - montáž</v>
      </c>
      <c r="D14" s="188"/>
      <c r="E14" s="276">
        <f>'SO 01 4 Pol'!BA166</f>
        <v>0</v>
      </c>
      <c r="F14" s="277">
        <f>'SO 01 4 Pol'!BB166</f>
        <v>0</v>
      </c>
      <c r="G14" s="277">
        <f>'SO 01 4 Pol'!BC166</f>
        <v>0</v>
      </c>
      <c r="H14" s="277">
        <f>'SO 01 4 Pol'!BD166</f>
        <v>0</v>
      </c>
      <c r="I14" s="278">
        <f>'SO 01 4 Pol'!BE166</f>
        <v>0</v>
      </c>
    </row>
    <row r="15" spans="1:9" s="111" customFormat="1" x14ac:dyDescent="0.2">
      <c r="A15" s="275" t="str">
        <f>'SO 01 4 Pol'!B167</f>
        <v>5D</v>
      </c>
      <c r="B15" s="50" t="str">
        <f>'SO 01 4 Pol'!C167</f>
        <v>Koupelna rozhodci - dodávka</v>
      </c>
      <c r="D15" s="188"/>
      <c r="E15" s="276">
        <f>'SO 01 4 Pol'!BA179</f>
        <v>0</v>
      </c>
      <c r="F15" s="277">
        <f>'SO 01 4 Pol'!BB179</f>
        <v>0</v>
      </c>
      <c r="G15" s="277">
        <f>'SO 01 4 Pol'!BC179</f>
        <v>0</v>
      </c>
      <c r="H15" s="277">
        <f>'SO 01 4 Pol'!BD179</f>
        <v>0</v>
      </c>
      <c r="I15" s="278">
        <f>'SO 01 4 Pol'!BE179</f>
        <v>0</v>
      </c>
    </row>
    <row r="16" spans="1:9" s="111" customFormat="1" x14ac:dyDescent="0.2">
      <c r="A16" s="275" t="str">
        <f>'SO 01 4 Pol'!B180</f>
        <v>5M</v>
      </c>
      <c r="B16" s="50" t="str">
        <f>'SO 01 4 Pol'!C180</f>
        <v>Koupelna rozhodci - montáž</v>
      </c>
      <c r="D16" s="188"/>
      <c r="E16" s="276">
        <f>'SO 01 4 Pol'!BA192</f>
        <v>0</v>
      </c>
      <c r="F16" s="277">
        <f>'SO 01 4 Pol'!BB192</f>
        <v>0</v>
      </c>
      <c r="G16" s="277">
        <f>'SO 01 4 Pol'!BC192</f>
        <v>0</v>
      </c>
      <c r="H16" s="277">
        <f>'SO 01 4 Pol'!BD192</f>
        <v>0</v>
      </c>
      <c r="I16" s="278">
        <f>'SO 01 4 Pol'!BE192</f>
        <v>0</v>
      </c>
    </row>
    <row r="17" spans="1:9" s="111" customFormat="1" x14ac:dyDescent="0.2">
      <c r="A17" s="275" t="str">
        <f>'SO 01 4 Pol'!B193</f>
        <v>6D</v>
      </c>
      <c r="B17" s="50" t="str">
        <f>'SO 01 4 Pol'!C193</f>
        <v>WC bufet - dodávka</v>
      </c>
      <c r="D17" s="188"/>
      <c r="E17" s="276">
        <f>'SO 01 4 Pol'!BA211</f>
        <v>0</v>
      </c>
      <c r="F17" s="277">
        <f>'SO 01 4 Pol'!BB211</f>
        <v>0</v>
      </c>
      <c r="G17" s="277">
        <f>'SO 01 4 Pol'!BC211</f>
        <v>0</v>
      </c>
      <c r="H17" s="277">
        <f>'SO 01 4 Pol'!BD211</f>
        <v>0</v>
      </c>
      <c r="I17" s="278">
        <f>'SO 01 4 Pol'!BE211</f>
        <v>0</v>
      </c>
    </row>
    <row r="18" spans="1:9" s="111" customFormat="1" x14ac:dyDescent="0.2">
      <c r="A18" s="275" t="str">
        <f>'SO 01 4 Pol'!B212</f>
        <v>6M</v>
      </c>
      <c r="B18" s="50" t="str">
        <f>'SO 01 4 Pol'!C212</f>
        <v>WC bufet - montáž</v>
      </c>
      <c r="D18" s="188"/>
      <c r="E18" s="276">
        <f>'SO 01 4 Pol'!BA230</f>
        <v>0</v>
      </c>
      <c r="F18" s="277">
        <f>'SO 01 4 Pol'!BB230</f>
        <v>0</v>
      </c>
      <c r="G18" s="277">
        <f>'SO 01 4 Pol'!BC230</f>
        <v>0</v>
      </c>
      <c r="H18" s="277">
        <f>'SO 01 4 Pol'!BD230</f>
        <v>0</v>
      </c>
      <c r="I18" s="278">
        <f>'SO 01 4 Pol'!BE230</f>
        <v>0</v>
      </c>
    </row>
    <row r="19" spans="1:9" s="111" customFormat="1" x14ac:dyDescent="0.2">
      <c r="A19" s="275" t="str">
        <f>'SO 01 4 Pol'!B231</f>
        <v>7D</v>
      </c>
      <c r="B19" s="50" t="str">
        <f>'SO 01 4 Pol'!C231</f>
        <v>WC, sprchy 2NP - dodávka</v>
      </c>
      <c r="D19" s="188"/>
      <c r="E19" s="276">
        <f>'SO 01 4 Pol'!BA249</f>
        <v>0</v>
      </c>
      <c r="F19" s="277">
        <f>'SO 01 4 Pol'!BB249</f>
        <v>0</v>
      </c>
      <c r="G19" s="277">
        <f>'SO 01 4 Pol'!BC249</f>
        <v>0</v>
      </c>
      <c r="H19" s="277">
        <f>'SO 01 4 Pol'!BD249</f>
        <v>0</v>
      </c>
      <c r="I19" s="278">
        <f>'SO 01 4 Pol'!BE249</f>
        <v>0</v>
      </c>
    </row>
    <row r="20" spans="1:9" s="111" customFormat="1" x14ac:dyDescent="0.2">
      <c r="A20" s="275" t="str">
        <f>'SO 01 4 Pol'!B250</f>
        <v>7M</v>
      </c>
      <c r="B20" s="50" t="str">
        <f>'SO 01 4 Pol'!C250</f>
        <v>WC, sprchy 2NP - montáž</v>
      </c>
      <c r="D20" s="188"/>
      <c r="E20" s="276">
        <f>'SO 01 4 Pol'!BA268</f>
        <v>0</v>
      </c>
      <c r="F20" s="277">
        <f>'SO 01 4 Pol'!BB268</f>
        <v>0</v>
      </c>
      <c r="G20" s="277">
        <f>'SO 01 4 Pol'!BC268</f>
        <v>0</v>
      </c>
      <c r="H20" s="277">
        <f>'SO 01 4 Pol'!BD268</f>
        <v>0</v>
      </c>
      <c r="I20" s="278">
        <f>'SO 01 4 Pol'!BE268</f>
        <v>0</v>
      </c>
    </row>
    <row r="21" spans="1:9" s="111" customFormat="1" x14ac:dyDescent="0.2">
      <c r="A21" s="275" t="str">
        <f>'SO 01 4 Pol'!B269</f>
        <v>8D</v>
      </c>
      <c r="B21" s="50" t="str">
        <f>'SO 01 4 Pol'!C269</f>
        <v>WC 2.NP - dodávka</v>
      </c>
      <c r="D21" s="188"/>
      <c r="E21" s="276">
        <f>'SO 01 4 Pol'!BA278</f>
        <v>0</v>
      </c>
      <c r="F21" s="277">
        <f>'SO 01 4 Pol'!BB278</f>
        <v>0</v>
      </c>
      <c r="G21" s="277">
        <f>'SO 01 4 Pol'!BC278</f>
        <v>0</v>
      </c>
      <c r="H21" s="277">
        <f>'SO 01 4 Pol'!BD278</f>
        <v>0</v>
      </c>
      <c r="I21" s="278">
        <f>'SO 01 4 Pol'!BE278</f>
        <v>0</v>
      </c>
    </row>
    <row r="22" spans="1:9" s="111" customFormat="1" x14ac:dyDescent="0.2">
      <c r="A22" s="275" t="str">
        <f>'SO 01 4 Pol'!B279</f>
        <v>8M</v>
      </c>
      <c r="B22" s="50" t="str">
        <f>'SO 01 4 Pol'!C279</f>
        <v>WC 2.NP - montáž</v>
      </c>
      <c r="D22" s="188"/>
      <c r="E22" s="276">
        <f>'SO 01 4 Pol'!BA288</f>
        <v>0</v>
      </c>
      <c r="F22" s="277">
        <f>'SO 01 4 Pol'!BB288</f>
        <v>0</v>
      </c>
      <c r="G22" s="277">
        <f>'SO 01 4 Pol'!BC288</f>
        <v>0</v>
      </c>
      <c r="H22" s="277">
        <f>'SO 01 4 Pol'!BD288</f>
        <v>0</v>
      </c>
      <c r="I22" s="278">
        <f>'SO 01 4 Pol'!BE288</f>
        <v>0</v>
      </c>
    </row>
    <row r="23" spans="1:9" s="111" customFormat="1" x14ac:dyDescent="0.2">
      <c r="A23" s="275" t="str">
        <f>'SO 01 4 Pol'!B289</f>
        <v>9D</v>
      </c>
      <c r="B23" s="50" t="str">
        <f>'SO 01 4 Pol'!C289</f>
        <v>WC 2NP - dodávka</v>
      </c>
      <c r="D23" s="188"/>
      <c r="E23" s="276">
        <f>'SO 01 4 Pol'!BA298</f>
        <v>0</v>
      </c>
      <c r="F23" s="277">
        <f>'SO 01 4 Pol'!BB298</f>
        <v>0</v>
      </c>
      <c r="G23" s="277">
        <f>'SO 01 4 Pol'!BC298</f>
        <v>0</v>
      </c>
      <c r="H23" s="277">
        <f>'SO 01 4 Pol'!BD298</f>
        <v>0</v>
      </c>
      <c r="I23" s="278">
        <f>'SO 01 4 Pol'!BE298</f>
        <v>0</v>
      </c>
    </row>
    <row r="24" spans="1:9" s="111" customFormat="1" x14ac:dyDescent="0.2">
      <c r="A24" s="275" t="str">
        <f>'SO 01 4 Pol'!B299</f>
        <v>9M</v>
      </c>
      <c r="B24" s="50" t="str">
        <f>'SO 01 4 Pol'!C299</f>
        <v>WC 2NP - montáž</v>
      </c>
      <c r="D24" s="188"/>
      <c r="E24" s="276">
        <f>'SO 01 4 Pol'!BA308</f>
        <v>0</v>
      </c>
      <c r="F24" s="277">
        <f>'SO 01 4 Pol'!BB308</f>
        <v>0</v>
      </c>
      <c r="G24" s="277">
        <f>'SO 01 4 Pol'!BC308</f>
        <v>0</v>
      </c>
      <c r="H24" s="277">
        <f>'SO 01 4 Pol'!BD308</f>
        <v>0</v>
      </c>
      <c r="I24" s="278">
        <f>'SO 01 4 Pol'!BE308</f>
        <v>0</v>
      </c>
    </row>
    <row r="25" spans="1:9" s="111" customFormat="1" x14ac:dyDescent="0.2">
      <c r="A25" s="275" t="str">
        <f>'SO 01 4 Pol'!B309</f>
        <v>10D</v>
      </c>
      <c r="B25" s="50" t="str">
        <f>'SO 01 4 Pol'!C309</f>
        <v>WC 2NP - dodávka</v>
      </c>
      <c r="D25" s="188"/>
      <c r="E25" s="276">
        <f>'SO 01 4 Pol'!BA322</f>
        <v>0</v>
      </c>
      <c r="F25" s="277">
        <f>'SO 01 4 Pol'!BB322</f>
        <v>0</v>
      </c>
      <c r="G25" s="277">
        <f>'SO 01 4 Pol'!BC322</f>
        <v>0</v>
      </c>
      <c r="H25" s="277">
        <f>'SO 01 4 Pol'!BD322</f>
        <v>0</v>
      </c>
      <c r="I25" s="278">
        <f>'SO 01 4 Pol'!BE322</f>
        <v>0</v>
      </c>
    </row>
    <row r="26" spans="1:9" s="111" customFormat="1" x14ac:dyDescent="0.2">
      <c r="A26" s="275" t="str">
        <f>'SO 01 4 Pol'!B323</f>
        <v>10M</v>
      </c>
      <c r="B26" s="50" t="str">
        <f>'SO 01 4 Pol'!C323</f>
        <v>WC 2NP - montáž</v>
      </c>
      <c r="D26" s="188"/>
      <c r="E26" s="276">
        <f>'SO 01 4 Pol'!BA336</f>
        <v>0</v>
      </c>
      <c r="F26" s="277">
        <f>'SO 01 4 Pol'!BB336</f>
        <v>0</v>
      </c>
      <c r="G26" s="277">
        <f>'SO 01 4 Pol'!BC336</f>
        <v>0</v>
      </c>
      <c r="H26" s="277">
        <f>'SO 01 4 Pol'!BD336</f>
        <v>0</v>
      </c>
      <c r="I26" s="278">
        <f>'SO 01 4 Pol'!BE336</f>
        <v>0</v>
      </c>
    </row>
    <row r="27" spans="1:9" s="111" customFormat="1" x14ac:dyDescent="0.2">
      <c r="A27" s="275" t="str">
        <f>'SO 01 4 Pol'!B337</f>
        <v>11D</v>
      </c>
      <c r="B27" s="50" t="str">
        <f>'SO 01 4 Pol'!C337</f>
        <v>Kuchynka 2.NP - dodávka</v>
      </c>
      <c r="D27" s="188"/>
      <c r="E27" s="276">
        <f>'SO 01 4 Pol'!BA346</f>
        <v>0</v>
      </c>
      <c r="F27" s="277">
        <f>'SO 01 4 Pol'!BB346</f>
        <v>0</v>
      </c>
      <c r="G27" s="277">
        <f>'SO 01 4 Pol'!BC346</f>
        <v>0</v>
      </c>
      <c r="H27" s="277">
        <f>'SO 01 4 Pol'!BD346</f>
        <v>0</v>
      </c>
      <c r="I27" s="278">
        <f>'SO 01 4 Pol'!BE346</f>
        <v>0</v>
      </c>
    </row>
    <row r="28" spans="1:9" s="111" customFormat="1" x14ac:dyDescent="0.2">
      <c r="A28" s="275" t="str">
        <f>'SO 01 4 Pol'!B347</f>
        <v>11M</v>
      </c>
      <c r="B28" s="50" t="str">
        <f>'SO 01 4 Pol'!C347</f>
        <v>Kuchynka 2.NP - montáž</v>
      </c>
      <c r="D28" s="188"/>
      <c r="E28" s="276">
        <f>'SO 01 4 Pol'!BA356</f>
        <v>0</v>
      </c>
      <c r="F28" s="277">
        <f>'SO 01 4 Pol'!BB356</f>
        <v>0</v>
      </c>
      <c r="G28" s="277">
        <f>'SO 01 4 Pol'!BC356</f>
        <v>0</v>
      </c>
      <c r="H28" s="277">
        <f>'SO 01 4 Pol'!BD356</f>
        <v>0</v>
      </c>
      <c r="I28" s="278">
        <f>'SO 01 4 Pol'!BE356</f>
        <v>0</v>
      </c>
    </row>
    <row r="29" spans="1:9" s="111" customFormat="1" x14ac:dyDescent="0.2">
      <c r="A29" s="275" t="str">
        <f>'SO 01 4 Pol'!B357</f>
        <v>12D</v>
      </c>
      <c r="B29" s="50" t="str">
        <f>'SO 01 4 Pol'!C357</f>
        <v>WC bufet 1.NP - dodávka</v>
      </c>
      <c r="D29" s="188"/>
      <c r="E29" s="276">
        <f>'SO 01 4 Pol'!BA370</f>
        <v>0</v>
      </c>
      <c r="F29" s="277">
        <f>'SO 01 4 Pol'!BB370</f>
        <v>0</v>
      </c>
      <c r="G29" s="277">
        <f>'SO 01 4 Pol'!BC370</f>
        <v>0</v>
      </c>
      <c r="H29" s="277">
        <f>'SO 01 4 Pol'!BD370</f>
        <v>0</v>
      </c>
      <c r="I29" s="278">
        <f>'SO 01 4 Pol'!BE370</f>
        <v>0</v>
      </c>
    </row>
    <row r="30" spans="1:9" s="111" customFormat="1" x14ac:dyDescent="0.2">
      <c r="A30" s="275" t="str">
        <f>'SO 01 4 Pol'!B371</f>
        <v>12M</v>
      </c>
      <c r="B30" s="50" t="str">
        <f>'SO 01 4 Pol'!C371</f>
        <v>WC bufet 1.NP - montáž</v>
      </c>
      <c r="D30" s="188"/>
      <c r="E30" s="276">
        <f>'SO 01 4 Pol'!BA384</f>
        <v>0</v>
      </c>
      <c r="F30" s="277">
        <f>'SO 01 4 Pol'!BB384</f>
        <v>0</v>
      </c>
      <c r="G30" s="277">
        <f>'SO 01 4 Pol'!BC384</f>
        <v>0</v>
      </c>
      <c r="H30" s="277">
        <f>'SO 01 4 Pol'!BD384</f>
        <v>0</v>
      </c>
      <c r="I30" s="278">
        <f>'SO 01 4 Pol'!BE384</f>
        <v>0</v>
      </c>
    </row>
    <row r="31" spans="1:9" s="111" customFormat="1" x14ac:dyDescent="0.2">
      <c r="A31" s="275" t="s">
        <v>2545</v>
      </c>
      <c r="B31" s="50" t="s">
        <v>2565</v>
      </c>
      <c r="D31" s="188"/>
      <c r="E31" s="276">
        <v>0</v>
      </c>
      <c r="F31" s="277">
        <v>0</v>
      </c>
      <c r="G31" s="277">
        <v>0</v>
      </c>
      <c r="H31" s="277">
        <v>0</v>
      </c>
      <c r="I31" s="278">
        <v>0</v>
      </c>
    </row>
    <row r="32" spans="1:9" s="111" customFormat="1" x14ac:dyDescent="0.2">
      <c r="A32" s="275" t="s">
        <v>2548</v>
      </c>
      <c r="B32" s="50" t="s">
        <v>2566</v>
      </c>
      <c r="D32" s="188"/>
      <c r="E32" s="276">
        <v>0</v>
      </c>
      <c r="F32" s="277">
        <v>0</v>
      </c>
      <c r="G32" s="277">
        <v>0</v>
      </c>
      <c r="H32" s="277">
        <v>0</v>
      </c>
      <c r="I32" s="278">
        <v>0</v>
      </c>
    </row>
    <row r="33" spans="1:57" s="111" customFormat="1" x14ac:dyDescent="0.2">
      <c r="A33" s="275" t="str">
        <f>'SO 01 4 Pol'!B413</f>
        <v>14</v>
      </c>
      <c r="B33" s="50" t="str">
        <f>'SO 01 4 Pol'!C413</f>
        <v>Montážni materiál</v>
      </c>
      <c r="D33" s="188"/>
      <c r="E33" s="276">
        <f>'SO 01 4 Pol'!BA416</f>
        <v>0</v>
      </c>
      <c r="F33" s="277">
        <f>'SO 01 4 Pol'!BB416</f>
        <v>0</v>
      </c>
      <c r="G33" s="277">
        <f>'SO 01 4 Pol'!BC416</f>
        <v>0</v>
      </c>
      <c r="H33" s="277">
        <f>'SO 01 4 Pol'!BD416</f>
        <v>0</v>
      </c>
      <c r="I33" s="278">
        <f>'SO 01 4 Pol'!BE416</f>
        <v>0</v>
      </c>
    </row>
    <row r="34" spans="1:57" s="111" customFormat="1" ht="13.5" thickBot="1" x14ac:dyDescent="0.25">
      <c r="A34" s="275" t="str">
        <f>'SO 01 4 Pol'!B417</f>
        <v>0</v>
      </c>
      <c r="B34" s="50" t="str">
        <f>'SO 01 4 Pol'!C417</f>
        <v>Ostatní náklady</v>
      </c>
      <c r="D34" s="188"/>
      <c r="E34" s="276">
        <f>'SO 01 4 Pol'!BA424</f>
        <v>0</v>
      </c>
      <c r="F34" s="277">
        <f>'SO 01 4 Pol'!BB424</f>
        <v>0</v>
      </c>
      <c r="G34" s="277">
        <f>'SO 01 4 Pol'!BC424</f>
        <v>0</v>
      </c>
      <c r="H34" s="277">
        <f>'SO 01 4 Pol'!BD424</f>
        <v>0</v>
      </c>
      <c r="I34" s="278">
        <f>'SO 01 4 Pol'!BE424</f>
        <v>0</v>
      </c>
    </row>
    <row r="35" spans="1:57" s="6" customFormat="1" ht="13.5" thickBot="1" x14ac:dyDescent="0.25">
      <c r="A35" s="189"/>
      <c r="B35" s="190" t="s">
        <v>72</v>
      </c>
      <c r="C35" s="190"/>
      <c r="D35" s="191"/>
      <c r="E35" s="192">
        <f>SUM(E7:E34)</f>
        <v>0</v>
      </c>
      <c r="F35" s="193">
        <f>SUM(F7:F34)</f>
        <v>0</v>
      </c>
      <c r="G35" s="193">
        <f>SUM(G7:G34)</f>
        <v>0</v>
      </c>
      <c r="H35" s="193">
        <f>SUM(H7:H34)</f>
        <v>0</v>
      </c>
      <c r="I35" s="194">
        <f>SUM(I7:I34)</f>
        <v>0</v>
      </c>
    </row>
    <row r="36" spans="1:57" x14ac:dyDescent="0.2">
      <c r="A36" s="111"/>
      <c r="B36" s="111"/>
      <c r="C36" s="111"/>
      <c r="D36" s="111"/>
      <c r="E36" s="111"/>
      <c r="F36" s="111"/>
      <c r="G36" s="111"/>
      <c r="H36" s="111"/>
      <c r="I36" s="111"/>
    </row>
    <row r="37" spans="1:57" ht="19.5" customHeight="1" x14ac:dyDescent="0.25">
      <c r="A37" s="180" t="s">
        <v>73</v>
      </c>
      <c r="B37" s="180"/>
      <c r="C37" s="180"/>
      <c r="D37" s="180"/>
      <c r="E37" s="180"/>
      <c r="F37" s="180"/>
      <c r="G37" s="195"/>
      <c r="H37" s="180"/>
      <c r="I37" s="180"/>
      <c r="BA37" s="117"/>
      <c r="BB37" s="117"/>
      <c r="BC37" s="117"/>
      <c r="BD37" s="117"/>
      <c r="BE37" s="117"/>
    </row>
    <row r="38" spans="1:57" ht="13.5" thickBot="1" x14ac:dyDescent="0.25"/>
    <row r="39" spans="1:57" x14ac:dyDescent="0.2">
      <c r="A39" s="146" t="s">
        <v>74</v>
      </c>
      <c r="B39" s="147"/>
      <c r="C39" s="147"/>
      <c r="D39" s="196"/>
      <c r="E39" s="197" t="s">
        <v>75</v>
      </c>
      <c r="F39" s="198" t="s">
        <v>7</v>
      </c>
      <c r="G39" s="199" t="s">
        <v>76</v>
      </c>
      <c r="H39" s="200"/>
      <c r="I39" s="201" t="s">
        <v>75</v>
      </c>
    </row>
    <row r="40" spans="1:57" x14ac:dyDescent="0.2">
      <c r="A40" s="140" t="s">
        <v>869</v>
      </c>
      <c r="B40" s="131"/>
      <c r="C40" s="131"/>
      <c r="D40" s="202"/>
      <c r="E40" s="203">
        <v>0</v>
      </c>
      <c r="F40" s="204">
        <v>0</v>
      </c>
      <c r="G40" s="205">
        <v>0</v>
      </c>
      <c r="H40" s="206"/>
      <c r="I40" s="207">
        <f>E40+F40*G40/100</f>
        <v>0</v>
      </c>
      <c r="BA40" s="1">
        <v>1</v>
      </c>
    </row>
    <row r="41" spans="1:57" x14ac:dyDescent="0.2">
      <c r="A41" s="140" t="s">
        <v>870</v>
      </c>
      <c r="B41" s="131"/>
      <c r="C41" s="131"/>
      <c r="D41" s="202"/>
      <c r="E41" s="203">
        <v>0</v>
      </c>
      <c r="F41" s="204">
        <v>0</v>
      </c>
      <c r="G41" s="205">
        <v>0</v>
      </c>
      <c r="H41" s="206"/>
      <c r="I41" s="207">
        <f>E41+F41*G41/100</f>
        <v>0</v>
      </c>
      <c r="BA41" s="1">
        <v>1</v>
      </c>
    </row>
    <row r="42" spans="1:57" x14ac:dyDescent="0.2">
      <c r="A42" s="140" t="s">
        <v>871</v>
      </c>
      <c r="B42" s="131"/>
      <c r="C42" s="131"/>
      <c r="D42" s="202"/>
      <c r="E42" s="203">
        <v>0</v>
      </c>
      <c r="F42" s="204">
        <v>0</v>
      </c>
      <c r="G42" s="205">
        <v>0</v>
      </c>
      <c r="H42" s="206"/>
      <c r="I42" s="207">
        <f>E42+F42*G42/100</f>
        <v>0</v>
      </c>
      <c r="BA42" s="1">
        <v>2</v>
      </c>
    </row>
    <row r="43" spans="1:57" x14ac:dyDescent="0.2">
      <c r="A43" s="140" t="s">
        <v>872</v>
      </c>
      <c r="B43" s="131"/>
      <c r="C43" s="131"/>
      <c r="D43" s="202"/>
      <c r="E43" s="203">
        <v>0</v>
      </c>
      <c r="F43" s="204">
        <v>0</v>
      </c>
      <c r="G43" s="205">
        <v>0</v>
      </c>
      <c r="H43" s="206"/>
      <c r="I43" s="207">
        <f>E43+F43*G43/100</f>
        <v>0</v>
      </c>
      <c r="BA43" s="1">
        <v>2</v>
      </c>
    </row>
    <row r="44" spans="1:57" ht="13.5" thickBot="1" x14ac:dyDescent="0.25">
      <c r="A44" s="208"/>
      <c r="B44" s="209" t="s">
        <v>77</v>
      </c>
      <c r="C44" s="210"/>
      <c r="D44" s="211"/>
      <c r="E44" s="212"/>
      <c r="F44" s="213"/>
      <c r="G44" s="213"/>
      <c r="H44" s="418">
        <f>SUM(I40:I43)</f>
        <v>0</v>
      </c>
      <c r="I44" s="419"/>
    </row>
    <row r="46" spans="1:57" x14ac:dyDescent="0.2">
      <c r="B46" s="6"/>
      <c r="F46" s="214"/>
      <c r="G46" s="215"/>
      <c r="H46" s="215"/>
      <c r="I46" s="34"/>
    </row>
    <row r="47" spans="1:57" x14ac:dyDescent="0.2">
      <c r="F47" s="214"/>
      <c r="G47" s="215"/>
      <c r="H47" s="215"/>
      <c r="I47" s="34"/>
    </row>
    <row r="48" spans="1:57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  <row r="80" spans="6:9" x14ac:dyDescent="0.2">
      <c r="F80" s="214"/>
      <c r="G80" s="215"/>
      <c r="H80" s="215"/>
      <c r="I80" s="34"/>
    </row>
    <row r="81" spans="6:9" x14ac:dyDescent="0.2">
      <c r="F81" s="214"/>
      <c r="G81" s="215"/>
      <c r="H81" s="215"/>
      <c r="I81" s="34"/>
    </row>
    <row r="82" spans="6:9" x14ac:dyDescent="0.2">
      <c r="F82" s="214"/>
      <c r="G82" s="215"/>
      <c r="H82" s="215"/>
      <c r="I82" s="34"/>
    </row>
    <row r="83" spans="6:9" x14ac:dyDescent="0.2">
      <c r="F83" s="214"/>
      <c r="G83" s="215"/>
      <c r="H83" s="215"/>
      <c r="I83" s="34"/>
    </row>
    <row r="84" spans="6:9" x14ac:dyDescent="0.2">
      <c r="F84" s="214"/>
      <c r="G84" s="215"/>
      <c r="H84" s="215"/>
      <c r="I84" s="34"/>
    </row>
    <row r="85" spans="6:9" x14ac:dyDescent="0.2">
      <c r="F85" s="214"/>
      <c r="G85" s="215"/>
      <c r="H85" s="215"/>
      <c r="I85" s="34"/>
    </row>
    <row r="86" spans="6:9" x14ac:dyDescent="0.2">
      <c r="F86" s="214"/>
      <c r="G86" s="215"/>
      <c r="H86" s="215"/>
      <c r="I86" s="34"/>
    </row>
    <row r="87" spans="6:9" x14ac:dyDescent="0.2">
      <c r="F87" s="214"/>
      <c r="G87" s="215"/>
      <c r="H87" s="215"/>
      <c r="I87" s="34"/>
    </row>
    <row r="88" spans="6:9" x14ac:dyDescent="0.2">
      <c r="F88" s="214"/>
      <c r="G88" s="215"/>
      <c r="H88" s="215"/>
      <c r="I88" s="34"/>
    </row>
    <row r="89" spans="6:9" x14ac:dyDescent="0.2">
      <c r="F89" s="214"/>
      <c r="G89" s="215"/>
      <c r="H89" s="215"/>
      <c r="I89" s="34"/>
    </row>
    <row r="90" spans="6:9" x14ac:dyDescent="0.2">
      <c r="F90" s="214"/>
      <c r="G90" s="215"/>
      <c r="H90" s="215"/>
      <c r="I90" s="34"/>
    </row>
    <row r="91" spans="6:9" x14ac:dyDescent="0.2">
      <c r="F91" s="214"/>
      <c r="G91" s="215"/>
      <c r="H91" s="215"/>
      <c r="I91" s="34"/>
    </row>
    <row r="92" spans="6:9" x14ac:dyDescent="0.2">
      <c r="F92" s="214"/>
      <c r="G92" s="215"/>
      <c r="H92" s="215"/>
      <c r="I92" s="34"/>
    </row>
    <row r="93" spans="6:9" x14ac:dyDescent="0.2">
      <c r="F93" s="214"/>
      <c r="G93" s="215"/>
      <c r="H93" s="215"/>
      <c r="I93" s="34"/>
    </row>
    <row r="94" spans="6:9" x14ac:dyDescent="0.2">
      <c r="F94" s="214"/>
      <c r="G94" s="215"/>
      <c r="H94" s="215"/>
      <c r="I94" s="34"/>
    </row>
    <row r="95" spans="6:9" x14ac:dyDescent="0.2">
      <c r="F95" s="214"/>
      <c r="G95" s="215"/>
      <c r="H95" s="215"/>
      <c r="I95" s="34"/>
    </row>
  </sheetData>
  <mergeCells count="4">
    <mergeCell ref="A1:B1"/>
    <mergeCell ref="A2:B2"/>
    <mergeCell ref="G2:I2"/>
    <mergeCell ref="H44:I4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CB497"/>
  <sheetViews>
    <sheetView showGridLines="0" showZeros="0" view="pageBreakPreview" topLeftCell="A82" zoomScaleNormal="100" zoomScaleSheetLayoutView="100" workbookViewId="0">
      <selection activeCell="D125" sqref="D125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01 4 Rek'!H1</f>
        <v>4</v>
      </c>
      <c r="G3" s="223"/>
    </row>
    <row r="4" spans="1:80" ht="13.5" thickBot="1" x14ac:dyDescent="0.25">
      <c r="A4" s="436" t="s">
        <v>69</v>
      </c>
      <c r="B4" s="414"/>
      <c r="C4" s="176" t="s">
        <v>100</v>
      </c>
      <c r="D4" s="224"/>
      <c r="E4" s="437" t="str">
        <f>'SO 01 4 Rek'!G2</f>
        <v>Vzduchotechnika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1127</v>
      </c>
      <c r="C7" s="235" t="s">
        <v>1128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22.5" x14ac:dyDescent="0.2">
      <c r="A8" s="244">
        <v>1</v>
      </c>
      <c r="B8" s="245" t="s">
        <v>1130</v>
      </c>
      <c r="C8" s="246" t="s">
        <v>1131</v>
      </c>
      <c r="D8" s="247" t="s">
        <v>93</v>
      </c>
      <c r="E8" s="248">
        <v>2</v>
      </c>
      <c r="F8" s="248">
        <v>0</v>
      </c>
      <c r="G8" s="249">
        <f>E8*F8</f>
        <v>0</v>
      </c>
      <c r="H8" s="250">
        <v>83200</v>
      </c>
      <c r="I8" s="251">
        <f>E8*H8</f>
        <v>166400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x14ac:dyDescent="0.2">
      <c r="A9" s="252"/>
      <c r="B9" s="253"/>
      <c r="C9" s="420" t="s">
        <v>1132</v>
      </c>
      <c r="D9" s="421"/>
      <c r="E9" s="421"/>
      <c r="F9" s="421"/>
      <c r="G9" s="422"/>
      <c r="I9" s="254"/>
      <c r="K9" s="254"/>
      <c r="L9" s="310" t="s">
        <v>1132</v>
      </c>
      <c r="O9" s="243">
        <v>3</v>
      </c>
    </row>
    <row r="10" spans="1:80" x14ac:dyDescent="0.2">
      <c r="A10" s="244">
        <v>2</v>
      </c>
      <c r="B10" s="245" t="s">
        <v>1133</v>
      </c>
      <c r="C10" s="246" t="s">
        <v>1134</v>
      </c>
      <c r="D10" s="247" t="s">
        <v>1135</v>
      </c>
      <c r="E10" s="248">
        <v>2</v>
      </c>
      <c r="F10" s="248">
        <v>0</v>
      </c>
      <c r="G10" s="249">
        <f>E10*F10</f>
        <v>0</v>
      </c>
      <c r="H10" s="250">
        <v>858</v>
      </c>
      <c r="I10" s="251">
        <f>E10*H10</f>
        <v>1716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2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x14ac:dyDescent="0.2">
      <c r="A11" s="259"/>
      <c r="B11" s="260" t="s">
        <v>94</v>
      </c>
      <c r="C11" s="261" t="s">
        <v>1129</v>
      </c>
      <c r="D11" s="262"/>
      <c r="E11" s="263"/>
      <c r="F11" s="264"/>
      <c r="G11" s="265">
        <f>SUM(G7:G10)</f>
        <v>0</v>
      </c>
      <c r="H11" s="266"/>
      <c r="I11" s="267">
        <f>SUM(I7:I10)</f>
        <v>168116</v>
      </c>
      <c r="J11" s="266"/>
      <c r="K11" s="267">
        <f>SUM(K7:K10)</f>
        <v>0</v>
      </c>
      <c r="O11" s="243">
        <v>4</v>
      </c>
      <c r="BA11" s="268">
        <f>SUM(BA7:BA10)</f>
        <v>0</v>
      </c>
      <c r="BB11" s="268">
        <f>SUM(BB7:BB10)</f>
        <v>0</v>
      </c>
      <c r="BC11" s="268">
        <f>SUM(BC7:BC10)</f>
        <v>0</v>
      </c>
      <c r="BD11" s="268">
        <f>SUM(BD7:BD10)</f>
        <v>0</v>
      </c>
      <c r="BE11" s="268">
        <f>SUM(BE7:BE10)</f>
        <v>0</v>
      </c>
    </row>
    <row r="12" spans="1:80" x14ac:dyDescent="0.2">
      <c r="A12" s="233" t="s">
        <v>90</v>
      </c>
      <c r="B12" s="234" t="s">
        <v>1136</v>
      </c>
      <c r="C12" s="235" t="s">
        <v>1137</v>
      </c>
      <c r="D12" s="236"/>
      <c r="E12" s="237"/>
      <c r="F12" s="237"/>
      <c r="G12" s="238"/>
      <c r="H12" s="239"/>
      <c r="I12" s="240"/>
      <c r="J12" s="241"/>
      <c r="K12" s="242"/>
      <c r="O12" s="243">
        <v>1</v>
      </c>
    </row>
    <row r="13" spans="1:80" ht="22.5" x14ac:dyDescent="0.2">
      <c r="A13" s="244">
        <v>3</v>
      </c>
      <c r="B13" s="245" t="s">
        <v>1139</v>
      </c>
      <c r="C13" s="246" t="s">
        <v>1131</v>
      </c>
      <c r="D13" s="247" t="s">
        <v>93</v>
      </c>
      <c r="E13" s="248">
        <v>2</v>
      </c>
      <c r="F13" s="248">
        <v>0</v>
      </c>
      <c r="G13" s="249">
        <f>E13*F13</f>
        <v>0</v>
      </c>
      <c r="H13" s="250">
        <v>12480</v>
      </c>
      <c r="I13" s="251">
        <f>E13*H13</f>
        <v>24960</v>
      </c>
      <c r="J13" s="250"/>
      <c r="K13" s="251">
        <f>E13*J13</f>
        <v>0</v>
      </c>
      <c r="O13" s="243">
        <v>2</v>
      </c>
      <c r="AA13" s="216">
        <v>12</v>
      </c>
      <c r="AB13" s="216">
        <v>0</v>
      </c>
      <c r="AC13" s="216">
        <v>3</v>
      </c>
      <c r="AZ13" s="216">
        <v>1</v>
      </c>
      <c r="BA13" s="216">
        <f>IF(AZ13=1,G13,0)</f>
        <v>0</v>
      </c>
      <c r="BB13" s="216">
        <f>IF(AZ13=2,G13,0)</f>
        <v>0</v>
      </c>
      <c r="BC13" s="216">
        <f>IF(AZ13=3,G13,0)</f>
        <v>0</v>
      </c>
      <c r="BD13" s="216">
        <f>IF(AZ13=4,G13,0)</f>
        <v>0</v>
      </c>
      <c r="BE13" s="216">
        <f>IF(AZ13=5,G13,0)</f>
        <v>0</v>
      </c>
      <c r="CA13" s="243">
        <v>12</v>
      </c>
      <c r="CB13" s="243">
        <v>0</v>
      </c>
    </row>
    <row r="14" spans="1:80" x14ac:dyDescent="0.2">
      <c r="A14" s="252"/>
      <c r="B14" s="253"/>
      <c r="C14" s="420" t="s">
        <v>1132</v>
      </c>
      <c r="D14" s="421"/>
      <c r="E14" s="421"/>
      <c r="F14" s="421"/>
      <c r="G14" s="422"/>
      <c r="I14" s="254"/>
      <c r="K14" s="254"/>
      <c r="L14" s="310" t="s">
        <v>1132</v>
      </c>
      <c r="O14" s="243">
        <v>3</v>
      </c>
    </row>
    <row r="15" spans="1:80" x14ac:dyDescent="0.2">
      <c r="A15" s="244">
        <v>4</v>
      </c>
      <c r="B15" s="245" t="s">
        <v>1140</v>
      </c>
      <c r="C15" s="246" t="s">
        <v>1134</v>
      </c>
      <c r="D15" s="247" t="s">
        <v>1135</v>
      </c>
      <c r="E15" s="248">
        <v>2</v>
      </c>
      <c r="F15" s="248">
        <v>0</v>
      </c>
      <c r="G15" s="249">
        <f>E15*F15</f>
        <v>0</v>
      </c>
      <c r="H15" s="250">
        <v>214.4</v>
      </c>
      <c r="I15" s="251">
        <f>E15*H15</f>
        <v>428.8</v>
      </c>
      <c r="J15" s="250"/>
      <c r="K15" s="251">
        <f>E15*J15</f>
        <v>0</v>
      </c>
      <c r="O15" s="243">
        <v>2</v>
      </c>
      <c r="AA15" s="216">
        <v>12</v>
      </c>
      <c r="AB15" s="216">
        <v>0</v>
      </c>
      <c r="AC15" s="216">
        <v>4</v>
      </c>
      <c r="AZ15" s="216">
        <v>1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12</v>
      </c>
      <c r="CB15" s="243">
        <v>0</v>
      </c>
    </row>
    <row r="16" spans="1:80" x14ac:dyDescent="0.2">
      <c r="A16" s="259"/>
      <c r="B16" s="260" t="s">
        <v>94</v>
      </c>
      <c r="C16" s="261" t="s">
        <v>1138</v>
      </c>
      <c r="D16" s="262"/>
      <c r="E16" s="263"/>
      <c r="F16" s="264"/>
      <c r="G16" s="265">
        <f>SUM(G12:G15)</f>
        <v>0</v>
      </c>
      <c r="H16" s="266"/>
      <c r="I16" s="267">
        <f>SUM(I12:I15)</f>
        <v>25388.799999999999</v>
      </c>
      <c r="J16" s="266"/>
      <c r="K16" s="267">
        <f>SUM(K12:K15)</f>
        <v>0</v>
      </c>
      <c r="O16" s="243">
        <v>4</v>
      </c>
      <c r="BA16" s="268">
        <f>SUM(BA12:BA15)</f>
        <v>0</v>
      </c>
      <c r="BB16" s="268">
        <f>SUM(BB12:BB15)</f>
        <v>0</v>
      </c>
      <c r="BC16" s="268">
        <f>SUM(BC12:BC15)</f>
        <v>0</v>
      </c>
      <c r="BD16" s="268">
        <f>SUM(BD12:BD15)</f>
        <v>0</v>
      </c>
      <c r="BE16" s="268">
        <f>SUM(BE12:BE15)</f>
        <v>0</v>
      </c>
    </row>
    <row r="17" spans="1:80" x14ac:dyDescent="0.2">
      <c r="A17" s="233" t="s">
        <v>90</v>
      </c>
      <c r="B17" s="234" t="s">
        <v>1141</v>
      </c>
      <c r="C17" s="235" t="s">
        <v>1142</v>
      </c>
      <c r="D17" s="236"/>
      <c r="E17" s="237"/>
      <c r="F17" s="237"/>
      <c r="G17" s="238"/>
      <c r="H17" s="239"/>
      <c r="I17" s="240"/>
      <c r="J17" s="241"/>
      <c r="K17" s="242"/>
      <c r="O17" s="243">
        <v>1</v>
      </c>
    </row>
    <row r="18" spans="1:80" ht="22.5" x14ac:dyDescent="0.2">
      <c r="A18" s="244">
        <v>5</v>
      </c>
      <c r="B18" s="245" t="s">
        <v>1144</v>
      </c>
      <c r="C18" s="246" t="s">
        <v>1145</v>
      </c>
      <c r="D18" s="247" t="s">
        <v>93</v>
      </c>
      <c r="E18" s="248">
        <v>1</v>
      </c>
      <c r="F18" s="248">
        <v>0</v>
      </c>
      <c r="G18" s="249">
        <f t="shared" ref="G18:G46" si="0">E18*F18</f>
        <v>0</v>
      </c>
      <c r="H18" s="250">
        <v>22629.1</v>
      </c>
      <c r="I18" s="251">
        <f t="shared" ref="I18:I46" si="1">E18*H18</f>
        <v>22629.1</v>
      </c>
      <c r="J18" s="250"/>
      <c r="K18" s="251">
        <f t="shared" ref="K18:K46" si="2">E18*J18</f>
        <v>0</v>
      </c>
      <c r="O18" s="243">
        <v>2</v>
      </c>
      <c r="AA18" s="216">
        <v>12</v>
      </c>
      <c r="AB18" s="216">
        <v>0</v>
      </c>
      <c r="AC18" s="216">
        <v>5</v>
      </c>
      <c r="AZ18" s="216">
        <v>1</v>
      </c>
      <c r="BA18" s="216">
        <f t="shared" ref="BA18:BA46" si="3">IF(AZ18=1,G18,0)</f>
        <v>0</v>
      </c>
      <c r="BB18" s="216">
        <f t="shared" ref="BB18:BB46" si="4">IF(AZ18=2,G18,0)</f>
        <v>0</v>
      </c>
      <c r="BC18" s="216">
        <f t="shared" ref="BC18:BC46" si="5">IF(AZ18=3,G18,0)</f>
        <v>0</v>
      </c>
      <c r="BD18" s="216">
        <f t="shared" ref="BD18:BD46" si="6">IF(AZ18=4,G18,0)</f>
        <v>0</v>
      </c>
      <c r="BE18" s="216">
        <f t="shared" ref="BE18:BE46" si="7">IF(AZ18=5,G18,0)</f>
        <v>0</v>
      </c>
      <c r="CA18" s="243">
        <v>12</v>
      </c>
      <c r="CB18" s="243">
        <v>0</v>
      </c>
    </row>
    <row r="19" spans="1:80" x14ac:dyDescent="0.2">
      <c r="A19" s="244">
        <v>6</v>
      </c>
      <c r="B19" s="245" t="s">
        <v>1146</v>
      </c>
      <c r="C19" s="246" t="s">
        <v>1147</v>
      </c>
      <c r="D19" s="247" t="s">
        <v>93</v>
      </c>
      <c r="E19" s="248">
        <v>2</v>
      </c>
      <c r="F19" s="248">
        <v>0</v>
      </c>
      <c r="G19" s="249">
        <f t="shared" si="0"/>
        <v>0</v>
      </c>
      <c r="H19" s="250">
        <v>1874.6</v>
      </c>
      <c r="I19" s="251">
        <f t="shared" si="1"/>
        <v>3749.2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6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 x14ac:dyDescent="0.2">
      <c r="A20" s="244">
        <v>7</v>
      </c>
      <c r="B20" s="245" t="s">
        <v>1148</v>
      </c>
      <c r="C20" s="246" t="s">
        <v>1149</v>
      </c>
      <c r="D20" s="247" t="s">
        <v>93</v>
      </c>
      <c r="E20" s="248">
        <v>2</v>
      </c>
      <c r="F20" s="248">
        <v>0</v>
      </c>
      <c r="G20" s="249">
        <f t="shared" si="0"/>
        <v>0</v>
      </c>
      <c r="H20" s="250">
        <v>10792.6</v>
      </c>
      <c r="I20" s="251">
        <f t="shared" si="1"/>
        <v>21585.200000000001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7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 x14ac:dyDescent="0.2">
      <c r="A21" s="244">
        <v>8</v>
      </c>
      <c r="B21" s="245" t="s">
        <v>1150</v>
      </c>
      <c r="C21" s="246" t="s">
        <v>1151</v>
      </c>
      <c r="D21" s="247" t="s">
        <v>93</v>
      </c>
      <c r="E21" s="248">
        <v>1</v>
      </c>
      <c r="F21" s="248">
        <v>0</v>
      </c>
      <c r="G21" s="249">
        <f t="shared" si="0"/>
        <v>0</v>
      </c>
      <c r="H21" s="250">
        <v>6877</v>
      </c>
      <c r="I21" s="251">
        <f t="shared" si="1"/>
        <v>6877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8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 ht="22.5" x14ac:dyDescent="0.2">
      <c r="A22" s="244">
        <v>9</v>
      </c>
      <c r="B22" s="245" t="s">
        <v>1152</v>
      </c>
      <c r="C22" s="246" t="s">
        <v>1153</v>
      </c>
      <c r="D22" s="247" t="s">
        <v>93</v>
      </c>
      <c r="E22" s="248">
        <v>1</v>
      </c>
      <c r="F22" s="248">
        <v>0</v>
      </c>
      <c r="G22" s="249">
        <f t="shared" si="0"/>
        <v>0</v>
      </c>
      <c r="H22" s="250">
        <v>5985.2</v>
      </c>
      <c r="I22" s="251">
        <f t="shared" si="1"/>
        <v>5985.2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9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 x14ac:dyDescent="0.2">
      <c r="A23" s="244">
        <v>10</v>
      </c>
      <c r="B23" s="245" t="s">
        <v>1154</v>
      </c>
      <c r="C23" s="246" t="s">
        <v>1155</v>
      </c>
      <c r="D23" s="247" t="s">
        <v>93</v>
      </c>
      <c r="E23" s="248">
        <v>1</v>
      </c>
      <c r="F23" s="248">
        <v>0</v>
      </c>
      <c r="G23" s="249">
        <f t="shared" si="0"/>
        <v>0</v>
      </c>
      <c r="H23" s="250">
        <v>254.8</v>
      </c>
      <c r="I23" s="251">
        <f t="shared" si="1"/>
        <v>254.8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10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 x14ac:dyDescent="0.2">
      <c r="A24" s="244">
        <v>11</v>
      </c>
      <c r="B24" s="245" t="s">
        <v>1156</v>
      </c>
      <c r="C24" s="246" t="s">
        <v>1157</v>
      </c>
      <c r="D24" s="247" t="s">
        <v>93</v>
      </c>
      <c r="E24" s="248">
        <v>1</v>
      </c>
      <c r="F24" s="248">
        <v>0</v>
      </c>
      <c r="G24" s="249">
        <f t="shared" si="0"/>
        <v>0</v>
      </c>
      <c r="H24" s="250">
        <v>3347.5</v>
      </c>
      <c r="I24" s="251">
        <f t="shared" si="1"/>
        <v>3347.5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11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 x14ac:dyDescent="0.2">
      <c r="A25" s="244">
        <v>12</v>
      </c>
      <c r="B25" s="245" t="s">
        <v>1158</v>
      </c>
      <c r="C25" s="246" t="s">
        <v>1159</v>
      </c>
      <c r="D25" s="247" t="s">
        <v>93</v>
      </c>
      <c r="E25" s="248">
        <v>1</v>
      </c>
      <c r="F25" s="248">
        <v>0</v>
      </c>
      <c r="G25" s="249">
        <f t="shared" si="0"/>
        <v>0</v>
      </c>
      <c r="H25" s="250">
        <v>4524</v>
      </c>
      <c r="I25" s="251">
        <f t="shared" si="1"/>
        <v>4524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12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 x14ac:dyDescent="0.2">
      <c r="A26" s="244">
        <v>13</v>
      </c>
      <c r="B26" s="245" t="s">
        <v>1160</v>
      </c>
      <c r="C26" s="246" t="s">
        <v>1161</v>
      </c>
      <c r="D26" s="247" t="s">
        <v>93</v>
      </c>
      <c r="E26" s="248">
        <v>1</v>
      </c>
      <c r="F26" s="248">
        <v>0</v>
      </c>
      <c r="G26" s="249">
        <f t="shared" si="0"/>
        <v>0</v>
      </c>
      <c r="H26" s="250">
        <v>724.1</v>
      </c>
      <c r="I26" s="251">
        <f t="shared" si="1"/>
        <v>724.1</v>
      </c>
      <c r="J26" s="250"/>
      <c r="K26" s="251">
        <f t="shared" si="2"/>
        <v>0</v>
      </c>
      <c r="O26" s="243">
        <v>2</v>
      </c>
      <c r="AA26" s="216">
        <v>12</v>
      </c>
      <c r="AB26" s="216">
        <v>0</v>
      </c>
      <c r="AC26" s="216">
        <v>13</v>
      </c>
      <c r="AZ26" s="216">
        <v>1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12</v>
      </c>
      <c r="CB26" s="243">
        <v>0</v>
      </c>
    </row>
    <row r="27" spans="1:80" x14ac:dyDescent="0.2">
      <c r="A27" s="244">
        <v>14</v>
      </c>
      <c r="B27" s="245" t="s">
        <v>1162</v>
      </c>
      <c r="C27" s="246" t="s">
        <v>1163</v>
      </c>
      <c r="D27" s="247" t="s">
        <v>93</v>
      </c>
      <c r="E27" s="248">
        <v>4</v>
      </c>
      <c r="F27" s="248">
        <v>0</v>
      </c>
      <c r="G27" s="249">
        <f t="shared" si="0"/>
        <v>0</v>
      </c>
      <c r="H27" s="250">
        <v>1008.8</v>
      </c>
      <c r="I27" s="251">
        <f t="shared" si="1"/>
        <v>4035.2</v>
      </c>
      <c r="J27" s="250"/>
      <c r="K27" s="251">
        <f t="shared" si="2"/>
        <v>0</v>
      </c>
      <c r="O27" s="243">
        <v>2</v>
      </c>
      <c r="AA27" s="216">
        <v>12</v>
      </c>
      <c r="AB27" s="216">
        <v>0</v>
      </c>
      <c r="AC27" s="216">
        <v>14</v>
      </c>
      <c r="AZ27" s="216">
        <v>1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12</v>
      </c>
      <c r="CB27" s="243">
        <v>0</v>
      </c>
    </row>
    <row r="28" spans="1:80" x14ac:dyDescent="0.2">
      <c r="A28" s="244">
        <v>15</v>
      </c>
      <c r="B28" s="245" t="s">
        <v>1164</v>
      </c>
      <c r="C28" s="246" t="s">
        <v>1165</v>
      </c>
      <c r="D28" s="247" t="s">
        <v>93</v>
      </c>
      <c r="E28" s="248">
        <v>4</v>
      </c>
      <c r="F28" s="248">
        <v>0</v>
      </c>
      <c r="G28" s="249">
        <f t="shared" si="0"/>
        <v>0</v>
      </c>
      <c r="H28" s="250">
        <v>2516.8000000000002</v>
      </c>
      <c r="I28" s="251">
        <f t="shared" si="1"/>
        <v>10067.200000000001</v>
      </c>
      <c r="J28" s="250"/>
      <c r="K28" s="251">
        <f t="shared" si="2"/>
        <v>0</v>
      </c>
      <c r="O28" s="243">
        <v>2</v>
      </c>
      <c r="AA28" s="216">
        <v>12</v>
      </c>
      <c r="AB28" s="216">
        <v>0</v>
      </c>
      <c r="AC28" s="216">
        <v>15</v>
      </c>
      <c r="AZ28" s="216">
        <v>1</v>
      </c>
      <c r="BA28" s="216">
        <f t="shared" si="3"/>
        <v>0</v>
      </c>
      <c r="BB28" s="216">
        <f t="shared" si="4"/>
        <v>0</v>
      </c>
      <c r="BC28" s="216">
        <f t="shared" si="5"/>
        <v>0</v>
      </c>
      <c r="BD28" s="216">
        <f t="shared" si="6"/>
        <v>0</v>
      </c>
      <c r="BE28" s="216">
        <f t="shared" si="7"/>
        <v>0</v>
      </c>
      <c r="CA28" s="243">
        <v>12</v>
      </c>
      <c r="CB28" s="243">
        <v>0</v>
      </c>
    </row>
    <row r="29" spans="1:80" x14ac:dyDescent="0.2">
      <c r="A29" s="244">
        <v>16</v>
      </c>
      <c r="B29" s="245" t="s">
        <v>1166</v>
      </c>
      <c r="C29" s="246" t="s">
        <v>1167</v>
      </c>
      <c r="D29" s="247" t="s">
        <v>93</v>
      </c>
      <c r="E29" s="248">
        <v>1</v>
      </c>
      <c r="F29" s="248">
        <v>0</v>
      </c>
      <c r="G29" s="249">
        <f t="shared" si="0"/>
        <v>0</v>
      </c>
      <c r="H29" s="250">
        <v>1124.5</v>
      </c>
      <c r="I29" s="251">
        <f t="shared" si="1"/>
        <v>1124.5</v>
      </c>
      <c r="J29" s="250"/>
      <c r="K29" s="251">
        <f t="shared" si="2"/>
        <v>0</v>
      </c>
      <c r="O29" s="243">
        <v>2</v>
      </c>
      <c r="AA29" s="216">
        <v>12</v>
      </c>
      <c r="AB29" s="216">
        <v>0</v>
      </c>
      <c r="AC29" s="216">
        <v>16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43">
        <v>12</v>
      </c>
      <c r="CB29" s="243">
        <v>0</v>
      </c>
    </row>
    <row r="30" spans="1:80" x14ac:dyDescent="0.2">
      <c r="A30" s="244">
        <v>17</v>
      </c>
      <c r="B30" s="245" t="s">
        <v>1168</v>
      </c>
      <c r="C30" s="246" t="s">
        <v>1169</v>
      </c>
      <c r="D30" s="247" t="s">
        <v>1135</v>
      </c>
      <c r="E30" s="248">
        <v>8</v>
      </c>
      <c r="F30" s="248">
        <v>0</v>
      </c>
      <c r="G30" s="249">
        <f t="shared" si="0"/>
        <v>0</v>
      </c>
      <c r="H30" s="250">
        <v>707.2</v>
      </c>
      <c r="I30" s="251">
        <f t="shared" si="1"/>
        <v>5657.6</v>
      </c>
      <c r="J30" s="250"/>
      <c r="K30" s="251">
        <f t="shared" si="2"/>
        <v>0</v>
      </c>
      <c r="O30" s="243">
        <v>2</v>
      </c>
      <c r="AA30" s="216">
        <v>12</v>
      </c>
      <c r="AB30" s="216">
        <v>0</v>
      </c>
      <c r="AC30" s="216">
        <v>17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43">
        <v>12</v>
      </c>
      <c r="CB30" s="243">
        <v>0</v>
      </c>
    </row>
    <row r="31" spans="1:80" x14ac:dyDescent="0.2">
      <c r="A31" s="244">
        <v>18</v>
      </c>
      <c r="B31" s="245" t="s">
        <v>1170</v>
      </c>
      <c r="C31" s="246" t="s">
        <v>1171</v>
      </c>
      <c r="D31" s="247" t="s">
        <v>1135</v>
      </c>
      <c r="E31" s="248">
        <v>7</v>
      </c>
      <c r="F31" s="248">
        <v>0</v>
      </c>
      <c r="G31" s="249">
        <f t="shared" si="0"/>
        <v>0</v>
      </c>
      <c r="H31" s="250">
        <v>1037.4000000000001</v>
      </c>
      <c r="I31" s="251">
        <f t="shared" si="1"/>
        <v>7261.8000000000011</v>
      </c>
      <c r="J31" s="250"/>
      <c r="K31" s="251">
        <f t="shared" si="2"/>
        <v>0</v>
      </c>
      <c r="O31" s="243">
        <v>2</v>
      </c>
      <c r="AA31" s="216">
        <v>12</v>
      </c>
      <c r="AB31" s="216">
        <v>0</v>
      </c>
      <c r="AC31" s="216">
        <v>18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43">
        <v>12</v>
      </c>
      <c r="CB31" s="243">
        <v>0</v>
      </c>
    </row>
    <row r="32" spans="1:80" x14ac:dyDescent="0.2">
      <c r="A32" s="244">
        <v>19</v>
      </c>
      <c r="B32" s="245" t="s">
        <v>1172</v>
      </c>
      <c r="C32" s="246" t="s">
        <v>1173</v>
      </c>
      <c r="D32" s="247" t="s">
        <v>1135</v>
      </c>
      <c r="E32" s="248">
        <v>3</v>
      </c>
      <c r="F32" s="248">
        <v>0</v>
      </c>
      <c r="G32" s="249">
        <f t="shared" si="0"/>
        <v>0</v>
      </c>
      <c r="H32" s="250">
        <v>721.5</v>
      </c>
      <c r="I32" s="251">
        <f t="shared" si="1"/>
        <v>2164.5</v>
      </c>
      <c r="J32" s="250"/>
      <c r="K32" s="251">
        <f t="shared" si="2"/>
        <v>0</v>
      </c>
      <c r="O32" s="243">
        <v>2</v>
      </c>
      <c r="AA32" s="216">
        <v>12</v>
      </c>
      <c r="AB32" s="216">
        <v>0</v>
      </c>
      <c r="AC32" s="216">
        <v>19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43">
        <v>12</v>
      </c>
      <c r="CB32" s="243">
        <v>0</v>
      </c>
    </row>
    <row r="33" spans="1:80" x14ac:dyDescent="0.2">
      <c r="A33" s="244">
        <v>20</v>
      </c>
      <c r="B33" s="245" t="s">
        <v>1174</v>
      </c>
      <c r="C33" s="246" t="s">
        <v>1175</v>
      </c>
      <c r="D33" s="247" t="s">
        <v>1135</v>
      </c>
      <c r="E33" s="248">
        <v>7</v>
      </c>
      <c r="F33" s="248">
        <v>0</v>
      </c>
      <c r="G33" s="249">
        <f t="shared" si="0"/>
        <v>0</v>
      </c>
      <c r="H33" s="250">
        <v>2284.1</v>
      </c>
      <c r="I33" s="251">
        <f t="shared" si="1"/>
        <v>15988.699999999999</v>
      </c>
      <c r="J33" s="250"/>
      <c r="K33" s="251">
        <f t="shared" si="2"/>
        <v>0</v>
      </c>
      <c r="O33" s="243">
        <v>2</v>
      </c>
      <c r="AA33" s="216">
        <v>12</v>
      </c>
      <c r="AB33" s="216">
        <v>0</v>
      </c>
      <c r="AC33" s="216">
        <v>20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43">
        <v>12</v>
      </c>
      <c r="CB33" s="243">
        <v>0</v>
      </c>
    </row>
    <row r="34" spans="1:80" x14ac:dyDescent="0.2">
      <c r="A34" s="244">
        <v>21</v>
      </c>
      <c r="B34" s="245" t="s">
        <v>1176</v>
      </c>
      <c r="C34" s="246" t="s">
        <v>1177</v>
      </c>
      <c r="D34" s="247" t="s">
        <v>93</v>
      </c>
      <c r="E34" s="248">
        <v>2</v>
      </c>
      <c r="F34" s="248">
        <v>0</v>
      </c>
      <c r="G34" s="249">
        <f t="shared" si="0"/>
        <v>0</v>
      </c>
      <c r="H34" s="250">
        <v>442</v>
      </c>
      <c r="I34" s="251">
        <f t="shared" si="1"/>
        <v>884</v>
      </c>
      <c r="J34" s="250"/>
      <c r="K34" s="251">
        <f t="shared" si="2"/>
        <v>0</v>
      </c>
      <c r="O34" s="243">
        <v>2</v>
      </c>
      <c r="AA34" s="216">
        <v>12</v>
      </c>
      <c r="AB34" s="216">
        <v>0</v>
      </c>
      <c r="AC34" s="216">
        <v>21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43">
        <v>12</v>
      </c>
      <c r="CB34" s="243">
        <v>0</v>
      </c>
    </row>
    <row r="35" spans="1:80" x14ac:dyDescent="0.2">
      <c r="A35" s="244">
        <v>22</v>
      </c>
      <c r="B35" s="245" t="s">
        <v>1178</v>
      </c>
      <c r="C35" s="246" t="s">
        <v>1179</v>
      </c>
      <c r="D35" s="247" t="s">
        <v>93</v>
      </c>
      <c r="E35" s="248">
        <v>2</v>
      </c>
      <c r="F35" s="248">
        <v>0</v>
      </c>
      <c r="G35" s="249">
        <f t="shared" si="0"/>
        <v>0</v>
      </c>
      <c r="H35" s="250">
        <v>709.8</v>
      </c>
      <c r="I35" s="251">
        <f t="shared" si="1"/>
        <v>1419.6</v>
      </c>
      <c r="J35" s="250"/>
      <c r="K35" s="251">
        <f t="shared" si="2"/>
        <v>0</v>
      </c>
      <c r="O35" s="243">
        <v>2</v>
      </c>
      <c r="AA35" s="216">
        <v>12</v>
      </c>
      <c r="AB35" s="216">
        <v>0</v>
      </c>
      <c r="AC35" s="216">
        <v>22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43">
        <v>12</v>
      </c>
      <c r="CB35" s="243">
        <v>0</v>
      </c>
    </row>
    <row r="36" spans="1:80" x14ac:dyDescent="0.2">
      <c r="A36" s="244">
        <v>23</v>
      </c>
      <c r="B36" s="245" t="s">
        <v>1180</v>
      </c>
      <c r="C36" s="246" t="s">
        <v>1181</v>
      </c>
      <c r="D36" s="247" t="s">
        <v>93</v>
      </c>
      <c r="E36" s="248">
        <v>1</v>
      </c>
      <c r="F36" s="248">
        <v>0</v>
      </c>
      <c r="G36" s="249">
        <f t="shared" si="0"/>
        <v>0</v>
      </c>
      <c r="H36" s="250">
        <v>592.79999999999995</v>
      </c>
      <c r="I36" s="251">
        <f t="shared" si="1"/>
        <v>592.79999999999995</v>
      </c>
      <c r="J36" s="250"/>
      <c r="K36" s="251">
        <f t="shared" si="2"/>
        <v>0</v>
      </c>
      <c r="O36" s="243">
        <v>2</v>
      </c>
      <c r="AA36" s="216">
        <v>12</v>
      </c>
      <c r="AB36" s="216">
        <v>0</v>
      </c>
      <c r="AC36" s="216">
        <v>23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43">
        <v>12</v>
      </c>
      <c r="CB36" s="243">
        <v>0</v>
      </c>
    </row>
    <row r="37" spans="1:80" x14ac:dyDescent="0.2">
      <c r="A37" s="244">
        <v>24</v>
      </c>
      <c r="B37" s="245" t="s">
        <v>1182</v>
      </c>
      <c r="C37" s="246" t="s">
        <v>1183</v>
      </c>
      <c r="D37" s="247" t="s">
        <v>93</v>
      </c>
      <c r="E37" s="248">
        <v>1</v>
      </c>
      <c r="F37" s="248">
        <v>0</v>
      </c>
      <c r="G37" s="249">
        <f t="shared" si="0"/>
        <v>0</v>
      </c>
      <c r="H37" s="250">
        <v>923</v>
      </c>
      <c r="I37" s="251">
        <f t="shared" si="1"/>
        <v>923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24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 x14ac:dyDescent="0.2">
      <c r="A38" s="244">
        <v>25</v>
      </c>
      <c r="B38" s="245" t="s">
        <v>1184</v>
      </c>
      <c r="C38" s="246" t="s">
        <v>1185</v>
      </c>
      <c r="D38" s="247" t="s">
        <v>93</v>
      </c>
      <c r="E38" s="248">
        <v>1</v>
      </c>
      <c r="F38" s="248">
        <v>0</v>
      </c>
      <c r="G38" s="249">
        <f t="shared" si="0"/>
        <v>0</v>
      </c>
      <c r="H38" s="250">
        <v>431.6</v>
      </c>
      <c r="I38" s="251">
        <f t="shared" si="1"/>
        <v>431.6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25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 x14ac:dyDescent="0.2">
      <c r="A39" s="244">
        <v>26</v>
      </c>
      <c r="B39" s="245" t="s">
        <v>1186</v>
      </c>
      <c r="C39" s="246" t="s">
        <v>1187</v>
      </c>
      <c r="D39" s="247" t="s">
        <v>93</v>
      </c>
      <c r="E39" s="248">
        <v>1</v>
      </c>
      <c r="F39" s="248">
        <v>0</v>
      </c>
      <c r="G39" s="249">
        <f t="shared" si="0"/>
        <v>0</v>
      </c>
      <c r="H39" s="250">
        <v>253.5</v>
      </c>
      <c r="I39" s="251">
        <f t="shared" si="1"/>
        <v>253.5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26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 x14ac:dyDescent="0.2">
      <c r="A40" s="244">
        <v>27</v>
      </c>
      <c r="B40" s="245" t="s">
        <v>1188</v>
      </c>
      <c r="C40" s="246" t="s">
        <v>1189</v>
      </c>
      <c r="D40" s="247" t="s">
        <v>93</v>
      </c>
      <c r="E40" s="248">
        <v>1</v>
      </c>
      <c r="F40" s="248">
        <v>0</v>
      </c>
      <c r="G40" s="249">
        <f t="shared" si="0"/>
        <v>0</v>
      </c>
      <c r="H40" s="250">
        <v>955.5</v>
      </c>
      <c r="I40" s="251">
        <f t="shared" si="1"/>
        <v>955.5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27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 x14ac:dyDescent="0.2">
      <c r="A41" s="244">
        <v>28</v>
      </c>
      <c r="B41" s="245" t="s">
        <v>1190</v>
      </c>
      <c r="C41" s="246" t="s">
        <v>1191</v>
      </c>
      <c r="D41" s="247" t="s">
        <v>93</v>
      </c>
      <c r="E41" s="248">
        <v>1</v>
      </c>
      <c r="F41" s="248">
        <v>0</v>
      </c>
      <c r="G41" s="249">
        <f t="shared" si="0"/>
        <v>0</v>
      </c>
      <c r="H41" s="250">
        <v>314.60000000000002</v>
      </c>
      <c r="I41" s="251">
        <f t="shared" si="1"/>
        <v>314.60000000000002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28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 x14ac:dyDescent="0.2">
      <c r="A42" s="244">
        <v>29</v>
      </c>
      <c r="B42" s="245" t="s">
        <v>1192</v>
      </c>
      <c r="C42" s="246" t="s">
        <v>1193</v>
      </c>
      <c r="D42" s="247" t="s">
        <v>1135</v>
      </c>
      <c r="E42" s="248">
        <v>10</v>
      </c>
      <c r="F42" s="248">
        <v>0</v>
      </c>
      <c r="G42" s="249">
        <f t="shared" ref="G42" si="8">E42*F42</f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29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 x14ac:dyDescent="0.2">
      <c r="A43" s="244">
        <v>30</v>
      </c>
      <c r="B43" s="245" t="s">
        <v>1194</v>
      </c>
      <c r="C43" s="246" t="s">
        <v>1195</v>
      </c>
      <c r="D43" s="247" t="s">
        <v>1135</v>
      </c>
      <c r="E43" s="248">
        <v>2</v>
      </c>
      <c r="F43" s="248">
        <v>0</v>
      </c>
      <c r="G43" s="249">
        <f t="shared" si="0"/>
        <v>0</v>
      </c>
      <c r="H43" s="250">
        <v>1134</v>
      </c>
      <c r="I43" s="251">
        <f t="shared" si="1"/>
        <v>2268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30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 x14ac:dyDescent="0.2">
      <c r="A44" s="244">
        <v>31</v>
      </c>
      <c r="B44" s="245" t="s">
        <v>1196</v>
      </c>
      <c r="C44" s="246" t="s">
        <v>1197</v>
      </c>
      <c r="D44" s="247" t="s">
        <v>1135</v>
      </c>
      <c r="E44" s="248">
        <v>10</v>
      </c>
      <c r="F44" s="248">
        <v>0</v>
      </c>
      <c r="G44" s="249">
        <f t="shared" si="0"/>
        <v>0</v>
      </c>
      <c r="H44" s="250">
        <v>7290</v>
      </c>
      <c r="I44" s="251">
        <f t="shared" si="1"/>
        <v>72900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31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 x14ac:dyDescent="0.2">
      <c r="A45" s="244">
        <v>32</v>
      </c>
      <c r="B45" s="245" t="s">
        <v>1198</v>
      </c>
      <c r="C45" s="246" t="s">
        <v>1199</v>
      </c>
      <c r="D45" s="247" t="s">
        <v>1135</v>
      </c>
      <c r="E45" s="248">
        <v>1</v>
      </c>
      <c r="F45" s="248">
        <v>0</v>
      </c>
      <c r="G45" s="249">
        <f t="shared" si="0"/>
        <v>0</v>
      </c>
      <c r="H45" s="250">
        <v>1932</v>
      </c>
      <c r="I45" s="251">
        <f t="shared" si="1"/>
        <v>1932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32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 x14ac:dyDescent="0.2">
      <c r="A46" s="244">
        <v>33</v>
      </c>
      <c r="B46" s="245" t="s">
        <v>1200</v>
      </c>
      <c r="C46" s="246" t="s">
        <v>1201</v>
      </c>
      <c r="D46" s="247" t="s">
        <v>149</v>
      </c>
      <c r="E46" s="248">
        <v>10</v>
      </c>
      <c r="F46" s="248">
        <v>0</v>
      </c>
      <c r="G46" s="249">
        <f t="shared" si="0"/>
        <v>0</v>
      </c>
      <c r="H46" s="250">
        <v>4800</v>
      </c>
      <c r="I46" s="251">
        <f t="shared" si="1"/>
        <v>48000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33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 x14ac:dyDescent="0.2">
      <c r="A47" s="259"/>
      <c r="B47" s="260" t="s">
        <v>94</v>
      </c>
      <c r="C47" s="261" t="s">
        <v>1143</v>
      </c>
      <c r="D47" s="262"/>
      <c r="E47" s="263"/>
      <c r="F47" s="264"/>
      <c r="G47" s="265">
        <f>SUM(G17:G46)</f>
        <v>0</v>
      </c>
      <c r="H47" s="266"/>
      <c r="I47" s="267">
        <f>SUM(I17:I46)</f>
        <v>246850.2</v>
      </c>
      <c r="J47" s="266"/>
      <c r="K47" s="267">
        <f>SUM(K17:K46)</f>
        <v>0</v>
      </c>
      <c r="O47" s="243">
        <v>4</v>
      </c>
      <c r="BA47" s="268">
        <f>SUM(BA17:BA46)</f>
        <v>0</v>
      </c>
      <c r="BB47" s="268">
        <f>SUM(BB17:BB46)</f>
        <v>0</v>
      </c>
      <c r="BC47" s="268">
        <f>SUM(BC17:BC46)</f>
        <v>0</v>
      </c>
      <c r="BD47" s="268">
        <f>SUM(BD17:BD46)</f>
        <v>0</v>
      </c>
      <c r="BE47" s="268">
        <f>SUM(BE17:BE46)</f>
        <v>0</v>
      </c>
    </row>
    <row r="48" spans="1:80" x14ac:dyDescent="0.2">
      <c r="A48" s="233" t="s">
        <v>90</v>
      </c>
      <c r="B48" s="234" t="s">
        <v>1202</v>
      </c>
      <c r="C48" s="235" t="s">
        <v>1203</v>
      </c>
      <c r="D48" s="236"/>
      <c r="E48" s="237"/>
      <c r="F48" s="237"/>
      <c r="G48" s="238"/>
      <c r="H48" s="239"/>
      <c r="I48" s="240"/>
      <c r="J48" s="241"/>
      <c r="K48" s="242"/>
      <c r="O48" s="243">
        <v>1</v>
      </c>
    </row>
    <row r="49" spans="1:80" ht="22.5" x14ac:dyDescent="0.2">
      <c r="A49" s="244">
        <v>34</v>
      </c>
      <c r="B49" s="245" t="s">
        <v>1205</v>
      </c>
      <c r="C49" s="246" t="s">
        <v>1145</v>
      </c>
      <c r="D49" s="247" t="s">
        <v>93</v>
      </c>
      <c r="E49" s="248">
        <v>1</v>
      </c>
      <c r="F49" s="248">
        <v>0</v>
      </c>
      <c r="G49" s="249">
        <f t="shared" ref="G49:G77" si="9">E49*F49</f>
        <v>0</v>
      </c>
      <c r="H49" s="250">
        <v>3394.4</v>
      </c>
      <c r="I49" s="251">
        <f t="shared" ref="I49:I77" si="10">E49*H49</f>
        <v>3394.4</v>
      </c>
      <c r="J49" s="250"/>
      <c r="K49" s="251">
        <f t="shared" ref="K49:K77" si="11">E49*J49</f>
        <v>0</v>
      </c>
      <c r="O49" s="243">
        <v>2</v>
      </c>
      <c r="AA49" s="216">
        <v>12</v>
      </c>
      <c r="AB49" s="216">
        <v>0</v>
      </c>
      <c r="AC49" s="216">
        <v>34</v>
      </c>
      <c r="AZ49" s="216">
        <v>1</v>
      </c>
      <c r="BA49" s="216">
        <f t="shared" ref="BA49:BA77" si="12">IF(AZ49=1,G49,0)</f>
        <v>0</v>
      </c>
      <c r="BB49" s="216">
        <f t="shared" ref="BB49:BB77" si="13">IF(AZ49=2,G49,0)</f>
        <v>0</v>
      </c>
      <c r="BC49" s="216">
        <f t="shared" ref="BC49:BC77" si="14">IF(AZ49=3,G49,0)</f>
        <v>0</v>
      </c>
      <c r="BD49" s="216">
        <f t="shared" ref="BD49:BD77" si="15">IF(AZ49=4,G49,0)</f>
        <v>0</v>
      </c>
      <c r="BE49" s="216">
        <f t="shared" ref="BE49:BE77" si="16">IF(AZ49=5,G49,0)</f>
        <v>0</v>
      </c>
      <c r="CA49" s="243">
        <v>12</v>
      </c>
      <c r="CB49" s="243">
        <v>0</v>
      </c>
    </row>
    <row r="50" spans="1:80" x14ac:dyDescent="0.2">
      <c r="A50" s="244">
        <v>35</v>
      </c>
      <c r="B50" s="245" t="s">
        <v>1206</v>
      </c>
      <c r="C50" s="246" t="s">
        <v>1147</v>
      </c>
      <c r="D50" s="247" t="s">
        <v>93</v>
      </c>
      <c r="E50" s="248">
        <v>2</v>
      </c>
      <c r="F50" s="248">
        <v>0</v>
      </c>
      <c r="G50" s="249">
        <f t="shared" si="9"/>
        <v>0</v>
      </c>
      <c r="H50" s="250">
        <v>281.2</v>
      </c>
      <c r="I50" s="251">
        <f t="shared" si="10"/>
        <v>562.4</v>
      </c>
      <c r="J50" s="250"/>
      <c r="K50" s="251">
        <f t="shared" si="11"/>
        <v>0</v>
      </c>
      <c r="O50" s="243">
        <v>2</v>
      </c>
      <c r="AA50" s="216">
        <v>12</v>
      </c>
      <c r="AB50" s="216">
        <v>0</v>
      </c>
      <c r="AC50" s="216">
        <v>35</v>
      </c>
      <c r="AZ50" s="216">
        <v>1</v>
      </c>
      <c r="BA50" s="216">
        <f t="shared" si="12"/>
        <v>0</v>
      </c>
      <c r="BB50" s="216">
        <f t="shared" si="13"/>
        <v>0</v>
      </c>
      <c r="BC50" s="216">
        <f t="shared" si="14"/>
        <v>0</v>
      </c>
      <c r="BD50" s="216">
        <f t="shared" si="15"/>
        <v>0</v>
      </c>
      <c r="BE50" s="216">
        <f t="shared" si="16"/>
        <v>0</v>
      </c>
      <c r="CA50" s="243">
        <v>12</v>
      </c>
      <c r="CB50" s="243">
        <v>0</v>
      </c>
    </row>
    <row r="51" spans="1:80" x14ac:dyDescent="0.2">
      <c r="A51" s="244">
        <v>36</v>
      </c>
      <c r="B51" s="245" t="s">
        <v>1207</v>
      </c>
      <c r="C51" s="246" t="s">
        <v>1149</v>
      </c>
      <c r="D51" s="247" t="s">
        <v>93</v>
      </c>
      <c r="E51" s="248">
        <v>2</v>
      </c>
      <c r="F51" s="248">
        <v>0</v>
      </c>
      <c r="G51" s="249">
        <f t="shared" si="9"/>
        <v>0</v>
      </c>
      <c r="H51" s="250">
        <v>1618.8</v>
      </c>
      <c r="I51" s="251">
        <f t="shared" si="10"/>
        <v>3237.6</v>
      </c>
      <c r="J51" s="250"/>
      <c r="K51" s="251">
        <f t="shared" si="11"/>
        <v>0</v>
      </c>
      <c r="O51" s="243">
        <v>2</v>
      </c>
      <c r="AA51" s="216">
        <v>12</v>
      </c>
      <c r="AB51" s="216">
        <v>0</v>
      </c>
      <c r="AC51" s="216">
        <v>36</v>
      </c>
      <c r="AZ51" s="216">
        <v>1</v>
      </c>
      <c r="BA51" s="216">
        <f t="shared" si="12"/>
        <v>0</v>
      </c>
      <c r="BB51" s="216">
        <f t="shared" si="13"/>
        <v>0</v>
      </c>
      <c r="BC51" s="216">
        <f t="shared" si="14"/>
        <v>0</v>
      </c>
      <c r="BD51" s="216">
        <f t="shared" si="15"/>
        <v>0</v>
      </c>
      <c r="BE51" s="216">
        <f t="shared" si="16"/>
        <v>0</v>
      </c>
      <c r="CA51" s="243">
        <v>12</v>
      </c>
      <c r="CB51" s="243">
        <v>0</v>
      </c>
    </row>
    <row r="52" spans="1:80" x14ac:dyDescent="0.2">
      <c r="A52" s="244">
        <v>37</v>
      </c>
      <c r="B52" s="245" t="s">
        <v>1208</v>
      </c>
      <c r="C52" s="246" t="s">
        <v>1151</v>
      </c>
      <c r="D52" s="247" t="s">
        <v>93</v>
      </c>
      <c r="E52" s="248">
        <v>1</v>
      </c>
      <c r="F52" s="248">
        <v>0</v>
      </c>
      <c r="G52" s="249">
        <f t="shared" si="9"/>
        <v>0</v>
      </c>
      <c r="H52" s="250">
        <v>1031.5</v>
      </c>
      <c r="I52" s="251">
        <f t="shared" si="10"/>
        <v>1031.5</v>
      </c>
      <c r="J52" s="250"/>
      <c r="K52" s="251">
        <f t="shared" si="11"/>
        <v>0</v>
      </c>
      <c r="O52" s="243">
        <v>2</v>
      </c>
      <c r="AA52" s="216">
        <v>12</v>
      </c>
      <c r="AB52" s="216">
        <v>0</v>
      </c>
      <c r="AC52" s="216">
        <v>37</v>
      </c>
      <c r="AZ52" s="216">
        <v>1</v>
      </c>
      <c r="BA52" s="216">
        <f t="shared" si="12"/>
        <v>0</v>
      </c>
      <c r="BB52" s="216">
        <f t="shared" si="13"/>
        <v>0</v>
      </c>
      <c r="BC52" s="216">
        <f t="shared" si="14"/>
        <v>0</v>
      </c>
      <c r="BD52" s="216">
        <f t="shared" si="15"/>
        <v>0</v>
      </c>
      <c r="BE52" s="216">
        <f t="shared" si="16"/>
        <v>0</v>
      </c>
      <c r="CA52" s="243">
        <v>12</v>
      </c>
      <c r="CB52" s="243">
        <v>0</v>
      </c>
    </row>
    <row r="53" spans="1:80" ht="22.5" x14ac:dyDescent="0.2">
      <c r="A53" s="244">
        <v>38</v>
      </c>
      <c r="B53" s="245" t="s">
        <v>1209</v>
      </c>
      <c r="C53" s="246" t="s">
        <v>1210</v>
      </c>
      <c r="D53" s="247" t="s">
        <v>93</v>
      </c>
      <c r="E53" s="248">
        <v>1</v>
      </c>
      <c r="F53" s="248">
        <v>0</v>
      </c>
      <c r="G53" s="249">
        <f t="shared" si="9"/>
        <v>0</v>
      </c>
      <c r="H53" s="250">
        <v>897.8</v>
      </c>
      <c r="I53" s="251">
        <f t="shared" si="10"/>
        <v>897.8</v>
      </c>
      <c r="J53" s="250"/>
      <c r="K53" s="251">
        <f t="shared" si="11"/>
        <v>0</v>
      </c>
      <c r="O53" s="243">
        <v>2</v>
      </c>
      <c r="AA53" s="216">
        <v>12</v>
      </c>
      <c r="AB53" s="216">
        <v>0</v>
      </c>
      <c r="AC53" s="216">
        <v>38</v>
      </c>
      <c r="AZ53" s="216">
        <v>1</v>
      </c>
      <c r="BA53" s="216">
        <f t="shared" si="12"/>
        <v>0</v>
      </c>
      <c r="BB53" s="216">
        <f t="shared" si="13"/>
        <v>0</v>
      </c>
      <c r="BC53" s="216">
        <f t="shared" si="14"/>
        <v>0</v>
      </c>
      <c r="BD53" s="216">
        <f t="shared" si="15"/>
        <v>0</v>
      </c>
      <c r="BE53" s="216">
        <f t="shared" si="16"/>
        <v>0</v>
      </c>
      <c r="CA53" s="243">
        <v>12</v>
      </c>
      <c r="CB53" s="243">
        <v>0</v>
      </c>
    </row>
    <row r="54" spans="1:80" x14ac:dyDescent="0.2">
      <c r="A54" s="244">
        <v>39</v>
      </c>
      <c r="B54" s="245" t="s">
        <v>1211</v>
      </c>
      <c r="C54" s="246" t="s">
        <v>1155</v>
      </c>
      <c r="D54" s="247" t="s">
        <v>93</v>
      </c>
      <c r="E54" s="248">
        <v>1</v>
      </c>
      <c r="F54" s="248">
        <v>0</v>
      </c>
      <c r="G54" s="249">
        <f t="shared" si="9"/>
        <v>0</v>
      </c>
      <c r="H54" s="250">
        <v>38.200000000000003</v>
      </c>
      <c r="I54" s="251">
        <f t="shared" si="10"/>
        <v>38.200000000000003</v>
      </c>
      <c r="J54" s="250"/>
      <c r="K54" s="251">
        <f t="shared" si="11"/>
        <v>0</v>
      </c>
      <c r="O54" s="243">
        <v>2</v>
      </c>
      <c r="AA54" s="216">
        <v>12</v>
      </c>
      <c r="AB54" s="216">
        <v>0</v>
      </c>
      <c r="AC54" s="216">
        <v>39</v>
      </c>
      <c r="AZ54" s="216">
        <v>1</v>
      </c>
      <c r="BA54" s="216">
        <f t="shared" si="12"/>
        <v>0</v>
      </c>
      <c r="BB54" s="216">
        <f t="shared" si="13"/>
        <v>0</v>
      </c>
      <c r="BC54" s="216">
        <f t="shared" si="14"/>
        <v>0</v>
      </c>
      <c r="BD54" s="216">
        <f t="shared" si="15"/>
        <v>0</v>
      </c>
      <c r="BE54" s="216">
        <f t="shared" si="16"/>
        <v>0</v>
      </c>
      <c r="CA54" s="243">
        <v>12</v>
      </c>
      <c r="CB54" s="243">
        <v>0</v>
      </c>
    </row>
    <row r="55" spans="1:80" x14ac:dyDescent="0.2">
      <c r="A55" s="244">
        <v>40</v>
      </c>
      <c r="B55" s="245" t="s">
        <v>1212</v>
      </c>
      <c r="C55" s="246" t="s">
        <v>1157</v>
      </c>
      <c r="D55" s="247" t="s">
        <v>93</v>
      </c>
      <c r="E55" s="248">
        <v>1</v>
      </c>
      <c r="F55" s="248">
        <v>0</v>
      </c>
      <c r="G55" s="249">
        <f t="shared" si="9"/>
        <v>0</v>
      </c>
      <c r="H55" s="250">
        <v>502.1</v>
      </c>
      <c r="I55" s="251">
        <f t="shared" si="10"/>
        <v>502.1</v>
      </c>
      <c r="J55" s="250"/>
      <c r="K55" s="251">
        <f t="shared" si="11"/>
        <v>0</v>
      </c>
      <c r="O55" s="243">
        <v>2</v>
      </c>
      <c r="AA55" s="216">
        <v>12</v>
      </c>
      <c r="AB55" s="216">
        <v>0</v>
      </c>
      <c r="AC55" s="216">
        <v>40</v>
      </c>
      <c r="AZ55" s="216">
        <v>1</v>
      </c>
      <c r="BA55" s="216">
        <f t="shared" si="12"/>
        <v>0</v>
      </c>
      <c r="BB55" s="216">
        <f t="shared" si="13"/>
        <v>0</v>
      </c>
      <c r="BC55" s="216">
        <f t="shared" si="14"/>
        <v>0</v>
      </c>
      <c r="BD55" s="216">
        <f t="shared" si="15"/>
        <v>0</v>
      </c>
      <c r="BE55" s="216">
        <f t="shared" si="16"/>
        <v>0</v>
      </c>
      <c r="CA55" s="243">
        <v>12</v>
      </c>
      <c r="CB55" s="243">
        <v>0</v>
      </c>
    </row>
    <row r="56" spans="1:80" x14ac:dyDescent="0.2">
      <c r="A56" s="244">
        <v>41</v>
      </c>
      <c r="B56" s="245" t="s">
        <v>1213</v>
      </c>
      <c r="C56" s="246" t="s">
        <v>1214</v>
      </c>
      <c r="D56" s="247" t="s">
        <v>93</v>
      </c>
      <c r="E56" s="248">
        <v>1</v>
      </c>
      <c r="F56" s="248">
        <v>0</v>
      </c>
      <c r="G56" s="249">
        <f t="shared" si="9"/>
        <v>0</v>
      </c>
      <c r="H56" s="250">
        <v>678.6</v>
      </c>
      <c r="I56" s="251">
        <f t="shared" si="10"/>
        <v>678.6</v>
      </c>
      <c r="J56" s="250"/>
      <c r="K56" s="251">
        <f t="shared" si="11"/>
        <v>0</v>
      </c>
      <c r="O56" s="243">
        <v>2</v>
      </c>
      <c r="AA56" s="216">
        <v>12</v>
      </c>
      <c r="AB56" s="216">
        <v>0</v>
      </c>
      <c r="AC56" s="216">
        <v>41</v>
      </c>
      <c r="AZ56" s="216">
        <v>1</v>
      </c>
      <c r="BA56" s="216">
        <f t="shared" si="12"/>
        <v>0</v>
      </c>
      <c r="BB56" s="216">
        <f t="shared" si="13"/>
        <v>0</v>
      </c>
      <c r="BC56" s="216">
        <f t="shared" si="14"/>
        <v>0</v>
      </c>
      <c r="BD56" s="216">
        <f t="shared" si="15"/>
        <v>0</v>
      </c>
      <c r="BE56" s="216">
        <f t="shared" si="16"/>
        <v>0</v>
      </c>
      <c r="CA56" s="243">
        <v>12</v>
      </c>
      <c r="CB56" s="243">
        <v>0</v>
      </c>
    </row>
    <row r="57" spans="1:80" x14ac:dyDescent="0.2">
      <c r="A57" s="244">
        <v>42</v>
      </c>
      <c r="B57" s="245" t="s">
        <v>1215</v>
      </c>
      <c r="C57" s="246" t="s">
        <v>1161</v>
      </c>
      <c r="D57" s="247" t="s">
        <v>93</v>
      </c>
      <c r="E57" s="248">
        <v>1</v>
      </c>
      <c r="F57" s="248">
        <v>0</v>
      </c>
      <c r="G57" s="249">
        <f t="shared" si="9"/>
        <v>0</v>
      </c>
      <c r="H57" s="250">
        <v>108.6</v>
      </c>
      <c r="I57" s="251">
        <f t="shared" si="10"/>
        <v>108.6</v>
      </c>
      <c r="J57" s="250"/>
      <c r="K57" s="251">
        <f t="shared" si="11"/>
        <v>0</v>
      </c>
      <c r="O57" s="243">
        <v>2</v>
      </c>
      <c r="AA57" s="216">
        <v>12</v>
      </c>
      <c r="AB57" s="216">
        <v>0</v>
      </c>
      <c r="AC57" s="216">
        <v>42</v>
      </c>
      <c r="AZ57" s="216">
        <v>1</v>
      </c>
      <c r="BA57" s="216">
        <f t="shared" si="12"/>
        <v>0</v>
      </c>
      <c r="BB57" s="216">
        <f t="shared" si="13"/>
        <v>0</v>
      </c>
      <c r="BC57" s="216">
        <f t="shared" si="14"/>
        <v>0</v>
      </c>
      <c r="BD57" s="216">
        <f t="shared" si="15"/>
        <v>0</v>
      </c>
      <c r="BE57" s="216">
        <f t="shared" si="16"/>
        <v>0</v>
      </c>
      <c r="CA57" s="243">
        <v>12</v>
      </c>
      <c r="CB57" s="243">
        <v>0</v>
      </c>
    </row>
    <row r="58" spans="1:80" x14ac:dyDescent="0.2">
      <c r="A58" s="244">
        <v>43</v>
      </c>
      <c r="B58" s="245" t="s">
        <v>1216</v>
      </c>
      <c r="C58" s="246" t="s">
        <v>1163</v>
      </c>
      <c r="D58" s="247" t="s">
        <v>93</v>
      </c>
      <c r="E58" s="248">
        <v>4</v>
      </c>
      <c r="F58" s="248">
        <v>0</v>
      </c>
      <c r="G58" s="249">
        <f t="shared" si="9"/>
        <v>0</v>
      </c>
      <c r="H58" s="250">
        <v>151.19999999999999</v>
      </c>
      <c r="I58" s="251">
        <f t="shared" si="10"/>
        <v>604.79999999999995</v>
      </c>
      <c r="J58" s="250"/>
      <c r="K58" s="251">
        <f t="shared" si="11"/>
        <v>0</v>
      </c>
      <c r="O58" s="243">
        <v>2</v>
      </c>
      <c r="AA58" s="216">
        <v>12</v>
      </c>
      <c r="AB58" s="216">
        <v>0</v>
      </c>
      <c r="AC58" s="216">
        <v>43</v>
      </c>
      <c r="AZ58" s="216">
        <v>1</v>
      </c>
      <c r="BA58" s="216">
        <f t="shared" si="12"/>
        <v>0</v>
      </c>
      <c r="BB58" s="216">
        <f t="shared" si="13"/>
        <v>0</v>
      </c>
      <c r="BC58" s="216">
        <f t="shared" si="14"/>
        <v>0</v>
      </c>
      <c r="BD58" s="216">
        <f t="shared" si="15"/>
        <v>0</v>
      </c>
      <c r="BE58" s="216">
        <f t="shared" si="16"/>
        <v>0</v>
      </c>
      <c r="CA58" s="243">
        <v>12</v>
      </c>
      <c r="CB58" s="243">
        <v>0</v>
      </c>
    </row>
    <row r="59" spans="1:80" x14ac:dyDescent="0.2">
      <c r="A59" s="244">
        <v>44</v>
      </c>
      <c r="B59" s="245" t="s">
        <v>1217</v>
      </c>
      <c r="C59" s="246" t="s">
        <v>1218</v>
      </c>
      <c r="D59" s="247" t="s">
        <v>93</v>
      </c>
      <c r="E59" s="248">
        <v>4</v>
      </c>
      <c r="F59" s="248">
        <v>0</v>
      </c>
      <c r="G59" s="249">
        <f t="shared" si="9"/>
        <v>0</v>
      </c>
      <c r="H59" s="250">
        <v>377.6</v>
      </c>
      <c r="I59" s="251">
        <f t="shared" si="10"/>
        <v>1510.4</v>
      </c>
      <c r="J59" s="250"/>
      <c r="K59" s="251">
        <f t="shared" si="11"/>
        <v>0</v>
      </c>
      <c r="O59" s="243">
        <v>2</v>
      </c>
      <c r="AA59" s="216">
        <v>12</v>
      </c>
      <c r="AB59" s="216">
        <v>0</v>
      </c>
      <c r="AC59" s="216">
        <v>44</v>
      </c>
      <c r="AZ59" s="216">
        <v>1</v>
      </c>
      <c r="BA59" s="216">
        <f t="shared" si="12"/>
        <v>0</v>
      </c>
      <c r="BB59" s="216">
        <f t="shared" si="13"/>
        <v>0</v>
      </c>
      <c r="BC59" s="216">
        <f t="shared" si="14"/>
        <v>0</v>
      </c>
      <c r="BD59" s="216">
        <f t="shared" si="15"/>
        <v>0</v>
      </c>
      <c r="BE59" s="216">
        <f t="shared" si="16"/>
        <v>0</v>
      </c>
      <c r="CA59" s="243">
        <v>12</v>
      </c>
      <c r="CB59" s="243">
        <v>0</v>
      </c>
    </row>
    <row r="60" spans="1:80" x14ac:dyDescent="0.2">
      <c r="A60" s="244">
        <v>45</v>
      </c>
      <c r="B60" s="245" t="s">
        <v>1219</v>
      </c>
      <c r="C60" s="246" t="s">
        <v>1167</v>
      </c>
      <c r="D60" s="247" t="s">
        <v>93</v>
      </c>
      <c r="E60" s="248">
        <v>1</v>
      </c>
      <c r="F60" s="248">
        <v>0</v>
      </c>
      <c r="G60" s="249">
        <f t="shared" si="9"/>
        <v>0</v>
      </c>
      <c r="H60" s="250">
        <v>168.7</v>
      </c>
      <c r="I60" s="251">
        <f t="shared" si="10"/>
        <v>168.7</v>
      </c>
      <c r="J60" s="250"/>
      <c r="K60" s="251">
        <f t="shared" si="11"/>
        <v>0</v>
      </c>
      <c r="O60" s="243">
        <v>2</v>
      </c>
      <c r="AA60" s="216">
        <v>12</v>
      </c>
      <c r="AB60" s="216">
        <v>0</v>
      </c>
      <c r="AC60" s="216">
        <v>45</v>
      </c>
      <c r="AZ60" s="216">
        <v>1</v>
      </c>
      <c r="BA60" s="216">
        <f t="shared" si="12"/>
        <v>0</v>
      </c>
      <c r="BB60" s="216">
        <f t="shared" si="13"/>
        <v>0</v>
      </c>
      <c r="BC60" s="216">
        <f t="shared" si="14"/>
        <v>0</v>
      </c>
      <c r="BD60" s="216">
        <f t="shared" si="15"/>
        <v>0</v>
      </c>
      <c r="BE60" s="216">
        <f t="shared" si="16"/>
        <v>0</v>
      </c>
      <c r="CA60" s="243">
        <v>12</v>
      </c>
      <c r="CB60" s="243">
        <v>0</v>
      </c>
    </row>
    <row r="61" spans="1:80" x14ac:dyDescent="0.2">
      <c r="A61" s="244">
        <v>46</v>
      </c>
      <c r="B61" s="245" t="s">
        <v>1220</v>
      </c>
      <c r="C61" s="246" t="s">
        <v>1169</v>
      </c>
      <c r="D61" s="247" t="s">
        <v>1135</v>
      </c>
      <c r="E61" s="248">
        <v>8</v>
      </c>
      <c r="F61" s="248">
        <v>0</v>
      </c>
      <c r="G61" s="249">
        <f t="shared" si="9"/>
        <v>0</v>
      </c>
      <c r="H61" s="250">
        <v>176.8</v>
      </c>
      <c r="I61" s="251">
        <f t="shared" si="10"/>
        <v>1414.4</v>
      </c>
      <c r="J61" s="250"/>
      <c r="K61" s="251">
        <f t="shared" si="11"/>
        <v>0</v>
      </c>
      <c r="O61" s="243">
        <v>2</v>
      </c>
      <c r="AA61" s="216">
        <v>12</v>
      </c>
      <c r="AB61" s="216">
        <v>0</v>
      </c>
      <c r="AC61" s="216">
        <v>46</v>
      </c>
      <c r="AZ61" s="216">
        <v>1</v>
      </c>
      <c r="BA61" s="216">
        <f t="shared" si="12"/>
        <v>0</v>
      </c>
      <c r="BB61" s="216">
        <f t="shared" si="13"/>
        <v>0</v>
      </c>
      <c r="BC61" s="216">
        <f t="shared" si="14"/>
        <v>0</v>
      </c>
      <c r="BD61" s="216">
        <f t="shared" si="15"/>
        <v>0</v>
      </c>
      <c r="BE61" s="216">
        <f t="shared" si="16"/>
        <v>0</v>
      </c>
      <c r="CA61" s="243">
        <v>12</v>
      </c>
      <c r="CB61" s="243">
        <v>0</v>
      </c>
    </row>
    <row r="62" spans="1:80" x14ac:dyDescent="0.2">
      <c r="A62" s="244">
        <v>47</v>
      </c>
      <c r="B62" s="245" t="s">
        <v>1221</v>
      </c>
      <c r="C62" s="246" t="s">
        <v>1171</v>
      </c>
      <c r="D62" s="247" t="s">
        <v>1135</v>
      </c>
      <c r="E62" s="248">
        <v>7</v>
      </c>
      <c r="F62" s="248">
        <v>0</v>
      </c>
      <c r="G62" s="249">
        <f t="shared" si="9"/>
        <v>0</v>
      </c>
      <c r="H62" s="250">
        <v>259</v>
      </c>
      <c r="I62" s="251">
        <f t="shared" si="10"/>
        <v>1813</v>
      </c>
      <c r="J62" s="250"/>
      <c r="K62" s="251">
        <f t="shared" si="11"/>
        <v>0</v>
      </c>
      <c r="O62" s="243">
        <v>2</v>
      </c>
      <c r="AA62" s="216">
        <v>12</v>
      </c>
      <c r="AB62" s="216">
        <v>0</v>
      </c>
      <c r="AC62" s="216">
        <v>47</v>
      </c>
      <c r="AZ62" s="216">
        <v>1</v>
      </c>
      <c r="BA62" s="216">
        <f t="shared" si="12"/>
        <v>0</v>
      </c>
      <c r="BB62" s="216">
        <f t="shared" si="13"/>
        <v>0</v>
      </c>
      <c r="BC62" s="216">
        <f t="shared" si="14"/>
        <v>0</v>
      </c>
      <c r="BD62" s="216">
        <f t="shared" si="15"/>
        <v>0</v>
      </c>
      <c r="BE62" s="216">
        <f t="shared" si="16"/>
        <v>0</v>
      </c>
      <c r="CA62" s="243">
        <v>12</v>
      </c>
      <c r="CB62" s="243">
        <v>0</v>
      </c>
    </row>
    <row r="63" spans="1:80" x14ac:dyDescent="0.2">
      <c r="A63" s="244">
        <v>48</v>
      </c>
      <c r="B63" s="245" t="s">
        <v>1222</v>
      </c>
      <c r="C63" s="246" t="s">
        <v>1173</v>
      </c>
      <c r="D63" s="247" t="s">
        <v>1135</v>
      </c>
      <c r="E63" s="248">
        <v>3</v>
      </c>
      <c r="F63" s="248">
        <v>0</v>
      </c>
      <c r="G63" s="249">
        <f t="shared" si="9"/>
        <v>0</v>
      </c>
      <c r="H63" s="250">
        <v>180.3</v>
      </c>
      <c r="I63" s="251">
        <f t="shared" si="10"/>
        <v>540.90000000000009</v>
      </c>
      <c r="J63" s="250"/>
      <c r="K63" s="251">
        <f t="shared" si="11"/>
        <v>0</v>
      </c>
      <c r="O63" s="243">
        <v>2</v>
      </c>
      <c r="AA63" s="216">
        <v>12</v>
      </c>
      <c r="AB63" s="216">
        <v>0</v>
      </c>
      <c r="AC63" s="216">
        <v>48</v>
      </c>
      <c r="AZ63" s="216">
        <v>1</v>
      </c>
      <c r="BA63" s="216">
        <f t="shared" si="12"/>
        <v>0</v>
      </c>
      <c r="BB63" s="216">
        <f t="shared" si="13"/>
        <v>0</v>
      </c>
      <c r="BC63" s="216">
        <f t="shared" si="14"/>
        <v>0</v>
      </c>
      <c r="BD63" s="216">
        <f t="shared" si="15"/>
        <v>0</v>
      </c>
      <c r="BE63" s="216">
        <f t="shared" si="16"/>
        <v>0</v>
      </c>
      <c r="CA63" s="243">
        <v>12</v>
      </c>
      <c r="CB63" s="243">
        <v>0</v>
      </c>
    </row>
    <row r="64" spans="1:80" x14ac:dyDescent="0.2">
      <c r="A64" s="244">
        <v>49</v>
      </c>
      <c r="B64" s="245" t="s">
        <v>1223</v>
      </c>
      <c r="C64" s="246" t="s">
        <v>1175</v>
      </c>
      <c r="D64" s="247" t="s">
        <v>1135</v>
      </c>
      <c r="E64" s="248">
        <v>7</v>
      </c>
      <c r="F64" s="248">
        <v>0</v>
      </c>
      <c r="G64" s="249">
        <f t="shared" si="9"/>
        <v>0</v>
      </c>
      <c r="H64" s="250">
        <v>571.20000000000005</v>
      </c>
      <c r="I64" s="251">
        <f t="shared" si="10"/>
        <v>3998.4000000000005</v>
      </c>
      <c r="J64" s="250"/>
      <c r="K64" s="251">
        <f t="shared" si="11"/>
        <v>0</v>
      </c>
      <c r="O64" s="243">
        <v>2</v>
      </c>
      <c r="AA64" s="216">
        <v>12</v>
      </c>
      <c r="AB64" s="216">
        <v>0</v>
      </c>
      <c r="AC64" s="216">
        <v>49</v>
      </c>
      <c r="AZ64" s="216">
        <v>1</v>
      </c>
      <c r="BA64" s="216">
        <f t="shared" si="12"/>
        <v>0</v>
      </c>
      <c r="BB64" s="216">
        <f t="shared" si="13"/>
        <v>0</v>
      </c>
      <c r="BC64" s="216">
        <f t="shared" si="14"/>
        <v>0</v>
      </c>
      <c r="BD64" s="216">
        <f t="shared" si="15"/>
        <v>0</v>
      </c>
      <c r="BE64" s="216">
        <f t="shared" si="16"/>
        <v>0</v>
      </c>
      <c r="CA64" s="243">
        <v>12</v>
      </c>
      <c r="CB64" s="243">
        <v>0</v>
      </c>
    </row>
    <row r="65" spans="1:80" x14ac:dyDescent="0.2">
      <c r="A65" s="244">
        <v>50</v>
      </c>
      <c r="B65" s="245" t="s">
        <v>1224</v>
      </c>
      <c r="C65" s="246" t="s">
        <v>1177</v>
      </c>
      <c r="D65" s="247" t="s">
        <v>93</v>
      </c>
      <c r="E65" s="248">
        <v>2</v>
      </c>
      <c r="F65" s="248">
        <v>0</v>
      </c>
      <c r="G65" s="249">
        <f t="shared" si="9"/>
        <v>0</v>
      </c>
      <c r="H65" s="250">
        <v>110.4</v>
      </c>
      <c r="I65" s="251">
        <f t="shared" si="10"/>
        <v>220.8</v>
      </c>
      <c r="J65" s="250"/>
      <c r="K65" s="251">
        <f t="shared" si="11"/>
        <v>0</v>
      </c>
      <c r="O65" s="243">
        <v>2</v>
      </c>
      <c r="AA65" s="216">
        <v>12</v>
      </c>
      <c r="AB65" s="216">
        <v>0</v>
      </c>
      <c r="AC65" s="216">
        <v>50</v>
      </c>
      <c r="AZ65" s="216">
        <v>1</v>
      </c>
      <c r="BA65" s="216">
        <f t="shared" si="12"/>
        <v>0</v>
      </c>
      <c r="BB65" s="216">
        <f t="shared" si="13"/>
        <v>0</v>
      </c>
      <c r="BC65" s="216">
        <f t="shared" si="14"/>
        <v>0</v>
      </c>
      <c r="BD65" s="216">
        <f t="shared" si="15"/>
        <v>0</v>
      </c>
      <c r="BE65" s="216">
        <f t="shared" si="16"/>
        <v>0</v>
      </c>
      <c r="CA65" s="243">
        <v>12</v>
      </c>
      <c r="CB65" s="243">
        <v>0</v>
      </c>
    </row>
    <row r="66" spans="1:80" x14ac:dyDescent="0.2">
      <c r="A66" s="244">
        <v>51</v>
      </c>
      <c r="B66" s="245" t="s">
        <v>1225</v>
      </c>
      <c r="C66" s="246" t="s">
        <v>1179</v>
      </c>
      <c r="D66" s="247" t="s">
        <v>93</v>
      </c>
      <c r="E66" s="248">
        <v>2</v>
      </c>
      <c r="F66" s="248">
        <v>0</v>
      </c>
      <c r="G66" s="249">
        <f t="shared" si="9"/>
        <v>0</v>
      </c>
      <c r="H66" s="250">
        <v>177.4</v>
      </c>
      <c r="I66" s="251">
        <f t="shared" si="10"/>
        <v>354.8</v>
      </c>
      <c r="J66" s="250"/>
      <c r="K66" s="251">
        <f t="shared" si="11"/>
        <v>0</v>
      </c>
      <c r="O66" s="243">
        <v>2</v>
      </c>
      <c r="AA66" s="216">
        <v>12</v>
      </c>
      <c r="AB66" s="216">
        <v>0</v>
      </c>
      <c r="AC66" s="216">
        <v>51</v>
      </c>
      <c r="AZ66" s="216">
        <v>1</v>
      </c>
      <c r="BA66" s="216">
        <f t="shared" si="12"/>
        <v>0</v>
      </c>
      <c r="BB66" s="216">
        <f t="shared" si="13"/>
        <v>0</v>
      </c>
      <c r="BC66" s="216">
        <f t="shared" si="14"/>
        <v>0</v>
      </c>
      <c r="BD66" s="216">
        <f t="shared" si="15"/>
        <v>0</v>
      </c>
      <c r="BE66" s="216">
        <f t="shared" si="16"/>
        <v>0</v>
      </c>
      <c r="CA66" s="243">
        <v>12</v>
      </c>
      <c r="CB66" s="243">
        <v>0</v>
      </c>
    </row>
    <row r="67" spans="1:80" x14ac:dyDescent="0.2">
      <c r="A67" s="244">
        <v>52</v>
      </c>
      <c r="B67" s="245" t="s">
        <v>1226</v>
      </c>
      <c r="C67" s="246" t="s">
        <v>1181</v>
      </c>
      <c r="D67" s="247" t="s">
        <v>93</v>
      </c>
      <c r="E67" s="248">
        <v>1</v>
      </c>
      <c r="F67" s="248">
        <v>0</v>
      </c>
      <c r="G67" s="249">
        <f t="shared" si="9"/>
        <v>0</v>
      </c>
      <c r="H67" s="250">
        <v>148.19999999999999</v>
      </c>
      <c r="I67" s="251">
        <f t="shared" si="10"/>
        <v>148.19999999999999</v>
      </c>
      <c r="J67" s="250"/>
      <c r="K67" s="251">
        <f t="shared" si="11"/>
        <v>0</v>
      </c>
      <c r="O67" s="243">
        <v>2</v>
      </c>
      <c r="AA67" s="216">
        <v>12</v>
      </c>
      <c r="AB67" s="216">
        <v>0</v>
      </c>
      <c r="AC67" s="216">
        <v>52</v>
      </c>
      <c r="AZ67" s="216">
        <v>1</v>
      </c>
      <c r="BA67" s="216">
        <f t="shared" si="12"/>
        <v>0</v>
      </c>
      <c r="BB67" s="216">
        <f t="shared" si="13"/>
        <v>0</v>
      </c>
      <c r="BC67" s="216">
        <f t="shared" si="14"/>
        <v>0</v>
      </c>
      <c r="BD67" s="216">
        <f t="shared" si="15"/>
        <v>0</v>
      </c>
      <c r="BE67" s="216">
        <f t="shared" si="16"/>
        <v>0</v>
      </c>
      <c r="CA67" s="243">
        <v>12</v>
      </c>
      <c r="CB67" s="243">
        <v>0</v>
      </c>
    </row>
    <row r="68" spans="1:80" x14ac:dyDescent="0.2">
      <c r="A68" s="244">
        <v>53</v>
      </c>
      <c r="B68" s="245" t="s">
        <v>1227</v>
      </c>
      <c r="C68" s="246" t="s">
        <v>1183</v>
      </c>
      <c r="D68" s="247" t="s">
        <v>93</v>
      </c>
      <c r="E68" s="248">
        <v>1</v>
      </c>
      <c r="F68" s="248">
        <v>0</v>
      </c>
      <c r="G68" s="249">
        <f t="shared" si="9"/>
        <v>0</v>
      </c>
      <c r="H68" s="250">
        <v>230.8</v>
      </c>
      <c r="I68" s="251">
        <f t="shared" si="10"/>
        <v>230.8</v>
      </c>
      <c r="J68" s="250"/>
      <c r="K68" s="251">
        <f t="shared" si="11"/>
        <v>0</v>
      </c>
      <c r="O68" s="243">
        <v>2</v>
      </c>
      <c r="AA68" s="216">
        <v>12</v>
      </c>
      <c r="AB68" s="216">
        <v>0</v>
      </c>
      <c r="AC68" s="216">
        <v>53</v>
      </c>
      <c r="AZ68" s="216">
        <v>1</v>
      </c>
      <c r="BA68" s="216">
        <f t="shared" si="12"/>
        <v>0</v>
      </c>
      <c r="BB68" s="216">
        <f t="shared" si="13"/>
        <v>0</v>
      </c>
      <c r="BC68" s="216">
        <f t="shared" si="14"/>
        <v>0</v>
      </c>
      <c r="BD68" s="216">
        <f t="shared" si="15"/>
        <v>0</v>
      </c>
      <c r="BE68" s="216">
        <f t="shared" si="16"/>
        <v>0</v>
      </c>
      <c r="CA68" s="243">
        <v>12</v>
      </c>
      <c r="CB68" s="243">
        <v>0</v>
      </c>
    </row>
    <row r="69" spans="1:80" x14ac:dyDescent="0.2">
      <c r="A69" s="244">
        <v>54</v>
      </c>
      <c r="B69" s="245" t="s">
        <v>1228</v>
      </c>
      <c r="C69" s="246" t="s">
        <v>1185</v>
      </c>
      <c r="D69" s="247" t="s">
        <v>93</v>
      </c>
      <c r="E69" s="248">
        <v>1</v>
      </c>
      <c r="F69" s="248">
        <v>0</v>
      </c>
      <c r="G69" s="249">
        <f t="shared" si="9"/>
        <v>0</v>
      </c>
      <c r="H69" s="250">
        <v>107.9</v>
      </c>
      <c r="I69" s="251">
        <f t="shared" si="10"/>
        <v>107.9</v>
      </c>
      <c r="J69" s="250"/>
      <c r="K69" s="251">
        <f t="shared" si="11"/>
        <v>0</v>
      </c>
      <c r="O69" s="243">
        <v>2</v>
      </c>
      <c r="AA69" s="216">
        <v>12</v>
      </c>
      <c r="AB69" s="216">
        <v>0</v>
      </c>
      <c r="AC69" s="216">
        <v>54</v>
      </c>
      <c r="AZ69" s="216">
        <v>1</v>
      </c>
      <c r="BA69" s="216">
        <f t="shared" si="12"/>
        <v>0</v>
      </c>
      <c r="BB69" s="216">
        <f t="shared" si="13"/>
        <v>0</v>
      </c>
      <c r="BC69" s="216">
        <f t="shared" si="14"/>
        <v>0</v>
      </c>
      <c r="BD69" s="216">
        <f t="shared" si="15"/>
        <v>0</v>
      </c>
      <c r="BE69" s="216">
        <f t="shared" si="16"/>
        <v>0</v>
      </c>
      <c r="CA69" s="243">
        <v>12</v>
      </c>
      <c r="CB69" s="243">
        <v>0</v>
      </c>
    </row>
    <row r="70" spans="1:80" x14ac:dyDescent="0.2">
      <c r="A70" s="244">
        <v>55</v>
      </c>
      <c r="B70" s="245" t="s">
        <v>1229</v>
      </c>
      <c r="C70" s="246" t="s">
        <v>1187</v>
      </c>
      <c r="D70" s="247" t="s">
        <v>93</v>
      </c>
      <c r="E70" s="248">
        <v>1</v>
      </c>
      <c r="F70" s="248">
        <v>0</v>
      </c>
      <c r="G70" s="249">
        <f t="shared" si="9"/>
        <v>0</v>
      </c>
      <c r="H70" s="250">
        <v>63.4</v>
      </c>
      <c r="I70" s="251">
        <f t="shared" si="10"/>
        <v>63.4</v>
      </c>
      <c r="J70" s="250"/>
      <c r="K70" s="251">
        <f t="shared" si="11"/>
        <v>0</v>
      </c>
      <c r="O70" s="243">
        <v>2</v>
      </c>
      <c r="AA70" s="216">
        <v>12</v>
      </c>
      <c r="AB70" s="216">
        <v>0</v>
      </c>
      <c r="AC70" s="216">
        <v>55</v>
      </c>
      <c r="AZ70" s="216">
        <v>1</v>
      </c>
      <c r="BA70" s="216">
        <f t="shared" si="12"/>
        <v>0</v>
      </c>
      <c r="BB70" s="216">
        <f t="shared" si="13"/>
        <v>0</v>
      </c>
      <c r="BC70" s="216">
        <f t="shared" si="14"/>
        <v>0</v>
      </c>
      <c r="BD70" s="216">
        <f t="shared" si="15"/>
        <v>0</v>
      </c>
      <c r="BE70" s="216">
        <f t="shared" si="16"/>
        <v>0</v>
      </c>
      <c r="CA70" s="243">
        <v>12</v>
      </c>
      <c r="CB70" s="243">
        <v>0</v>
      </c>
    </row>
    <row r="71" spans="1:80" x14ac:dyDescent="0.2">
      <c r="A71" s="244">
        <v>56</v>
      </c>
      <c r="B71" s="245" t="s">
        <v>1230</v>
      </c>
      <c r="C71" s="246" t="s">
        <v>1189</v>
      </c>
      <c r="D71" s="247" t="s">
        <v>93</v>
      </c>
      <c r="E71" s="248">
        <v>1</v>
      </c>
      <c r="F71" s="248">
        <v>0</v>
      </c>
      <c r="G71" s="249">
        <f t="shared" si="9"/>
        <v>0</v>
      </c>
      <c r="H71" s="250">
        <v>238.9</v>
      </c>
      <c r="I71" s="251">
        <f t="shared" si="10"/>
        <v>238.9</v>
      </c>
      <c r="J71" s="250"/>
      <c r="K71" s="251">
        <f t="shared" si="11"/>
        <v>0</v>
      </c>
      <c r="O71" s="243">
        <v>2</v>
      </c>
      <c r="AA71" s="216">
        <v>12</v>
      </c>
      <c r="AB71" s="216">
        <v>0</v>
      </c>
      <c r="AC71" s="216">
        <v>56</v>
      </c>
      <c r="AZ71" s="216">
        <v>1</v>
      </c>
      <c r="BA71" s="216">
        <f t="shared" si="12"/>
        <v>0</v>
      </c>
      <c r="BB71" s="216">
        <f t="shared" si="13"/>
        <v>0</v>
      </c>
      <c r="BC71" s="216">
        <f t="shared" si="14"/>
        <v>0</v>
      </c>
      <c r="BD71" s="216">
        <f t="shared" si="15"/>
        <v>0</v>
      </c>
      <c r="BE71" s="216">
        <f t="shared" si="16"/>
        <v>0</v>
      </c>
      <c r="CA71" s="243">
        <v>12</v>
      </c>
      <c r="CB71" s="243">
        <v>0</v>
      </c>
    </row>
    <row r="72" spans="1:80" x14ac:dyDescent="0.2">
      <c r="A72" s="244">
        <v>57</v>
      </c>
      <c r="B72" s="245" t="s">
        <v>1231</v>
      </c>
      <c r="C72" s="246" t="s">
        <v>1191</v>
      </c>
      <c r="D72" s="247" t="s">
        <v>93</v>
      </c>
      <c r="E72" s="248">
        <v>1</v>
      </c>
      <c r="F72" s="248">
        <v>0</v>
      </c>
      <c r="G72" s="249">
        <f t="shared" si="9"/>
        <v>0</v>
      </c>
      <c r="H72" s="250">
        <v>78.7</v>
      </c>
      <c r="I72" s="251">
        <f t="shared" si="10"/>
        <v>78.7</v>
      </c>
      <c r="J72" s="250"/>
      <c r="K72" s="251">
        <f t="shared" si="11"/>
        <v>0</v>
      </c>
      <c r="O72" s="243">
        <v>2</v>
      </c>
      <c r="AA72" s="216">
        <v>12</v>
      </c>
      <c r="AB72" s="216">
        <v>0</v>
      </c>
      <c r="AC72" s="216">
        <v>57</v>
      </c>
      <c r="AZ72" s="216">
        <v>1</v>
      </c>
      <c r="BA72" s="216">
        <f t="shared" si="12"/>
        <v>0</v>
      </c>
      <c r="BB72" s="216">
        <f t="shared" si="13"/>
        <v>0</v>
      </c>
      <c r="BC72" s="216">
        <f t="shared" si="14"/>
        <v>0</v>
      </c>
      <c r="BD72" s="216">
        <f t="shared" si="15"/>
        <v>0</v>
      </c>
      <c r="BE72" s="216">
        <f t="shared" si="16"/>
        <v>0</v>
      </c>
      <c r="CA72" s="243">
        <v>12</v>
      </c>
      <c r="CB72" s="243">
        <v>0</v>
      </c>
    </row>
    <row r="73" spans="1:80" x14ac:dyDescent="0.2">
      <c r="A73" s="244">
        <v>58</v>
      </c>
      <c r="B73" s="245" t="s">
        <v>1232</v>
      </c>
      <c r="C73" s="246" t="s">
        <v>1193</v>
      </c>
      <c r="D73" s="247" t="s">
        <v>1135</v>
      </c>
      <c r="E73" s="248">
        <v>10</v>
      </c>
      <c r="F73" s="248">
        <v>0</v>
      </c>
      <c r="G73" s="249">
        <f t="shared" ref="G73" si="17">E73*F73</f>
        <v>0</v>
      </c>
      <c r="H73" s="250">
        <v>0</v>
      </c>
      <c r="I73" s="251">
        <f t="shared" si="10"/>
        <v>0</v>
      </c>
      <c r="J73" s="250"/>
      <c r="K73" s="251">
        <f t="shared" si="11"/>
        <v>0</v>
      </c>
      <c r="O73" s="243">
        <v>2</v>
      </c>
      <c r="AA73" s="216">
        <v>12</v>
      </c>
      <c r="AB73" s="216">
        <v>0</v>
      </c>
      <c r="AC73" s="216">
        <v>58</v>
      </c>
      <c r="AZ73" s="216">
        <v>1</v>
      </c>
      <c r="BA73" s="216">
        <f t="shared" si="12"/>
        <v>0</v>
      </c>
      <c r="BB73" s="216">
        <f t="shared" si="13"/>
        <v>0</v>
      </c>
      <c r="BC73" s="216">
        <f t="shared" si="14"/>
        <v>0</v>
      </c>
      <c r="BD73" s="216">
        <f t="shared" si="15"/>
        <v>0</v>
      </c>
      <c r="BE73" s="216">
        <f t="shared" si="16"/>
        <v>0</v>
      </c>
      <c r="CA73" s="243">
        <v>12</v>
      </c>
      <c r="CB73" s="243">
        <v>0</v>
      </c>
    </row>
    <row r="74" spans="1:80" x14ac:dyDescent="0.2">
      <c r="A74" s="244">
        <v>59</v>
      </c>
      <c r="B74" s="245" t="s">
        <v>1233</v>
      </c>
      <c r="C74" s="246" t="s">
        <v>1195</v>
      </c>
      <c r="D74" s="247" t="s">
        <v>1135</v>
      </c>
      <c r="E74" s="248">
        <v>2</v>
      </c>
      <c r="F74" s="248">
        <v>0</v>
      </c>
      <c r="G74" s="249">
        <f t="shared" si="9"/>
        <v>0</v>
      </c>
      <c r="H74" s="250">
        <v>283.60000000000002</v>
      </c>
      <c r="I74" s="251">
        <f t="shared" si="10"/>
        <v>567.20000000000005</v>
      </c>
      <c r="J74" s="250"/>
      <c r="K74" s="251">
        <f t="shared" si="11"/>
        <v>0</v>
      </c>
      <c r="O74" s="243">
        <v>2</v>
      </c>
      <c r="AA74" s="216">
        <v>12</v>
      </c>
      <c r="AB74" s="216">
        <v>0</v>
      </c>
      <c r="AC74" s="216">
        <v>59</v>
      </c>
      <c r="AZ74" s="216">
        <v>1</v>
      </c>
      <c r="BA74" s="216">
        <f t="shared" si="12"/>
        <v>0</v>
      </c>
      <c r="BB74" s="216">
        <f t="shared" si="13"/>
        <v>0</v>
      </c>
      <c r="BC74" s="216">
        <f t="shared" si="14"/>
        <v>0</v>
      </c>
      <c r="BD74" s="216">
        <f t="shared" si="15"/>
        <v>0</v>
      </c>
      <c r="BE74" s="216">
        <f t="shared" si="16"/>
        <v>0</v>
      </c>
      <c r="CA74" s="243">
        <v>12</v>
      </c>
      <c r="CB74" s="243">
        <v>0</v>
      </c>
    </row>
    <row r="75" spans="1:80" x14ac:dyDescent="0.2">
      <c r="A75" s="244">
        <v>60</v>
      </c>
      <c r="B75" s="245" t="s">
        <v>1234</v>
      </c>
      <c r="C75" s="246" t="s">
        <v>1197</v>
      </c>
      <c r="D75" s="247" t="s">
        <v>1135</v>
      </c>
      <c r="E75" s="248">
        <v>10</v>
      </c>
      <c r="F75" s="248">
        <v>0</v>
      </c>
      <c r="G75" s="249">
        <f t="shared" si="9"/>
        <v>0</v>
      </c>
      <c r="H75" s="250">
        <v>1822</v>
      </c>
      <c r="I75" s="251">
        <f t="shared" si="10"/>
        <v>18220</v>
      </c>
      <c r="J75" s="250"/>
      <c r="K75" s="251">
        <f t="shared" si="11"/>
        <v>0</v>
      </c>
      <c r="O75" s="243">
        <v>2</v>
      </c>
      <c r="AA75" s="216">
        <v>12</v>
      </c>
      <c r="AB75" s="216">
        <v>0</v>
      </c>
      <c r="AC75" s="216">
        <v>60</v>
      </c>
      <c r="AZ75" s="216">
        <v>1</v>
      </c>
      <c r="BA75" s="216">
        <f t="shared" si="12"/>
        <v>0</v>
      </c>
      <c r="BB75" s="216">
        <f t="shared" si="13"/>
        <v>0</v>
      </c>
      <c r="BC75" s="216">
        <f t="shared" si="14"/>
        <v>0</v>
      </c>
      <c r="BD75" s="216">
        <f t="shared" si="15"/>
        <v>0</v>
      </c>
      <c r="BE75" s="216">
        <f t="shared" si="16"/>
        <v>0</v>
      </c>
      <c r="CA75" s="243">
        <v>12</v>
      </c>
      <c r="CB75" s="243">
        <v>0</v>
      </c>
    </row>
    <row r="76" spans="1:80" x14ac:dyDescent="0.2">
      <c r="A76" s="244">
        <v>61</v>
      </c>
      <c r="B76" s="245" t="s">
        <v>1235</v>
      </c>
      <c r="C76" s="246" t="s">
        <v>1199</v>
      </c>
      <c r="D76" s="247" t="s">
        <v>1135</v>
      </c>
      <c r="E76" s="248">
        <v>1</v>
      </c>
      <c r="F76" s="248">
        <v>0</v>
      </c>
      <c r="G76" s="249">
        <f t="shared" si="9"/>
        <v>0</v>
      </c>
      <c r="H76" s="250">
        <v>483</v>
      </c>
      <c r="I76" s="251">
        <f t="shared" si="10"/>
        <v>483</v>
      </c>
      <c r="J76" s="250"/>
      <c r="K76" s="251">
        <f t="shared" si="11"/>
        <v>0</v>
      </c>
      <c r="O76" s="243">
        <v>2</v>
      </c>
      <c r="AA76" s="216">
        <v>12</v>
      </c>
      <c r="AB76" s="216">
        <v>0</v>
      </c>
      <c r="AC76" s="216">
        <v>61</v>
      </c>
      <c r="AZ76" s="216">
        <v>1</v>
      </c>
      <c r="BA76" s="216">
        <f t="shared" si="12"/>
        <v>0</v>
      </c>
      <c r="BB76" s="216">
        <f t="shared" si="13"/>
        <v>0</v>
      </c>
      <c r="BC76" s="216">
        <f t="shared" si="14"/>
        <v>0</v>
      </c>
      <c r="BD76" s="216">
        <f t="shared" si="15"/>
        <v>0</v>
      </c>
      <c r="BE76" s="216">
        <f t="shared" si="16"/>
        <v>0</v>
      </c>
      <c r="CA76" s="243">
        <v>12</v>
      </c>
      <c r="CB76" s="243">
        <v>0</v>
      </c>
    </row>
    <row r="77" spans="1:80" x14ac:dyDescent="0.2">
      <c r="A77" s="244">
        <v>62</v>
      </c>
      <c r="B77" s="245" t="s">
        <v>1236</v>
      </c>
      <c r="C77" s="246" t="s">
        <v>1201</v>
      </c>
      <c r="D77" s="247" t="s">
        <v>149</v>
      </c>
      <c r="E77" s="248">
        <v>10</v>
      </c>
      <c r="F77" s="248">
        <v>0</v>
      </c>
      <c r="G77" s="249">
        <f t="shared" si="9"/>
        <v>0</v>
      </c>
      <c r="H77" s="250">
        <v>720</v>
      </c>
      <c r="I77" s="251">
        <f t="shared" si="10"/>
        <v>7200</v>
      </c>
      <c r="J77" s="250"/>
      <c r="K77" s="251">
        <f t="shared" si="11"/>
        <v>0</v>
      </c>
      <c r="O77" s="243">
        <v>2</v>
      </c>
      <c r="AA77" s="216">
        <v>12</v>
      </c>
      <c r="AB77" s="216">
        <v>0</v>
      </c>
      <c r="AC77" s="216">
        <v>62</v>
      </c>
      <c r="AZ77" s="216">
        <v>1</v>
      </c>
      <c r="BA77" s="216">
        <f t="shared" si="12"/>
        <v>0</v>
      </c>
      <c r="BB77" s="216">
        <f t="shared" si="13"/>
        <v>0</v>
      </c>
      <c r="BC77" s="216">
        <f t="shared" si="14"/>
        <v>0</v>
      </c>
      <c r="BD77" s="216">
        <f t="shared" si="15"/>
        <v>0</v>
      </c>
      <c r="BE77" s="216">
        <f t="shared" si="16"/>
        <v>0</v>
      </c>
      <c r="CA77" s="243">
        <v>12</v>
      </c>
      <c r="CB77" s="243">
        <v>0</v>
      </c>
    </row>
    <row r="78" spans="1:80" x14ac:dyDescent="0.2">
      <c r="A78" s="259"/>
      <c r="B78" s="260" t="s">
        <v>94</v>
      </c>
      <c r="C78" s="261" t="s">
        <v>1204</v>
      </c>
      <c r="D78" s="262"/>
      <c r="E78" s="263"/>
      <c r="F78" s="264"/>
      <c r="G78" s="265">
        <f>SUM(G48:G77)</f>
        <v>0</v>
      </c>
      <c r="H78" s="266"/>
      <c r="I78" s="267">
        <f>SUM(I48:I77)</f>
        <v>48415.500000000007</v>
      </c>
      <c r="J78" s="266"/>
      <c r="K78" s="267">
        <f>SUM(K48:K77)</f>
        <v>0</v>
      </c>
      <c r="O78" s="243">
        <v>4</v>
      </c>
      <c r="BA78" s="268">
        <f>SUM(BA48:BA77)</f>
        <v>0</v>
      </c>
      <c r="BB78" s="268">
        <f>SUM(BB48:BB77)</f>
        <v>0</v>
      </c>
      <c r="BC78" s="268">
        <f>SUM(BC48:BC77)</f>
        <v>0</v>
      </c>
      <c r="BD78" s="268">
        <f>SUM(BD48:BD77)</f>
        <v>0</v>
      </c>
      <c r="BE78" s="268">
        <f>SUM(BE48:BE77)</f>
        <v>0</v>
      </c>
    </row>
    <row r="79" spans="1:80" x14ac:dyDescent="0.2">
      <c r="A79" s="233" t="s">
        <v>90</v>
      </c>
      <c r="B79" s="234" t="s">
        <v>1237</v>
      </c>
      <c r="C79" s="235" t="s">
        <v>1238</v>
      </c>
      <c r="D79" s="236"/>
      <c r="E79" s="237"/>
      <c r="F79" s="237"/>
      <c r="G79" s="238"/>
      <c r="H79" s="239"/>
      <c r="I79" s="240"/>
      <c r="J79" s="241"/>
      <c r="K79" s="242"/>
      <c r="O79" s="243">
        <v>1</v>
      </c>
    </row>
    <row r="80" spans="1:80" ht="22.5" x14ac:dyDescent="0.2">
      <c r="A80" s="244">
        <v>63</v>
      </c>
      <c r="B80" s="245" t="s">
        <v>1240</v>
      </c>
      <c r="C80" s="246" t="s">
        <v>1241</v>
      </c>
      <c r="D80" s="247" t="s">
        <v>93</v>
      </c>
      <c r="E80" s="248">
        <v>2</v>
      </c>
      <c r="F80" s="248">
        <v>0</v>
      </c>
      <c r="G80" s="249">
        <f t="shared" ref="G80:G102" si="18">E80*F80</f>
        <v>0</v>
      </c>
      <c r="H80" s="250">
        <v>35724</v>
      </c>
      <c r="I80" s="251">
        <f t="shared" ref="I80:I102" si="19">E80*H80</f>
        <v>71448</v>
      </c>
      <c r="J80" s="250"/>
      <c r="K80" s="251">
        <f t="shared" ref="K80:K102" si="20">E80*J80</f>
        <v>0</v>
      </c>
      <c r="O80" s="243">
        <v>2</v>
      </c>
      <c r="AA80" s="216">
        <v>12</v>
      </c>
      <c r="AB80" s="216">
        <v>0</v>
      </c>
      <c r="AC80" s="216">
        <v>63</v>
      </c>
      <c r="AZ80" s="216">
        <v>1</v>
      </c>
      <c r="BA80" s="216">
        <f t="shared" ref="BA80:BA102" si="21">IF(AZ80=1,G80,0)</f>
        <v>0</v>
      </c>
      <c r="BB80" s="216">
        <f t="shared" ref="BB80:BB102" si="22">IF(AZ80=2,G80,0)</f>
        <v>0</v>
      </c>
      <c r="BC80" s="216">
        <f t="shared" ref="BC80:BC102" si="23">IF(AZ80=3,G80,0)</f>
        <v>0</v>
      </c>
      <c r="BD80" s="216">
        <f t="shared" ref="BD80:BD102" si="24">IF(AZ80=4,G80,0)</f>
        <v>0</v>
      </c>
      <c r="BE80" s="216">
        <f t="shared" ref="BE80:BE102" si="25">IF(AZ80=5,G80,0)</f>
        <v>0</v>
      </c>
      <c r="CA80" s="243">
        <v>12</v>
      </c>
      <c r="CB80" s="243">
        <v>0</v>
      </c>
    </row>
    <row r="81" spans="1:80" x14ac:dyDescent="0.2">
      <c r="A81" s="244">
        <v>64</v>
      </c>
      <c r="B81" s="245" t="s">
        <v>1242</v>
      </c>
      <c r="C81" s="246" t="s">
        <v>1243</v>
      </c>
      <c r="D81" s="247" t="s">
        <v>93</v>
      </c>
      <c r="E81" s="248">
        <v>5</v>
      </c>
      <c r="F81" s="248">
        <v>0</v>
      </c>
      <c r="G81" s="249">
        <f t="shared" si="18"/>
        <v>0</v>
      </c>
      <c r="H81" s="250">
        <v>19948.5</v>
      </c>
      <c r="I81" s="251">
        <f t="shared" si="19"/>
        <v>99742.5</v>
      </c>
      <c r="J81" s="250"/>
      <c r="K81" s="251">
        <f t="shared" si="20"/>
        <v>0</v>
      </c>
      <c r="O81" s="243">
        <v>2</v>
      </c>
      <c r="AA81" s="216">
        <v>12</v>
      </c>
      <c r="AB81" s="216">
        <v>0</v>
      </c>
      <c r="AC81" s="216">
        <v>64</v>
      </c>
      <c r="AZ81" s="216">
        <v>1</v>
      </c>
      <c r="BA81" s="216">
        <f t="shared" si="21"/>
        <v>0</v>
      </c>
      <c r="BB81" s="216">
        <f t="shared" si="22"/>
        <v>0</v>
      </c>
      <c r="BC81" s="216">
        <f t="shared" si="23"/>
        <v>0</v>
      </c>
      <c r="BD81" s="216">
        <f t="shared" si="24"/>
        <v>0</v>
      </c>
      <c r="BE81" s="216">
        <f t="shared" si="25"/>
        <v>0</v>
      </c>
      <c r="CA81" s="243">
        <v>12</v>
      </c>
      <c r="CB81" s="243">
        <v>0</v>
      </c>
    </row>
    <row r="82" spans="1:80" x14ac:dyDescent="0.2">
      <c r="A82" s="244">
        <v>65</v>
      </c>
      <c r="B82" s="245" t="s">
        <v>1244</v>
      </c>
      <c r="C82" s="246" t="s">
        <v>1245</v>
      </c>
      <c r="D82" s="247" t="s">
        <v>93</v>
      </c>
      <c r="E82" s="248">
        <v>2</v>
      </c>
      <c r="F82" s="248">
        <v>0</v>
      </c>
      <c r="G82" s="249">
        <f t="shared" si="18"/>
        <v>0</v>
      </c>
      <c r="H82" s="250">
        <v>722.8</v>
      </c>
      <c r="I82" s="251">
        <f t="shared" si="19"/>
        <v>1445.6</v>
      </c>
      <c r="J82" s="250"/>
      <c r="K82" s="251">
        <f t="shared" si="20"/>
        <v>0</v>
      </c>
      <c r="O82" s="243">
        <v>2</v>
      </c>
      <c r="AA82" s="216">
        <v>12</v>
      </c>
      <c r="AB82" s="216">
        <v>0</v>
      </c>
      <c r="AC82" s="216">
        <v>65</v>
      </c>
      <c r="AZ82" s="216">
        <v>1</v>
      </c>
      <c r="BA82" s="216">
        <f t="shared" si="21"/>
        <v>0</v>
      </c>
      <c r="BB82" s="216">
        <f t="shared" si="22"/>
        <v>0</v>
      </c>
      <c r="BC82" s="216">
        <f t="shared" si="23"/>
        <v>0</v>
      </c>
      <c r="BD82" s="216">
        <f t="shared" si="24"/>
        <v>0</v>
      </c>
      <c r="BE82" s="216">
        <f t="shared" si="25"/>
        <v>0</v>
      </c>
      <c r="CA82" s="243">
        <v>12</v>
      </c>
      <c r="CB82" s="243">
        <v>0</v>
      </c>
    </row>
    <row r="83" spans="1:80" x14ac:dyDescent="0.2">
      <c r="A83" s="244">
        <v>66</v>
      </c>
      <c r="B83" s="245" t="s">
        <v>1246</v>
      </c>
      <c r="C83" s="246" t="s">
        <v>1247</v>
      </c>
      <c r="D83" s="247" t="s">
        <v>93</v>
      </c>
      <c r="E83" s="248">
        <v>1</v>
      </c>
      <c r="F83" s="248">
        <v>0</v>
      </c>
      <c r="G83" s="249">
        <f t="shared" si="18"/>
        <v>0</v>
      </c>
      <c r="H83" s="250">
        <v>724.1</v>
      </c>
      <c r="I83" s="251">
        <f t="shared" si="19"/>
        <v>724.1</v>
      </c>
      <c r="J83" s="250"/>
      <c r="K83" s="251">
        <f t="shared" si="20"/>
        <v>0</v>
      </c>
      <c r="O83" s="243">
        <v>2</v>
      </c>
      <c r="AA83" s="216">
        <v>12</v>
      </c>
      <c r="AB83" s="216">
        <v>0</v>
      </c>
      <c r="AC83" s="216">
        <v>66</v>
      </c>
      <c r="AZ83" s="216">
        <v>1</v>
      </c>
      <c r="BA83" s="216">
        <f t="shared" si="21"/>
        <v>0</v>
      </c>
      <c r="BB83" s="216">
        <f t="shared" si="22"/>
        <v>0</v>
      </c>
      <c r="BC83" s="216">
        <f t="shared" si="23"/>
        <v>0</v>
      </c>
      <c r="BD83" s="216">
        <f t="shared" si="24"/>
        <v>0</v>
      </c>
      <c r="BE83" s="216">
        <f t="shared" si="25"/>
        <v>0</v>
      </c>
      <c r="CA83" s="243">
        <v>12</v>
      </c>
      <c r="CB83" s="243">
        <v>0</v>
      </c>
    </row>
    <row r="84" spans="1:80" x14ac:dyDescent="0.2">
      <c r="A84" s="244">
        <v>67</v>
      </c>
      <c r="B84" s="245" t="s">
        <v>1248</v>
      </c>
      <c r="C84" s="246" t="s">
        <v>1163</v>
      </c>
      <c r="D84" s="247" t="s">
        <v>93</v>
      </c>
      <c r="E84" s="248">
        <v>1</v>
      </c>
      <c r="F84" s="248">
        <v>0</v>
      </c>
      <c r="G84" s="249">
        <f t="shared" si="18"/>
        <v>0</v>
      </c>
      <c r="H84" s="250">
        <v>252.2</v>
      </c>
      <c r="I84" s="251">
        <f t="shared" si="19"/>
        <v>252.2</v>
      </c>
      <c r="J84" s="250"/>
      <c r="K84" s="251">
        <f t="shared" si="20"/>
        <v>0</v>
      </c>
      <c r="O84" s="243">
        <v>2</v>
      </c>
      <c r="AA84" s="216">
        <v>12</v>
      </c>
      <c r="AB84" s="216">
        <v>0</v>
      </c>
      <c r="AC84" s="216">
        <v>67</v>
      </c>
      <c r="AZ84" s="216">
        <v>1</v>
      </c>
      <c r="BA84" s="216">
        <f t="shared" si="21"/>
        <v>0</v>
      </c>
      <c r="BB84" s="216">
        <f t="shared" si="22"/>
        <v>0</v>
      </c>
      <c r="BC84" s="216">
        <f t="shared" si="23"/>
        <v>0</v>
      </c>
      <c r="BD84" s="216">
        <f t="shared" si="24"/>
        <v>0</v>
      </c>
      <c r="BE84" s="216">
        <f t="shared" si="25"/>
        <v>0</v>
      </c>
      <c r="CA84" s="243">
        <v>12</v>
      </c>
      <c r="CB84" s="243">
        <v>0</v>
      </c>
    </row>
    <row r="85" spans="1:80" x14ac:dyDescent="0.2">
      <c r="A85" s="244">
        <v>68</v>
      </c>
      <c r="B85" s="245" t="s">
        <v>1249</v>
      </c>
      <c r="C85" s="246" t="s">
        <v>1250</v>
      </c>
      <c r="D85" s="247" t="s">
        <v>93</v>
      </c>
      <c r="E85" s="248">
        <v>2</v>
      </c>
      <c r="F85" s="248">
        <v>0</v>
      </c>
      <c r="G85" s="249">
        <f t="shared" si="18"/>
        <v>0</v>
      </c>
      <c r="H85" s="250">
        <v>6600</v>
      </c>
      <c r="I85" s="251">
        <f t="shared" si="19"/>
        <v>13200</v>
      </c>
      <c r="J85" s="250"/>
      <c r="K85" s="251">
        <f t="shared" si="20"/>
        <v>0</v>
      </c>
      <c r="O85" s="243">
        <v>2</v>
      </c>
      <c r="AA85" s="216">
        <v>12</v>
      </c>
      <c r="AB85" s="216">
        <v>0</v>
      </c>
      <c r="AC85" s="216">
        <v>68</v>
      </c>
      <c r="AZ85" s="216">
        <v>1</v>
      </c>
      <c r="BA85" s="216">
        <f t="shared" si="21"/>
        <v>0</v>
      </c>
      <c r="BB85" s="216">
        <f t="shared" si="22"/>
        <v>0</v>
      </c>
      <c r="BC85" s="216">
        <f t="shared" si="23"/>
        <v>0</v>
      </c>
      <c r="BD85" s="216">
        <f t="shared" si="24"/>
        <v>0</v>
      </c>
      <c r="BE85" s="216">
        <f t="shared" si="25"/>
        <v>0</v>
      </c>
      <c r="CA85" s="243">
        <v>12</v>
      </c>
      <c r="CB85" s="243">
        <v>0</v>
      </c>
    </row>
    <row r="86" spans="1:80" x14ac:dyDescent="0.2">
      <c r="A86" s="244">
        <v>69</v>
      </c>
      <c r="B86" s="245" t="s">
        <v>1251</v>
      </c>
      <c r="C86" s="246" t="s">
        <v>1252</v>
      </c>
      <c r="D86" s="247" t="s">
        <v>93</v>
      </c>
      <c r="E86" s="248">
        <v>2</v>
      </c>
      <c r="F86" s="248">
        <v>0</v>
      </c>
      <c r="G86" s="249">
        <f t="shared" si="18"/>
        <v>0</v>
      </c>
      <c r="H86" s="250">
        <v>1458.6</v>
      </c>
      <c r="I86" s="251">
        <f t="shared" si="19"/>
        <v>2917.2</v>
      </c>
      <c r="J86" s="250"/>
      <c r="K86" s="251">
        <f t="shared" si="20"/>
        <v>0</v>
      </c>
      <c r="O86" s="243">
        <v>2</v>
      </c>
      <c r="AA86" s="216">
        <v>12</v>
      </c>
      <c r="AB86" s="216">
        <v>0</v>
      </c>
      <c r="AC86" s="216">
        <v>69</v>
      </c>
      <c r="AZ86" s="216">
        <v>1</v>
      </c>
      <c r="BA86" s="216">
        <f t="shared" si="21"/>
        <v>0</v>
      </c>
      <c r="BB86" s="216">
        <f t="shared" si="22"/>
        <v>0</v>
      </c>
      <c r="BC86" s="216">
        <f t="shared" si="23"/>
        <v>0</v>
      </c>
      <c r="BD86" s="216">
        <f t="shared" si="24"/>
        <v>0</v>
      </c>
      <c r="BE86" s="216">
        <f t="shared" si="25"/>
        <v>0</v>
      </c>
      <c r="CA86" s="243">
        <v>12</v>
      </c>
      <c r="CB86" s="243">
        <v>0</v>
      </c>
    </row>
    <row r="87" spans="1:80" x14ac:dyDescent="0.2">
      <c r="A87" s="244">
        <v>70</v>
      </c>
      <c r="B87" s="245" t="s">
        <v>1253</v>
      </c>
      <c r="C87" s="246" t="s">
        <v>1254</v>
      </c>
      <c r="D87" s="247" t="s">
        <v>93</v>
      </c>
      <c r="E87" s="248">
        <v>1</v>
      </c>
      <c r="F87" s="248">
        <v>0</v>
      </c>
      <c r="G87" s="249">
        <f t="shared" si="18"/>
        <v>0</v>
      </c>
      <c r="H87" s="250">
        <v>2724.8</v>
      </c>
      <c r="I87" s="251">
        <f t="shared" si="19"/>
        <v>2724.8</v>
      </c>
      <c r="J87" s="250"/>
      <c r="K87" s="251">
        <f t="shared" si="20"/>
        <v>0</v>
      </c>
      <c r="O87" s="243">
        <v>2</v>
      </c>
      <c r="AA87" s="216">
        <v>12</v>
      </c>
      <c r="AB87" s="216">
        <v>0</v>
      </c>
      <c r="AC87" s="216">
        <v>70</v>
      </c>
      <c r="AZ87" s="216">
        <v>1</v>
      </c>
      <c r="BA87" s="216">
        <f t="shared" si="21"/>
        <v>0</v>
      </c>
      <c r="BB87" s="216">
        <f t="shared" si="22"/>
        <v>0</v>
      </c>
      <c r="BC87" s="216">
        <f t="shared" si="23"/>
        <v>0</v>
      </c>
      <c r="BD87" s="216">
        <f t="shared" si="24"/>
        <v>0</v>
      </c>
      <c r="BE87" s="216">
        <f t="shared" si="25"/>
        <v>0</v>
      </c>
      <c r="CA87" s="243">
        <v>12</v>
      </c>
      <c r="CB87" s="243">
        <v>0</v>
      </c>
    </row>
    <row r="88" spans="1:80" x14ac:dyDescent="0.2">
      <c r="A88" s="244">
        <v>71</v>
      </c>
      <c r="B88" s="245" t="s">
        <v>1255</v>
      </c>
      <c r="C88" s="246" t="s">
        <v>1256</v>
      </c>
      <c r="D88" s="247" t="s">
        <v>93</v>
      </c>
      <c r="E88" s="248">
        <v>1</v>
      </c>
      <c r="F88" s="248">
        <v>0</v>
      </c>
      <c r="G88" s="249">
        <f t="shared" si="18"/>
        <v>0</v>
      </c>
      <c r="H88" s="250">
        <v>1662</v>
      </c>
      <c r="I88" s="251">
        <f t="shared" si="19"/>
        <v>1662</v>
      </c>
      <c r="J88" s="250"/>
      <c r="K88" s="251">
        <f t="shared" si="20"/>
        <v>0</v>
      </c>
      <c r="O88" s="243">
        <v>2</v>
      </c>
      <c r="AA88" s="216">
        <v>12</v>
      </c>
      <c r="AB88" s="216">
        <v>0</v>
      </c>
      <c r="AC88" s="216">
        <v>71</v>
      </c>
      <c r="AZ88" s="216">
        <v>1</v>
      </c>
      <c r="BA88" s="216">
        <f t="shared" si="21"/>
        <v>0</v>
      </c>
      <c r="BB88" s="216">
        <f t="shared" si="22"/>
        <v>0</v>
      </c>
      <c r="BC88" s="216">
        <f t="shared" si="23"/>
        <v>0</v>
      </c>
      <c r="BD88" s="216">
        <f t="shared" si="24"/>
        <v>0</v>
      </c>
      <c r="BE88" s="216">
        <f t="shared" si="25"/>
        <v>0</v>
      </c>
      <c r="CA88" s="243">
        <v>12</v>
      </c>
      <c r="CB88" s="243">
        <v>0</v>
      </c>
    </row>
    <row r="89" spans="1:80" x14ac:dyDescent="0.2">
      <c r="A89" s="244">
        <v>72</v>
      </c>
      <c r="B89" s="245" t="s">
        <v>1257</v>
      </c>
      <c r="C89" s="246" t="s">
        <v>1169</v>
      </c>
      <c r="D89" s="247" t="s">
        <v>1135</v>
      </c>
      <c r="E89" s="248">
        <v>3</v>
      </c>
      <c r="F89" s="248">
        <v>0</v>
      </c>
      <c r="G89" s="249">
        <f t="shared" si="18"/>
        <v>0</v>
      </c>
      <c r="H89" s="250">
        <v>265.2</v>
      </c>
      <c r="I89" s="251">
        <f t="shared" si="19"/>
        <v>795.59999999999991</v>
      </c>
      <c r="J89" s="250"/>
      <c r="K89" s="251">
        <f t="shared" si="20"/>
        <v>0</v>
      </c>
      <c r="O89" s="243">
        <v>2</v>
      </c>
      <c r="AA89" s="216">
        <v>12</v>
      </c>
      <c r="AB89" s="216">
        <v>0</v>
      </c>
      <c r="AC89" s="216">
        <v>72</v>
      </c>
      <c r="AZ89" s="216">
        <v>1</v>
      </c>
      <c r="BA89" s="216">
        <f t="shared" si="21"/>
        <v>0</v>
      </c>
      <c r="BB89" s="216">
        <f t="shared" si="22"/>
        <v>0</v>
      </c>
      <c r="BC89" s="216">
        <f t="shared" si="23"/>
        <v>0</v>
      </c>
      <c r="BD89" s="216">
        <f t="shared" si="24"/>
        <v>0</v>
      </c>
      <c r="BE89" s="216">
        <f t="shared" si="25"/>
        <v>0</v>
      </c>
      <c r="CA89" s="243">
        <v>12</v>
      </c>
      <c r="CB89" s="243">
        <v>0</v>
      </c>
    </row>
    <row r="90" spans="1:80" x14ac:dyDescent="0.2">
      <c r="A90" s="244">
        <v>73</v>
      </c>
      <c r="B90" s="245" t="s">
        <v>1258</v>
      </c>
      <c r="C90" s="246" t="s">
        <v>1171</v>
      </c>
      <c r="D90" s="247" t="s">
        <v>1135</v>
      </c>
      <c r="E90" s="248">
        <v>2</v>
      </c>
      <c r="F90" s="248">
        <v>0</v>
      </c>
      <c r="G90" s="249">
        <f t="shared" si="18"/>
        <v>0</v>
      </c>
      <c r="H90" s="250">
        <v>296.39999999999998</v>
      </c>
      <c r="I90" s="251">
        <f t="shared" si="19"/>
        <v>592.79999999999995</v>
      </c>
      <c r="J90" s="250"/>
      <c r="K90" s="251">
        <f t="shared" si="20"/>
        <v>0</v>
      </c>
      <c r="O90" s="243">
        <v>2</v>
      </c>
      <c r="AA90" s="216">
        <v>12</v>
      </c>
      <c r="AB90" s="216">
        <v>0</v>
      </c>
      <c r="AC90" s="216">
        <v>73</v>
      </c>
      <c r="AZ90" s="216">
        <v>1</v>
      </c>
      <c r="BA90" s="216">
        <f t="shared" si="21"/>
        <v>0</v>
      </c>
      <c r="BB90" s="216">
        <f t="shared" si="22"/>
        <v>0</v>
      </c>
      <c r="BC90" s="216">
        <f t="shared" si="23"/>
        <v>0</v>
      </c>
      <c r="BD90" s="216">
        <f t="shared" si="24"/>
        <v>0</v>
      </c>
      <c r="BE90" s="216">
        <f t="shared" si="25"/>
        <v>0</v>
      </c>
      <c r="CA90" s="243">
        <v>12</v>
      </c>
      <c r="CB90" s="243">
        <v>0</v>
      </c>
    </row>
    <row r="91" spans="1:80" x14ac:dyDescent="0.2">
      <c r="A91" s="244">
        <v>74</v>
      </c>
      <c r="B91" s="245" t="s">
        <v>1259</v>
      </c>
      <c r="C91" s="246" t="s">
        <v>1260</v>
      </c>
      <c r="D91" s="247" t="s">
        <v>1135</v>
      </c>
      <c r="E91" s="248">
        <v>7</v>
      </c>
      <c r="F91" s="248">
        <v>0</v>
      </c>
      <c r="G91" s="249">
        <f t="shared" si="18"/>
        <v>0</v>
      </c>
      <c r="H91" s="250">
        <v>1274</v>
      </c>
      <c r="I91" s="251">
        <f t="shared" si="19"/>
        <v>8918</v>
      </c>
      <c r="J91" s="250"/>
      <c r="K91" s="251">
        <f t="shared" si="20"/>
        <v>0</v>
      </c>
      <c r="O91" s="243">
        <v>2</v>
      </c>
      <c r="AA91" s="216">
        <v>12</v>
      </c>
      <c r="AB91" s="216">
        <v>0</v>
      </c>
      <c r="AC91" s="216">
        <v>74</v>
      </c>
      <c r="AZ91" s="216">
        <v>1</v>
      </c>
      <c r="BA91" s="216">
        <f t="shared" si="21"/>
        <v>0</v>
      </c>
      <c r="BB91" s="216">
        <f t="shared" si="22"/>
        <v>0</v>
      </c>
      <c r="BC91" s="216">
        <f t="shared" si="23"/>
        <v>0</v>
      </c>
      <c r="BD91" s="216">
        <f t="shared" si="24"/>
        <v>0</v>
      </c>
      <c r="BE91" s="216">
        <f t="shared" si="25"/>
        <v>0</v>
      </c>
      <c r="CA91" s="243">
        <v>12</v>
      </c>
      <c r="CB91" s="243">
        <v>0</v>
      </c>
    </row>
    <row r="92" spans="1:80" x14ac:dyDescent="0.2">
      <c r="A92" s="244">
        <v>75</v>
      </c>
      <c r="B92" s="245" t="s">
        <v>1261</v>
      </c>
      <c r="C92" s="246" t="s">
        <v>1179</v>
      </c>
      <c r="D92" s="247" t="s">
        <v>93</v>
      </c>
      <c r="E92" s="248">
        <v>2</v>
      </c>
      <c r="F92" s="248">
        <v>0</v>
      </c>
      <c r="G92" s="249">
        <f t="shared" si="18"/>
        <v>0</v>
      </c>
      <c r="H92" s="250">
        <v>709.8</v>
      </c>
      <c r="I92" s="251">
        <f t="shared" si="19"/>
        <v>1419.6</v>
      </c>
      <c r="J92" s="250"/>
      <c r="K92" s="251">
        <f t="shared" si="20"/>
        <v>0</v>
      </c>
      <c r="O92" s="243">
        <v>2</v>
      </c>
      <c r="AA92" s="216">
        <v>12</v>
      </c>
      <c r="AB92" s="216">
        <v>0</v>
      </c>
      <c r="AC92" s="216">
        <v>75</v>
      </c>
      <c r="AZ92" s="216">
        <v>1</v>
      </c>
      <c r="BA92" s="216">
        <f t="shared" si="21"/>
        <v>0</v>
      </c>
      <c r="BB92" s="216">
        <f t="shared" si="22"/>
        <v>0</v>
      </c>
      <c r="BC92" s="216">
        <f t="shared" si="23"/>
        <v>0</v>
      </c>
      <c r="BD92" s="216">
        <f t="shared" si="24"/>
        <v>0</v>
      </c>
      <c r="BE92" s="216">
        <f t="shared" si="25"/>
        <v>0</v>
      </c>
      <c r="CA92" s="243">
        <v>12</v>
      </c>
      <c r="CB92" s="243">
        <v>0</v>
      </c>
    </row>
    <row r="93" spans="1:80" x14ac:dyDescent="0.2">
      <c r="A93" s="244">
        <v>76</v>
      </c>
      <c r="B93" s="245" t="s">
        <v>1262</v>
      </c>
      <c r="C93" s="246" t="s">
        <v>1263</v>
      </c>
      <c r="D93" s="247" t="s">
        <v>93</v>
      </c>
      <c r="E93" s="248">
        <v>5</v>
      </c>
      <c r="F93" s="248">
        <v>0</v>
      </c>
      <c r="G93" s="249">
        <f t="shared" si="18"/>
        <v>0</v>
      </c>
      <c r="H93" s="250">
        <v>1976</v>
      </c>
      <c r="I93" s="251">
        <f t="shared" si="19"/>
        <v>9880</v>
      </c>
      <c r="J93" s="250"/>
      <c r="K93" s="251">
        <f t="shared" si="20"/>
        <v>0</v>
      </c>
      <c r="O93" s="243">
        <v>2</v>
      </c>
      <c r="AA93" s="216">
        <v>12</v>
      </c>
      <c r="AB93" s="216">
        <v>0</v>
      </c>
      <c r="AC93" s="216">
        <v>76</v>
      </c>
      <c r="AZ93" s="216">
        <v>1</v>
      </c>
      <c r="BA93" s="216">
        <f t="shared" si="21"/>
        <v>0</v>
      </c>
      <c r="BB93" s="216">
        <f t="shared" si="22"/>
        <v>0</v>
      </c>
      <c r="BC93" s="216">
        <f t="shared" si="23"/>
        <v>0</v>
      </c>
      <c r="BD93" s="216">
        <f t="shared" si="24"/>
        <v>0</v>
      </c>
      <c r="BE93" s="216">
        <f t="shared" si="25"/>
        <v>0</v>
      </c>
      <c r="CA93" s="243">
        <v>12</v>
      </c>
      <c r="CB93" s="243">
        <v>0</v>
      </c>
    </row>
    <row r="94" spans="1:80" x14ac:dyDescent="0.2">
      <c r="A94" s="244">
        <v>77</v>
      </c>
      <c r="B94" s="245" t="s">
        <v>1264</v>
      </c>
      <c r="C94" s="246" t="s">
        <v>1265</v>
      </c>
      <c r="D94" s="247" t="s">
        <v>93</v>
      </c>
      <c r="E94" s="248">
        <v>1</v>
      </c>
      <c r="F94" s="248">
        <v>0</v>
      </c>
      <c r="G94" s="249">
        <f t="shared" si="18"/>
        <v>0</v>
      </c>
      <c r="H94" s="250">
        <v>425.1</v>
      </c>
      <c r="I94" s="251">
        <f t="shared" si="19"/>
        <v>425.1</v>
      </c>
      <c r="J94" s="250"/>
      <c r="K94" s="251">
        <f t="shared" si="20"/>
        <v>0</v>
      </c>
      <c r="O94" s="243">
        <v>2</v>
      </c>
      <c r="AA94" s="216">
        <v>12</v>
      </c>
      <c r="AB94" s="216">
        <v>0</v>
      </c>
      <c r="AC94" s="216">
        <v>77</v>
      </c>
      <c r="AZ94" s="216">
        <v>1</v>
      </c>
      <c r="BA94" s="216">
        <f t="shared" si="21"/>
        <v>0</v>
      </c>
      <c r="BB94" s="216">
        <f t="shared" si="22"/>
        <v>0</v>
      </c>
      <c r="BC94" s="216">
        <f t="shared" si="23"/>
        <v>0</v>
      </c>
      <c r="BD94" s="216">
        <f t="shared" si="24"/>
        <v>0</v>
      </c>
      <c r="BE94" s="216">
        <f t="shared" si="25"/>
        <v>0</v>
      </c>
      <c r="CA94" s="243">
        <v>12</v>
      </c>
      <c r="CB94" s="243">
        <v>0</v>
      </c>
    </row>
    <row r="95" spans="1:80" x14ac:dyDescent="0.2">
      <c r="A95" s="244">
        <v>78</v>
      </c>
      <c r="B95" s="245" t="s">
        <v>1266</v>
      </c>
      <c r="C95" s="246" t="s">
        <v>1267</v>
      </c>
      <c r="D95" s="247" t="s">
        <v>93</v>
      </c>
      <c r="E95" s="248">
        <v>1</v>
      </c>
      <c r="F95" s="248">
        <v>0</v>
      </c>
      <c r="G95" s="249">
        <f t="shared" si="18"/>
        <v>0</v>
      </c>
      <c r="H95" s="250">
        <v>367.9</v>
      </c>
      <c r="I95" s="251">
        <f t="shared" si="19"/>
        <v>367.9</v>
      </c>
      <c r="J95" s="250"/>
      <c r="K95" s="251">
        <f t="shared" si="20"/>
        <v>0</v>
      </c>
      <c r="O95" s="243">
        <v>2</v>
      </c>
      <c r="AA95" s="216">
        <v>12</v>
      </c>
      <c r="AB95" s="216">
        <v>0</v>
      </c>
      <c r="AC95" s="216">
        <v>78</v>
      </c>
      <c r="AZ95" s="216">
        <v>1</v>
      </c>
      <c r="BA95" s="216">
        <f t="shared" si="21"/>
        <v>0</v>
      </c>
      <c r="BB95" s="216">
        <f t="shared" si="22"/>
        <v>0</v>
      </c>
      <c r="BC95" s="216">
        <f t="shared" si="23"/>
        <v>0</v>
      </c>
      <c r="BD95" s="216">
        <f t="shared" si="24"/>
        <v>0</v>
      </c>
      <c r="BE95" s="216">
        <f t="shared" si="25"/>
        <v>0</v>
      </c>
      <c r="CA95" s="243">
        <v>12</v>
      </c>
      <c r="CB95" s="243">
        <v>0</v>
      </c>
    </row>
    <row r="96" spans="1:80" x14ac:dyDescent="0.2">
      <c r="A96" s="244">
        <v>79</v>
      </c>
      <c r="B96" s="245" t="s">
        <v>1268</v>
      </c>
      <c r="C96" s="246" t="s">
        <v>1269</v>
      </c>
      <c r="D96" s="247" t="s">
        <v>93</v>
      </c>
      <c r="E96" s="248">
        <v>2</v>
      </c>
      <c r="F96" s="248">
        <v>0</v>
      </c>
      <c r="G96" s="249">
        <f t="shared" si="18"/>
        <v>0</v>
      </c>
      <c r="H96" s="250">
        <v>990.6</v>
      </c>
      <c r="I96" s="251">
        <f t="shared" si="19"/>
        <v>1981.2</v>
      </c>
      <c r="J96" s="250"/>
      <c r="K96" s="251">
        <f t="shared" si="20"/>
        <v>0</v>
      </c>
      <c r="O96" s="243">
        <v>2</v>
      </c>
      <c r="AA96" s="216">
        <v>12</v>
      </c>
      <c r="AB96" s="216">
        <v>0</v>
      </c>
      <c r="AC96" s="216">
        <v>79</v>
      </c>
      <c r="AZ96" s="216">
        <v>1</v>
      </c>
      <c r="BA96" s="216">
        <f t="shared" si="21"/>
        <v>0</v>
      </c>
      <c r="BB96" s="216">
        <f t="shared" si="22"/>
        <v>0</v>
      </c>
      <c r="BC96" s="216">
        <f t="shared" si="23"/>
        <v>0</v>
      </c>
      <c r="BD96" s="216">
        <f t="shared" si="24"/>
        <v>0</v>
      </c>
      <c r="BE96" s="216">
        <f t="shared" si="25"/>
        <v>0</v>
      </c>
      <c r="CA96" s="243">
        <v>12</v>
      </c>
      <c r="CB96" s="243">
        <v>0</v>
      </c>
    </row>
    <row r="97" spans="1:80" x14ac:dyDescent="0.2">
      <c r="A97" s="244">
        <v>80</v>
      </c>
      <c r="B97" s="245" t="s">
        <v>1270</v>
      </c>
      <c r="C97" s="246" t="s">
        <v>1271</v>
      </c>
      <c r="D97" s="247" t="s">
        <v>93</v>
      </c>
      <c r="E97" s="248">
        <v>1</v>
      </c>
      <c r="F97" s="248">
        <v>0</v>
      </c>
      <c r="G97" s="249">
        <f t="shared" si="18"/>
        <v>0</v>
      </c>
      <c r="H97" s="250">
        <v>815.1</v>
      </c>
      <c r="I97" s="251">
        <f t="shared" si="19"/>
        <v>815.1</v>
      </c>
      <c r="J97" s="250"/>
      <c r="K97" s="251">
        <f t="shared" si="20"/>
        <v>0</v>
      </c>
      <c r="O97" s="243">
        <v>2</v>
      </c>
      <c r="AA97" s="216">
        <v>12</v>
      </c>
      <c r="AB97" s="216">
        <v>0</v>
      </c>
      <c r="AC97" s="216">
        <v>80</v>
      </c>
      <c r="AZ97" s="216">
        <v>1</v>
      </c>
      <c r="BA97" s="216">
        <f t="shared" si="21"/>
        <v>0</v>
      </c>
      <c r="BB97" s="216">
        <f t="shared" si="22"/>
        <v>0</v>
      </c>
      <c r="BC97" s="216">
        <f t="shared" si="23"/>
        <v>0</v>
      </c>
      <c r="BD97" s="216">
        <f t="shared" si="24"/>
        <v>0</v>
      </c>
      <c r="BE97" s="216">
        <f t="shared" si="25"/>
        <v>0</v>
      </c>
      <c r="CA97" s="243">
        <v>12</v>
      </c>
      <c r="CB97" s="243">
        <v>0</v>
      </c>
    </row>
    <row r="98" spans="1:80" x14ac:dyDescent="0.2">
      <c r="A98" s="244">
        <v>81</v>
      </c>
      <c r="B98" s="245" t="s">
        <v>1272</v>
      </c>
      <c r="C98" s="246" t="s">
        <v>1273</v>
      </c>
      <c r="D98" s="247" t="s">
        <v>93</v>
      </c>
      <c r="E98" s="248">
        <v>1</v>
      </c>
      <c r="F98" s="248">
        <v>0</v>
      </c>
      <c r="G98" s="249">
        <f t="shared" si="18"/>
        <v>0</v>
      </c>
      <c r="H98" s="250">
        <v>314.60000000000002</v>
      </c>
      <c r="I98" s="251">
        <f t="shared" si="19"/>
        <v>314.60000000000002</v>
      </c>
      <c r="J98" s="250"/>
      <c r="K98" s="251">
        <f t="shared" si="20"/>
        <v>0</v>
      </c>
      <c r="O98" s="243">
        <v>2</v>
      </c>
      <c r="AA98" s="216">
        <v>12</v>
      </c>
      <c r="AB98" s="216">
        <v>0</v>
      </c>
      <c r="AC98" s="216">
        <v>81</v>
      </c>
      <c r="AZ98" s="216">
        <v>1</v>
      </c>
      <c r="BA98" s="216">
        <f t="shared" si="21"/>
        <v>0</v>
      </c>
      <c r="BB98" s="216">
        <f t="shared" si="22"/>
        <v>0</v>
      </c>
      <c r="BC98" s="216">
        <f t="shared" si="23"/>
        <v>0</v>
      </c>
      <c r="BD98" s="216">
        <f t="shared" si="24"/>
        <v>0</v>
      </c>
      <c r="BE98" s="216">
        <f t="shared" si="25"/>
        <v>0</v>
      </c>
      <c r="CA98" s="243">
        <v>12</v>
      </c>
      <c r="CB98" s="243">
        <v>0</v>
      </c>
    </row>
    <row r="99" spans="1:80" x14ac:dyDescent="0.2">
      <c r="A99" s="244">
        <v>82</v>
      </c>
      <c r="B99" s="245" t="s">
        <v>1274</v>
      </c>
      <c r="C99" s="246" t="s">
        <v>1193</v>
      </c>
      <c r="D99" s="247" t="s">
        <v>1135</v>
      </c>
      <c r="E99" s="248">
        <v>10</v>
      </c>
      <c r="F99" s="248">
        <v>0</v>
      </c>
      <c r="G99" s="249">
        <f t="shared" ref="G99" si="26">E99*F99</f>
        <v>0</v>
      </c>
      <c r="H99" s="250">
        <v>0</v>
      </c>
      <c r="I99" s="251">
        <f t="shared" si="19"/>
        <v>0</v>
      </c>
      <c r="J99" s="250"/>
      <c r="K99" s="251">
        <f t="shared" si="20"/>
        <v>0</v>
      </c>
      <c r="O99" s="243">
        <v>2</v>
      </c>
      <c r="AA99" s="216">
        <v>12</v>
      </c>
      <c r="AB99" s="216">
        <v>0</v>
      </c>
      <c r="AC99" s="216">
        <v>82</v>
      </c>
      <c r="AZ99" s="216">
        <v>1</v>
      </c>
      <c r="BA99" s="216">
        <f t="shared" si="21"/>
        <v>0</v>
      </c>
      <c r="BB99" s="216">
        <f t="shared" si="22"/>
        <v>0</v>
      </c>
      <c r="BC99" s="216">
        <f t="shared" si="23"/>
        <v>0</v>
      </c>
      <c r="BD99" s="216">
        <f t="shared" si="24"/>
        <v>0</v>
      </c>
      <c r="BE99" s="216">
        <f t="shared" si="25"/>
        <v>0</v>
      </c>
      <c r="CA99" s="243">
        <v>12</v>
      </c>
      <c r="CB99" s="243">
        <v>0</v>
      </c>
    </row>
    <row r="100" spans="1:80" x14ac:dyDescent="0.2">
      <c r="A100" s="244">
        <v>83</v>
      </c>
      <c r="B100" s="245" t="s">
        <v>1275</v>
      </c>
      <c r="C100" s="246" t="s">
        <v>1276</v>
      </c>
      <c r="D100" s="247" t="s">
        <v>1135</v>
      </c>
      <c r="E100" s="248">
        <v>14</v>
      </c>
      <c r="F100" s="248">
        <v>0</v>
      </c>
      <c r="G100" s="249">
        <f t="shared" si="18"/>
        <v>0</v>
      </c>
      <c r="H100" s="250">
        <v>10878</v>
      </c>
      <c r="I100" s="251">
        <f t="shared" si="19"/>
        <v>152292</v>
      </c>
      <c r="J100" s="250"/>
      <c r="K100" s="251">
        <f t="shared" si="20"/>
        <v>0</v>
      </c>
      <c r="O100" s="243">
        <v>2</v>
      </c>
      <c r="AA100" s="216">
        <v>12</v>
      </c>
      <c r="AB100" s="216">
        <v>0</v>
      </c>
      <c r="AC100" s="216">
        <v>83</v>
      </c>
      <c r="AZ100" s="216">
        <v>1</v>
      </c>
      <c r="BA100" s="216">
        <f t="shared" si="21"/>
        <v>0</v>
      </c>
      <c r="BB100" s="216">
        <f t="shared" si="22"/>
        <v>0</v>
      </c>
      <c r="BC100" s="216">
        <f t="shared" si="23"/>
        <v>0</v>
      </c>
      <c r="BD100" s="216">
        <f t="shared" si="24"/>
        <v>0</v>
      </c>
      <c r="BE100" s="216">
        <f t="shared" si="25"/>
        <v>0</v>
      </c>
      <c r="CA100" s="243">
        <v>12</v>
      </c>
      <c r="CB100" s="243">
        <v>0</v>
      </c>
    </row>
    <row r="101" spans="1:80" x14ac:dyDescent="0.2">
      <c r="A101" s="244">
        <v>84</v>
      </c>
      <c r="B101" s="245" t="s">
        <v>1277</v>
      </c>
      <c r="C101" s="246" t="s">
        <v>1199</v>
      </c>
      <c r="D101" s="247" t="s">
        <v>1135</v>
      </c>
      <c r="E101" s="248">
        <v>1</v>
      </c>
      <c r="F101" s="248">
        <v>0</v>
      </c>
      <c r="G101" s="249">
        <f t="shared" si="18"/>
        <v>0</v>
      </c>
      <c r="H101" s="250">
        <v>1932</v>
      </c>
      <c r="I101" s="251">
        <f t="shared" si="19"/>
        <v>1932</v>
      </c>
      <c r="J101" s="250"/>
      <c r="K101" s="251">
        <f t="shared" si="20"/>
        <v>0</v>
      </c>
      <c r="O101" s="243">
        <v>2</v>
      </c>
      <c r="AA101" s="216">
        <v>12</v>
      </c>
      <c r="AB101" s="216">
        <v>0</v>
      </c>
      <c r="AC101" s="216">
        <v>84</v>
      </c>
      <c r="AZ101" s="216">
        <v>1</v>
      </c>
      <c r="BA101" s="216">
        <f t="shared" si="21"/>
        <v>0</v>
      </c>
      <c r="BB101" s="216">
        <f t="shared" si="22"/>
        <v>0</v>
      </c>
      <c r="BC101" s="216">
        <f t="shared" si="23"/>
        <v>0</v>
      </c>
      <c r="BD101" s="216">
        <f t="shared" si="24"/>
        <v>0</v>
      </c>
      <c r="BE101" s="216">
        <f t="shared" si="25"/>
        <v>0</v>
      </c>
      <c r="CA101" s="243">
        <v>12</v>
      </c>
      <c r="CB101" s="243">
        <v>0</v>
      </c>
    </row>
    <row r="102" spans="1:80" x14ac:dyDescent="0.2">
      <c r="A102" s="244">
        <v>85</v>
      </c>
      <c r="B102" s="245" t="s">
        <v>1278</v>
      </c>
      <c r="C102" s="246" t="s">
        <v>1279</v>
      </c>
      <c r="D102" s="247" t="s">
        <v>149</v>
      </c>
      <c r="E102" s="248">
        <v>34</v>
      </c>
      <c r="F102" s="248">
        <v>0</v>
      </c>
      <c r="G102" s="249">
        <f t="shared" si="18"/>
        <v>0</v>
      </c>
      <c r="H102" s="250">
        <v>10880</v>
      </c>
      <c r="I102" s="251">
        <f t="shared" si="19"/>
        <v>369920</v>
      </c>
      <c r="J102" s="250"/>
      <c r="K102" s="251">
        <f t="shared" si="20"/>
        <v>0</v>
      </c>
      <c r="O102" s="243">
        <v>2</v>
      </c>
      <c r="AA102" s="216">
        <v>12</v>
      </c>
      <c r="AB102" s="216">
        <v>0</v>
      </c>
      <c r="AC102" s="216">
        <v>85</v>
      </c>
      <c r="AZ102" s="216">
        <v>1</v>
      </c>
      <c r="BA102" s="216">
        <f t="shared" si="21"/>
        <v>0</v>
      </c>
      <c r="BB102" s="216">
        <f t="shared" si="22"/>
        <v>0</v>
      </c>
      <c r="BC102" s="216">
        <f t="shared" si="23"/>
        <v>0</v>
      </c>
      <c r="BD102" s="216">
        <f t="shared" si="24"/>
        <v>0</v>
      </c>
      <c r="BE102" s="216">
        <f t="shared" si="25"/>
        <v>0</v>
      </c>
      <c r="CA102" s="243">
        <v>12</v>
      </c>
      <c r="CB102" s="243">
        <v>0</v>
      </c>
    </row>
    <row r="103" spans="1:80" x14ac:dyDescent="0.2">
      <c r="A103" s="259"/>
      <c r="B103" s="260" t="s">
        <v>94</v>
      </c>
      <c r="C103" s="261" t="s">
        <v>1239</v>
      </c>
      <c r="D103" s="262"/>
      <c r="E103" s="263"/>
      <c r="F103" s="264"/>
      <c r="G103" s="265">
        <f>SUM(G79:G102)</f>
        <v>0</v>
      </c>
      <c r="H103" s="266"/>
      <c r="I103" s="267">
        <f>SUM(I79:I102)</f>
        <v>743770.3</v>
      </c>
      <c r="J103" s="266"/>
      <c r="K103" s="267">
        <f>SUM(K79:K102)</f>
        <v>0</v>
      </c>
      <c r="O103" s="243">
        <v>4</v>
      </c>
      <c r="BA103" s="268">
        <f>SUM(BA79:BA102)</f>
        <v>0</v>
      </c>
      <c r="BB103" s="268">
        <f>SUM(BB79:BB102)</f>
        <v>0</v>
      </c>
      <c r="BC103" s="268">
        <f>SUM(BC79:BC102)</f>
        <v>0</v>
      </c>
      <c r="BD103" s="268">
        <f>SUM(BD79:BD102)</f>
        <v>0</v>
      </c>
      <c r="BE103" s="268">
        <f>SUM(BE79:BE102)</f>
        <v>0</v>
      </c>
    </row>
    <row r="104" spans="1:80" x14ac:dyDescent="0.2">
      <c r="A104" s="233" t="s">
        <v>90</v>
      </c>
      <c r="B104" s="234" t="s">
        <v>1280</v>
      </c>
      <c r="C104" s="235" t="s">
        <v>1281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 x14ac:dyDescent="0.2">
      <c r="A105" s="244">
        <v>86</v>
      </c>
      <c r="B105" s="245" t="s">
        <v>1283</v>
      </c>
      <c r="C105" s="246" t="s">
        <v>1241</v>
      </c>
      <c r="D105" s="247" t="s">
        <v>93</v>
      </c>
      <c r="E105" s="248">
        <v>2</v>
      </c>
      <c r="F105" s="248">
        <v>0</v>
      </c>
      <c r="G105" s="249">
        <f t="shared" ref="G105:G127" si="27">E105*F105</f>
        <v>0</v>
      </c>
      <c r="H105" s="250">
        <v>5358.6</v>
      </c>
      <c r="I105" s="251">
        <f t="shared" ref="I105:I127" si="28">E105*H105</f>
        <v>10717.2</v>
      </c>
      <c r="J105" s="250"/>
      <c r="K105" s="251">
        <f t="shared" ref="K105:K127" si="29">E105*J105</f>
        <v>0</v>
      </c>
      <c r="O105" s="243">
        <v>2</v>
      </c>
      <c r="AA105" s="216">
        <v>12</v>
      </c>
      <c r="AB105" s="216">
        <v>0</v>
      </c>
      <c r="AC105" s="216">
        <v>86</v>
      </c>
      <c r="AZ105" s="216">
        <v>1</v>
      </c>
      <c r="BA105" s="216">
        <f t="shared" ref="BA105:BA127" si="30">IF(AZ105=1,G105,0)</f>
        <v>0</v>
      </c>
      <c r="BB105" s="216">
        <f t="shared" ref="BB105:BB127" si="31">IF(AZ105=2,G105,0)</f>
        <v>0</v>
      </c>
      <c r="BC105" s="216">
        <f t="shared" ref="BC105:BC127" si="32">IF(AZ105=3,G105,0)</f>
        <v>0</v>
      </c>
      <c r="BD105" s="216">
        <f t="shared" ref="BD105:BD127" si="33">IF(AZ105=4,G105,0)</f>
        <v>0</v>
      </c>
      <c r="BE105" s="216">
        <f t="shared" ref="BE105:BE127" si="34">IF(AZ105=5,G105,0)</f>
        <v>0</v>
      </c>
      <c r="CA105" s="243">
        <v>12</v>
      </c>
      <c r="CB105" s="243">
        <v>0</v>
      </c>
    </row>
    <row r="106" spans="1:80" x14ac:dyDescent="0.2">
      <c r="A106" s="244">
        <v>87</v>
      </c>
      <c r="B106" s="245" t="s">
        <v>1284</v>
      </c>
      <c r="C106" s="246" t="s">
        <v>1243</v>
      </c>
      <c r="D106" s="247" t="s">
        <v>93</v>
      </c>
      <c r="E106" s="248">
        <v>5</v>
      </c>
      <c r="F106" s="248">
        <v>0</v>
      </c>
      <c r="G106" s="249">
        <f t="shared" si="27"/>
        <v>0</v>
      </c>
      <c r="H106" s="250">
        <v>2992.5</v>
      </c>
      <c r="I106" s="251">
        <f t="shared" si="28"/>
        <v>14962.5</v>
      </c>
      <c r="J106" s="250"/>
      <c r="K106" s="251">
        <f t="shared" si="29"/>
        <v>0</v>
      </c>
      <c r="O106" s="243">
        <v>2</v>
      </c>
      <c r="AA106" s="216">
        <v>12</v>
      </c>
      <c r="AB106" s="216">
        <v>0</v>
      </c>
      <c r="AC106" s="216">
        <v>87</v>
      </c>
      <c r="AZ106" s="216">
        <v>1</v>
      </c>
      <c r="BA106" s="216">
        <f t="shared" si="30"/>
        <v>0</v>
      </c>
      <c r="BB106" s="216">
        <f t="shared" si="31"/>
        <v>0</v>
      </c>
      <c r="BC106" s="216">
        <f t="shared" si="32"/>
        <v>0</v>
      </c>
      <c r="BD106" s="216">
        <f t="shared" si="33"/>
        <v>0</v>
      </c>
      <c r="BE106" s="216">
        <f t="shared" si="34"/>
        <v>0</v>
      </c>
      <c r="CA106" s="243">
        <v>12</v>
      </c>
      <c r="CB106" s="243">
        <v>0</v>
      </c>
    </row>
    <row r="107" spans="1:80" x14ac:dyDescent="0.2">
      <c r="A107" s="244">
        <v>88</v>
      </c>
      <c r="B107" s="245" t="s">
        <v>1285</v>
      </c>
      <c r="C107" s="246" t="s">
        <v>1245</v>
      </c>
      <c r="D107" s="247" t="s">
        <v>93</v>
      </c>
      <c r="E107" s="248">
        <v>2</v>
      </c>
      <c r="F107" s="248">
        <v>0</v>
      </c>
      <c r="G107" s="249">
        <f t="shared" si="27"/>
        <v>0</v>
      </c>
      <c r="H107" s="250">
        <v>108.4</v>
      </c>
      <c r="I107" s="251">
        <f t="shared" si="28"/>
        <v>216.8</v>
      </c>
      <c r="J107" s="250"/>
      <c r="K107" s="251">
        <f t="shared" si="29"/>
        <v>0</v>
      </c>
      <c r="O107" s="243">
        <v>2</v>
      </c>
      <c r="AA107" s="216">
        <v>12</v>
      </c>
      <c r="AB107" s="216">
        <v>0</v>
      </c>
      <c r="AC107" s="216">
        <v>88</v>
      </c>
      <c r="AZ107" s="216">
        <v>1</v>
      </c>
      <c r="BA107" s="216">
        <f t="shared" si="30"/>
        <v>0</v>
      </c>
      <c r="BB107" s="216">
        <f t="shared" si="31"/>
        <v>0</v>
      </c>
      <c r="BC107" s="216">
        <f t="shared" si="32"/>
        <v>0</v>
      </c>
      <c r="BD107" s="216">
        <f t="shared" si="33"/>
        <v>0</v>
      </c>
      <c r="BE107" s="216">
        <f t="shared" si="34"/>
        <v>0</v>
      </c>
      <c r="CA107" s="243">
        <v>12</v>
      </c>
      <c r="CB107" s="243">
        <v>0</v>
      </c>
    </row>
    <row r="108" spans="1:80" x14ac:dyDescent="0.2">
      <c r="A108" s="244">
        <v>89</v>
      </c>
      <c r="B108" s="245" t="s">
        <v>1286</v>
      </c>
      <c r="C108" s="246" t="s">
        <v>1247</v>
      </c>
      <c r="D108" s="247" t="s">
        <v>93</v>
      </c>
      <c r="E108" s="248">
        <v>1</v>
      </c>
      <c r="F108" s="248">
        <v>0</v>
      </c>
      <c r="G108" s="249">
        <f t="shared" si="27"/>
        <v>0</v>
      </c>
      <c r="H108" s="250">
        <v>108.6</v>
      </c>
      <c r="I108" s="251">
        <f t="shared" si="28"/>
        <v>108.6</v>
      </c>
      <c r="J108" s="250"/>
      <c r="K108" s="251">
        <f t="shared" si="29"/>
        <v>0</v>
      </c>
      <c r="O108" s="243">
        <v>2</v>
      </c>
      <c r="AA108" s="216">
        <v>12</v>
      </c>
      <c r="AB108" s="216">
        <v>0</v>
      </c>
      <c r="AC108" s="216">
        <v>89</v>
      </c>
      <c r="AZ108" s="216">
        <v>1</v>
      </c>
      <c r="BA108" s="216">
        <f t="shared" si="30"/>
        <v>0</v>
      </c>
      <c r="BB108" s="216">
        <f t="shared" si="31"/>
        <v>0</v>
      </c>
      <c r="BC108" s="216">
        <f t="shared" si="32"/>
        <v>0</v>
      </c>
      <c r="BD108" s="216">
        <f t="shared" si="33"/>
        <v>0</v>
      </c>
      <c r="BE108" s="216">
        <f t="shared" si="34"/>
        <v>0</v>
      </c>
      <c r="CA108" s="243">
        <v>12</v>
      </c>
      <c r="CB108" s="243">
        <v>0</v>
      </c>
    </row>
    <row r="109" spans="1:80" x14ac:dyDescent="0.2">
      <c r="A109" s="244">
        <v>90</v>
      </c>
      <c r="B109" s="245" t="s">
        <v>1287</v>
      </c>
      <c r="C109" s="246" t="s">
        <v>1163</v>
      </c>
      <c r="D109" s="247" t="s">
        <v>93</v>
      </c>
      <c r="E109" s="248">
        <v>1</v>
      </c>
      <c r="F109" s="248">
        <v>0</v>
      </c>
      <c r="G109" s="249">
        <f t="shared" si="27"/>
        <v>0</v>
      </c>
      <c r="H109" s="250">
        <v>37.799999999999997</v>
      </c>
      <c r="I109" s="251">
        <f t="shared" si="28"/>
        <v>37.799999999999997</v>
      </c>
      <c r="J109" s="250"/>
      <c r="K109" s="251">
        <f t="shared" si="29"/>
        <v>0</v>
      </c>
      <c r="O109" s="243">
        <v>2</v>
      </c>
      <c r="AA109" s="216">
        <v>12</v>
      </c>
      <c r="AB109" s="216">
        <v>0</v>
      </c>
      <c r="AC109" s="216">
        <v>90</v>
      </c>
      <c r="AZ109" s="216">
        <v>1</v>
      </c>
      <c r="BA109" s="216">
        <f t="shared" si="30"/>
        <v>0</v>
      </c>
      <c r="BB109" s="216">
        <f t="shared" si="31"/>
        <v>0</v>
      </c>
      <c r="BC109" s="216">
        <f t="shared" si="32"/>
        <v>0</v>
      </c>
      <c r="BD109" s="216">
        <f t="shared" si="33"/>
        <v>0</v>
      </c>
      <c r="BE109" s="216">
        <f t="shared" si="34"/>
        <v>0</v>
      </c>
      <c r="CA109" s="243">
        <v>12</v>
      </c>
      <c r="CB109" s="243">
        <v>0</v>
      </c>
    </row>
    <row r="110" spans="1:80" x14ac:dyDescent="0.2">
      <c r="A110" s="244">
        <v>91</v>
      </c>
      <c r="B110" s="245" t="s">
        <v>1288</v>
      </c>
      <c r="C110" s="246" t="s">
        <v>1250</v>
      </c>
      <c r="D110" s="247" t="s">
        <v>93</v>
      </c>
      <c r="E110" s="248">
        <v>2</v>
      </c>
      <c r="F110" s="248">
        <v>0</v>
      </c>
      <c r="G110" s="249">
        <f t="shared" si="27"/>
        <v>0</v>
      </c>
      <c r="H110" s="250">
        <v>990</v>
      </c>
      <c r="I110" s="251">
        <f t="shared" si="28"/>
        <v>1980</v>
      </c>
      <c r="J110" s="250"/>
      <c r="K110" s="251">
        <f t="shared" si="29"/>
        <v>0</v>
      </c>
      <c r="O110" s="243">
        <v>2</v>
      </c>
      <c r="AA110" s="216">
        <v>12</v>
      </c>
      <c r="AB110" s="216">
        <v>0</v>
      </c>
      <c r="AC110" s="216">
        <v>91</v>
      </c>
      <c r="AZ110" s="216">
        <v>1</v>
      </c>
      <c r="BA110" s="216">
        <f t="shared" si="30"/>
        <v>0</v>
      </c>
      <c r="BB110" s="216">
        <f t="shared" si="31"/>
        <v>0</v>
      </c>
      <c r="BC110" s="216">
        <f t="shared" si="32"/>
        <v>0</v>
      </c>
      <c r="BD110" s="216">
        <f t="shared" si="33"/>
        <v>0</v>
      </c>
      <c r="BE110" s="216">
        <f t="shared" si="34"/>
        <v>0</v>
      </c>
      <c r="CA110" s="243">
        <v>12</v>
      </c>
      <c r="CB110" s="243">
        <v>0</v>
      </c>
    </row>
    <row r="111" spans="1:80" x14ac:dyDescent="0.2">
      <c r="A111" s="244">
        <v>92</v>
      </c>
      <c r="B111" s="245" t="s">
        <v>1289</v>
      </c>
      <c r="C111" s="246" t="s">
        <v>1252</v>
      </c>
      <c r="D111" s="247" t="s">
        <v>93</v>
      </c>
      <c r="E111" s="248">
        <v>2</v>
      </c>
      <c r="F111" s="248">
        <v>0</v>
      </c>
      <c r="G111" s="249">
        <f t="shared" si="27"/>
        <v>0</v>
      </c>
      <c r="H111" s="250">
        <v>218.8</v>
      </c>
      <c r="I111" s="251">
        <f t="shared" si="28"/>
        <v>437.6</v>
      </c>
      <c r="J111" s="250"/>
      <c r="K111" s="251">
        <f t="shared" si="29"/>
        <v>0</v>
      </c>
      <c r="O111" s="243">
        <v>2</v>
      </c>
      <c r="AA111" s="216">
        <v>12</v>
      </c>
      <c r="AB111" s="216">
        <v>0</v>
      </c>
      <c r="AC111" s="216">
        <v>92</v>
      </c>
      <c r="AZ111" s="216">
        <v>1</v>
      </c>
      <c r="BA111" s="216">
        <f t="shared" si="30"/>
        <v>0</v>
      </c>
      <c r="BB111" s="216">
        <f t="shared" si="31"/>
        <v>0</v>
      </c>
      <c r="BC111" s="216">
        <f t="shared" si="32"/>
        <v>0</v>
      </c>
      <c r="BD111" s="216">
        <f t="shared" si="33"/>
        <v>0</v>
      </c>
      <c r="BE111" s="216">
        <f t="shared" si="34"/>
        <v>0</v>
      </c>
      <c r="CA111" s="243">
        <v>12</v>
      </c>
      <c r="CB111" s="243">
        <v>0</v>
      </c>
    </row>
    <row r="112" spans="1:80" x14ac:dyDescent="0.2">
      <c r="A112" s="244">
        <v>93</v>
      </c>
      <c r="B112" s="245" t="s">
        <v>1290</v>
      </c>
      <c r="C112" s="246" t="s">
        <v>1254</v>
      </c>
      <c r="D112" s="247" t="s">
        <v>93</v>
      </c>
      <c r="E112" s="248">
        <v>1</v>
      </c>
      <c r="F112" s="248">
        <v>0</v>
      </c>
      <c r="G112" s="249">
        <f t="shared" si="27"/>
        <v>0</v>
      </c>
      <c r="H112" s="250">
        <v>681.2</v>
      </c>
      <c r="I112" s="251">
        <f t="shared" si="28"/>
        <v>681.2</v>
      </c>
      <c r="J112" s="250"/>
      <c r="K112" s="251">
        <f t="shared" si="29"/>
        <v>0</v>
      </c>
      <c r="O112" s="243">
        <v>2</v>
      </c>
      <c r="AA112" s="216">
        <v>12</v>
      </c>
      <c r="AB112" s="216">
        <v>0</v>
      </c>
      <c r="AC112" s="216">
        <v>93</v>
      </c>
      <c r="AZ112" s="216">
        <v>1</v>
      </c>
      <c r="BA112" s="216">
        <f t="shared" si="30"/>
        <v>0</v>
      </c>
      <c r="BB112" s="216">
        <f t="shared" si="31"/>
        <v>0</v>
      </c>
      <c r="BC112" s="216">
        <f t="shared" si="32"/>
        <v>0</v>
      </c>
      <c r="BD112" s="216">
        <f t="shared" si="33"/>
        <v>0</v>
      </c>
      <c r="BE112" s="216">
        <f t="shared" si="34"/>
        <v>0</v>
      </c>
      <c r="CA112" s="243">
        <v>12</v>
      </c>
      <c r="CB112" s="243">
        <v>0</v>
      </c>
    </row>
    <row r="113" spans="1:80" x14ac:dyDescent="0.2">
      <c r="A113" s="244">
        <v>94</v>
      </c>
      <c r="B113" s="245" t="s">
        <v>1291</v>
      </c>
      <c r="C113" s="246" t="s">
        <v>1256</v>
      </c>
      <c r="D113" s="247" t="s">
        <v>93</v>
      </c>
      <c r="E113" s="248">
        <v>1</v>
      </c>
      <c r="F113" s="248">
        <v>0</v>
      </c>
      <c r="G113" s="249">
        <f t="shared" si="27"/>
        <v>0</v>
      </c>
      <c r="H113" s="250">
        <v>249.3</v>
      </c>
      <c r="I113" s="251">
        <f t="shared" si="28"/>
        <v>249.3</v>
      </c>
      <c r="J113" s="250"/>
      <c r="K113" s="251">
        <f t="shared" si="29"/>
        <v>0</v>
      </c>
      <c r="O113" s="243">
        <v>2</v>
      </c>
      <c r="AA113" s="216">
        <v>12</v>
      </c>
      <c r="AB113" s="216">
        <v>0</v>
      </c>
      <c r="AC113" s="216">
        <v>94</v>
      </c>
      <c r="AZ113" s="216">
        <v>1</v>
      </c>
      <c r="BA113" s="216">
        <f t="shared" si="30"/>
        <v>0</v>
      </c>
      <c r="BB113" s="216">
        <f t="shared" si="31"/>
        <v>0</v>
      </c>
      <c r="BC113" s="216">
        <f t="shared" si="32"/>
        <v>0</v>
      </c>
      <c r="BD113" s="216">
        <f t="shared" si="33"/>
        <v>0</v>
      </c>
      <c r="BE113" s="216">
        <f t="shared" si="34"/>
        <v>0</v>
      </c>
      <c r="CA113" s="243">
        <v>12</v>
      </c>
      <c r="CB113" s="243">
        <v>0</v>
      </c>
    </row>
    <row r="114" spans="1:80" x14ac:dyDescent="0.2">
      <c r="A114" s="244">
        <v>95</v>
      </c>
      <c r="B114" s="245" t="s">
        <v>1292</v>
      </c>
      <c r="C114" s="246" t="s">
        <v>1169</v>
      </c>
      <c r="D114" s="247" t="s">
        <v>1135</v>
      </c>
      <c r="E114" s="248">
        <v>3</v>
      </c>
      <c r="F114" s="248">
        <v>0</v>
      </c>
      <c r="G114" s="249">
        <f t="shared" si="27"/>
        <v>0</v>
      </c>
      <c r="H114" s="250">
        <v>66.3</v>
      </c>
      <c r="I114" s="251">
        <f t="shared" si="28"/>
        <v>198.89999999999998</v>
      </c>
      <c r="J114" s="250"/>
      <c r="K114" s="251">
        <f t="shared" si="29"/>
        <v>0</v>
      </c>
      <c r="O114" s="243">
        <v>2</v>
      </c>
      <c r="AA114" s="216">
        <v>12</v>
      </c>
      <c r="AB114" s="216">
        <v>0</v>
      </c>
      <c r="AC114" s="216">
        <v>95</v>
      </c>
      <c r="AZ114" s="216">
        <v>1</v>
      </c>
      <c r="BA114" s="216">
        <f t="shared" si="30"/>
        <v>0</v>
      </c>
      <c r="BB114" s="216">
        <f t="shared" si="31"/>
        <v>0</v>
      </c>
      <c r="BC114" s="216">
        <f t="shared" si="32"/>
        <v>0</v>
      </c>
      <c r="BD114" s="216">
        <f t="shared" si="33"/>
        <v>0</v>
      </c>
      <c r="BE114" s="216">
        <f t="shared" si="34"/>
        <v>0</v>
      </c>
      <c r="CA114" s="243">
        <v>12</v>
      </c>
      <c r="CB114" s="243">
        <v>0</v>
      </c>
    </row>
    <row r="115" spans="1:80" x14ac:dyDescent="0.2">
      <c r="A115" s="244">
        <v>96</v>
      </c>
      <c r="B115" s="245" t="s">
        <v>1293</v>
      </c>
      <c r="C115" s="246" t="s">
        <v>1171</v>
      </c>
      <c r="D115" s="247" t="s">
        <v>1135</v>
      </c>
      <c r="E115" s="248">
        <v>2</v>
      </c>
      <c r="F115" s="248">
        <v>0</v>
      </c>
      <c r="G115" s="249">
        <f t="shared" si="27"/>
        <v>0</v>
      </c>
      <c r="H115" s="250">
        <v>74</v>
      </c>
      <c r="I115" s="251">
        <f t="shared" si="28"/>
        <v>148</v>
      </c>
      <c r="J115" s="250"/>
      <c r="K115" s="251">
        <f t="shared" si="29"/>
        <v>0</v>
      </c>
      <c r="O115" s="243">
        <v>2</v>
      </c>
      <c r="AA115" s="216">
        <v>12</v>
      </c>
      <c r="AB115" s="216">
        <v>0</v>
      </c>
      <c r="AC115" s="216">
        <v>96</v>
      </c>
      <c r="AZ115" s="216">
        <v>1</v>
      </c>
      <c r="BA115" s="216">
        <f t="shared" si="30"/>
        <v>0</v>
      </c>
      <c r="BB115" s="216">
        <f t="shared" si="31"/>
        <v>0</v>
      </c>
      <c r="BC115" s="216">
        <f t="shared" si="32"/>
        <v>0</v>
      </c>
      <c r="BD115" s="216">
        <f t="shared" si="33"/>
        <v>0</v>
      </c>
      <c r="BE115" s="216">
        <f t="shared" si="34"/>
        <v>0</v>
      </c>
      <c r="CA115" s="243">
        <v>12</v>
      </c>
      <c r="CB115" s="243">
        <v>0</v>
      </c>
    </row>
    <row r="116" spans="1:80" x14ac:dyDescent="0.2">
      <c r="A116" s="244">
        <v>97</v>
      </c>
      <c r="B116" s="245" t="s">
        <v>1294</v>
      </c>
      <c r="C116" s="246" t="s">
        <v>1260</v>
      </c>
      <c r="D116" s="247" t="s">
        <v>1135</v>
      </c>
      <c r="E116" s="248">
        <v>7</v>
      </c>
      <c r="F116" s="248">
        <v>0</v>
      </c>
      <c r="G116" s="249">
        <f t="shared" si="27"/>
        <v>0</v>
      </c>
      <c r="H116" s="250">
        <v>318.5</v>
      </c>
      <c r="I116" s="251">
        <f t="shared" si="28"/>
        <v>2229.5</v>
      </c>
      <c r="J116" s="250"/>
      <c r="K116" s="251">
        <f t="shared" si="29"/>
        <v>0</v>
      </c>
      <c r="O116" s="243">
        <v>2</v>
      </c>
      <c r="AA116" s="216">
        <v>12</v>
      </c>
      <c r="AB116" s="216">
        <v>0</v>
      </c>
      <c r="AC116" s="216">
        <v>97</v>
      </c>
      <c r="AZ116" s="216">
        <v>1</v>
      </c>
      <c r="BA116" s="216">
        <f t="shared" si="30"/>
        <v>0</v>
      </c>
      <c r="BB116" s="216">
        <f t="shared" si="31"/>
        <v>0</v>
      </c>
      <c r="BC116" s="216">
        <f t="shared" si="32"/>
        <v>0</v>
      </c>
      <c r="BD116" s="216">
        <f t="shared" si="33"/>
        <v>0</v>
      </c>
      <c r="BE116" s="216">
        <f t="shared" si="34"/>
        <v>0</v>
      </c>
      <c r="CA116" s="243">
        <v>12</v>
      </c>
      <c r="CB116" s="243">
        <v>0</v>
      </c>
    </row>
    <row r="117" spans="1:80" x14ac:dyDescent="0.2">
      <c r="A117" s="244">
        <v>98</v>
      </c>
      <c r="B117" s="245" t="s">
        <v>1295</v>
      </c>
      <c r="C117" s="246" t="s">
        <v>1179</v>
      </c>
      <c r="D117" s="247" t="s">
        <v>93</v>
      </c>
      <c r="E117" s="248">
        <v>2</v>
      </c>
      <c r="F117" s="248">
        <v>0</v>
      </c>
      <c r="G117" s="249">
        <f t="shared" si="27"/>
        <v>0</v>
      </c>
      <c r="H117" s="250">
        <v>177.4</v>
      </c>
      <c r="I117" s="251">
        <f t="shared" si="28"/>
        <v>354.8</v>
      </c>
      <c r="J117" s="250"/>
      <c r="K117" s="251">
        <f t="shared" si="29"/>
        <v>0</v>
      </c>
      <c r="O117" s="243">
        <v>2</v>
      </c>
      <c r="AA117" s="216">
        <v>12</v>
      </c>
      <c r="AB117" s="216">
        <v>0</v>
      </c>
      <c r="AC117" s="216">
        <v>98</v>
      </c>
      <c r="AZ117" s="216">
        <v>1</v>
      </c>
      <c r="BA117" s="216">
        <f t="shared" si="30"/>
        <v>0</v>
      </c>
      <c r="BB117" s="216">
        <f t="shared" si="31"/>
        <v>0</v>
      </c>
      <c r="BC117" s="216">
        <f t="shared" si="32"/>
        <v>0</v>
      </c>
      <c r="BD117" s="216">
        <f t="shared" si="33"/>
        <v>0</v>
      </c>
      <c r="BE117" s="216">
        <f t="shared" si="34"/>
        <v>0</v>
      </c>
      <c r="CA117" s="243">
        <v>12</v>
      </c>
      <c r="CB117" s="243">
        <v>0</v>
      </c>
    </row>
    <row r="118" spans="1:80" x14ac:dyDescent="0.2">
      <c r="A118" s="244">
        <v>99</v>
      </c>
      <c r="B118" s="245" t="s">
        <v>1296</v>
      </c>
      <c r="C118" s="246" t="s">
        <v>1263</v>
      </c>
      <c r="D118" s="247" t="s">
        <v>93</v>
      </c>
      <c r="E118" s="248">
        <v>5</v>
      </c>
      <c r="F118" s="248">
        <v>0</v>
      </c>
      <c r="G118" s="249">
        <f t="shared" si="27"/>
        <v>0</v>
      </c>
      <c r="H118" s="250">
        <v>494</v>
      </c>
      <c r="I118" s="251">
        <f t="shared" si="28"/>
        <v>2470</v>
      </c>
      <c r="J118" s="250"/>
      <c r="K118" s="251">
        <f t="shared" si="29"/>
        <v>0</v>
      </c>
      <c r="O118" s="243">
        <v>2</v>
      </c>
      <c r="AA118" s="216">
        <v>12</v>
      </c>
      <c r="AB118" s="216">
        <v>0</v>
      </c>
      <c r="AC118" s="216">
        <v>99</v>
      </c>
      <c r="AZ118" s="216">
        <v>1</v>
      </c>
      <c r="BA118" s="216">
        <f t="shared" si="30"/>
        <v>0</v>
      </c>
      <c r="BB118" s="216">
        <f t="shared" si="31"/>
        <v>0</v>
      </c>
      <c r="BC118" s="216">
        <f t="shared" si="32"/>
        <v>0</v>
      </c>
      <c r="BD118" s="216">
        <f t="shared" si="33"/>
        <v>0</v>
      </c>
      <c r="BE118" s="216">
        <f t="shared" si="34"/>
        <v>0</v>
      </c>
      <c r="CA118" s="243">
        <v>12</v>
      </c>
      <c r="CB118" s="243">
        <v>0</v>
      </c>
    </row>
    <row r="119" spans="1:80" x14ac:dyDescent="0.2">
      <c r="A119" s="244">
        <v>100</v>
      </c>
      <c r="B119" s="245" t="s">
        <v>1297</v>
      </c>
      <c r="C119" s="246" t="s">
        <v>1265</v>
      </c>
      <c r="D119" s="247" t="s">
        <v>93</v>
      </c>
      <c r="E119" s="248">
        <v>1</v>
      </c>
      <c r="F119" s="248">
        <v>0</v>
      </c>
      <c r="G119" s="249">
        <f t="shared" si="27"/>
        <v>0</v>
      </c>
      <c r="H119" s="250">
        <v>106.3</v>
      </c>
      <c r="I119" s="251">
        <f t="shared" si="28"/>
        <v>106.3</v>
      </c>
      <c r="J119" s="250"/>
      <c r="K119" s="251">
        <f t="shared" si="29"/>
        <v>0</v>
      </c>
      <c r="O119" s="243">
        <v>2</v>
      </c>
      <c r="AA119" s="216">
        <v>12</v>
      </c>
      <c r="AB119" s="216">
        <v>0</v>
      </c>
      <c r="AC119" s="216">
        <v>100</v>
      </c>
      <c r="AZ119" s="216">
        <v>1</v>
      </c>
      <c r="BA119" s="216">
        <f t="shared" si="30"/>
        <v>0</v>
      </c>
      <c r="BB119" s="216">
        <f t="shared" si="31"/>
        <v>0</v>
      </c>
      <c r="BC119" s="216">
        <f t="shared" si="32"/>
        <v>0</v>
      </c>
      <c r="BD119" s="216">
        <f t="shared" si="33"/>
        <v>0</v>
      </c>
      <c r="BE119" s="216">
        <f t="shared" si="34"/>
        <v>0</v>
      </c>
      <c r="CA119" s="243">
        <v>12</v>
      </c>
      <c r="CB119" s="243">
        <v>0</v>
      </c>
    </row>
    <row r="120" spans="1:80" x14ac:dyDescent="0.2">
      <c r="A120" s="244">
        <v>101</v>
      </c>
      <c r="B120" s="245" t="s">
        <v>1298</v>
      </c>
      <c r="C120" s="246" t="s">
        <v>1267</v>
      </c>
      <c r="D120" s="247" t="s">
        <v>93</v>
      </c>
      <c r="E120" s="248">
        <v>1</v>
      </c>
      <c r="F120" s="248">
        <v>0</v>
      </c>
      <c r="G120" s="249">
        <f t="shared" si="27"/>
        <v>0</v>
      </c>
      <c r="H120" s="250">
        <v>92</v>
      </c>
      <c r="I120" s="251">
        <f t="shared" si="28"/>
        <v>92</v>
      </c>
      <c r="J120" s="250"/>
      <c r="K120" s="251">
        <f t="shared" si="29"/>
        <v>0</v>
      </c>
      <c r="O120" s="243">
        <v>2</v>
      </c>
      <c r="AA120" s="216">
        <v>12</v>
      </c>
      <c r="AB120" s="216">
        <v>0</v>
      </c>
      <c r="AC120" s="216">
        <v>101</v>
      </c>
      <c r="AZ120" s="216">
        <v>1</v>
      </c>
      <c r="BA120" s="216">
        <f t="shared" si="30"/>
        <v>0</v>
      </c>
      <c r="BB120" s="216">
        <f t="shared" si="31"/>
        <v>0</v>
      </c>
      <c r="BC120" s="216">
        <f t="shared" si="32"/>
        <v>0</v>
      </c>
      <c r="BD120" s="216">
        <f t="shared" si="33"/>
        <v>0</v>
      </c>
      <c r="BE120" s="216">
        <f t="shared" si="34"/>
        <v>0</v>
      </c>
      <c r="CA120" s="243">
        <v>12</v>
      </c>
      <c r="CB120" s="243">
        <v>0</v>
      </c>
    </row>
    <row r="121" spans="1:80" x14ac:dyDescent="0.2">
      <c r="A121" s="244">
        <v>102</v>
      </c>
      <c r="B121" s="245" t="s">
        <v>1299</v>
      </c>
      <c r="C121" s="246" t="s">
        <v>1269</v>
      </c>
      <c r="D121" s="247" t="s">
        <v>93</v>
      </c>
      <c r="E121" s="248">
        <v>2</v>
      </c>
      <c r="F121" s="248">
        <v>0</v>
      </c>
      <c r="G121" s="249">
        <f t="shared" si="27"/>
        <v>0</v>
      </c>
      <c r="H121" s="250">
        <v>247.6</v>
      </c>
      <c r="I121" s="251">
        <f t="shared" si="28"/>
        <v>495.2</v>
      </c>
      <c r="J121" s="250"/>
      <c r="K121" s="251">
        <f t="shared" si="29"/>
        <v>0</v>
      </c>
      <c r="O121" s="243">
        <v>2</v>
      </c>
      <c r="AA121" s="216">
        <v>12</v>
      </c>
      <c r="AB121" s="216">
        <v>0</v>
      </c>
      <c r="AC121" s="216">
        <v>102</v>
      </c>
      <c r="AZ121" s="216">
        <v>1</v>
      </c>
      <c r="BA121" s="216">
        <f t="shared" si="30"/>
        <v>0</v>
      </c>
      <c r="BB121" s="216">
        <f t="shared" si="31"/>
        <v>0</v>
      </c>
      <c r="BC121" s="216">
        <f t="shared" si="32"/>
        <v>0</v>
      </c>
      <c r="BD121" s="216">
        <f t="shared" si="33"/>
        <v>0</v>
      </c>
      <c r="BE121" s="216">
        <f t="shared" si="34"/>
        <v>0</v>
      </c>
      <c r="CA121" s="243">
        <v>12</v>
      </c>
      <c r="CB121" s="243">
        <v>0</v>
      </c>
    </row>
    <row r="122" spans="1:80" x14ac:dyDescent="0.2">
      <c r="A122" s="244">
        <v>103</v>
      </c>
      <c r="B122" s="245" t="s">
        <v>1300</v>
      </c>
      <c r="C122" s="246" t="s">
        <v>1271</v>
      </c>
      <c r="D122" s="247" t="s">
        <v>93</v>
      </c>
      <c r="E122" s="248">
        <v>1</v>
      </c>
      <c r="F122" s="248">
        <v>0</v>
      </c>
      <c r="G122" s="249">
        <f t="shared" si="27"/>
        <v>0</v>
      </c>
      <c r="H122" s="250">
        <v>203.8</v>
      </c>
      <c r="I122" s="251">
        <f t="shared" si="28"/>
        <v>203.8</v>
      </c>
      <c r="J122" s="250"/>
      <c r="K122" s="251">
        <f t="shared" si="29"/>
        <v>0</v>
      </c>
      <c r="O122" s="243">
        <v>2</v>
      </c>
      <c r="AA122" s="216">
        <v>12</v>
      </c>
      <c r="AB122" s="216">
        <v>0</v>
      </c>
      <c r="AC122" s="216">
        <v>103</v>
      </c>
      <c r="AZ122" s="216">
        <v>1</v>
      </c>
      <c r="BA122" s="216">
        <f t="shared" si="30"/>
        <v>0</v>
      </c>
      <c r="BB122" s="216">
        <f t="shared" si="31"/>
        <v>0</v>
      </c>
      <c r="BC122" s="216">
        <f t="shared" si="32"/>
        <v>0</v>
      </c>
      <c r="BD122" s="216">
        <f t="shared" si="33"/>
        <v>0</v>
      </c>
      <c r="BE122" s="216">
        <f t="shared" si="34"/>
        <v>0</v>
      </c>
      <c r="CA122" s="243">
        <v>12</v>
      </c>
      <c r="CB122" s="243">
        <v>0</v>
      </c>
    </row>
    <row r="123" spans="1:80" x14ac:dyDescent="0.2">
      <c r="A123" s="244">
        <v>104</v>
      </c>
      <c r="B123" s="245" t="s">
        <v>1301</v>
      </c>
      <c r="C123" s="246" t="s">
        <v>1273</v>
      </c>
      <c r="D123" s="247" t="s">
        <v>93</v>
      </c>
      <c r="E123" s="248">
        <v>1</v>
      </c>
      <c r="F123" s="248">
        <v>0</v>
      </c>
      <c r="G123" s="249">
        <f t="shared" si="27"/>
        <v>0</v>
      </c>
      <c r="H123" s="250">
        <v>78.7</v>
      </c>
      <c r="I123" s="251">
        <f t="shared" si="28"/>
        <v>78.7</v>
      </c>
      <c r="J123" s="250"/>
      <c r="K123" s="251">
        <f t="shared" si="29"/>
        <v>0</v>
      </c>
      <c r="O123" s="243">
        <v>2</v>
      </c>
      <c r="AA123" s="216">
        <v>12</v>
      </c>
      <c r="AB123" s="216">
        <v>0</v>
      </c>
      <c r="AC123" s="216">
        <v>104</v>
      </c>
      <c r="AZ123" s="216">
        <v>1</v>
      </c>
      <c r="BA123" s="216">
        <f t="shared" si="30"/>
        <v>0</v>
      </c>
      <c r="BB123" s="216">
        <f t="shared" si="31"/>
        <v>0</v>
      </c>
      <c r="BC123" s="216">
        <f t="shared" si="32"/>
        <v>0</v>
      </c>
      <c r="BD123" s="216">
        <f t="shared" si="33"/>
        <v>0</v>
      </c>
      <c r="BE123" s="216">
        <f t="shared" si="34"/>
        <v>0</v>
      </c>
      <c r="CA123" s="243">
        <v>12</v>
      </c>
      <c r="CB123" s="243">
        <v>0</v>
      </c>
    </row>
    <row r="124" spans="1:80" x14ac:dyDescent="0.2">
      <c r="A124" s="244">
        <v>105</v>
      </c>
      <c r="B124" s="245" t="s">
        <v>1302</v>
      </c>
      <c r="C124" s="246" t="s">
        <v>1303</v>
      </c>
      <c r="D124" s="247" t="s">
        <v>1135</v>
      </c>
      <c r="E124" s="248">
        <v>10</v>
      </c>
      <c r="F124" s="248">
        <v>0</v>
      </c>
      <c r="G124" s="249">
        <f t="shared" ref="G124" si="35">E124*F124</f>
        <v>0</v>
      </c>
      <c r="H124" s="250">
        <v>0</v>
      </c>
      <c r="I124" s="251">
        <f t="shared" si="28"/>
        <v>0</v>
      </c>
      <c r="J124" s="250"/>
      <c r="K124" s="251">
        <f t="shared" si="29"/>
        <v>0</v>
      </c>
      <c r="O124" s="243">
        <v>2</v>
      </c>
      <c r="AA124" s="216">
        <v>12</v>
      </c>
      <c r="AB124" s="216">
        <v>0</v>
      </c>
      <c r="AC124" s="216">
        <v>105</v>
      </c>
      <c r="AZ124" s="216">
        <v>1</v>
      </c>
      <c r="BA124" s="216">
        <f t="shared" si="30"/>
        <v>0</v>
      </c>
      <c r="BB124" s="216">
        <f t="shared" si="31"/>
        <v>0</v>
      </c>
      <c r="BC124" s="216">
        <f t="shared" si="32"/>
        <v>0</v>
      </c>
      <c r="BD124" s="216">
        <f t="shared" si="33"/>
        <v>0</v>
      </c>
      <c r="BE124" s="216">
        <f t="shared" si="34"/>
        <v>0</v>
      </c>
      <c r="CA124" s="243">
        <v>12</v>
      </c>
      <c r="CB124" s="243">
        <v>0</v>
      </c>
    </row>
    <row r="125" spans="1:80" x14ac:dyDescent="0.2">
      <c r="A125" s="244">
        <v>106</v>
      </c>
      <c r="B125" s="245" t="s">
        <v>1304</v>
      </c>
      <c r="C125" s="246" t="s">
        <v>1276</v>
      </c>
      <c r="D125" s="247" t="s">
        <v>1135</v>
      </c>
      <c r="E125" s="248">
        <v>14</v>
      </c>
      <c r="F125" s="248">
        <v>0</v>
      </c>
      <c r="G125" s="249">
        <f t="shared" si="27"/>
        <v>0</v>
      </c>
      <c r="H125" s="250">
        <v>2718.8</v>
      </c>
      <c r="I125" s="251">
        <f t="shared" si="28"/>
        <v>38063.200000000004</v>
      </c>
      <c r="J125" s="250"/>
      <c r="K125" s="251">
        <f t="shared" si="29"/>
        <v>0</v>
      </c>
      <c r="O125" s="243">
        <v>2</v>
      </c>
      <c r="AA125" s="216">
        <v>12</v>
      </c>
      <c r="AB125" s="216">
        <v>0</v>
      </c>
      <c r="AC125" s="216">
        <v>106</v>
      </c>
      <c r="AZ125" s="216">
        <v>1</v>
      </c>
      <c r="BA125" s="216">
        <f t="shared" si="30"/>
        <v>0</v>
      </c>
      <c r="BB125" s="216">
        <f t="shared" si="31"/>
        <v>0</v>
      </c>
      <c r="BC125" s="216">
        <f t="shared" si="32"/>
        <v>0</v>
      </c>
      <c r="BD125" s="216">
        <f t="shared" si="33"/>
        <v>0</v>
      </c>
      <c r="BE125" s="216">
        <f t="shared" si="34"/>
        <v>0</v>
      </c>
      <c r="CA125" s="243">
        <v>12</v>
      </c>
      <c r="CB125" s="243">
        <v>0</v>
      </c>
    </row>
    <row r="126" spans="1:80" x14ac:dyDescent="0.2">
      <c r="A126" s="244">
        <v>107</v>
      </c>
      <c r="B126" s="245" t="s">
        <v>1305</v>
      </c>
      <c r="C126" s="246" t="s">
        <v>1199</v>
      </c>
      <c r="D126" s="247" t="s">
        <v>1135</v>
      </c>
      <c r="E126" s="248">
        <v>1</v>
      </c>
      <c r="F126" s="248">
        <v>0</v>
      </c>
      <c r="G126" s="249">
        <f t="shared" si="27"/>
        <v>0</v>
      </c>
      <c r="H126" s="250">
        <v>483</v>
      </c>
      <c r="I126" s="251">
        <f t="shared" si="28"/>
        <v>483</v>
      </c>
      <c r="J126" s="250"/>
      <c r="K126" s="251">
        <f t="shared" si="29"/>
        <v>0</v>
      </c>
      <c r="O126" s="243">
        <v>2</v>
      </c>
      <c r="AA126" s="216">
        <v>12</v>
      </c>
      <c r="AB126" s="216">
        <v>0</v>
      </c>
      <c r="AC126" s="216">
        <v>107</v>
      </c>
      <c r="AZ126" s="216">
        <v>1</v>
      </c>
      <c r="BA126" s="216">
        <f t="shared" si="30"/>
        <v>0</v>
      </c>
      <c r="BB126" s="216">
        <f t="shared" si="31"/>
        <v>0</v>
      </c>
      <c r="BC126" s="216">
        <f t="shared" si="32"/>
        <v>0</v>
      </c>
      <c r="BD126" s="216">
        <f t="shared" si="33"/>
        <v>0</v>
      </c>
      <c r="BE126" s="216">
        <f t="shared" si="34"/>
        <v>0</v>
      </c>
      <c r="CA126" s="243">
        <v>12</v>
      </c>
      <c r="CB126" s="243">
        <v>0</v>
      </c>
    </row>
    <row r="127" spans="1:80" x14ac:dyDescent="0.2">
      <c r="A127" s="244">
        <v>108</v>
      </c>
      <c r="B127" s="245" t="s">
        <v>1306</v>
      </c>
      <c r="C127" s="246" t="s">
        <v>1279</v>
      </c>
      <c r="D127" s="247" t="s">
        <v>149</v>
      </c>
      <c r="E127" s="248">
        <v>34</v>
      </c>
      <c r="F127" s="248">
        <v>0</v>
      </c>
      <c r="G127" s="249">
        <f t="shared" si="27"/>
        <v>0</v>
      </c>
      <c r="H127" s="250">
        <v>1632</v>
      </c>
      <c r="I127" s="251">
        <f t="shared" si="28"/>
        <v>55488</v>
      </c>
      <c r="J127" s="250"/>
      <c r="K127" s="251">
        <f t="shared" si="29"/>
        <v>0</v>
      </c>
      <c r="O127" s="243">
        <v>2</v>
      </c>
      <c r="AA127" s="216">
        <v>12</v>
      </c>
      <c r="AB127" s="216">
        <v>0</v>
      </c>
      <c r="AC127" s="216">
        <v>108</v>
      </c>
      <c r="AZ127" s="216">
        <v>1</v>
      </c>
      <c r="BA127" s="216">
        <f t="shared" si="30"/>
        <v>0</v>
      </c>
      <c r="BB127" s="216">
        <f t="shared" si="31"/>
        <v>0</v>
      </c>
      <c r="BC127" s="216">
        <f t="shared" si="32"/>
        <v>0</v>
      </c>
      <c r="BD127" s="216">
        <f t="shared" si="33"/>
        <v>0</v>
      </c>
      <c r="BE127" s="216">
        <f t="shared" si="34"/>
        <v>0</v>
      </c>
      <c r="CA127" s="243">
        <v>12</v>
      </c>
      <c r="CB127" s="243">
        <v>0</v>
      </c>
    </row>
    <row r="128" spans="1:80" x14ac:dyDescent="0.2">
      <c r="A128" s="259"/>
      <c r="B128" s="260" t="s">
        <v>94</v>
      </c>
      <c r="C128" s="261" t="s">
        <v>1282</v>
      </c>
      <c r="D128" s="262"/>
      <c r="E128" s="263"/>
      <c r="F128" s="264"/>
      <c r="G128" s="265">
        <f>SUM(G104:G127)</f>
        <v>0</v>
      </c>
      <c r="H128" s="266"/>
      <c r="I128" s="267">
        <f>SUM(I104:I127)</f>
        <v>129802.4</v>
      </c>
      <c r="J128" s="266"/>
      <c r="K128" s="267">
        <f>SUM(K104:K127)</f>
        <v>0</v>
      </c>
      <c r="O128" s="243">
        <v>4</v>
      </c>
      <c r="BA128" s="268">
        <f>SUM(BA104:BA127)</f>
        <v>0</v>
      </c>
      <c r="BB128" s="268">
        <f>SUM(BB104:BB127)</f>
        <v>0</v>
      </c>
      <c r="BC128" s="268">
        <f>SUM(BC104:BC127)</f>
        <v>0</v>
      </c>
      <c r="BD128" s="268">
        <f>SUM(BD104:BD127)</f>
        <v>0</v>
      </c>
      <c r="BE128" s="268">
        <f>SUM(BE104:BE127)</f>
        <v>0</v>
      </c>
    </row>
    <row r="129" spans="1:80" x14ac:dyDescent="0.2">
      <c r="A129" s="233" t="s">
        <v>90</v>
      </c>
      <c r="B129" s="234" t="s">
        <v>1307</v>
      </c>
      <c r="C129" s="235" t="s">
        <v>1308</v>
      </c>
      <c r="D129" s="236"/>
      <c r="E129" s="237"/>
      <c r="F129" s="237"/>
      <c r="G129" s="238"/>
      <c r="H129" s="239"/>
      <c r="I129" s="240"/>
      <c r="J129" s="241"/>
      <c r="K129" s="242"/>
      <c r="O129" s="243">
        <v>1</v>
      </c>
    </row>
    <row r="130" spans="1:80" ht="22.5" x14ac:dyDescent="0.2">
      <c r="A130" s="244">
        <v>109</v>
      </c>
      <c r="B130" s="245" t="s">
        <v>1310</v>
      </c>
      <c r="C130" s="246" t="s">
        <v>1311</v>
      </c>
      <c r="D130" s="247" t="s">
        <v>93</v>
      </c>
      <c r="E130" s="248">
        <v>2</v>
      </c>
      <c r="F130" s="248">
        <v>0</v>
      </c>
      <c r="G130" s="249">
        <f t="shared" ref="G130:G146" si="36">E130*F130</f>
        <v>0</v>
      </c>
      <c r="H130" s="250">
        <v>11970.4</v>
      </c>
      <c r="I130" s="251">
        <f t="shared" ref="I130:I146" si="37">E130*H130</f>
        <v>23940.799999999999</v>
      </c>
      <c r="J130" s="250"/>
      <c r="K130" s="251">
        <f t="shared" ref="K130:K146" si="38">E130*J130</f>
        <v>0</v>
      </c>
      <c r="O130" s="243">
        <v>2</v>
      </c>
      <c r="AA130" s="216">
        <v>12</v>
      </c>
      <c r="AB130" s="216">
        <v>0</v>
      </c>
      <c r="AC130" s="216">
        <v>109</v>
      </c>
      <c r="AZ130" s="216">
        <v>1</v>
      </c>
      <c r="BA130" s="216">
        <f t="shared" ref="BA130:BA146" si="39">IF(AZ130=1,G130,0)</f>
        <v>0</v>
      </c>
      <c r="BB130" s="216">
        <f t="shared" ref="BB130:BB146" si="40">IF(AZ130=2,G130,0)</f>
        <v>0</v>
      </c>
      <c r="BC130" s="216">
        <f t="shared" ref="BC130:BC146" si="41">IF(AZ130=3,G130,0)</f>
        <v>0</v>
      </c>
      <c r="BD130" s="216">
        <f t="shared" ref="BD130:BD146" si="42">IF(AZ130=4,G130,0)</f>
        <v>0</v>
      </c>
      <c r="BE130" s="216">
        <f t="shared" ref="BE130:BE146" si="43">IF(AZ130=5,G130,0)</f>
        <v>0</v>
      </c>
      <c r="CA130" s="243">
        <v>12</v>
      </c>
      <c r="CB130" s="243">
        <v>0</v>
      </c>
    </row>
    <row r="131" spans="1:80" x14ac:dyDescent="0.2">
      <c r="A131" s="244">
        <v>110</v>
      </c>
      <c r="B131" s="245" t="s">
        <v>1312</v>
      </c>
      <c r="C131" s="246" t="s">
        <v>1155</v>
      </c>
      <c r="D131" s="247" t="s">
        <v>93</v>
      </c>
      <c r="E131" s="248">
        <v>2</v>
      </c>
      <c r="F131" s="248">
        <v>0</v>
      </c>
      <c r="G131" s="249">
        <f t="shared" si="36"/>
        <v>0</v>
      </c>
      <c r="H131" s="250">
        <v>509.6</v>
      </c>
      <c r="I131" s="251">
        <f t="shared" si="37"/>
        <v>1019.2</v>
      </c>
      <c r="J131" s="250"/>
      <c r="K131" s="251">
        <f t="shared" si="38"/>
        <v>0</v>
      </c>
      <c r="O131" s="243">
        <v>2</v>
      </c>
      <c r="AA131" s="216">
        <v>12</v>
      </c>
      <c r="AB131" s="216">
        <v>0</v>
      </c>
      <c r="AC131" s="216">
        <v>110</v>
      </c>
      <c r="AZ131" s="216">
        <v>1</v>
      </c>
      <c r="BA131" s="216">
        <f t="shared" si="39"/>
        <v>0</v>
      </c>
      <c r="BB131" s="216">
        <f t="shared" si="40"/>
        <v>0</v>
      </c>
      <c r="BC131" s="216">
        <f t="shared" si="41"/>
        <v>0</v>
      </c>
      <c r="BD131" s="216">
        <f t="shared" si="42"/>
        <v>0</v>
      </c>
      <c r="BE131" s="216">
        <f t="shared" si="43"/>
        <v>0</v>
      </c>
      <c r="CA131" s="243">
        <v>12</v>
      </c>
      <c r="CB131" s="243">
        <v>0</v>
      </c>
    </row>
    <row r="132" spans="1:80" x14ac:dyDescent="0.2">
      <c r="A132" s="244">
        <v>111</v>
      </c>
      <c r="B132" s="245" t="s">
        <v>1313</v>
      </c>
      <c r="C132" s="246" t="s">
        <v>1165</v>
      </c>
      <c r="D132" s="247" t="s">
        <v>93</v>
      </c>
      <c r="E132" s="248">
        <v>2</v>
      </c>
      <c r="F132" s="248">
        <v>0</v>
      </c>
      <c r="G132" s="249">
        <f t="shared" si="36"/>
        <v>0</v>
      </c>
      <c r="H132" s="250">
        <v>1258.4000000000001</v>
      </c>
      <c r="I132" s="251">
        <f t="shared" si="37"/>
        <v>2516.8000000000002</v>
      </c>
      <c r="J132" s="250"/>
      <c r="K132" s="251">
        <f t="shared" si="38"/>
        <v>0</v>
      </c>
      <c r="O132" s="243">
        <v>2</v>
      </c>
      <c r="AA132" s="216">
        <v>12</v>
      </c>
      <c r="AB132" s="216">
        <v>0</v>
      </c>
      <c r="AC132" s="216">
        <v>111</v>
      </c>
      <c r="AZ132" s="216">
        <v>1</v>
      </c>
      <c r="BA132" s="216">
        <f t="shared" si="39"/>
        <v>0</v>
      </c>
      <c r="BB132" s="216">
        <f t="shared" si="40"/>
        <v>0</v>
      </c>
      <c r="BC132" s="216">
        <f t="shared" si="41"/>
        <v>0</v>
      </c>
      <c r="BD132" s="216">
        <f t="shared" si="42"/>
        <v>0</v>
      </c>
      <c r="BE132" s="216">
        <f t="shared" si="43"/>
        <v>0</v>
      </c>
      <c r="CA132" s="243">
        <v>12</v>
      </c>
      <c r="CB132" s="243">
        <v>0</v>
      </c>
    </row>
    <row r="133" spans="1:80" x14ac:dyDescent="0.2">
      <c r="A133" s="244">
        <v>112</v>
      </c>
      <c r="B133" s="245" t="s">
        <v>1314</v>
      </c>
      <c r="C133" s="246" t="s">
        <v>1163</v>
      </c>
      <c r="D133" s="247" t="s">
        <v>93</v>
      </c>
      <c r="E133" s="248">
        <v>2</v>
      </c>
      <c r="F133" s="248">
        <v>0</v>
      </c>
      <c r="G133" s="249">
        <f t="shared" si="36"/>
        <v>0</v>
      </c>
      <c r="H133" s="250">
        <v>504.4</v>
      </c>
      <c r="I133" s="251">
        <f t="shared" si="37"/>
        <v>1008.8</v>
      </c>
      <c r="J133" s="250"/>
      <c r="K133" s="251">
        <f t="shared" si="38"/>
        <v>0</v>
      </c>
      <c r="O133" s="243">
        <v>2</v>
      </c>
      <c r="AA133" s="216">
        <v>12</v>
      </c>
      <c r="AB133" s="216">
        <v>0</v>
      </c>
      <c r="AC133" s="216">
        <v>112</v>
      </c>
      <c r="AZ133" s="216">
        <v>1</v>
      </c>
      <c r="BA133" s="216">
        <f t="shared" si="39"/>
        <v>0</v>
      </c>
      <c r="BB133" s="216">
        <f t="shared" si="40"/>
        <v>0</v>
      </c>
      <c r="BC133" s="216">
        <f t="shared" si="41"/>
        <v>0</v>
      </c>
      <c r="BD133" s="216">
        <f t="shared" si="42"/>
        <v>0</v>
      </c>
      <c r="BE133" s="216">
        <f t="shared" si="43"/>
        <v>0</v>
      </c>
      <c r="CA133" s="243">
        <v>12</v>
      </c>
      <c r="CB133" s="243">
        <v>0</v>
      </c>
    </row>
    <row r="134" spans="1:80" x14ac:dyDescent="0.2">
      <c r="A134" s="244">
        <v>113</v>
      </c>
      <c r="B134" s="245" t="s">
        <v>1315</v>
      </c>
      <c r="C134" s="246" t="s">
        <v>1316</v>
      </c>
      <c r="D134" s="247" t="s">
        <v>93</v>
      </c>
      <c r="E134" s="248">
        <v>1</v>
      </c>
      <c r="F134" s="248">
        <v>0</v>
      </c>
      <c r="G134" s="249">
        <f t="shared" si="36"/>
        <v>0</v>
      </c>
      <c r="H134" s="250">
        <v>1043.9000000000001</v>
      </c>
      <c r="I134" s="251">
        <f t="shared" si="37"/>
        <v>1043.9000000000001</v>
      </c>
      <c r="J134" s="250"/>
      <c r="K134" s="251">
        <f t="shared" si="38"/>
        <v>0</v>
      </c>
      <c r="O134" s="243">
        <v>2</v>
      </c>
      <c r="AA134" s="216">
        <v>12</v>
      </c>
      <c r="AB134" s="216">
        <v>0</v>
      </c>
      <c r="AC134" s="216">
        <v>113</v>
      </c>
      <c r="AZ134" s="216">
        <v>1</v>
      </c>
      <c r="BA134" s="216">
        <f t="shared" si="39"/>
        <v>0</v>
      </c>
      <c r="BB134" s="216">
        <f t="shared" si="40"/>
        <v>0</v>
      </c>
      <c r="BC134" s="216">
        <f t="shared" si="41"/>
        <v>0</v>
      </c>
      <c r="BD134" s="216">
        <f t="shared" si="42"/>
        <v>0</v>
      </c>
      <c r="BE134" s="216">
        <f t="shared" si="43"/>
        <v>0</v>
      </c>
      <c r="CA134" s="243">
        <v>12</v>
      </c>
      <c r="CB134" s="243">
        <v>0</v>
      </c>
    </row>
    <row r="135" spans="1:80" x14ac:dyDescent="0.2">
      <c r="A135" s="244">
        <v>114</v>
      </c>
      <c r="B135" s="245" t="s">
        <v>1317</v>
      </c>
      <c r="C135" s="246" t="s">
        <v>1169</v>
      </c>
      <c r="D135" s="247" t="s">
        <v>1135</v>
      </c>
      <c r="E135" s="248">
        <v>10</v>
      </c>
      <c r="F135" s="248">
        <v>0</v>
      </c>
      <c r="G135" s="249">
        <f t="shared" si="36"/>
        <v>0</v>
      </c>
      <c r="H135" s="250">
        <v>884</v>
      </c>
      <c r="I135" s="251">
        <f t="shared" si="37"/>
        <v>8840</v>
      </c>
      <c r="J135" s="250"/>
      <c r="K135" s="251">
        <f t="shared" si="38"/>
        <v>0</v>
      </c>
      <c r="O135" s="243">
        <v>2</v>
      </c>
      <c r="AA135" s="216">
        <v>12</v>
      </c>
      <c r="AB135" s="216">
        <v>0</v>
      </c>
      <c r="AC135" s="216">
        <v>114</v>
      </c>
      <c r="AZ135" s="216">
        <v>1</v>
      </c>
      <c r="BA135" s="216">
        <f t="shared" si="39"/>
        <v>0</v>
      </c>
      <c r="BB135" s="216">
        <f t="shared" si="40"/>
        <v>0</v>
      </c>
      <c r="BC135" s="216">
        <f t="shared" si="41"/>
        <v>0</v>
      </c>
      <c r="BD135" s="216">
        <f t="shared" si="42"/>
        <v>0</v>
      </c>
      <c r="BE135" s="216">
        <f t="shared" si="43"/>
        <v>0</v>
      </c>
      <c r="CA135" s="243">
        <v>12</v>
      </c>
      <c r="CB135" s="243">
        <v>0</v>
      </c>
    </row>
    <row r="136" spans="1:80" x14ac:dyDescent="0.2">
      <c r="A136" s="244">
        <v>115</v>
      </c>
      <c r="B136" s="245" t="s">
        <v>1318</v>
      </c>
      <c r="C136" s="246" t="s">
        <v>1171</v>
      </c>
      <c r="D136" s="247" t="s">
        <v>1135</v>
      </c>
      <c r="E136" s="248">
        <v>4</v>
      </c>
      <c r="F136" s="248">
        <v>0</v>
      </c>
      <c r="G136" s="249">
        <f t="shared" si="36"/>
        <v>0</v>
      </c>
      <c r="H136" s="250">
        <v>592.79999999999995</v>
      </c>
      <c r="I136" s="251">
        <f t="shared" si="37"/>
        <v>2371.1999999999998</v>
      </c>
      <c r="J136" s="250"/>
      <c r="K136" s="251">
        <f t="shared" si="38"/>
        <v>0</v>
      </c>
      <c r="O136" s="243">
        <v>2</v>
      </c>
      <c r="AA136" s="216">
        <v>12</v>
      </c>
      <c r="AB136" s="216">
        <v>0</v>
      </c>
      <c r="AC136" s="216">
        <v>115</v>
      </c>
      <c r="AZ136" s="216">
        <v>1</v>
      </c>
      <c r="BA136" s="216">
        <f t="shared" si="39"/>
        <v>0</v>
      </c>
      <c r="BB136" s="216">
        <f t="shared" si="40"/>
        <v>0</v>
      </c>
      <c r="BC136" s="216">
        <f t="shared" si="41"/>
        <v>0</v>
      </c>
      <c r="BD136" s="216">
        <f t="shared" si="42"/>
        <v>0</v>
      </c>
      <c r="BE136" s="216">
        <f t="shared" si="43"/>
        <v>0</v>
      </c>
      <c r="CA136" s="243">
        <v>12</v>
      </c>
      <c r="CB136" s="243">
        <v>0</v>
      </c>
    </row>
    <row r="137" spans="1:80" x14ac:dyDescent="0.2">
      <c r="A137" s="244">
        <v>116</v>
      </c>
      <c r="B137" s="245" t="s">
        <v>1319</v>
      </c>
      <c r="C137" s="246" t="s">
        <v>1260</v>
      </c>
      <c r="D137" s="247" t="s">
        <v>1135</v>
      </c>
      <c r="E137" s="248">
        <v>7</v>
      </c>
      <c r="F137" s="248">
        <v>0</v>
      </c>
      <c r="G137" s="249">
        <f t="shared" si="36"/>
        <v>0</v>
      </c>
      <c r="H137" s="250">
        <v>1274</v>
      </c>
      <c r="I137" s="251">
        <f t="shared" si="37"/>
        <v>8918</v>
      </c>
      <c r="J137" s="250"/>
      <c r="K137" s="251">
        <f t="shared" si="38"/>
        <v>0</v>
      </c>
      <c r="O137" s="243">
        <v>2</v>
      </c>
      <c r="AA137" s="216">
        <v>12</v>
      </c>
      <c r="AB137" s="216">
        <v>0</v>
      </c>
      <c r="AC137" s="216">
        <v>116</v>
      </c>
      <c r="AZ137" s="216">
        <v>1</v>
      </c>
      <c r="BA137" s="216">
        <f t="shared" si="39"/>
        <v>0</v>
      </c>
      <c r="BB137" s="216">
        <f t="shared" si="40"/>
        <v>0</v>
      </c>
      <c r="BC137" s="216">
        <f t="shared" si="41"/>
        <v>0</v>
      </c>
      <c r="BD137" s="216">
        <f t="shared" si="42"/>
        <v>0</v>
      </c>
      <c r="BE137" s="216">
        <f t="shared" si="43"/>
        <v>0</v>
      </c>
      <c r="CA137" s="243">
        <v>12</v>
      </c>
      <c r="CB137" s="243">
        <v>0</v>
      </c>
    </row>
    <row r="138" spans="1:80" x14ac:dyDescent="0.2">
      <c r="A138" s="244">
        <v>117</v>
      </c>
      <c r="B138" s="245" t="s">
        <v>1320</v>
      </c>
      <c r="C138" s="246" t="s">
        <v>1177</v>
      </c>
      <c r="D138" s="247" t="s">
        <v>93</v>
      </c>
      <c r="E138" s="248">
        <v>1</v>
      </c>
      <c r="F138" s="248">
        <v>0</v>
      </c>
      <c r="G138" s="249">
        <f t="shared" si="36"/>
        <v>0</v>
      </c>
      <c r="H138" s="250">
        <v>221</v>
      </c>
      <c r="I138" s="251">
        <f t="shared" si="37"/>
        <v>221</v>
      </c>
      <c r="J138" s="250"/>
      <c r="K138" s="251">
        <f t="shared" si="38"/>
        <v>0</v>
      </c>
      <c r="O138" s="243">
        <v>2</v>
      </c>
      <c r="AA138" s="216">
        <v>12</v>
      </c>
      <c r="AB138" s="216">
        <v>0</v>
      </c>
      <c r="AC138" s="216">
        <v>117</v>
      </c>
      <c r="AZ138" s="216">
        <v>1</v>
      </c>
      <c r="BA138" s="216">
        <f t="shared" si="39"/>
        <v>0</v>
      </c>
      <c r="BB138" s="216">
        <f t="shared" si="40"/>
        <v>0</v>
      </c>
      <c r="BC138" s="216">
        <f t="shared" si="41"/>
        <v>0</v>
      </c>
      <c r="BD138" s="216">
        <f t="shared" si="42"/>
        <v>0</v>
      </c>
      <c r="BE138" s="216">
        <f t="shared" si="43"/>
        <v>0</v>
      </c>
      <c r="CA138" s="243">
        <v>12</v>
      </c>
      <c r="CB138" s="243">
        <v>0</v>
      </c>
    </row>
    <row r="139" spans="1:80" x14ac:dyDescent="0.2">
      <c r="A139" s="244">
        <v>118</v>
      </c>
      <c r="B139" s="245" t="s">
        <v>1321</v>
      </c>
      <c r="C139" s="246" t="s">
        <v>1179</v>
      </c>
      <c r="D139" s="247" t="s">
        <v>93</v>
      </c>
      <c r="E139" s="248">
        <v>4</v>
      </c>
      <c r="F139" s="248">
        <v>0</v>
      </c>
      <c r="G139" s="249">
        <f t="shared" si="36"/>
        <v>0</v>
      </c>
      <c r="H139" s="250">
        <v>1419.6</v>
      </c>
      <c r="I139" s="251">
        <f t="shared" si="37"/>
        <v>5678.4</v>
      </c>
      <c r="J139" s="250"/>
      <c r="K139" s="251">
        <f t="shared" si="38"/>
        <v>0</v>
      </c>
      <c r="O139" s="243">
        <v>2</v>
      </c>
      <c r="AA139" s="216">
        <v>12</v>
      </c>
      <c r="AB139" s="216">
        <v>0</v>
      </c>
      <c r="AC139" s="216">
        <v>118</v>
      </c>
      <c r="AZ139" s="216">
        <v>1</v>
      </c>
      <c r="BA139" s="216">
        <f t="shared" si="39"/>
        <v>0</v>
      </c>
      <c r="BB139" s="216">
        <f t="shared" si="40"/>
        <v>0</v>
      </c>
      <c r="BC139" s="216">
        <f t="shared" si="41"/>
        <v>0</v>
      </c>
      <c r="BD139" s="216">
        <f t="shared" si="42"/>
        <v>0</v>
      </c>
      <c r="BE139" s="216">
        <f t="shared" si="43"/>
        <v>0</v>
      </c>
      <c r="CA139" s="243">
        <v>12</v>
      </c>
      <c r="CB139" s="243">
        <v>0</v>
      </c>
    </row>
    <row r="140" spans="1:80" x14ac:dyDescent="0.2">
      <c r="A140" s="244">
        <v>119</v>
      </c>
      <c r="B140" s="245" t="s">
        <v>1322</v>
      </c>
      <c r="C140" s="246" t="s">
        <v>1263</v>
      </c>
      <c r="D140" s="247" t="s">
        <v>93</v>
      </c>
      <c r="E140" s="248">
        <v>2</v>
      </c>
      <c r="F140" s="248">
        <v>0</v>
      </c>
      <c r="G140" s="249">
        <f t="shared" si="36"/>
        <v>0</v>
      </c>
      <c r="H140" s="250">
        <v>790.4</v>
      </c>
      <c r="I140" s="251">
        <f t="shared" si="37"/>
        <v>1580.8</v>
      </c>
      <c r="J140" s="250"/>
      <c r="K140" s="251">
        <f t="shared" si="38"/>
        <v>0</v>
      </c>
      <c r="O140" s="243">
        <v>2</v>
      </c>
      <c r="AA140" s="216">
        <v>12</v>
      </c>
      <c r="AB140" s="216">
        <v>0</v>
      </c>
      <c r="AC140" s="216">
        <v>119</v>
      </c>
      <c r="AZ140" s="216">
        <v>1</v>
      </c>
      <c r="BA140" s="216">
        <f t="shared" si="39"/>
        <v>0</v>
      </c>
      <c r="BB140" s="216">
        <f t="shared" si="40"/>
        <v>0</v>
      </c>
      <c r="BC140" s="216">
        <f t="shared" si="41"/>
        <v>0</v>
      </c>
      <c r="BD140" s="216">
        <f t="shared" si="42"/>
        <v>0</v>
      </c>
      <c r="BE140" s="216">
        <f t="shared" si="43"/>
        <v>0</v>
      </c>
      <c r="CA140" s="243">
        <v>12</v>
      </c>
      <c r="CB140" s="243">
        <v>0</v>
      </c>
    </row>
    <row r="141" spans="1:80" x14ac:dyDescent="0.2">
      <c r="A141" s="244">
        <v>120</v>
      </c>
      <c r="B141" s="245" t="s">
        <v>1323</v>
      </c>
      <c r="C141" s="246" t="s">
        <v>1324</v>
      </c>
      <c r="D141" s="247" t="s">
        <v>93</v>
      </c>
      <c r="E141" s="248">
        <v>1</v>
      </c>
      <c r="F141" s="248">
        <v>0</v>
      </c>
      <c r="G141" s="249">
        <f t="shared" si="36"/>
        <v>0</v>
      </c>
      <c r="H141" s="250">
        <v>323.7</v>
      </c>
      <c r="I141" s="251">
        <f t="shared" si="37"/>
        <v>323.7</v>
      </c>
      <c r="J141" s="250"/>
      <c r="K141" s="251">
        <f t="shared" si="38"/>
        <v>0</v>
      </c>
      <c r="O141" s="243">
        <v>2</v>
      </c>
      <c r="AA141" s="216">
        <v>12</v>
      </c>
      <c r="AB141" s="216">
        <v>0</v>
      </c>
      <c r="AC141" s="216">
        <v>120</v>
      </c>
      <c r="AZ141" s="216">
        <v>1</v>
      </c>
      <c r="BA141" s="216">
        <f t="shared" si="39"/>
        <v>0</v>
      </c>
      <c r="BB141" s="216">
        <f t="shared" si="40"/>
        <v>0</v>
      </c>
      <c r="BC141" s="216">
        <f t="shared" si="41"/>
        <v>0</v>
      </c>
      <c r="BD141" s="216">
        <f t="shared" si="42"/>
        <v>0</v>
      </c>
      <c r="BE141" s="216">
        <f t="shared" si="43"/>
        <v>0</v>
      </c>
      <c r="CA141" s="243">
        <v>12</v>
      </c>
      <c r="CB141" s="243">
        <v>0</v>
      </c>
    </row>
    <row r="142" spans="1:80" x14ac:dyDescent="0.2">
      <c r="A142" s="244">
        <v>121</v>
      </c>
      <c r="B142" s="245" t="s">
        <v>1325</v>
      </c>
      <c r="C142" s="246" t="s">
        <v>1326</v>
      </c>
      <c r="D142" s="247" t="s">
        <v>93</v>
      </c>
      <c r="E142" s="248">
        <v>2</v>
      </c>
      <c r="F142" s="248">
        <v>0</v>
      </c>
      <c r="G142" s="249">
        <f t="shared" si="36"/>
        <v>0</v>
      </c>
      <c r="H142" s="250">
        <v>904.8</v>
      </c>
      <c r="I142" s="251">
        <f t="shared" si="37"/>
        <v>1809.6</v>
      </c>
      <c r="J142" s="250"/>
      <c r="K142" s="251">
        <f t="shared" si="38"/>
        <v>0</v>
      </c>
      <c r="O142" s="243">
        <v>2</v>
      </c>
      <c r="AA142" s="216">
        <v>12</v>
      </c>
      <c r="AB142" s="216">
        <v>0</v>
      </c>
      <c r="AC142" s="216">
        <v>121</v>
      </c>
      <c r="AZ142" s="216">
        <v>1</v>
      </c>
      <c r="BA142" s="216">
        <f t="shared" si="39"/>
        <v>0</v>
      </c>
      <c r="BB142" s="216">
        <f t="shared" si="40"/>
        <v>0</v>
      </c>
      <c r="BC142" s="216">
        <f t="shared" si="41"/>
        <v>0</v>
      </c>
      <c r="BD142" s="216">
        <f t="shared" si="42"/>
        <v>0</v>
      </c>
      <c r="BE142" s="216">
        <f t="shared" si="43"/>
        <v>0</v>
      </c>
      <c r="CA142" s="243">
        <v>12</v>
      </c>
      <c r="CB142" s="243">
        <v>0</v>
      </c>
    </row>
    <row r="143" spans="1:80" x14ac:dyDescent="0.2">
      <c r="A143" s="244">
        <v>122</v>
      </c>
      <c r="B143" s="245" t="s">
        <v>1327</v>
      </c>
      <c r="C143" s="246" t="s">
        <v>1328</v>
      </c>
      <c r="D143" s="247" t="s">
        <v>93</v>
      </c>
      <c r="E143" s="248">
        <v>1</v>
      </c>
      <c r="F143" s="248">
        <v>0</v>
      </c>
      <c r="G143" s="249">
        <f t="shared" si="36"/>
        <v>0</v>
      </c>
      <c r="H143" s="250">
        <v>618.79999999999995</v>
      </c>
      <c r="I143" s="251">
        <f t="shared" si="37"/>
        <v>618.79999999999995</v>
      </c>
      <c r="J143" s="250"/>
      <c r="K143" s="251">
        <f t="shared" si="38"/>
        <v>0</v>
      </c>
      <c r="O143" s="243">
        <v>2</v>
      </c>
      <c r="AA143" s="216">
        <v>12</v>
      </c>
      <c r="AB143" s="216">
        <v>0</v>
      </c>
      <c r="AC143" s="216">
        <v>122</v>
      </c>
      <c r="AZ143" s="216">
        <v>1</v>
      </c>
      <c r="BA143" s="216">
        <f t="shared" si="39"/>
        <v>0</v>
      </c>
      <c r="BB143" s="216">
        <f t="shared" si="40"/>
        <v>0</v>
      </c>
      <c r="BC143" s="216">
        <f t="shared" si="41"/>
        <v>0</v>
      </c>
      <c r="BD143" s="216">
        <f t="shared" si="42"/>
        <v>0</v>
      </c>
      <c r="BE143" s="216">
        <f t="shared" si="43"/>
        <v>0</v>
      </c>
      <c r="CA143" s="243">
        <v>12</v>
      </c>
      <c r="CB143" s="243">
        <v>0</v>
      </c>
    </row>
    <row r="144" spans="1:80" x14ac:dyDescent="0.2">
      <c r="A144" s="244">
        <v>123</v>
      </c>
      <c r="B144" s="245" t="s">
        <v>1329</v>
      </c>
      <c r="C144" s="246" t="s">
        <v>1330</v>
      </c>
      <c r="D144" s="247" t="s">
        <v>93</v>
      </c>
      <c r="E144" s="248">
        <v>2</v>
      </c>
      <c r="F144" s="248">
        <v>0</v>
      </c>
      <c r="G144" s="249">
        <f t="shared" si="36"/>
        <v>0</v>
      </c>
      <c r="H144" s="250">
        <v>379.6</v>
      </c>
      <c r="I144" s="251">
        <f t="shared" si="37"/>
        <v>759.2</v>
      </c>
      <c r="J144" s="250"/>
      <c r="K144" s="251">
        <f t="shared" si="38"/>
        <v>0</v>
      </c>
      <c r="O144" s="243">
        <v>2</v>
      </c>
      <c r="AA144" s="216">
        <v>12</v>
      </c>
      <c r="AB144" s="216">
        <v>0</v>
      </c>
      <c r="AC144" s="216">
        <v>123</v>
      </c>
      <c r="AZ144" s="216">
        <v>1</v>
      </c>
      <c r="BA144" s="216">
        <f t="shared" si="39"/>
        <v>0</v>
      </c>
      <c r="BB144" s="216">
        <f t="shared" si="40"/>
        <v>0</v>
      </c>
      <c r="BC144" s="216">
        <f t="shared" si="41"/>
        <v>0</v>
      </c>
      <c r="BD144" s="216">
        <f t="shared" si="42"/>
        <v>0</v>
      </c>
      <c r="BE144" s="216">
        <f t="shared" si="43"/>
        <v>0</v>
      </c>
      <c r="CA144" s="243">
        <v>12</v>
      </c>
      <c r="CB144" s="243">
        <v>0</v>
      </c>
    </row>
    <row r="145" spans="1:80" x14ac:dyDescent="0.2">
      <c r="A145" s="244">
        <v>124</v>
      </c>
      <c r="B145" s="245" t="s">
        <v>1331</v>
      </c>
      <c r="C145" s="246" t="s">
        <v>1332</v>
      </c>
      <c r="D145" s="247" t="s">
        <v>93</v>
      </c>
      <c r="E145" s="248">
        <v>1</v>
      </c>
      <c r="F145" s="248">
        <v>0</v>
      </c>
      <c r="G145" s="249">
        <f t="shared" si="36"/>
        <v>0</v>
      </c>
      <c r="H145" s="250">
        <v>239.2</v>
      </c>
      <c r="I145" s="251">
        <f t="shared" si="37"/>
        <v>239.2</v>
      </c>
      <c r="J145" s="250"/>
      <c r="K145" s="251">
        <f t="shared" si="38"/>
        <v>0</v>
      </c>
      <c r="O145" s="243">
        <v>2</v>
      </c>
      <c r="AA145" s="216">
        <v>12</v>
      </c>
      <c r="AB145" s="216">
        <v>0</v>
      </c>
      <c r="AC145" s="216">
        <v>124</v>
      </c>
      <c r="AZ145" s="216">
        <v>1</v>
      </c>
      <c r="BA145" s="216">
        <f t="shared" si="39"/>
        <v>0</v>
      </c>
      <c r="BB145" s="216">
        <f t="shared" si="40"/>
        <v>0</v>
      </c>
      <c r="BC145" s="216">
        <f t="shared" si="41"/>
        <v>0</v>
      </c>
      <c r="BD145" s="216">
        <f t="shared" si="42"/>
        <v>0</v>
      </c>
      <c r="BE145" s="216">
        <f t="shared" si="43"/>
        <v>0</v>
      </c>
      <c r="CA145" s="243">
        <v>12</v>
      </c>
      <c r="CB145" s="243">
        <v>0</v>
      </c>
    </row>
    <row r="146" spans="1:80" x14ac:dyDescent="0.2">
      <c r="A146" s="244">
        <v>125</v>
      </c>
      <c r="B146" s="245" t="s">
        <v>1333</v>
      </c>
      <c r="C146" s="246" t="s">
        <v>1279</v>
      </c>
      <c r="D146" s="247" t="s">
        <v>149</v>
      </c>
      <c r="E146" s="248">
        <v>1</v>
      </c>
      <c r="F146" s="248">
        <v>0</v>
      </c>
      <c r="G146" s="249">
        <f t="shared" si="36"/>
        <v>0</v>
      </c>
      <c r="H146" s="250">
        <v>320</v>
      </c>
      <c r="I146" s="251">
        <f t="shared" si="37"/>
        <v>320</v>
      </c>
      <c r="J146" s="250"/>
      <c r="K146" s="251">
        <f t="shared" si="38"/>
        <v>0</v>
      </c>
      <c r="O146" s="243">
        <v>2</v>
      </c>
      <c r="AA146" s="216">
        <v>12</v>
      </c>
      <c r="AB146" s="216">
        <v>0</v>
      </c>
      <c r="AC146" s="216">
        <v>125</v>
      </c>
      <c r="AZ146" s="216">
        <v>1</v>
      </c>
      <c r="BA146" s="216">
        <f t="shared" si="39"/>
        <v>0</v>
      </c>
      <c r="BB146" s="216">
        <f t="shared" si="40"/>
        <v>0</v>
      </c>
      <c r="BC146" s="216">
        <f t="shared" si="41"/>
        <v>0</v>
      </c>
      <c r="BD146" s="216">
        <f t="shared" si="42"/>
        <v>0</v>
      </c>
      <c r="BE146" s="216">
        <f t="shared" si="43"/>
        <v>0</v>
      </c>
      <c r="CA146" s="243">
        <v>12</v>
      </c>
      <c r="CB146" s="243">
        <v>0</v>
      </c>
    </row>
    <row r="147" spans="1:80" x14ac:dyDescent="0.2">
      <c r="A147" s="259"/>
      <c r="B147" s="260" t="s">
        <v>94</v>
      </c>
      <c r="C147" s="261" t="s">
        <v>1309</v>
      </c>
      <c r="D147" s="262"/>
      <c r="E147" s="263"/>
      <c r="F147" s="264"/>
      <c r="G147" s="265">
        <f>SUM(G129:G146)</f>
        <v>0</v>
      </c>
      <c r="H147" s="266"/>
      <c r="I147" s="267">
        <f>SUM(I129:I146)</f>
        <v>61209.399999999994</v>
      </c>
      <c r="J147" s="266"/>
      <c r="K147" s="267">
        <f>SUM(K129:K146)</f>
        <v>0</v>
      </c>
      <c r="O147" s="243">
        <v>4</v>
      </c>
      <c r="BA147" s="268">
        <f>SUM(BA129:BA146)</f>
        <v>0</v>
      </c>
      <c r="BB147" s="268">
        <f>SUM(BB129:BB146)</f>
        <v>0</v>
      </c>
      <c r="BC147" s="268">
        <f>SUM(BC129:BC146)</f>
        <v>0</v>
      </c>
      <c r="BD147" s="268">
        <f>SUM(BD129:BD146)</f>
        <v>0</v>
      </c>
      <c r="BE147" s="268">
        <f>SUM(BE129:BE146)</f>
        <v>0</v>
      </c>
    </row>
    <row r="148" spans="1:80" x14ac:dyDescent="0.2">
      <c r="A148" s="233" t="s">
        <v>90</v>
      </c>
      <c r="B148" s="234" t="s">
        <v>1334</v>
      </c>
      <c r="C148" s="235" t="s">
        <v>1335</v>
      </c>
      <c r="D148" s="236"/>
      <c r="E148" s="237"/>
      <c r="F148" s="237"/>
      <c r="G148" s="238"/>
      <c r="H148" s="239"/>
      <c r="I148" s="240"/>
      <c r="J148" s="241"/>
      <c r="K148" s="242"/>
      <c r="O148" s="243">
        <v>1</v>
      </c>
    </row>
    <row r="149" spans="1:80" ht="22.5" x14ac:dyDescent="0.2">
      <c r="A149" s="244">
        <v>126</v>
      </c>
      <c r="B149" s="245" t="s">
        <v>1337</v>
      </c>
      <c r="C149" s="246" t="s">
        <v>1311</v>
      </c>
      <c r="D149" s="247" t="s">
        <v>93</v>
      </c>
      <c r="E149" s="248">
        <v>2</v>
      </c>
      <c r="F149" s="248">
        <v>0</v>
      </c>
      <c r="G149" s="249">
        <f t="shared" ref="G149:G165" si="44">E149*F149</f>
        <v>0</v>
      </c>
      <c r="H149" s="250">
        <v>1795.6</v>
      </c>
      <c r="I149" s="251">
        <f t="shared" ref="I149:I165" si="45">E149*H149</f>
        <v>3591.2</v>
      </c>
      <c r="J149" s="250"/>
      <c r="K149" s="251">
        <f t="shared" ref="K149:K165" si="46">E149*J149</f>
        <v>0</v>
      </c>
      <c r="O149" s="243">
        <v>2</v>
      </c>
      <c r="AA149" s="216">
        <v>12</v>
      </c>
      <c r="AB149" s="216">
        <v>0</v>
      </c>
      <c r="AC149" s="216">
        <v>126</v>
      </c>
      <c r="AZ149" s="216">
        <v>1</v>
      </c>
      <c r="BA149" s="216">
        <f t="shared" ref="BA149:BA165" si="47">IF(AZ149=1,G149,0)</f>
        <v>0</v>
      </c>
      <c r="BB149" s="216">
        <f t="shared" ref="BB149:BB165" si="48">IF(AZ149=2,G149,0)</f>
        <v>0</v>
      </c>
      <c r="BC149" s="216">
        <f t="shared" ref="BC149:BC165" si="49">IF(AZ149=3,G149,0)</f>
        <v>0</v>
      </c>
      <c r="BD149" s="216">
        <f t="shared" ref="BD149:BD165" si="50">IF(AZ149=4,G149,0)</f>
        <v>0</v>
      </c>
      <c r="BE149" s="216">
        <f t="shared" ref="BE149:BE165" si="51">IF(AZ149=5,G149,0)</f>
        <v>0</v>
      </c>
      <c r="CA149" s="243">
        <v>12</v>
      </c>
      <c r="CB149" s="243">
        <v>0</v>
      </c>
    </row>
    <row r="150" spans="1:80" x14ac:dyDescent="0.2">
      <c r="A150" s="244">
        <v>127</v>
      </c>
      <c r="B150" s="245" t="s">
        <v>1338</v>
      </c>
      <c r="C150" s="246" t="s">
        <v>1155</v>
      </c>
      <c r="D150" s="247" t="s">
        <v>93</v>
      </c>
      <c r="E150" s="248">
        <v>2</v>
      </c>
      <c r="F150" s="248">
        <v>0</v>
      </c>
      <c r="G150" s="249">
        <f t="shared" si="44"/>
        <v>0</v>
      </c>
      <c r="H150" s="250">
        <v>76.400000000000006</v>
      </c>
      <c r="I150" s="251">
        <f t="shared" si="45"/>
        <v>152.80000000000001</v>
      </c>
      <c r="J150" s="250"/>
      <c r="K150" s="251">
        <f t="shared" si="46"/>
        <v>0</v>
      </c>
      <c r="O150" s="243">
        <v>2</v>
      </c>
      <c r="AA150" s="216">
        <v>12</v>
      </c>
      <c r="AB150" s="216">
        <v>0</v>
      </c>
      <c r="AC150" s="216">
        <v>127</v>
      </c>
      <c r="AZ150" s="216">
        <v>1</v>
      </c>
      <c r="BA150" s="216">
        <f t="shared" si="47"/>
        <v>0</v>
      </c>
      <c r="BB150" s="216">
        <f t="shared" si="48"/>
        <v>0</v>
      </c>
      <c r="BC150" s="216">
        <f t="shared" si="49"/>
        <v>0</v>
      </c>
      <c r="BD150" s="216">
        <f t="shared" si="50"/>
        <v>0</v>
      </c>
      <c r="BE150" s="216">
        <f t="shared" si="51"/>
        <v>0</v>
      </c>
      <c r="CA150" s="243">
        <v>12</v>
      </c>
      <c r="CB150" s="243">
        <v>0</v>
      </c>
    </row>
    <row r="151" spans="1:80" x14ac:dyDescent="0.2">
      <c r="A151" s="244">
        <v>128</v>
      </c>
      <c r="B151" s="245" t="s">
        <v>1339</v>
      </c>
      <c r="C151" s="246" t="s">
        <v>1165</v>
      </c>
      <c r="D151" s="247" t="s">
        <v>93</v>
      </c>
      <c r="E151" s="248">
        <v>2</v>
      </c>
      <c r="F151" s="248">
        <v>0</v>
      </c>
      <c r="G151" s="249">
        <f t="shared" si="44"/>
        <v>0</v>
      </c>
      <c r="H151" s="250">
        <v>188.8</v>
      </c>
      <c r="I151" s="251">
        <f t="shared" si="45"/>
        <v>377.6</v>
      </c>
      <c r="J151" s="250"/>
      <c r="K151" s="251">
        <f t="shared" si="46"/>
        <v>0</v>
      </c>
      <c r="O151" s="243">
        <v>2</v>
      </c>
      <c r="AA151" s="216">
        <v>12</v>
      </c>
      <c r="AB151" s="216">
        <v>0</v>
      </c>
      <c r="AC151" s="216">
        <v>128</v>
      </c>
      <c r="AZ151" s="216">
        <v>1</v>
      </c>
      <c r="BA151" s="216">
        <f t="shared" si="47"/>
        <v>0</v>
      </c>
      <c r="BB151" s="216">
        <f t="shared" si="48"/>
        <v>0</v>
      </c>
      <c r="BC151" s="216">
        <f t="shared" si="49"/>
        <v>0</v>
      </c>
      <c r="BD151" s="216">
        <f t="shared" si="50"/>
        <v>0</v>
      </c>
      <c r="BE151" s="216">
        <f t="shared" si="51"/>
        <v>0</v>
      </c>
      <c r="CA151" s="243">
        <v>12</v>
      </c>
      <c r="CB151" s="243">
        <v>0</v>
      </c>
    </row>
    <row r="152" spans="1:80" x14ac:dyDescent="0.2">
      <c r="A152" s="244">
        <v>129</v>
      </c>
      <c r="B152" s="245" t="s">
        <v>1340</v>
      </c>
      <c r="C152" s="246" t="s">
        <v>1163</v>
      </c>
      <c r="D152" s="247" t="s">
        <v>93</v>
      </c>
      <c r="E152" s="248">
        <v>2</v>
      </c>
      <c r="F152" s="248">
        <v>0</v>
      </c>
      <c r="G152" s="249">
        <f t="shared" si="44"/>
        <v>0</v>
      </c>
      <c r="H152" s="250">
        <v>75.599999999999994</v>
      </c>
      <c r="I152" s="251">
        <f t="shared" si="45"/>
        <v>151.19999999999999</v>
      </c>
      <c r="J152" s="250"/>
      <c r="K152" s="251">
        <f t="shared" si="46"/>
        <v>0</v>
      </c>
      <c r="O152" s="243">
        <v>2</v>
      </c>
      <c r="AA152" s="216">
        <v>12</v>
      </c>
      <c r="AB152" s="216">
        <v>0</v>
      </c>
      <c r="AC152" s="216">
        <v>129</v>
      </c>
      <c r="AZ152" s="216">
        <v>1</v>
      </c>
      <c r="BA152" s="216">
        <f t="shared" si="47"/>
        <v>0</v>
      </c>
      <c r="BB152" s="216">
        <f t="shared" si="48"/>
        <v>0</v>
      </c>
      <c r="BC152" s="216">
        <f t="shared" si="49"/>
        <v>0</v>
      </c>
      <c r="BD152" s="216">
        <f t="shared" si="50"/>
        <v>0</v>
      </c>
      <c r="BE152" s="216">
        <f t="shared" si="51"/>
        <v>0</v>
      </c>
      <c r="CA152" s="243">
        <v>12</v>
      </c>
      <c r="CB152" s="243">
        <v>0</v>
      </c>
    </row>
    <row r="153" spans="1:80" x14ac:dyDescent="0.2">
      <c r="A153" s="244">
        <v>130</v>
      </c>
      <c r="B153" s="245" t="s">
        <v>1341</v>
      </c>
      <c r="C153" s="246" t="s">
        <v>1316</v>
      </c>
      <c r="D153" s="247" t="s">
        <v>93</v>
      </c>
      <c r="E153" s="248">
        <v>1</v>
      </c>
      <c r="F153" s="248">
        <v>0</v>
      </c>
      <c r="G153" s="249">
        <f t="shared" si="44"/>
        <v>0</v>
      </c>
      <c r="H153" s="250">
        <v>156.6</v>
      </c>
      <c r="I153" s="251">
        <f t="shared" si="45"/>
        <v>156.6</v>
      </c>
      <c r="J153" s="250"/>
      <c r="K153" s="251">
        <f t="shared" si="46"/>
        <v>0</v>
      </c>
      <c r="O153" s="243">
        <v>2</v>
      </c>
      <c r="AA153" s="216">
        <v>12</v>
      </c>
      <c r="AB153" s="216">
        <v>0</v>
      </c>
      <c r="AC153" s="216">
        <v>130</v>
      </c>
      <c r="AZ153" s="216">
        <v>1</v>
      </c>
      <c r="BA153" s="216">
        <f t="shared" si="47"/>
        <v>0</v>
      </c>
      <c r="BB153" s="216">
        <f t="shared" si="48"/>
        <v>0</v>
      </c>
      <c r="BC153" s="216">
        <f t="shared" si="49"/>
        <v>0</v>
      </c>
      <c r="BD153" s="216">
        <f t="shared" si="50"/>
        <v>0</v>
      </c>
      <c r="BE153" s="216">
        <f t="shared" si="51"/>
        <v>0</v>
      </c>
      <c r="CA153" s="243">
        <v>12</v>
      </c>
      <c r="CB153" s="243">
        <v>0</v>
      </c>
    </row>
    <row r="154" spans="1:80" x14ac:dyDescent="0.2">
      <c r="A154" s="244">
        <v>131</v>
      </c>
      <c r="B154" s="245" t="s">
        <v>1342</v>
      </c>
      <c r="C154" s="246" t="s">
        <v>1169</v>
      </c>
      <c r="D154" s="247" t="s">
        <v>1135</v>
      </c>
      <c r="E154" s="248">
        <v>10</v>
      </c>
      <c r="F154" s="248">
        <v>0</v>
      </c>
      <c r="G154" s="249">
        <f t="shared" si="44"/>
        <v>0</v>
      </c>
      <c r="H154" s="250">
        <v>221</v>
      </c>
      <c r="I154" s="251">
        <f t="shared" si="45"/>
        <v>2210</v>
      </c>
      <c r="J154" s="250"/>
      <c r="K154" s="251">
        <f t="shared" si="46"/>
        <v>0</v>
      </c>
      <c r="O154" s="243">
        <v>2</v>
      </c>
      <c r="AA154" s="216">
        <v>12</v>
      </c>
      <c r="AB154" s="216">
        <v>0</v>
      </c>
      <c r="AC154" s="216">
        <v>131</v>
      </c>
      <c r="AZ154" s="216">
        <v>1</v>
      </c>
      <c r="BA154" s="216">
        <f t="shared" si="47"/>
        <v>0</v>
      </c>
      <c r="BB154" s="216">
        <f t="shared" si="48"/>
        <v>0</v>
      </c>
      <c r="BC154" s="216">
        <f t="shared" si="49"/>
        <v>0</v>
      </c>
      <c r="BD154" s="216">
        <f t="shared" si="50"/>
        <v>0</v>
      </c>
      <c r="BE154" s="216">
        <f t="shared" si="51"/>
        <v>0</v>
      </c>
      <c r="CA154" s="243">
        <v>12</v>
      </c>
      <c r="CB154" s="243">
        <v>0</v>
      </c>
    </row>
    <row r="155" spans="1:80" x14ac:dyDescent="0.2">
      <c r="A155" s="244">
        <v>132</v>
      </c>
      <c r="B155" s="245" t="s">
        <v>1343</v>
      </c>
      <c r="C155" s="246" t="s">
        <v>1171</v>
      </c>
      <c r="D155" s="247" t="s">
        <v>1135</v>
      </c>
      <c r="E155" s="248">
        <v>4</v>
      </c>
      <c r="F155" s="248">
        <v>0</v>
      </c>
      <c r="G155" s="249">
        <f t="shared" si="44"/>
        <v>0</v>
      </c>
      <c r="H155" s="250">
        <v>148</v>
      </c>
      <c r="I155" s="251">
        <f t="shared" si="45"/>
        <v>592</v>
      </c>
      <c r="J155" s="250"/>
      <c r="K155" s="251">
        <f t="shared" si="46"/>
        <v>0</v>
      </c>
      <c r="O155" s="243">
        <v>2</v>
      </c>
      <c r="AA155" s="216">
        <v>12</v>
      </c>
      <c r="AB155" s="216">
        <v>0</v>
      </c>
      <c r="AC155" s="216">
        <v>132</v>
      </c>
      <c r="AZ155" s="216">
        <v>1</v>
      </c>
      <c r="BA155" s="216">
        <f t="shared" si="47"/>
        <v>0</v>
      </c>
      <c r="BB155" s="216">
        <f t="shared" si="48"/>
        <v>0</v>
      </c>
      <c r="BC155" s="216">
        <f t="shared" si="49"/>
        <v>0</v>
      </c>
      <c r="BD155" s="216">
        <f t="shared" si="50"/>
        <v>0</v>
      </c>
      <c r="BE155" s="216">
        <f t="shared" si="51"/>
        <v>0</v>
      </c>
      <c r="CA155" s="243">
        <v>12</v>
      </c>
      <c r="CB155" s="243">
        <v>0</v>
      </c>
    </row>
    <row r="156" spans="1:80" x14ac:dyDescent="0.2">
      <c r="A156" s="244">
        <v>133</v>
      </c>
      <c r="B156" s="245" t="s">
        <v>1344</v>
      </c>
      <c r="C156" s="246" t="s">
        <v>1260</v>
      </c>
      <c r="D156" s="247" t="s">
        <v>1135</v>
      </c>
      <c r="E156" s="248">
        <v>7</v>
      </c>
      <c r="F156" s="248">
        <v>0</v>
      </c>
      <c r="G156" s="249">
        <f t="shared" si="44"/>
        <v>0</v>
      </c>
      <c r="H156" s="250">
        <v>318.5</v>
      </c>
      <c r="I156" s="251">
        <f t="shared" si="45"/>
        <v>2229.5</v>
      </c>
      <c r="J156" s="250"/>
      <c r="K156" s="251">
        <f t="shared" si="46"/>
        <v>0</v>
      </c>
      <c r="O156" s="243">
        <v>2</v>
      </c>
      <c r="AA156" s="216">
        <v>12</v>
      </c>
      <c r="AB156" s="216">
        <v>0</v>
      </c>
      <c r="AC156" s="216">
        <v>133</v>
      </c>
      <c r="AZ156" s="216">
        <v>1</v>
      </c>
      <c r="BA156" s="216">
        <f t="shared" si="47"/>
        <v>0</v>
      </c>
      <c r="BB156" s="216">
        <f t="shared" si="48"/>
        <v>0</v>
      </c>
      <c r="BC156" s="216">
        <f t="shared" si="49"/>
        <v>0</v>
      </c>
      <c r="BD156" s="216">
        <f t="shared" si="50"/>
        <v>0</v>
      </c>
      <c r="BE156" s="216">
        <f t="shared" si="51"/>
        <v>0</v>
      </c>
      <c r="CA156" s="243">
        <v>12</v>
      </c>
      <c r="CB156" s="243">
        <v>0</v>
      </c>
    </row>
    <row r="157" spans="1:80" x14ac:dyDescent="0.2">
      <c r="A157" s="244">
        <v>134</v>
      </c>
      <c r="B157" s="245" t="s">
        <v>1345</v>
      </c>
      <c r="C157" s="246" t="s">
        <v>1177</v>
      </c>
      <c r="D157" s="247" t="s">
        <v>93</v>
      </c>
      <c r="E157" s="248">
        <v>1</v>
      </c>
      <c r="F157" s="248">
        <v>0</v>
      </c>
      <c r="G157" s="249">
        <f t="shared" si="44"/>
        <v>0</v>
      </c>
      <c r="H157" s="250">
        <v>55.2</v>
      </c>
      <c r="I157" s="251">
        <f t="shared" si="45"/>
        <v>55.2</v>
      </c>
      <c r="J157" s="250"/>
      <c r="K157" s="251">
        <f t="shared" si="46"/>
        <v>0</v>
      </c>
      <c r="O157" s="243">
        <v>2</v>
      </c>
      <c r="AA157" s="216">
        <v>12</v>
      </c>
      <c r="AB157" s="216">
        <v>0</v>
      </c>
      <c r="AC157" s="216">
        <v>134</v>
      </c>
      <c r="AZ157" s="216">
        <v>1</v>
      </c>
      <c r="BA157" s="216">
        <f t="shared" si="47"/>
        <v>0</v>
      </c>
      <c r="BB157" s="216">
        <f t="shared" si="48"/>
        <v>0</v>
      </c>
      <c r="BC157" s="216">
        <f t="shared" si="49"/>
        <v>0</v>
      </c>
      <c r="BD157" s="216">
        <f t="shared" si="50"/>
        <v>0</v>
      </c>
      <c r="BE157" s="216">
        <f t="shared" si="51"/>
        <v>0</v>
      </c>
      <c r="CA157" s="243">
        <v>12</v>
      </c>
      <c r="CB157" s="243">
        <v>0</v>
      </c>
    </row>
    <row r="158" spans="1:80" x14ac:dyDescent="0.2">
      <c r="A158" s="244">
        <v>135</v>
      </c>
      <c r="B158" s="245" t="s">
        <v>1346</v>
      </c>
      <c r="C158" s="246" t="s">
        <v>1179</v>
      </c>
      <c r="D158" s="247" t="s">
        <v>93</v>
      </c>
      <c r="E158" s="248">
        <v>4</v>
      </c>
      <c r="F158" s="248">
        <v>0</v>
      </c>
      <c r="G158" s="249">
        <f t="shared" si="44"/>
        <v>0</v>
      </c>
      <c r="H158" s="250">
        <v>354.8</v>
      </c>
      <c r="I158" s="251">
        <f t="shared" si="45"/>
        <v>1419.2</v>
      </c>
      <c r="J158" s="250"/>
      <c r="K158" s="251">
        <f t="shared" si="46"/>
        <v>0</v>
      </c>
      <c r="O158" s="243">
        <v>2</v>
      </c>
      <c r="AA158" s="216">
        <v>12</v>
      </c>
      <c r="AB158" s="216">
        <v>0</v>
      </c>
      <c r="AC158" s="216">
        <v>135</v>
      </c>
      <c r="AZ158" s="216">
        <v>1</v>
      </c>
      <c r="BA158" s="216">
        <f t="shared" si="47"/>
        <v>0</v>
      </c>
      <c r="BB158" s="216">
        <f t="shared" si="48"/>
        <v>0</v>
      </c>
      <c r="BC158" s="216">
        <f t="shared" si="49"/>
        <v>0</v>
      </c>
      <c r="BD158" s="216">
        <f t="shared" si="50"/>
        <v>0</v>
      </c>
      <c r="BE158" s="216">
        <f t="shared" si="51"/>
        <v>0</v>
      </c>
      <c r="CA158" s="243">
        <v>12</v>
      </c>
      <c r="CB158" s="243">
        <v>0</v>
      </c>
    </row>
    <row r="159" spans="1:80" x14ac:dyDescent="0.2">
      <c r="A159" s="244">
        <v>136</v>
      </c>
      <c r="B159" s="245" t="s">
        <v>1347</v>
      </c>
      <c r="C159" s="246" t="s">
        <v>1263</v>
      </c>
      <c r="D159" s="247" t="s">
        <v>93</v>
      </c>
      <c r="E159" s="248">
        <v>2</v>
      </c>
      <c r="F159" s="248">
        <v>0</v>
      </c>
      <c r="G159" s="249">
        <f t="shared" si="44"/>
        <v>0</v>
      </c>
      <c r="H159" s="250">
        <v>197.6</v>
      </c>
      <c r="I159" s="251">
        <f t="shared" si="45"/>
        <v>395.2</v>
      </c>
      <c r="J159" s="250"/>
      <c r="K159" s="251">
        <f t="shared" si="46"/>
        <v>0</v>
      </c>
      <c r="O159" s="243">
        <v>2</v>
      </c>
      <c r="AA159" s="216">
        <v>12</v>
      </c>
      <c r="AB159" s="216">
        <v>0</v>
      </c>
      <c r="AC159" s="216">
        <v>136</v>
      </c>
      <c r="AZ159" s="216">
        <v>1</v>
      </c>
      <c r="BA159" s="216">
        <f t="shared" si="47"/>
        <v>0</v>
      </c>
      <c r="BB159" s="216">
        <f t="shared" si="48"/>
        <v>0</v>
      </c>
      <c r="BC159" s="216">
        <f t="shared" si="49"/>
        <v>0</v>
      </c>
      <c r="BD159" s="216">
        <f t="shared" si="50"/>
        <v>0</v>
      </c>
      <c r="BE159" s="216">
        <f t="shared" si="51"/>
        <v>0</v>
      </c>
      <c r="CA159" s="243">
        <v>12</v>
      </c>
      <c r="CB159" s="243">
        <v>0</v>
      </c>
    </row>
    <row r="160" spans="1:80" x14ac:dyDescent="0.2">
      <c r="A160" s="244">
        <v>137</v>
      </c>
      <c r="B160" s="245" t="s">
        <v>1348</v>
      </c>
      <c r="C160" s="246" t="s">
        <v>1324</v>
      </c>
      <c r="D160" s="247" t="s">
        <v>93</v>
      </c>
      <c r="E160" s="248">
        <v>1</v>
      </c>
      <c r="F160" s="248">
        <v>0</v>
      </c>
      <c r="G160" s="249">
        <f t="shared" si="44"/>
        <v>0</v>
      </c>
      <c r="H160" s="250">
        <v>80.900000000000006</v>
      </c>
      <c r="I160" s="251">
        <f t="shared" si="45"/>
        <v>80.900000000000006</v>
      </c>
      <c r="J160" s="250"/>
      <c r="K160" s="251">
        <f t="shared" si="46"/>
        <v>0</v>
      </c>
      <c r="O160" s="243">
        <v>2</v>
      </c>
      <c r="AA160" s="216">
        <v>12</v>
      </c>
      <c r="AB160" s="216">
        <v>0</v>
      </c>
      <c r="AC160" s="216">
        <v>137</v>
      </c>
      <c r="AZ160" s="216">
        <v>1</v>
      </c>
      <c r="BA160" s="216">
        <f t="shared" si="47"/>
        <v>0</v>
      </c>
      <c r="BB160" s="216">
        <f t="shared" si="48"/>
        <v>0</v>
      </c>
      <c r="BC160" s="216">
        <f t="shared" si="49"/>
        <v>0</v>
      </c>
      <c r="BD160" s="216">
        <f t="shared" si="50"/>
        <v>0</v>
      </c>
      <c r="BE160" s="216">
        <f t="shared" si="51"/>
        <v>0</v>
      </c>
      <c r="CA160" s="243">
        <v>12</v>
      </c>
      <c r="CB160" s="243">
        <v>0</v>
      </c>
    </row>
    <row r="161" spans="1:80" x14ac:dyDescent="0.2">
      <c r="A161" s="244">
        <v>138</v>
      </c>
      <c r="B161" s="245" t="s">
        <v>1349</v>
      </c>
      <c r="C161" s="246" t="s">
        <v>1326</v>
      </c>
      <c r="D161" s="247" t="s">
        <v>93</v>
      </c>
      <c r="E161" s="248">
        <v>2</v>
      </c>
      <c r="F161" s="248">
        <v>0</v>
      </c>
      <c r="G161" s="249">
        <f t="shared" si="44"/>
        <v>0</v>
      </c>
      <c r="H161" s="250">
        <v>226.2</v>
      </c>
      <c r="I161" s="251">
        <f t="shared" si="45"/>
        <v>452.4</v>
      </c>
      <c r="J161" s="250"/>
      <c r="K161" s="251">
        <f t="shared" si="46"/>
        <v>0</v>
      </c>
      <c r="O161" s="243">
        <v>2</v>
      </c>
      <c r="AA161" s="216">
        <v>12</v>
      </c>
      <c r="AB161" s="216">
        <v>0</v>
      </c>
      <c r="AC161" s="216">
        <v>138</v>
      </c>
      <c r="AZ161" s="216">
        <v>1</v>
      </c>
      <c r="BA161" s="216">
        <f t="shared" si="47"/>
        <v>0</v>
      </c>
      <c r="BB161" s="216">
        <f t="shared" si="48"/>
        <v>0</v>
      </c>
      <c r="BC161" s="216">
        <f t="shared" si="49"/>
        <v>0</v>
      </c>
      <c r="BD161" s="216">
        <f t="shared" si="50"/>
        <v>0</v>
      </c>
      <c r="BE161" s="216">
        <f t="shared" si="51"/>
        <v>0</v>
      </c>
      <c r="CA161" s="243">
        <v>12</v>
      </c>
      <c r="CB161" s="243">
        <v>0</v>
      </c>
    </row>
    <row r="162" spans="1:80" x14ac:dyDescent="0.2">
      <c r="A162" s="244">
        <v>139</v>
      </c>
      <c r="B162" s="245" t="s">
        <v>1350</v>
      </c>
      <c r="C162" s="246" t="s">
        <v>1328</v>
      </c>
      <c r="D162" s="247" t="s">
        <v>93</v>
      </c>
      <c r="E162" s="248">
        <v>1</v>
      </c>
      <c r="F162" s="248">
        <v>0</v>
      </c>
      <c r="G162" s="249">
        <f t="shared" si="44"/>
        <v>0</v>
      </c>
      <c r="H162" s="250">
        <v>154.69999999999999</v>
      </c>
      <c r="I162" s="251">
        <f t="shared" si="45"/>
        <v>154.69999999999999</v>
      </c>
      <c r="J162" s="250"/>
      <c r="K162" s="251">
        <f t="shared" si="46"/>
        <v>0</v>
      </c>
      <c r="O162" s="243">
        <v>2</v>
      </c>
      <c r="AA162" s="216">
        <v>12</v>
      </c>
      <c r="AB162" s="216">
        <v>0</v>
      </c>
      <c r="AC162" s="216">
        <v>139</v>
      </c>
      <c r="AZ162" s="216">
        <v>1</v>
      </c>
      <c r="BA162" s="216">
        <f t="shared" si="47"/>
        <v>0</v>
      </c>
      <c r="BB162" s="216">
        <f t="shared" si="48"/>
        <v>0</v>
      </c>
      <c r="BC162" s="216">
        <f t="shared" si="49"/>
        <v>0</v>
      </c>
      <c r="BD162" s="216">
        <f t="shared" si="50"/>
        <v>0</v>
      </c>
      <c r="BE162" s="216">
        <f t="shared" si="51"/>
        <v>0</v>
      </c>
      <c r="CA162" s="243">
        <v>12</v>
      </c>
      <c r="CB162" s="243">
        <v>0</v>
      </c>
    </row>
    <row r="163" spans="1:80" x14ac:dyDescent="0.2">
      <c r="A163" s="244">
        <v>140</v>
      </c>
      <c r="B163" s="245" t="s">
        <v>1351</v>
      </c>
      <c r="C163" s="246" t="s">
        <v>1330</v>
      </c>
      <c r="D163" s="247" t="s">
        <v>93</v>
      </c>
      <c r="E163" s="248">
        <v>2</v>
      </c>
      <c r="F163" s="248">
        <v>0</v>
      </c>
      <c r="G163" s="249">
        <f t="shared" si="44"/>
        <v>0</v>
      </c>
      <c r="H163" s="250">
        <v>95</v>
      </c>
      <c r="I163" s="251">
        <f t="shared" si="45"/>
        <v>190</v>
      </c>
      <c r="J163" s="250"/>
      <c r="K163" s="251">
        <f t="shared" si="46"/>
        <v>0</v>
      </c>
      <c r="O163" s="243">
        <v>2</v>
      </c>
      <c r="AA163" s="216">
        <v>12</v>
      </c>
      <c r="AB163" s="216">
        <v>0</v>
      </c>
      <c r="AC163" s="216">
        <v>140</v>
      </c>
      <c r="AZ163" s="216">
        <v>1</v>
      </c>
      <c r="BA163" s="216">
        <f t="shared" si="47"/>
        <v>0</v>
      </c>
      <c r="BB163" s="216">
        <f t="shared" si="48"/>
        <v>0</v>
      </c>
      <c r="BC163" s="216">
        <f t="shared" si="49"/>
        <v>0</v>
      </c>
      <c r="BD163" s="216">
        <f t="shared" si="50"/>
        <v>0</v>
      </c>
      <c r="BE163" s="216">
        <f t="shared" si="51"/>
        <v>0</v>
      </c>
      <c r="CA163" s="243">
        <v>12</v>
      </c>
      <c r="CB163" s="243">
        <v>0</v>
      </c>
    </row>
    <row r="164" spans="1:80" x14ac:dyDescent="0.2">
      <c r="A164" s="244">
        <v>141</v>
      </c>
      <c r="B164" s="245" t="s">
        <v>1352</v>
      </c>
      <c r="C164" s="246" t="s">
        <v>1332</v>
      </c>
      <c r="D164" s="247" t="s">
        <v>93</v>
      </c>
      <c r="E164" s="248">
        <v>1</v>
      </c>
      <c r="F164" s="248">
        <v>0</v>
      </c>
      <c r="G164" s="249">
        <f t="shared" si="44"/>
        <v>0</v>
      </c>
      <c r="H164" s="250">
        <v>59.8</v>
      </c>
      <c r="I164" s="251">
        <f t="shared" si="45"/>
        <v>59.8</v>
      </c>
      <c r="J164" s="250"/>
      <c r="K164" s="251">
        <f t="shared" si="46"/>
        <v>0</v>
      </c>
      <c r="O164" s="243">
        <v>2</v>
      </c>
      <c r="AA164" s="216">
        <v>12</v>
      </c>
      <c r="AB164" s="216">
        <v>0</v>
      </c>
      <c r="AC164" s="216">
        <v>141</v>
      </c>
      <c r="AZ164" s="216">
        <v>1</v>
      </c>
      <c r="BA164" s="216">
        <f t="shared" si="47"/>
        <v>0</v>
      </c>
      <c r="BB164" s="216">
        <f t="shared" si="48"/>
        <v>0</v>
      </c>
      <c r="BC164" s="216">
        <f t="shared" si="49"/>
        <v>0</v>
      </c>
      <c r="BD164" s="216">
        <f t="shared" si="50"/>
        <v>0</v>
      </c>
      <c r="BE164" s="216">
        <f t="shared" si="51"/>
        <v>0</v>
      </c>
      <c r="CA164" s="243">
        <v>12</v>
      </c>
      <c r="CB164" s="243">
        <v>0</v>
      </c>
    </row>
    <row r="165" spans="1:80" x14ac:dyDescent="0.2">
      <c r="A165" s="244">
        <v>142</v>
      </c>
      <c r="B165" s="245" t="s">
        <v>1353</v>
      </c>
      <c r="C165" s="246" t="s">
        <v>1279</v>
      </c>
      <c r="D165" s="247" t="s">
        <v>149</v>
      </c>
      <c r="E165" s="248">
        <v>1</v>
      </c>
      <c r="F165" s="248">
        <v>0</v>
      </c>
      <c r="G165" s="249">
        <f t="shared" si="44"/>
        <v>0</v>
      </c>
      <c r="H165" s="250">
        <v>48</v>
      </c>
      <c r="I165" s="251">
        <f t="shared" si="45"/>
        <v>48</v>
      </c>
      <c r="J165" s="250"/>
      <c r="K165" s="251">
        <f t="shared" si="46"/>
        <v>0</v>
      </c>
      <c r="O165" s="243">
        <v>2</v>
      </c>
      <c r="AA165" s="216">
        <v>12</v>
      </c>
      <c r="AB165" s="216">
        <v>0</v>
      </c>
      <c r="AC165" s="216">
        <v>142</v>
      </c>
      <c r="AZ165" s="216">
        <v>1</v>
      </c>
      <c r="BA165" s="216">
        <f t="shared" si="47"/>
        <v>0</v>
      </c>
      <c r="BB165" s="216">
        <f t="shared" si="48"/>
        <v>0</v>
      </c>
      <c r="BC165" s="216">
        <f t="shared" si="49"/>
        <v>0</v>
      </c>
      <c r="BD165" s="216">
        <f t="shared" si="50"/>
        <v>0</v>
      </c>
      <c r="BE165" s="216">
        <f t="shared" si="51"/>
        <v>0</v>
      </c>
      <c r="CA165" s="243">
        <v>12</v>
      </c>
      <c r="CB165" s="243">
        <v>0</v>
      </c>
    </row>
    <row r="166" spans="1:80" x14ac:dyDescent="0.2">
      <c r="A166" s="259"/>
      <c r="B166" s="260" t="s">
        <v>94</v>
      </c>
      <c r="C166" s="261" t="s">
        <v>1336</v>
      </c>
      <c r="D166" s="262"/>
      <c r="E166" s="263"/>
      <c r="F166" s="264"/>
      <c r="G166" s="265">
        <f>SUM(G148:G165)</f>
        <v>0</v>
      </c>
      <c r="H166" s="266"/>
      <c r="I166" s="267">
        <f>SUM(I148:I165)</f>
        <v>12316.300000000003</v>
      </c>
      <c r="J166" s="266"/>
      <c r="K166" s="267">
        <f>SUM(K148:K165)</f>
        <v>0</v>
      </c>
      <c r="O166" s="243">
        <v>4</v>
      </c>
      <c r="BA166" s="268">
        <f>SUM(BA148:BA165)</f>
        <v>0</v>
      </c>
      <c r="BB166" s="268">
        <f>SUM(BB148:BB165)</f>
        <v>0</v>
      </c>
      <c r="BC166" s="268">
        <f>SUM(BC148:BC165)</f>
        <v>0</v>
      </c>
      <c r="BD166" s="268">
        <f>SUM(BD148:BD165)</f>
        <v>0</v>
      </c>
      <c r="BE166" s="268">
        <f>SUM(BE148:BE165)</f>
        <v>0</v>
      </c>
    </row>
    <row r="167" spans="1:80" x14ac:dyDescent="0.2">
      <c r="A167" s="233" t="s">
        <v>90</v>
      </c>
      <c r="B167" s="234" t="s">
        <v>1354</v>
      </c>
      <c r="C167" s="235" t="s">
        <v>1355</v>
      </c>
      <c r="D167" s="236"/>
      <c r="E167" s="237"/>
      <c r="F167" s="237"/>
      <c r="G167" s="238"/>
      <c r="H167" s="239"/>
      <c r="I167" s="240"/>
      <c r="J167" s="241"/>
      <c r="K167" s="242"/>
      <c r="O167" s="243">
        <v>1</v>
      </c>
    </row>
    <row r="168" spans="1:80" ht="22.5" x14ac:dyDescent="0.2">
      <c r="A168" s="244">
        <v>143</v>
      </c>
      <c r="B168" s="245" t="s">
        <v>1357</v>
      </c>
      <c r="C168" s="246" t="s">
        <v>1358</v>
      </c>
      <c r="D168" s="247" t="s">
        <v>93</v>
      </c>
      <c r="E168" s="248">
        <v>1</v>
      </c>
      <c r="F168" s="248">
        <v>0</v>
      </c>
      <c r="G168" s="249">
        <f t="shared" ref="G168:G178" si="52">E168*F168</f>
        <v>0</v>
      </c>
      <c r="H168" s="250">
        <v>4264</v>
      </c>
      <c r="I168" s="251">
        <f t="shared" ref="I168:I178" si="53">E168*H168</f>
        <v>4264</v>
      </c>
      <c r="J168" s="250"/>
      <c r="K168" s="251">
        <f t="shared" ref="K168:K178" si="54">E168*J168</f>
        <v>0</v>
      </c>
      <c r="O168" s="243">
        <v>2</v>
      </c>
      <c r="AA168" s="216">
        <v>12</v>
      </c>
      <c r="AB168" s="216">
        <v>0</v>
      </c>
      <c r="AC168" s="216">
        <v>143</v>
      </c>
      <c r="AZ168" s="216">
        <v>1</v>
      </c>
      <c r="BA168" s="216">
        <f t="shared" ref="BA168:BA178" si="55">IF(AZ168=1,G168,0)</f>
        <v>0</v>
      </c>
      <c r="BB168" s="216">
        <f t="shared" ref="BB168:BB178" si="56">IF(AZ168=2,G168,0)</f>
        <v>0</v>
      </c>
      <c r="BC168" s="216">
        <f t="shared" ref="BC168:BC178" si="57">IF(AZ168=3,G168,0)</f>
        <v>0</v>
      </c>
      <c r="BD168" s="216">
        <f t="shared" ref="BD168:BD178" si="58">IF(AZ168=4,G168,0)</f>
        <v>0</v>
      </c>
      <c r="BE168" s="216">
        <f t="shared" ref="BE168:BE178" si="59">IF(AZ168=5,G168,0)</f>
        <v>0</v>
      </c>
      <c r="CA168" s="243">
        <v>12</v>
      </c>
      <c r="CB168" s="243">
        <v>0</v>
      </c>
    </row>
    <row r="169" spans="1:80" x14ac:dyDescent="0.2">
      <c r="A169" s="244">
        <v>144</v>
      </c>
      <c r="B169" s="245" t="s">
        <v>1359</v>
      </c>
      <c r="C169" s="246" t="s">
        <v>1360</v>
      </c>
      <c r="D169" s="247" t="s">
        <v>93</v>
      </c>
      <c r="E169" s="248">
        <v>1</v>
      </c>
      <c r="F169" s="248">
        <v>0</v>
      </c>
      <c r="G169" s="249">
        <f t="shared" si="52"/>
        <v>0</v>
      </c>
      <c r="H169" s="250">
        <v>214.5</v>
      </c>
      <c r="I169" s="251">
        <f t="shared" si="53"/>
        <v>214.5</v>
      </c>
      <c r="J169" s="250"/>
      <c r="K169" s="251">
        <f t="shared" si="54"/>
        <v>0</v>
      </c>
      <c r="O169" s="243">
        <v>2</v>
      </c>
      <c r="AA169" s="216">
        <v>12</v>
      </c>
      <c r="AB169" s="216">
        <v>0</v>
      </c>
      <c r="AC169" s="216">
        <v>144</v>
      </c>
      <c r="AZ169" s="216">
        <v>1</v>
      </c>
      <c r="BA169" s="216">
        <f t="shared" si="55"/>
        <v>0</v>
      </c>
      <c r="BB169" s="216">
        <f t="shared" si="56"/>
        <v>0</v>
      </c>
      <c r="BC169" s="216">
        <f t="shared" si="57"/>
        <v>0</v>
      </c>
      <c r="BD169" s="216">
        <f t="shared" si="58"/>
        <v>0</v>
      </c>
      <c r="BE169" s="216">
        <f t="shared" si="59"/>
        <v>0</v>
      </c>
      <c r="CA169" s="243">
        <v>12</v>
      </c>
      <c r="CB169" s="243">
        <v>0</v>
      </c>
    </row>
    <row r="170" spans="1:80" x14ac:dyDescent="0.2">
      <c r="A170" s="244">
        <v>145</v>
      </c>
      <c r="B170" s="245" t="s">
        <v>1361</v>
      </c>
      <c r="C170" s="246" t="s">
        <v>1163</v>
      </c>
      <c r="D170" s="247" t="s">
        <v>93</v>
      </c>
      <c r="E170" s="248">
        <v>1</v>
      </c>
      <c r="F170" s="248">
        <v>0</v>
      </c>
      <c r="G170" s="249">
        <f t="shared" si="52"/>
        <v>0</v>
      </c>
      <c r="H170" s="250">
        <v>252.2</v>
      </c>
      <c r="I170" s="251">
        <f t="shared" si="53"/>
        <v>252.2</v>
      </c>
      <c r="J170" s="250"/>
      <c r="K170" s="251">
        <f t="shared" si="54"/>
        <v>0</v>
      </c>
      <c r="O170" s="243">
        <v>2</v>
      </c>
      <c r="AA170" s="216">
        <v>12</v>
      </c>
      <c r="AB170" s="216">
        <v>0</v>
      </c>
      <c r="AC170" s="216">
        <v>145</v>
      </c>
      <c r="AZ170" s="216">
        <v>1</v>
      </c>
      <c r="BA170" s="216">
        <f t="shared" si="55"/>
        <v>0</v>
      </c>
      <c r="BB170" s="216">
        <f t="shared" si="56"/>
        <v>0</v>
      </c>
      <c r="BC170" s="216">
        <f t="shared" si="57"/>
        <v>0</v>
      </c>
      <c r="BD170" s="216">
        <f t="shared" si="58"/>
        <v>0</v>
      </c>
      <c r="BE170" s="216">
        <f t="shared" si="59"/>
        <v>0</v>
      </c>
      <c r="CA170" s="243">
        <v>12</v>
      </c>
      <c r="CB170" s="243">
        <v>0</v>
      </c>
    </row>
    <row r="171" spans="1:80" x14ac:dyDescent="0.2">
      <c r="A171" s="244">
        <v>146</v>
      </c>
      <c r="B171" s="245" t="s">
        <v>1362</v>
      </c>
      <c r="C171" s="246" t="s">
        <v>1363</v>
      </c>
      <c r="D171" s="247" t="s">
        <v>93</v>
      </c>
      <c r="E171" s="248">
        <v>1</v>
      </c>
      <c r="F171" s="248">
        <v>0</v>
      </c>
      <c r="G171" s="249">
        <f t="shared" si="52"/>
        <v>0</v>
      </c>
      <c r="H171" s="250">
        <v>382.2</v>
      </c>
      <c r="I171" s="251">
        <f t="shared" si="53"/>
        <v>382.2</v>
      </c>
      <c r="J171" s="250"/>
      <c r="K171" s="251">
        <f t="shared" si="54"/>
        <v>0</v>
      </c>
      <c r="O171" s="243">
        <v>2</v>
      </c>
      <c r="AA171" s="216">
        <v>12</v>
      </c>
      <c r="AB171" s="216">
        <v>0</v>
      </c>
      <c r="AC171" s="216">
        <v>146</v>
      </c>
      <c r="AZ171" s="216">
        <v>1</v>
      </c>
      <c r="BA171" s="216">
        <f t="shared" si="55"/>
        <v>0</v>
      </c>
      <c r="BB171" s="216">
        <f t="shared" si="56"/>
        <v>0</v>
      </c>
      <c r="BC171" s="216">
        <f t="shared" si="57"/>
        <v>0</v>
      </c>
      <c r="BD171" s="216">
        <f t="shared" si="58"/>
        <v>0</v>
      </c>
      <c r="BE171" s="216">
        <f t="shared" si="59"/>
        <v>0</v>
      </c>
      <c r="CA171" s="243">
        <v>12</v>
      </c>
      <c r="CB171" s="243">
        <v>0</v>
      </c>
    </row>
    <row r="172" spans="1:80" x14ac:dyDescent="0.2">
      <c r="A172" s="244">
        <v>147</v>
      </c>
      <c r="B172" s="245" t="s">
        <v>1364</v>
      </c>
      <c r="C172" s="246" t="s">
        <v>1365</v>
      </c>
      <c r="D172" s="247" t="s">
        <v>93</v>
      </c>
      <c r="E172" s="248">
        <v>1</v>
      </c>
      <c r="F172" s="248">
        <v>0</v>
      </c>
      <c r="G172" s="249">
        <f t="shared" si="52"/>
        <v>0</v>
      </c>
      <c r="H172" s="250">
        <v>669.5</v>
      </c>
      <c r="I172" s="251">
        <f t="shared" si="53"/>
        <v>669.5</v>
      </c>
      <c r="J172" s="250"/>
      <c r="K172" s="251">
        <f t="shared" si="54"/>
        <v>0</v>
      </c>
      <c r="O172" s="243">
        <v>2</v>
      </c>
      <c r="AA172" s="216">
        <v>12</v>
      </c>
      <c r="AB172" s="216">
        <v>0</v>
      </c>
      <c r="AC172" s="216">
        <v>147</v>
      </c>
      <c r="AZ172" s="216">
        <v>1</v>
      </c>
      <c r="BA172" s="216">
        <f t="shared" si="55"/>
        <v>0</v>
      </c>
      <c r="BB172" s="216">
        <f t="shared" si="56"/>
        <v>0</v>
      </c>
      <c r="BC172" s="216">
        <f t="shared" si="57"/>
        <v>0</v>
      </c>
      <c r="BD172" s="216">
        <f t="shared" si="58"/>
        <v>0</v>
      </c>
      <c r="BE172" s="216">
        <f t="shared" si="59"/>
        <v>0</v>
      </c>
      <c r="CA172" s="243">
        <v>12</v>
      </c>
      <c r="CB172" s="243">
        <v>0</v>
      </c>
    </row>
    <row r="173" spans="1:80" x14ac:dyDescent="0.2">
      <c r="A173" s="244">
        <v>148</v>
      </c>
      <c r="B173" s="245" t="s">
        <v>1366</v>
      </c>
      <c r="C173" s="246" t="s">
        <v>1169</v>
      </c>
      <c r="D173" s="247" t="s">
        <v>1135</v>
      </c>
      <c r="E173" s="248">
        <v>2</v>
      </c>
      <c r="F173" s="248">
        <v>0</v>
      </c>
      <c r="G173" s="249">
        <f t="shared" si="52"/>
        <v>0</v>
      </c>
      <c r="H173" s="250">
        <v>176.8</v>
      </c>
      <c r="I173" s="251">
        <f t="shared" si="53"/>
        <v>353.6</v>
      </c>
      <c r="J173" s="250"/>
      <c r="K173" s="251">
        <f t="shared" si="54"/>
        <v>0</v>
      </c>
      <c r="O173" s="243">
        <v>2</v>
      </c>
      <c r="AA173" s="216">
        <v>12</v>
      </c>
      <c r="AB173" s="216">
        <v>0</v>
      </c>
      <c r="AC173" s="216">
        <v>148</v>
      </c>
      <c r="AZ173" s="216">
        <v>1</v>
      </c>
      <c r="BA173" s="216">
        <f t="shared" si="55"/>
        <v>0</v>
      </c>
      <c r="BB173" s="216">
        <f t="shared" si="56"/>
        <v>0</v>
      </c>
      <c r="BC173" s="216">
        <f t="shared" si="57"/>
        <v>0</v>
      </c>
      <c r="BD173" s="216">
        <f t="shared" si="58"/>
        <v>0</v>
      </c>
      <c r="BE173" s="216">
        <f t="shared" si="59"/>
        <v>0</v>
      </c>
      <c r="CA173" s="243">
        <v>12</v>
      </c>
      <c r="CB173" s="243">
        <v>0</v>
      </c>
    </row>
    <row r="174" spans="1:80" x14ac:dyDescent="0.2">
      <c r="A174" s="244">
        <v>149</v>
      </c>
      <c r="B174" s="245" t="s">
        <v>1367</v>
      </c>
      <c r="C174" s="246" t="s">
        <v>1368</v>
      </c>
      <c r="D174" s="247" t="s">
        <v>1135</v>
      </c>
      <c r="E174" s="248">
        <v>16</v>
      </c>
      <c r="F174" s="248">
        <v>0</v>
      </c>
      <c r="G174" s="249">
        <f t="shared" si="52"/>
        <v>0</v>
      </c>
      <c r="H174" s="250">
        <v>1913.6</v>
      </c>
      <c r="I174" s="251">
        <f t="shared" si="53"/>
        <v>30617.599999999999</v>
      </c>
      <c r="J174" s="250"/>
      <c r="K174" s="251">
        <f t="shared" si="54"/>
        <v>0</v>
      </c>
      <c r="O174" s="243">
        <v>2</v>
      </c>
      <c r="AA174" s="216">
        <v>12</v>
      </c>
      <c r="AB174" s="216">
        <v>0</v>
      </c>
      <c r="AC174" s="216">
        <v>149</v>
      </c>
      <c r="AZ174" s="216">
        <v>1</v>
      </c>
      <c r="BA174" s="216">
        <f t="shared" si="55"/>
        <v>0</v>
      </c>
      <c r="BB174" s="216">
        <f t="shared" si="56"/>
        <v>0</v>
      </c>
      <c r="BC174" s="216">
        <f t="shared" si="57"/>
        <v>0</v>
      </c>
      <c r="BD174" s="216">
        <f t="shared" si="58"/>
        <v>0</v>
      </c>
      <c r="BE174" s="216">
        <f t="shared" si="59"/>
        <v>0</v>
      </c>
      <c r="CA174" s="243">
        <v>12</v>
      </c>
      <c r="CB174" s="243">
        <v>0</v>
      </c>
    </row>
    <row r="175" spans="1:80" x14ac:dyDescent="0.2">
      <c r="A175" s="244">
        <v>150</v>
      </c>
      <c r="B175" s="245" t="s">
        <v>1369</v>
      </c>
      <c r="C175" s="246" t="s">
        <v>1370</v>
      </c>
      <c r="D175" s="247" t="s">
        <v>93</v>
      </c>
      <c r="E175" s="248">
        <v>5</v>
      </c>
      <c r="F175" s="248">
        <v>0</v>
      </c>
      <c r="G175" s="249">
        <f t="shared" si="52"/>
        <v>0</v>
      </c>
      <c r="H175" s="250">
        <v>1462.5</v>
      </c>
      <c r="I175" s="251">
        <f t="shared" si="53"/>
        <v>7312.5</v>
      </c>
      <c r="J175" s="250"/>
      <c r="K175" s="251">
        <f t="shared" si="54"/>
        <v>0</v>
      </c>
      <c r="O175" s="243">
        <v>2</v>
      </c>
      <c r="AA175" s="216">
        <v>12</v>
      </c>
      <c r="AB175" s="216">
        <v>0</v>
      </c>
      <c r="AC175" s="216">
        <v>150</v>
      </c>
      <c r="AZ175" s="216">
        <v>1</v>
      </c>
      <c r="BA175" s="216">
        <f t="shared" si="55"/>
        <v>0</v>
      </c>
      <c r="BB175" s="216">
        <f t="shared" si="56"/>
        <v>0</v>
      </c>
      <c r="BC175" s="216">
        <f t="shared" si="57"/>
        <v>0</v>
      </c>
      <c r="BD175" s="216">
        <f t="shared" si="58"/>
        <v>0</v>
      </c>
      <c r="BE175" s="216">
        <f t="shared" si="59"/>
        <v>0</v>
      </c>
      <c r="CA175" s="243">
        <v>12</v>
      </c>
      <c r="CB175" s="243">
        <v>0</v>
      </c>
    </row>
    <row r="176" spans="1:80" x14ac:dyDescent="0.2">
      <c r="A176" s="244">
        <v>151</v>
      </c>
      <c r="B176" s="245" t="s">
        <v>1371</v>
      </c>
      <c r="C176" s="246" t="s">
        <v>1372</v>
      </c>
      <c r="D176" s="247" t="s">
        <v>93</v>
      </c>
      <c r="E176" s="248">
        <v>1</v>
      </c>
      <c r="F176" s="248">
        <v>0</v>
      </c>
      <c r="G176" s="249">
        <f t="shared" si="52"/>
        <v>0</v>
      </c>
      <c r="H176" s="250">
        <v>253.5</v>
      </c>
      <c r="I176" s="251">
        <f t="shared" si="53"/>
        <v>253.5</v>
      </c>
      <c r="J176" s="250"/>
      <c r="K176" s="251">
        <f t="shared" si="54"/>
        <v>0</v>
      </c>
      <c r="O176" s="243">
        <v>2</v>
      </c>
      <c r="AA176" s="216">
        <v>12</v>
      </c>
      <c r="AB176" s="216">
        <v>0</v>
      </c>
      <c r="AC176" s="216">
        <v>151</v>
      </c>
      <c r="AZ176" s="216">
        <v>1</v>
      </c>
      <c r="BA176" s="216">
        <f t="shared" si="55"/>
        <v>0</v>
      </c>
      <c r="BB176" s="216">
        <f t="shared" si="56"/>
        <v>0</v>
      </c>
      <c r="BC176" s="216">
        <f t="shared" si="57"/>
        <v>0</v>
      </c>
      <c r="BD176" s="216">
        <f t="shared" si="58"/>
        <v>0</v>
      </c>
      <c r="BE176" s="216">
        <f t="shared" si="59"/>
        <v>0</v>
      </c>
      <c r="CA176" s="243">
        <v>12</v>
      </c>
      <c r="CB176" s="243">
        <v>0</v>
      </c>
    </row>
    <row r="177" spans="1:80" x14ac:dyDescent="0.2">
      <c r="A177" s="244">
        <v>152</v>
      </c>
      <c r="B177" s="245" t="s">
        <v>1373</v>
      </c>
      <c r="C177" s="246" t="s">
        <v>1374</v>
      </c>
      <c r="D177" s="247" t="s">
        <v>93</v>
      </c>
      <c r="E177" s="248">
        <v>1</v>
      </c>
      <c r="F177" s="248">
        <v>0</v>
      </c>
      <c r="G177" s="249">
        <f t="shared" si="52"/>
        <v>0</v>
      </c>
      <c r="H177" s="250">
        <v>280.8</v>
      </c>
      <c r="I177" s="251">
        <f t="shared" si="53"/>
        <v>280.8</v>
      </c>
      <c r="J177" s="250"/>
      <c r="K177" s="251">
        <f t="shared" si="54"/>
        <v>0</v>
      </c>
      <c r="O177" s="243">
        <v>2</v>
      </c>
      <c r="AA177" s="216">
        <v>12</v>
      </c>
      <c r="AB177" s="216">
        <v>0</v>
      </c>
      <c r="AC177" s="216">
        <v>152</v>
      </c>
      <c r="AZ177" s="216">
        <v>1</v>
      </c>
      <c r="BA177" s="216">
        <f t="shared" si="55"/>
        <v>0</v>
      </c>
      <c r="BB177" s="216">
        <f t="shared" si="56"/>
        <v>0</v>
      </c>
      <c r="BC177" s="216">
        <f t="shared" si="57"/>
        <v>0</v>
      </c>
      <c r="BD177" s="216">
        <f t="shared" si="58"/>
        <v>0</v>
      </c>
      <c r="BE177" s="216">
        <f t="shared" si="59"/>
        <v>0</v>
      </c>
      <c r="CA177" s="243">
        <v>12</v>
      </c>
      <c r="CB177" s="243">
        <v>0</v>
      </c>
    </row>
    <row r="178" spans="1:80" x14ac:dyDescent="0.2">
      <c r="A178" s="244">
        <v>153</v>
      </c>
      <c r="B178" s="245" t="s">
        <v>1375</v>
      </c>
      <c r="C178" s="246" t="s">
        <v>1279</v>
      </c>
      <c r="D178" s="247" t="s">
        <v>149</v>
      </c>
      <c r="E178" s="248">
        <v>2</v>
      </c>
      <c r="F178" s="248">
        <v>0</v>
      </c>
      <c r="G178" s="249">
        <f t="shared" si="52"/>
        <v>0</v>
      </c>
      <c r="H178" s="250">
        <v>640</v>
      </c>
      <c r="I178" s="251">
        <f t="shared" si="53"/>
        <v>1280</v>
      </c>
      <c r="J178" s="250"/>
      <c r="K178" s="251">
        <f t="shared" si="54"/>
        <v>0</v>
      </c>
      <c r="O178" s="243">
        <v>2</v>
      </c>
      <c r="AA178" s="216">
        <v>12</v>
      </c>
      <c r="AB178" s="216">
        <v>0</v>
      </c>
      <c r="AC178" s="216">
        <v>153</v>
      </c>
      <c r="AZ178" s="216">
        <v>1</v>
      </c>
      <c r="BA178" s="216">
        <f t="shared" si="55"/>
        <v>0</v>
      </c>
      <c r="BB178" s="216">
        <f t="shared" si="56"/>
        <v>0</v>
      </c>
      <c r="BC178" s="216">
        <f t="shared" si="57"/>
        <v>0</v>
      </c>
      <c r="BD178" s="216">
        <f t="shared" si="58"/>
        <v>0</v>
      </c>
      <c r="BE178" s="216">
        <f t="shared" si="59"/>
        <v>0</v>
      </c>
      <c r="CA178" s="243">
        <v>12</v>
      </c>
      <c r="CB178" s="243">
        <v>0</v>
      </c>
    </row>
    <row r="179" spans="1:80" x14ac:dyDescent="0.2">
      <c r="A179" s="259"/>
      <c r="B179" s="260" t="s">
        <v>94</v>
      </c>
      <c r="C179" s="261" t="s">
        <v>1356</v>
      </c>
      <c r="D179" s="262"/>
      <c r="E179" s="263"/>
      <c r="F179" s="264"/>
      <c r="G179" s="265">
        <f>SUM(G167:G178)</f>
        <v>0</v>
      </c>
      <c r="H179" s="266"/>
      <c r="I179" s="267">
        <f>SUM(I167:I178)</f>
        <v>45880.4</v>
      </c>
      <c r="J179" s="266"/>
      <c r="K179" s="267">
        <f>SUM(K167:K178)</f>
        <v>0</v>
      </c>
      <c r="O179" s="243">
        <v>4</v>
      </c>
      <c r="BA179" s="268">
        <f>SUM(BA167:BA178)</f>
        <v>0</v>
      </c>
      <c r="BB179" s="268">
        <f>SUM(BB167:BB178)</f>
        <v>0</v>
      </c>
      <c r="BC179" s="268">
        <f>SUM(BC167:BC178)</f>
        <v>0</v>
      </c>
      <c r="BD179" s="268">
        <f>SUM(BD167:BD178)</f>
        <v>0</v>
      </c>
      <c r="BE179" s="268">
        <f>SUM(BE167:BE178)</f>
        <v>0</v>
      </c>
    </row>
    <row r="180" spans="1:80" x14ac:dyDescent="0.2">
      <c r="A180" s="233" t="s">
        <v>90</v>
      </c>
      <c r="B180" s="234" t="s">
        <v>1376</v>
      </c>
      <c r="C180" s="235" t="s">
        <v>1377</v>
      </c>
      <c r="D180" s="236"/>
      <c r="E180" s="237"/>
      <c r="F180" s="237"/>
      <c r="G180" s="238"/>
      <c r="H180" s="239"/>
      <c r="I180" s="240"/>
      <c r="J180" s="241"/>
      <c r="K180" s="242"/>
      <c r="O180" s="243">
        <v>1</v>
      </c>
    </row>
    <row r="181" spans="1:80" ht="22.5" x14ac:dyDescent="0.2">
      <c r="A181" s="244">
        <v>154</v>
      </c>
      <c r="B181" s="245" t="s">
        <v>1379</v>
      </c>
      <c r="C181" s="246" t="s">
        <v>1358</v>
      </c>
      <c r="D181" s="247" t="s">
        <v>93</v>
      </c>
      <c r="E181" s="248">
        <v>1</v>
      </c>
      <c r="F181" s="248">
        <v>0</v>
      </c>
      <c r="G181" s="249">
        <f t="shared" ref="G181:G191" si="60">E181*F181</f>
        <v>0</v>
      </c>
      <c r="H181" s="250">
        <v>639.6</v>
      </c>
      <c r="I181" s="251">
        <f t="shared" ref="I181:I191" si="61">E181*H181</f>
        <v>639.6</v>
      </c>
      <c r="J181" s="250"/>
      <c r="K181" s="251">
        <f t="shared" ref="K181:K191" si="62">E181*J181</f>
        <v>0</v>
      </c>
      <c r="O181" s="243">
        <v>2</v>
      </c>
      <c r="AA181" s="216">
        <v>12</v>
      </c>
      <c r="AB181" s="216">
        <v>0</v>
      </c>
      <c r="AC181" s="216">
        <v>154</v>
      </c>
      <c r="AZ181" s="216">
        <v>1</v>
      </c>
      <c r="BA181" s="216">
        <f t="shared" ref="BA181:BA191" si="63">IF(AZ181=1,G181,0)</f>
        <v>0</v>
      </c>
      <c r="BB181" s="216">
        <f t="shared" ref="BB181:BB191" si="64">IF(AZ181=2,G181,0)</f>
        <v>0</v>
      </c>
      <c r="BC181" s="216">
        <f t="shared" ref="BC181:BC191" si="65">IF(AZ181=3,G181,0)</f>
        <v>0</v>
      </c>
      <c r="BD181" s="216">
        <f t="shared" ref="BD181:BD191" si="66">IF(AZ181=4,G181,0)</f>
        <v>0</v>
      </c>
      <c r="BE181" s="216">
        <f t="shared" ref="BE181:BE191" si="67">IF(AZ181=5,G181,0)</f>
        <v>0</v>
      </c>
      <c r="CA181" s="243">
        <v>12</v>
      </c>
      <c r="CB181" s="243">
        <v>0</v>
      </c>
    </row>
    <row r="182" spans="1:80" x14ac:dyDescent="0.2">
      <c r="A182" s="244">
        <v>155</v>
      </c>
      <c r="B182" s="245" t="s">
        <v>1380</v>
      </c>
      <c r="C182" s="246" t="s">
        <v>1360</v>
      </c>
      <c r="D182" s="247" t="s">
        <v>93</v>
      </c>
      <c r="E182" s="248">
        <v>1</v>
      </c>
      <c r="F182" s="248">
        <v>0</v>
      </c>
      <c r="G182" s="249">
        <f t="shared" si="60"/>
        <v>0</v>
      </c>
      <c r="H182" s="250">
        <v>32.200000000000003</v>
      </c>
      <c r="I182" s="251">
        <f t="shared" si="61"/>
        <v>32.200000000000003</v>
      </c>
      <c r="J182" s="250"/>
      <c r="K182" s="251">
        <f t="shared" si="62"/>
        <v>0</v>
      </c>
      <c r="O182" s="243">
        <v>2</v>
      </c>
      <c r="AA182" s="216">
        <v>12</v>
      </c>
      <c r="AB182" s="216">
        <v>0</v>
      </c>
      <c r="AC182" s="216">
        <v>155</v>
      </c>
      <c r="AZ182" s="216">
        <v>1</v>
      </c>
      <c r="BA182" s="216">
        <f t="shared" si="63"/>
        <v>0</v>
      </c>
      <c r="BB182" s="216">
        <f t="shared" si="64"/>
        <v>0</v>
      </c>
      <c r="BC182" s="216">
        <f t="shared" si="65"/>
        <v>0</v>
      </c>
      <c r="BD182" s="216">
        <f t="shared" si="66"/>
        <v>0</v>
      </c>
      <c r="BE182" s="216">
        <f t="shared" si="67"/>
        <v>0</v>
      </c>
      <c r="CA182" s="243">
        <v>12</v>
      </c>
      <c r="CB182" s="243">
        <v>0</v>
      </c>
    </row>
    <row r="183" spans="1:80" x14ac:dyDescent="0.2">
      <c r="A183" s="244">
        <v>156</v>
      </c>
      <c r="B183" s="245" t="s">
        <v>1381</v>
      </c>
      <c r="C183" s="246" t="s">
        <v>1163</v>
      </c>
      <c r="D183" s="247" t="s">
        <v>93</v>
      </c>
      <c r="E183" s="248">
        <v>1</v>
      </c>
      <c r="F183" s="248">
        <v>0</v>
      </c>
      <c r="G183" s="249">
        <f t="shared" si="60"/>
        <v>0</v>
      </c>
      <c r="H183" s="250">
        <v>37.799999999999997</v>
      </c>
      <c r="I183" s="251">
        <f t="shared" si="61"/>
        <v>37.799999999999997</v>
      </c>
      <c r="J183" s="250"/>
      <c r="K183" s="251">
        <f t="shared" si="62"/>
        <v>0</v>
      </c>
      <c r="O183" s="243">
        <v>2</v>
      </c>
      <c r="AA183" s="216">
        <v>12</v>
      </c>
      <c r="AB183" s="216">
        <v>0</v>
      </c>
      <c r="AC183" s="216">
        <v>156</v>
      </c>
      <c r="AZ183" s="216">
        <v>1</v>
      </c>
      <c r="BA183" s="216">
        <f t="shared" si="63"/>
        <v>0</v>
      </c>
      <c r="BB183" s="216">
        <f t="shared" si="64"/>
        <v>0</v>
      </c>
      <c r="BC183" s="216">
        <f t="shared" si="65"/>
        <v>0</v>
      </c>
      <c r="BD183" s="216">
        <f t="shared" si="66"/>
        <v>0</v>
      </c>
      <c r="BE183" s="216">
        <f t="shared" si="67"/>
        <v>0</v>
      </c>
      <c r="CA183" s="243">
        <v>12</v>
      </c>
      <c r="CB183" s="243">
        <v>0</v>
      </c>
    </row>
    <row r="184" spans="1:80" x14ac:dyDescent="0.2">
      <c r="A184" s="244">
        <v>157</v>
      </c>
      <c r="B184" s="245" t="s">
        <v>1382</v>
      </c>
      <c r="C184" s="246" t="s">
        <v>1363</v>
      </c>
      <c r="D184" s="247" t="s">
        <v>93</v>
      </c>
      <c r="E184" s="248">
        <v>1</v>
      </c>
      <c r="F184" s="248">
        <v>0</v>
      </c>
      <c r="G184" s="249">
        <f t="shared" si="60"/>
        <v>0</v>
      </c>
      <c r="H184" s="250">
        <v>57.3</v>
      </c>
      <c r="I184" s="251">
        <f t="shared" si="61"/>
        <v>57.3</v>
      </c>
      <c r="J184" s="250"/>
      <c r="K184" s="251">
        <f t="shared" si="62"/>
        <v>0</v>
      </c>
      <c r="O184" s="243">
        <v>2</v>
      </c>
      <c r="AA184" s="216">
        <v>12</v>
      </c>
      <c r="AB184" s="216">
        <v>0</v>
      </c>
      <c r="AC184" s="216">
        <v>157</v>
      </c>
      <c r="AZ184" s="216">
        <v>1</v>
      </c>
      <c r="BA184" s="216">
        <f t="shared" si="63"/>
        <v>0</v>
      </c>
      <c r="BB184" s="216">
        <f t="shared" si="64"/>
        <v>0</v>
      </c>
      <c r="BC184" s="216">
        <f t="shared" si="65"/>
        <v>0</v>
      </c>
      <c r="BD184" s="216">
        <f t="shared" si="66"/>
        <v>0</v>
      </c>
      <c r="BE184" s="216">
        <f t="shared" si="67"/>
        <v>0</v>
      </c>
      <c r="CA184" s="243">
        <v>12</v>
      </c>
      <c r="CB184" s="243">
        <v>0</v>
      </c>
    </row>
    <row r="185" spans="1:80" x14ac:dyDescent="0.2">
      <c r="A185" s="244">
        <v>158</v>
      </c>
      <c r="B185" s="245" t="s">
        <v>1383</v>
      </c>
      <c r="C185" s="246" t="s">
        <v>1365</v>
      </c>
      <c r="D185" s="247" t="s">
        <v>93</v>
      </c>
      <c r="E185" s="248">
        <v>1</v>
      </c>
      <c r="F185" s="248">
        <v>0</v>
      </c>
      <c r="G185" s="249">
        <f t="shared" si="60"/>
        <v>0</v>
      </c>
      <c r="H185" s="250">
        <v>100.4</v>
      </c>
      <c r="I185" s="251">
        <f t="shared" si="61"/>
        <v>100.4</v>
      </c>
      <c r="J185" s="250"/>
      <c r="K185" s="251">
        <f t="shared" si="62"/>
        <v>0</v>
      </c>
      <c r="O185" s="243">
        <v>2</v>
      </c>
      <c r="AA185" s="216">
        <v>12</v>
      </c>
      <c r="AB185" s="216">
        <v>0</v>
      </c>
      <c r="AC185" s="216">
        <v>158</v>
      </c>
      <c r="AZ185" s="216">
        <v>1</v>
      </c>
      <c r="BA185" s="216">
        <f t="shared" si="63"/>
        <v>0</v>
      </c>
      <c r="BB185" s="216">
        <f t="shared" si="64"/>
        <v>0</v>
      </c>
      <c r="BC185" s="216">
        <f t="shared" si="65"/>
        <v>0</v>
      </c>
      <c r="BD185" s="216">
        <f t="shared" si="66"/>
        <v>0</v>
      </c>
      <c r="BE185" s="216">
        <f t="shared" si="67"/>
        <v>0</v>
      </c>
      <c r="CA185" s="243">
        <v>12</v>
      </c>
      <c r="CB185" s="243">
        <v>0</v>
      </c>
    </row>
    <row r="186" spans="1:80" x14ac:dyDescent="0.2">
      <c r="A186" s="244">
        <v>159</v>
      </c>
      <c r="B186" s="245" t="s">
        <v>1384</v>
      </c>
      <c r="C186" s="246" t="s">
        <v>1169</v>
      </c>
      <c r="D186" s="247" t="s">
        <v>1135</v>
      </c>
      <c r="E186" s="248">
        <v>2</v>
      </c>
      <c r="F186" s="248">
        <v>0</v>
      </c>
      <c r="G186" s="249">
        <f t="shared" si="60"/>
        <v>0</v>
      </c>
      <c r="H186" s="250">
        <v>44.2</v>
      </c>
      <c r="I186" s="251">
        <f t="shared" si="61"/>
        <v>88.4</v>
      </c>
      <c r="J186" s="250"/>
      <c r="K186" s="251">
        <f t="shared" si="62"/>
        <v>0</v>
      </c>
      <c r="O186" s="243">
        <v>2</v>
      </c>
      <c r="AA186" s="216">
        <v>12</v>
      </c>
      <c r="AB186" s="216">
        <v>0</v>
      </c>
      <c r="AC186" s="216">
        <v>159</v>
      </c>
      <c r="AZ186" s="216">
        <v>1</v>
      </c>
      <c r="BA186" s="216">
        <f t="shared" si="63"/>
        <v>0</v>
      </c>
      <c r="BB186" s="216">
        <f t="shared" si="64"/>
        <v>0</v>
      </c>
      <c r="BC186" s="216">
        <f t="shared" si="65"/>
        <v>0</v>
      </c>
      <c r="BD186" s="216">
        <f t="shared" si="66"/>
        <v>0</v>
      </c>
      <c r="BE186" s="216">
        <f t="shared" si="67"/>
        <v>0</v>
      </c>
      <c r="CA186" s="243">
        <v>12</v>
      </c>
      <c r="CB186" s="243">
        <v>0</v>
      </c>
    </row>
    <row r="187" spans="1:80" x14ac:dyDescent="0.2">
      <c r="A187" s="244">
        <v>160</v>
      </c>
      <c r="B187" s="245" t="s">
        <v>1385</v>
      </c>
      <c r="C187" s="246" t="s">
        <v>1368</v>
      </c>
      <c r="D187" s="247" t="s">
        <v>1135</v>
      </c>
      <c r="E187" s="248">
        <v>16</v>
      </c>
      <c r="F187" s="248">
        <v>0</v>
      </c>
      <c r="G187" s="249">
        <f t="shared" si="60"/>
        <v>0</v>
      </c>
      <c r="H187" s="250">
        <v>478.4</v>
      </c>
      <c r="I187" s="251">
        <f t="shared" si="61"/>
        <v>7654.4</v>
      </c>
      <c r="J187" s="250"/>
      <c r="K187" s="251">
        <f t="shared" si="62"/>
        <v>0</v>
      </c>
      <c r="O187" s="243">
        <v>2</v>
      </c>
      <c r="AA187" s="216">
        <v>12</v>
      </c>
      <c r="AB187" s="216">
        <v>0</v>
      </c>
      <c r="AC187" s="216">
        <v>160</v>
      </c>
      <c r="AZ187" s="216">
        <v>1</v>
      </c>
      <c r="BA187" s="216">
        <f t="shared" si="63"/>
        <v>0</v>
      </c>
      <c r="BB187" s="216">
        <f t="shared" si="64"/>
        <v>0</v>
      </c>
      <c r="BC187" s="216">
        <f t="shared" si="65"/>
        <v>0</v>
      </c>
      <c r="BD187" s="216">
        <f t="shared" si="66"/>
        <v>0</v>
      </c>
      <c r="BE187" s="216">
        <f t="shared" si="67"/>
        <v>0</v>
      </c>
      <c r="CA187" s="243">
        <v>12</v>
      </c>
      <c r="CB187" s="243">
        <v>0</v>
      </c>
    </row>
    <row r="188" spans="1:80" x14ac:dyDescent="0.2">
      <c r="A188" s="244">
        <v>161</v>
      </c>
      <c r="B188" s="245" t="s">
        <v>1386</v>
      </c>
      <c r="C188" s="246" t="s">
        <v>1370</v>
      </c>
      <c r="D188" s="247" t="s">
        <v>93</v>
      </c>
      <c r="E188" s="248">
        <v>5</v>
      </c>
      <c r="F188" s="248">
        <v>0</v>
      </c>
      <c r="G188" s="249">
        <f t="shared" si="60"/>
        <v>0</v>
      </c>
      <c r="H188" s="250">
        <v>365.5</v>
      </c>
      <c r="I188" s="251">
        <f t="shared" si="61"/>
        <v>1827.5</v>
      </c>
      <c r="J188" s="250"/>
      <c r="K188" s="251">
        <f t="shared" si="62"/>
        <v>0</v>
      </c>
      <c r="O188" s="243">
        <v>2</v>
      </c>
      <c r="AA188" s="216">
        <v>12</v>
      </c>
      <c r="AB188" s="216">
        <v>0</v>
      </c>
      <c r="AC188" s="216">
        <v>161</v>
      </c>
      <c r="AZ188" s="216">
        <v>1</v>
      </c>
      <c r="BA188" s="216">
        <f t="shared" si="63"/>
        <v>0</v>
      </c>
      <c r="BB188" s="216">
        <f t="shared" si="64"/>
        <v>0</v>
      </c>
      <c r="BC188" s="216">
        <f t="shared" si="65"/>
        <v>0</v>
      </c>
      <c r="BD188" s="216">
        <f t="shared" si="66"/>
        <v>0</v>
      </c>
      <c r="BE188" s="216">
        <f t="shared" si="67"/>
        <v>0</v>
      </c>
      <c r="CA188" s="243">
        <v>12</v>
      </c>
      <c r="CB188" s="243">
        <v>0</v>
      </c>
    </row>
    <row r="189" spans="1:80" x14ac:dyDescent="0.2">
      <c r="A189" s="244">
        <v>162</v>
      </c>
      <c r="B189" s="245" t="s">
        <v>1387</v>
      </c>
      <c r="C189" s="246" t="s">
        <v>1372</v>
      </c>
      <c r="D189" s="247" t="s">
        <v>93</v>
      </c>
      <c r="E189" s="248">
        <v>1</v>
      </c>
      <c r="F189" s="248">
        <v>0</v>
      </c>
      <c r="G189" s="249">
        <f t="shared" si="60"/>
        <v>0</v>
      </c>
      <c r="H189" s="250">
        <v>63.4</v>
      </c>
      <c r="I189" s="251">
        <f t="shared" si="61"/>
        <v>63.4</v>
      </c>
      <c r="J189" s="250"/>
      <c r="K189" s="251">
        <f t="shared" si="62"/>
        <v>0</v>
      </c>
      <c r="O189" s="243">
        <v>2</v>
      </c>
      <c r="AA189" s="216">
        <v>12</v>
      </c>
      <c r="AB189" s="216">
        <v>0</v>
      </c>
      <c r="AC189" s="216">
        <v>162</v>
      </c>
      <c r="AZ189" s="216">
        <v>1</v>
      </c>
      <c r="BA189" s="216">
        <f t="shared" si="63"/>
        <v>0</v>
      </c>
      <c r="BB189" s="216">
        <f t="shared" si="64"/>
        <v>0</v>
      </c>
      <c r="BC189" s="216">
        <f t="shared" si="65"/>
        <v>0</v>
      </c>
      <c r="BD189" s="216">
        <f t="shared" si="66"/>
        <v>0</v>
      </c>
      <c r="BE189" s="216">
        <f t="shared" si="67"/>
        <v>0</v>
      </c>
      <c r="CA189" s="243">
        <v>12</v>
      </c>
      <c r="CB189" s="243">
        <v>0</v>
      </c>
    </row>
    <row r="190" spans="1:80" x14ac:dyDescent="0.2">
      <c r="A190" s="244">
        <v>163</v>
      </c>
      <c r="B190" s="245" t="s">
        <v>1388</v>
      </c>
      <c r="C190" s="246" t="s">
        <v>1374</v>
      </c>
      <c r="D190" s="247" t="s">
        <v>93</v>
      </c>
      <c r="E190" s="248">
        <v>1</v>
      </c>
      <c r="F190" s="248">
        <v>0</v>
      </c>
      <c r="G190" s="249">
        <f t="shared" si="60"/>
        <v>0</v>
      </c>
      <c r="H190" s="250">
        <v>70.2</v>
      </c>
      <c r="I190" s="251">
        <f t="shared" si="61"/>
        <v>70.2</v>
      </c>
      <c r="J190" s="250"/>
      <c r="K190" s="251">
        <f t="shared" si="62"/>
        <v>0</v>
      </c>
      <c r="O190" s="243">
        <v>2</v>
      </c>
      <c r="AA190" s="216">
        <v>12</v>
      </c>
      <c r="AB190" s="216">
        <v>0</v>
      </c>
      <c r="AC190" s="216">
        <v>163</v>
      </c>
      <c r="AZ190" s="216">
        <v>1</v>
      </c>
      <c r="BA190" s="216">
        <f t="shared" si="63"/>
        <v>0</v>
      </c>
      <c r="BB190" s="216">
        <f t="shared" si="64"/>
        <v>0</v>
      </c>
      <c r="BC190" s="216">
        <f t="shared" si="65"/>
        <v>0</v>
      </c>
      <c r="BD190" s="216">
        <f t="shared" si="66"/>
        <v>0</v>
      </c>
      <c r="BE190" s="216">
        <f t="shared" si="67"/>
        <v>0</v>
      </c>
      <c r="CA190" s="243">
        <v>12</v>
      </c>
      <c r="CB190" s="243">
        <v>0</v>
      </c>
    </row>
    <row r="191" spans="1:80" x14ac:dyDescent="0.2">
      <c r="A191" s="244">
        <v>164</v>
      </c>
      <c r="B191" s="245" t="s">
        <v>1389</v>
      </c>
      <c r="C191" s="246" t="s">
        <v>1279</v>
      </c>
      <c r="D191" s="247" t="s">
        <v>149</v>
      </c>
      <c r="E191" s="248">
        <v>2</v>
      </c>
      <c r="F191" s="248">
        <v>0</v>
      </c>
      <c r="G191" s="249">
        <f t="shared" si="60"/>
        <v>0</v>
      </c>
      <c r="H191" s="250">
        <v>96</v>
      </c>
      <c r="I191" s="251">
        <f t="shared" si="61"/>
        <v>192</v>
      </c>
      <c r="J191" s="250"/>
      <c r="K191" s="251">
        <f t="shared" si="62"/>
        <v>0</v>
      </c>
      <c r="O191" s="243">
        <v>2</v>
      </c>
      <c r="AA191" s="216">
        <v>12</v>
      </c>
      <c r="AB191" s="216">
        <v>0</v>
      </c>
      <c r="AC191" s="216">
        <v>164</v>
      </c>
      <c r="AZ191" s="216">
        <v>1</v>
      </c>
      <c r="BA191" s="216">
        <f t="shared" si="63"/>
        <v>0</v>
      </c>
      <c r="BB191" s="216">
        <f t="shared" si="64"/>
        <v>0</v>
      </c>
      <c r="BC191" s="216">
        <f t="shared" si="65"/>
        <v>0</v>
      </c>
      <c r="BD191" s="216">
        <f t="shared" si="66"/>
        <v>0</v>
      </c>
      <c r="BE191" s="216">
        <f t="shared" si="67"/>
        <v>0</v>
      </c>
      <c r="CA191" s="243">
        <v>12</v>
      </c>
      <c r="CB191" s="243">
        <v>0</v>
      </c>
    </row>
    <row r="192" spans="1:80" x14ac:dyDescent="0.2">
      <c r="A192" s="259"/>
      <c r="B192" s="260" t="s">
        <v>94</v>
      </c>
      <c r="C192" s="261" t="s">
        <v>1378</v>
      </c>
      <c r="D192" s="262"/>
      <c r="E192" s="263"/>
      <c r="F192" s="264"/>
      <c r="G192" s="265">
        <f>SUM(G180:G191)</f>
        <v>0</v>
      </c>
      <c r="H192" s="266"/>
      <c r="I192" s="267">
        <f>SUM(I180:I191)</f>
        <v>10763.2</v>
      </c>
      <c r="J192" s="266"/>
      <c r="K192" s="267">
        <f>SUM(K180:K191)</f>
        <v>0</v>
      </c>
      <c r="O192" s="243">
        <v>4</v>
      </c>
      <c r="BA192" s="268">
        <f>SUM(BA180:BA191)</f>
        <v>0</v>
      </c>
      <c r="BB192" s="268">
        <f>SUM(BB180:BB191)</f>
        <v>0</v>
      </c>
      <c r="BC192" s="268">
        <f>SUM(BC180:BC191)</f>
        <v>0</v>
      </c>
      <c r="BD192" s="268">
        <f>SUM(BD180:BD191)</f>
        <v>0</v>
      </c>
      <c r="BE192" s="268">
        <f>SUM(BE180:BE191)</f>
        <v>0</v>
      </c>
    </row>
    <row r="193" spans="1:80" x14ac:dyDescent="0.2">
      <c r="A193" s="233" t="s">
        <v>90</v>
      </c>
      <c r="B193" s="234" t="s">
        <v>1390</v>
      </c>
      <c r="C193" s="235" t="s">
        <v>1391</v>
      </c>
      <c r="D193" s="236"/>
      <c r="E193" s="237"/>
      <c r="F193" s="237"/>
      <c r="G193" s="238"/>
      <c r="H193" s="239"/>
      <c r="I193" s="240"/>
      <c r="J193" s="241"/>
      <c r="K193" s="242"/>
      <c r="O193" s="243">
        <v>1</v>
      </c>
    </row>
    <row r="194" spans="1:80" ht="22.5" x14ac:dyDescent="0.2">
      <c r="A194" s="244">
        <v>165</v>
      </c>
      <c r="B194" s="245" t="s">
        <v>1393</v>
      </c>
      <c r="C194" s="246" t="s">
        <v>1358</v>
      </c>
      <c r="D194" s="247" t="s">
        <v>93</v>
      </c>
      <c r="E194" s="248">
        <v>2</v>
      </c>
      <c r="F194" s="248">
        <v>0</v>
      </c>
      <c r="G194" s="249">
        <f t="shared" ref="G194:G210" si="68">E194*F194</f>
        <v>0</v>
      </c>
      <c r="H194" s="250">
        <v>8528</v>
      </c>
      <c r="I194" s="251">
        <f t="shared" ref="I194:I210" si="69">E194*H194</f>
        <v>17056</v>
      </c>
      <c r="J194" s="250"/>
      <c r="K194" s="251">
        <f t="shared" ref="K194:K210" si="70">E194*J194</f>
        <v>0</v>
      </c>
      <c r="O194" s="243">
        <v>2</v>
      </c>
      <c r="AA194" s="216">
        <v>12</v>
      </c>
      <c r="AB194" s="216">
        <v>0</v>
      </c>
      <c r="AC194" s="216">
        <v>165</v>
      </c>
      <c r="AZ194" s="216">
        <v>1</v>
      </c>
      <c r="BA194" s="216">
        <f t="shared" ref="BA194:BA210" si="71">IF(AZ194=1,G194,0)</f>
        <v>0</v>
      </c>
      <c r="BB194" s="216">
        <f t="shared" ref="BB194:BB210" si="72">IF(AZ194=2,G194,0)</f>
        <v>0</v>
      </c>
      <c r="BC194" s="216">
        <f t="shared" ref="BC194:BC210" si="73">IF(AZ194=3,G194,0)</f>
        <v>0</v>
      </c>
      <c r="BD194" s="216">
        <f t="shared" ref="BD194:BD210" si="74">IF(AZ194=4,G194,0)</f>
        <v>0</v>
      </c>
      <c r="BE194" s="216">
        <f t="shared" ref="BE194:BE210" si="75">IF(AZ194=5,G194,0)</f>
        <v>0</v>
      </c>
      <c r="CA194" s="243">
        <v>12</v>
      </c>
      <c r="CB194" s="243">
        <v>0</v>
      </c>
    </row>
    <row r="195" spans="1:80" x14ac:dyDescent="0.2">
      <c r="A195" s="244">
        <v>166</v>
      </c>
      <c r="B195" s="245" t="s">
        <v>1394</v>
      </c>
      <c r="C195" s="246" t="s">
        <v>1360</v>
      </c>
      <c r="D195" s="247" t="s">
        <v>93</v>
      </c>
      <c r="E195" s="248">
        <v>2</v>
      </c>
      <c r="F195" s="248">
        <v>0</v>
      </c>
      <c r="G195" s="249">
        <f t="shared" si="68"/>
        <v>0</v>
      </c>
      <c r="H195" s="250">
        <v>429</v>
      </c>
      <c r="I195" s="251">
        <f t="shared" si="69"/>
        <v>858</v>
      </c>
      <c r="J195" s="250"/>
      <c r="K195" s="251">
        <f t="shared" si="70"/>
        <v>0</v>
      </c>
      <c r="O195" s="243">
        <v>2</v>
      </c>
      <c r="AA195" s="216">
        <v>12</v>
      </c>
      <c r="AB195" s="216">
        <v>0</v>
      </c>
      <c r="AC195" s="216">
        <v>166</v>
      </c>
      <c r="AZ195" s="216">
        <v>1</v>
      </c>
      <c r="BA195" s="216">
        <f t="shared" si="71"/>
        <v>0</v>
      </c>
      <c r="BB195" s="216">
        <f t="shared" si="72"/>
        <v>0</v>
      </c>
      <c r="BC195" s="216">
        <f t="shared" si="73"/>
        <v>0</v>
      </c>
      <c r="BD195" s="216">
        <f t="shared" si="74"/>
        <v>0</v>
      </c>
      <c r="BE195" s="216">
        <f t="shared" si="75"/>
        <v>0</v>
      </c>
      <c r="CA195" s="243">
        <v>12</v>
      </c>
      <c r="CB195" s="243">
        <v>0</v>
      </c>
    </row>
    <row r="196" spans="1:80" x14ac:dyDescent="0.2">
      <c r="A196" s="244">
        <v>167</v>
      </c>
      <c r="B196" s="245" t="s">
        <v>1395</v>
      </c>
      <c r="C196" s="246" t="s">
        <v>1163</v>
      </c>
      <c r="D196" s="247" t="s">
        <v>93</v>
      </c>
      <c r="E196" s="248">
        <v>9</v>
      </c>
      <c r="F196" s="248">
        <v>0</v>
      </c>
      <c r="G196" s="249">
        <f t="shared" si="68"/>
        <v>0</v>
      </c>
      <c r="H196" s="250">
        <v>2269.8000000000002</v>
      </c>
      <c r="I196" s="251">
        <f t="shared" si="69"/>
        <v>20428.2</v>
      </c>
      <c r="J196" s="250"/>
      <c r="K196" s="251">
        <f t="shared" si="70"/>
        <v>0</v>
      </c>
      <c r="O196" s="243">
        <v>2</v>
      </c>
      <c r="AA196" s="216">
        <v>12</v>
      </c>
      <c r="AB196" s="216">
        <v>0</v>
      </c>
      <c r="AC196" s="216">
        <v>167</v>
      </c>
      <c r="AZ196" s="216">
        <v>1</v>
      </c>
      <c r="BA196" s="216">
        <f t="shared" si="71"/>
        <v>0</v>
      </c>
      <c r="BB196" s="216">
        <f t="shared" si="72"/>
        <v>0</v>
      </c>
      <c r="BC196" s="216">
        <f t="shared" si="73"/>
        <v>0</v>
      </c>
      <c r="BD196" s="216">
        <f t="shared" si="74"/>
        <v>0</v>
      </c>
      <c r="BE196" s="216">
        <f t="shared" si="75"/>
        <v>0</v>
      </c>
      <c r="CA196" s="243">
        <v>12</v>
      </c>
      <c r="CB196" s="243">
        <v>0</v>
      </c>
    </row>
    <row r="197" spans="1:80" x14ac:dyDescent="0.2">
      <c r="A197" s="244">
        <v>168</v>
      </c>
      <c r="B197" s="245" t="s">
        <v>1396</v>
      </c>
      <c r="C197" s="246" t="s">
        <v>1397</v>
      </c>
      <c r="D197" s="247" t="s">
        <v>93</v>
      </c>
      <c r="E197" s="248">
        <v>1</v>
      </c>
      <c r="F197" s="248">
        <v>0</v>
      </c>
      <c r="G197" s="249">
        <f t="shared" si="68"/>
        <v>0</v>
      </c>
      <c r="H197" s="250">
        <v>737.1</v>
      </c>
      <c r="I197" s="251">
        <f t="shared" si="69"/>
        <v>737.1</v>
      </c>
      <c r="J197" s="250"/>
      <c r="K197" s="251">
        <f t="shared" si="70"/>
        <v>0</v>
      </c>
      <c r="O197" s="243">
        <v>2</v>
      </c>
      <c r="AA197" s="216">
        <v>12</v>
      </c>
      <c r="AB197" s="216">
        <v>0</v>
      </c>
      <c r="AC197" s="216">
        <v>168</v>
      </c>
      <c r="AZ197" s="216">
        <v>1</v>
      </c>
      <c r="BA197" s="216">
        <f t="shared" si="71"/>
        <v>0</v>
      </c>
      <c r="BB197" s="216">
        <f t="shared" si="72"/>
        <v>0</v>
      </c>
      <c r="BC197" s="216">
        <f t="shared" si="73"/>
        <v>0</v>
      </c>
      <c r="BD197" s="216">
        <f t="shared" si="74"/>
        <v>0</v>
      </c>
      <c r="BE197" s="216">
        <f t="shared" si="75"/>
        <v>0</v>
      </c>
      <c r="CA197" s="243">
        <v>12</v>
      </c>
      <c r="CB197" s="243">
        <v>0</v>
      </c>
    </row>
    <row r="198" spans="1:80" x14ac:dyDescent="0.2">
      <c r="A198" s="244">
        <v>169</v>
      </c>
      <c r="B198" s="245" t="s">
        <v>1398</v>
      </c>
      <c r="C198" s="246" t="s">
        <v>1169</v>
      </c>
      <c r="D198" s="247" t="s">
        <v>1135</v>
      </c>
      <c r="E198" s="248">
        <v>13</v>
      </c>
      <c r="F198" s="248">
        <v>0</v>
      </c>
      <c r="G198" s="249">
        <f t="shared" si="68"/>
        <v>0</v>
      </c>
      <c r="H198" s="250">
        <v>1149.2</v>
      </c>
      <c r="I198" s="251">
        <f t="shared" si="69"/>
        <v>14939.6</v>
      </c>
      <c r="J198" s="250"/>
      <c r="K198" s="251">
        <f t="shared" si="70"/>
        <v>0</v>
      </c>
      <c r="O198" s="243">
        <v>2</v>
      </c>
      <c r="AA198" s="216">
        <v>12</v>
      </c>
      <c r="AB198" s="216">
        <v>0</v>
      </c>
      <c r="AC198" s="216">
        <v>169</v>
      </c>
      <c r="AZ198" s="216">
        <v>1</v>
      </c>
      <c r="BA198" s="216">
        <f t="shared" si="71"/>
        <v>0</v>
      </c>
      <c r="BB198" s="216">
        <f t="shared" si="72"/>
        <v>0</v>
      </c>
      <c r="BC198" s="216">
        <f t="shared" si="73"/>
        <v>0</v>
      </c>
      <c r="BD198" s="216">
        <f t="shared" si="74"/>
        <v>0</v>
      </c>
      <c r="BE198" s="216">
        <f t="shared" si="75"/>
        <v>0</v>
      </c>
      <c r="CA198" s="243">
        <v>12</v>
      </c>
      <c r="CB198" s="243">
        <v>0</v>
      </c>
    </row>
    <row r="199" spans="1:80" x14ac:dyDescent="0.2">
      <c r="A199" s="244">
        <v>170</v>
      </c>
      <c r="B199" s="245" t="s">
        <v>1399</v>
      </c>
      <c r="C199" s="246" t="s">
        <v>1368</v>
      </c>
      <c r="D199" s="247" t="s">
        <v>1135</v>
      </c>
      <c r="E199" s="248">
        <v>17</v>
      </c>
      <c r="F199" s="248">
        <v>0</v>
      </c>
      <c r="G199" s="249">
        <f t="shared" si="68"/>
        <v>0</v>
      </c>
      <c r="H199" s="250">
        <v>2033.2</v>
      </c>
      <c r="I199" s="251">
        <f t="shared" si="69"/>
        <v>34564.400000000001</v>
      </c>
      <c r="J199" s="250"/>
      <c r="K199" s="251">
        <f t="shared" si="70"/>
        <v>0</v>
      </c>
      <c r="O199" s="243">
        <v>2</v>
      </c>
      <c r="AA199" s="216">
        <v>12</v>
      </c>
      <c r="AB199" s="216">
        <v>0</v>
      </c>
      <c r="AC199" s="216">
        <v>170</v>
      </c>
      <c r="AZ199" s="216">
        <v>1</v>
      </c>
      <c r="BA199" s="216">
        <f t="shared" si="71"/>
        <v>0</v>
      </c>
      <c r="BB199" s="216">
        <f t="shared" si="72"/>
        <v>0</v>
      </c>
      <c r="BC199" s="216">
        <f t="shared" si="73"/>
        <v>0</v>
      </c>
      <c r="BD199" s="216">
        <f t="shared" si="74"/>
        <v>0</v>
      </c>
      <c r="BE199" s="216">
        <f t="shared" si="75"/>
        <v>0</v>
      </c>
      <c r="CA199" s="243">
        <v>12</v>
      </c>
      <c r="CB199" s="243">
        <v>0</v>
      </c>
    </row>
    <row r="200" spans="1:80" x14ac:dyDescent="0.2">
      <c r="A200" s="244">
        <v>171</v>
      </c>
      <c r="B200" s="245" t="s">
        <v>1400</v>
      </c>
      <c r="C200" s="246" t="s">
        <v>1171</v>
      </c>
      <c r="D200" s="247" t="s">
        <v>1135</v>
      </c>
      <c r="E200" s="248">
        <v>3</v>
      </c>
      <c r="F200" s="248">
        <v>0</v>
      </c>
      <c r="G200" s="249">
        <f t="shared" si="68"/>
        <v>0</v>
      </c>
      <c r="H200" s="250">
        <v>444.6</v>
      </c>
      <c r="I200" s="251">
        <f t="shared" si="69"/>
        <v>1333.8000000000002</v>
      </c>
      <c r="J200" s="250"/>
      <c r="K200" s="251">
        <f t="shared" si="70"/>
        <v>0</v>
      </c>
      <c r="O200" s="243">
        <v>2</v>
      </c>
      <c r="AA200" s="216">
        <v>12</v>
      </c>
      <c r="AB200" s="216">
        <v>0</v>
      </c>
      <c r="AC200" s="216">
        <v>171</v>
      </c>
      <c r="AZ200" s="216">
        <v>1</v>
      </c>
      <c r="BA200" s="216">
        <f t="shared" si="71"/>
        <v>0</v>
      </c>
      <c r="BB200" s="216">
        <f t="shared" si="72"/>
        <v>0</v>
      </c>
      <c r="BC200" s="216">
        <f t="shared" si="73"/>
        <v>0</v>
      </c>
      <c r="BD200" s="216">
        <f t="shared" si="74"/>
        <v>0</v>
      </c>
      <c r="BE200" s="216">
        <f t="shared" si="75"/>
        <v>0</v>
      </c>
      <c r="CA200" s="243">
        <v>12</v>
      </c>
      <c r="CB200" s="243">
        <v>0</v>
      </c>
    </row>
    <row r="201" spans="1:80" x14ac:dyDescent="0.2">
      <c r="A201" s="244">
        <v>172</v>
      </c>
      <c r="B201" s="245" t="s">
        <v>1401</v>
      </c>
      <c r="C201" s="246" t="s">
        <v>1370</v>
      </c>
      <c r="D201" s="247" t="s">
        <v>93</v>
      </c>
      <c r="E201" s="248">
        <v>2</v>
      </c>
      <c r="F201" s="248">
        <v>0</v>
      </c>
      <c r="G201" s="249">
        <f t="shared" si="68"/>
        <v>0</v>
      </c>
      <c r="H201" s="250">
        <v>585</v>
      </c>
      <c r="I201" s="251">
        <f t="shared" si="69"/>
        <v>1170</v>
      </c>
      <c r="J201" s="250"/>
      <c r="K201" s="251">
        <f t="shared" si="70"/>
        <v>0</v>
      </c>
      <c r="O201" s="243">
        <v>2</v>
      </c>
      <c r="AA201" s="216">
        <v>12</v>
      </c>
      <c r="AB201" s="216">
        <v>0</v>
      </c>
      <c r="AC201" s="216">
        <v>172</v>
      </c>
      <c r="AZ201" s="216">
        <v>1</v>
      </c>
      <c r="BA201" s="216">
        <f t="shared" si="71"/>
        <v>0</v>
      </c>
      <c r="BB201" s="216">
        <f t="shared" si="72"/>
        <v>0</v>
      </c>
      <c r="BC201" s="216">
        <f t="shared" si="73"/>
        <v>0</v>
      </c>
      <c r="BD201" s="216">
        <f t="shared" si="74"/>
        <v>0</v>
      </c>
      <c r="BE201" s="216">
        <f t="shared" si="75"/>
        <v>0</v>
      </c>
      <c r="CA201" s="243">
        <v>12</v>
      </c>
      <c r="CB201" s="243">
        <v>0</v>
      </c>
    </row>
    <row r="202" spans="1:80" x14ac:dyDescent="0.2">
      <c r="A202" s="244">
        <v>173</v>
      </c>
      <c r="B202" s="245" t="s">
        <v>1402</v>
      </c>
      <c r="C202" s="246" t="s">
        <v>1403</v>
      </c>
      <c r="D202" s="247" t="s">
        <v>93</v>
      </c>
      <c r="E202" s="248">
        <v>1</v>
      </c>
      <c r="F202" s="248">
        <v>0</v>
      </c>
      <c r="G202" s="249">
        <f t="shared" si="68"/>
        <v>0</v>
      </c>
      <c r="H202" s="250">
        <v>286</v>
      </c>
      <c r="I202" s="251">
        <f t="shared" si="69"/>
        <v>286</v>
      </c>
      <c r="J202" s="250"/>
      <c r="K202" s="251">
        <f t="shared" si="70"/>
        <v>0</v>
      </c>
      <c r="O202" s="243">
        <v>2</v>
      </c>
      <c r="AA202" s="216">
        <v>12</v>
      </c>
      <c r="AB202" s="216">
        <v>0</v>
      </c>
      <c r="AC202" s="216">
        <v>173</v>
      </c>
      <c r="AZ202" s="216">
        <v>1</v>
      </c>
      <c r="BA202" s="216">
        <f t="shared" si="71"/>
        <v>0</v>
      </c>
      <c r="BB202" s="216">
        <f t="shared" si="72"/>
        <v>0</v>
      </c>
      <c r="BC202" s="216">
        <f t="shared" si="73"/>
        <v>0</v>
      </c>
      <c r="BD202" s="216">
        <f t="shared" si="74"/>
        <v>0</v>
      </c>
      <c r="BE202" s="216">
        <f t="shared" si="75"/>
        <v>0</v>
      </c>
      <c r="CA202" s="243">
        <v>12</v>
      </c>
      <c r="CB202" s="243">
        <v>0</v>
      </c>
    </row>
    <row r="203" spans="1:80" x14ac:dyDescent="0.2">
      <c r="A203" s="244">
        <v>174</v>
      </c>
      <c r="B203" s="245" t="s">
        <v>1404</v>
      </c>
      <c r="C203" s="246" t="s">
        <v>1187</v>
      </c>
      <c r="D203" s="247" t="s">
        <v>93</v>
      </c>
      <c r="E203" s="248">
        <v>1</v>
      </c>
      <c r="F203" s="248">
        <v>0</v>
      </c>
      <c r="G203" s="249">
        <f t="shared" si="68"/>
        <v>0</v>
      </c>
      <c r="H203" s="250">
        <v>253.5</v>
      </c>
      <c r="I203" s="251">
        <f t="shared" si="69"/>
        <v>253.5</v>
      </c>
      <c r="J203" s="250"/>
      <c r="K203" s="251">
        <f t="shared" si="70"/>
        <v>0</v>
      </c>
      <c r="O203" s="243">
        <v>2</v>
      </c>
      <c r="AA203" s="216">
        <v>12</v>
      </c>
      <c r="AB203" s="216">
        <v>0</v>
      </c>
      <c r="AC203" s="216">
        <v>174</v>
      </c>
      <c r="AZ203" s="216">
        <v>1</v>
      </c>
      <c r="BA203" s="216">
        <f t="shared" si="71"/>
        <v>0</v>
      </c>
      <c r="BB203" s="216">
        <f t="shared" si="72"/>
        <v>0</v>
      </c>
      <c r="BC203" s="216">
        <f t="shared" si="73"/>
        <v>0</v>
      </c>
      <c r="BD203" s="216">
        <f t="shared" si="74"/>
        <v>0</v>
      </c>
      <c r="BE203" s="216">
        <f t="shared" si="75"/>
        <v>0</v>
      </c>
      <c r="CA203" s="243">
        <v>12</v>
      </c>
      <c r="CB203" s="243">
        <v>0</v>
      </c>
    </row>
    <row r="204" spans="1:80" x14ac:dyDescent="0.2">
      <c r="A204" s="244">
        <v>175</v>
      </c>
      <c r="B204" s="245" t="s">
        <v>1405</v>
      </c>
      <c r="C204" s="246" t="s">
        <v>1372</v>
      </c>
      <c r="D204" s="247" t="s">
        <v>93</v>
      </c>
      <c r="E204" s="248">
        <v>6</v>
      </c>
      <c r="F204" s="248">
        <v>0</v>
      </c>
      <c r="G204" s="249">
        <f t="shared" si="68"/>
        <v>0</v>
      </c>
      <c r="H204" s="250">
        <v>1521</v>
      </c>
      <c r="I204" s="251">
        <f t="shared" si="69"/>
        <v>9126</v>
      </c>
      <c r="J204" s="250"/>
      <c r="K204" s="251">
        <f t="shared" si="70"/>
        <v>0</v>
      </c>
      <c r="O204" s="243">
        <v>2</v>
      </c>
      <c r="AA204" s="216">
        <v>12</v>
      </c>
      <c r="AB204" s="216">
        <v>0</v>
      </c>
      <c r="AC204" s="216">
        <v>175</v>
      </c>
      <c r="AZ204" s="216">
        <v>1</v>
      </c>
      <c r="BA204" s="216">
        <f t="shared" si="71"/>
        <v>0</v>
      </c>
      <c r="BB204" s="216">
        <f t="shared" si="72"/>
        <v>0</v>
      </c>
      <c r="BC204" s="216">
        <f t="shared" si="73"/>
        <v>0</v>
      </c>
      <c r="BD204" s="216">
        <f t="shared" si="74"/>
        <v>0</v>
      </c>
      <c r="BE204" s="216">
        <f t="shared" si="75"/>
        <v>0</v>
      </c>
      <c r="CA204" s="243">
        <v>12</v>
      </c>
      <c r="CB204" s="243">
        <v>0</v>
      </c>
    </row>
    <row r="205" spans="1:80" x14ac:dyDescent="0.2">
      <c r="A205" s="244">
        <v>176</v>
      </c>
      <c r="B205" s="245" t="s">
        <v>1406</v>
      </c>
      <c r="C205" s="246" t="s">
        <v>1407</v>
      </c>
      <c r="D205" s="247" t="s">
        <v>93</v>
      </c>
      <c r="E205" s="248">
        <v>2</v>
      </c>
      <c r="F205" s="248">
        <v>0</v>
      </c>
      <c r="G205" s="249">
        <f t="shared" si="68"/>
        <v>0</v>
      </c>
      <c r="H205" s="250">
        <v>647.4</v>
      </c>
      <c r="I205" s="251">
        <f t="shared" si="69"/>
        <v>1294.8</v>
      </c>
      <c r="J205" s="250"/>
      <c r="K205" s="251">
        <f t="shared" si="70"/>
        <v>0</v>
      </c>
      <c r="O205" s="243">
        <v>2</v>
      </c>
      <c r="AA205" s="216">
        <v>12</v>
      </c>
      <c r="AB205" s="216">
        <v>0</v>
      </c>
      <c r="AC205" s="216">
        <v>176</v>
      </c>
      <c r="AZ205" s="216">
        <v>1</v>
      </c>
      <c r="BA205" s="216">
        <f t="shared" si="71"/>
        <v>0</v>
      </c>
      <c r="BB205" s="216">
        <f t="shared" si="72"/>
        <v>0</v>
      </c>
      <c r="BC205" s="216">
        <f t="shared" si="73"/>
        <v>0</v>
      </c>
      <c r="BD205" s="216">
        <f t="shared" si="74"/>
        <v>0</v>
      </c>
      <c r="BE205" s="216">
        <f t="shared" si="75"/>
        <v>0</v>
      </c>
      <c r="CA205" s="243">
        <v>12</v>
      </c>
      <c r="CB205" s="243">
        <v>0</v>
      </c>
    </row>
    <row r="206" spans="1:80" x14ac:dyDescent="0.2">
      <c r="A206" s="244">
        <v>177</v>
      </c>
      <c r="B206" s="245" t="s">
        <v>1408</v>
      </c>
      <c r="C206" s="246" t="s">
        <v>1326</v>
      </c>
      <c r="D206" s="247" t="s">
        <v>93</v>
      </c>
      <c r="E206" s="248">
        <v>1</v>
      </c>
      <c r="F206" s="248">
        <v>0</v>
      </c>
      <c r="G206" s="249">
        <f t="shared" si="68"/>
        <v>0</v>
      </c>
      <c r="H206" s="250">
        <v>452.4</v>
      </c>
      <c r="I206" s="251">
        <f t="shared" si="69"/>
        <v>452.4</v>
      </c>
      <c r="J206" s="250"/>
      <c r="K206" s="251">
        <f t="shared" si="70"/>
        <v>0</v>
      </c>
      <c r="O206" s="243">
        <v>2</v>
      </c>
      <c r="AA206" s="216">
        <v>12</v>
      </c>
      <c r="AB206" s="216">
        <v>0</v>
      </c>
      <c r="AC206" s="216">
        <v>177</v>
      </c>
      <c r="AZ206" s="216">
        <v>1</v>
      </c>
      <c r="BA206" s="216">
        <f t="shared" si="71"/>
        <v>0</v>
      </c>
      <c r="BB206" s="216">
        <f t="shared" si="72"/>
        <v>0</v>
      </c>
      <c r="BC206" s="216">
        <f t="shared" si="73"/>
        <v>0</v>
      </c>
      <c r="BD206" s="216">
        <f t="shared" si="74"/>
        <v>0</v>
      </c>
      <c r="BE206" s="216">
        <f t="shared" si="75"/>
        <v>0</v>
      </c>
      <c r="CA206" s="243">
        <v>12</v>
      </c>
      <c r="CB206" s="243">
        <v>0</v>
      </c>
    </row>
    <row r="207" spans="1:80" x14ac:dyDescent="0.2">
      <c r="A207" s="244">
        <v>178</v>
      </c>
      <c r="B207" s="245" t="s">
        <v>1409</v>
      </c>
      <c r="C207" s="246" t="s">
        <v>1410</v>
      </c>
      <c r="D207" s="247" t="s">
        <v>93</v>
      </c>
      <c r="E207" s="248">
        <v>1</v>
      </c>
      <c r="F207" s="248">
        <v>0</v>
      </c>
      <c r="G207" s="249">
        <f t="shared" si="68"/>
        <v>0</v>
      </c>
      <c r="H207" s="250">
        <v>414.7</v>
      </c>
      <c r="I207" s="251">
        <f t="shared" si="69"/>
        <v>414.7</v>
      </c>
      <c r="J207" s="250"/>
      <c r="K207" s="251">
        <f t="shared" si="70"/>
        <v>0</v>
      </c>
      <c r="O207" s="243">
        <v>2</v>
      </c>
      <c r="AA207" s="216">
        <v>12</v>
      </c>
      <c r="AB207" s="216">
        <v>0</v>
      </c>
      <c r="AC207" s="216">
        <v>178</v>
      </c>
      <c r="AZ207" s="216">
        <v>1</v>
      </c>
      <c r="BA207" s="216">
        <f t="shared" si="71"/>
        <v>0</v>
      </c>
      <c r="BB207" s="216">
        <f t="shared" si="72"/>
        <v>0</v>
      </c>
      <c r="BC207" s="216">
        <f t="shared" si="73"/>
        <v>0</v>
      </c>
      <c r="BD207" s="216">
        <f t="shared" si="74"/>
        <v>0</v>
      </c>
      <c r="BE207" s="216">
        <f t="shared" si="75"/>
        <v>0</v>
      </c>
      <c r="CA207" s="243">
        <v>12</v>
      </c>
      <c r="CB207" s="243">
        <v>0</v>
      </c>
    </row>
    <row r="208" spans="1:80" x14ac:dyDescent="0.2">
      <c r="A208" s="244">
        <v>179</v>
      </c>
      <c r="B208" s="245" t="s">
        <v>1411</v>
      </c>
      <c r="C208" s="246" t="s">
        <v>1412</v>
      </c>
      <c r="D208" s="247" t="s">
        <v>93</v>
      </c>
      <c r="E208" s="248">
        <v>2</v>
      </c>
      <c r="F208" s="248">
        <v>0</v>
      </c>
      <c r="G208" s="249">
        <f t="shared" si="68"/>
        <v>0</v>
      </c>
      <c r="H208" s="250">
        <v>361.4</v>
      </c>
      <c r="I208" s="251">
        <f t="shared" si="69"/>
        <v>722.8</v>
      </c>
      <c r="J208" s="250"/>
      <c r="K208" s="251">
        <f t="shared" si="70"/>
        <v>0</v>
      </c>
      <c r="O208" s="243">
        <v>2</v>
      </c>
      <c r="AA208" s="216">
        <v>12</v>
      </c>
      <c r="AB208" s="216">
        <v>0</v>
      </c>
      <c r="AC208" s="216">
        <v>179</v>
      </c>
      <c r="AZ208" s="216">
        <v>1</v>
      </c>
      <c r="BA208" s="216">
        <f t="shared" si="71"/>
        <v>0</v>
      </c>
      <c r="BB208" s="216">
        <f t="shared" si="72"/>
        <v>0</v>
      </c>
      <c r="BC208" s="216">
        <f t="shared" si="73"/>
        <v>0</v>
      </c>
      <c r="BD208" s="216">
        <f t="shared" si="74"/>
        <v>0</v>
      </c>
      <c r="BE208" s="216">
        <f t="shared" si="75"/>
        <v>0</v>
      </c>
      <c r="CA208" s="243">
        <v>12</v>
      </c>
      <c r="CB208" s="243">
        <v>0</v>
      </c>
    </row>
    <row r="209" spans="1:80" x14ac:dyDescent="0.2">
      <c r="A209" s="244">
        <v>180</v>
      </c>
      <c r="B209" s="245" t="s">
        <v>1413</v>
      </c>
      <c r="C209" s="246" t="s">
        <v>1414</v>
      </c>
      <c r="D209" s="247" t="s">
        <v>93</v>
      </c>
      <c r="E209" s="248">
        <v>1</v>
      </c>
      <c r="F209" s="248">
        <v>0</v>
      </c>
      <c r="G209" s="249">
        <f t="shared" si="68"/>
        <v>0</v>
      </c>
      <c r="H209" s="250">
        <v>205.4</v>
      </c>
      <c r="I209" s="251">
        <f t="shared" si="69"/>
        <v>205.4</v>
      </c>
      <c r="J209" s="250"/>
      <c r="K209" s="251">
        <f t="shared" si="70"/>
        <v>0</v>
      </c>
      <c r="O209" s="243">
        <v>2</v>
      </c>
      <c r="AA209" s="216">
        <v>12</v>
      </c>
      <c r="AB209" s="216">
        <v>0</v>
      </c>
      <c r="AC209" s="216">
        <v>180</v>
      </c>
      <c r="AZ209" s="216">
        <v>1</v>
      </c>
      <c r="BA209" s="216">
        <f t="shared" si="71"/>
        <v>0</v>
      </c>
      <c r="BB209" s="216">
        <f t="shared" si="72"/>
        <v>0</v>
      </c>
      <c r="BC209" s="216">
        <f t="shared" si="73"/>
        <v>0</v>
      </c>
      <c r="BD209" s="216">
        <f t="shared" si="74"/>
        <v>0</v>
      </c>
      <c r="BE209" s="216">
        <f t="shared" si="75"/>
        <v>0</v>
      </c>
      <c r="CA209" s="243">
        <v>12</v>
      </c>
      <c r="CB209" s="243">
        <v>0</v>
      </c>
    </row>
    <row r="210" spans="1:80" x14ac:dyDescent="0.2">
      <c r="A210" s="244">
        <v>181</v>
      </c>
      <c r="B210" s="245" t="s">
        <v>1415</v>
      </c>
      <c r="C210" s="246" t="s">
        <v>1279</v>
      </c>
      <c r="D210" s="247" t="s">
        <v>149</v>
      </c>
      <c r="E210" s="248">
        <v>2</v>
      </c>
      <c r="F210" s="248">
        <v>0</v>
      </c>
      <c r="G210" s="249">
        <f t="shared" si="68"/>
        <v>0</v>
      </c>
      <c r="H210" s="250">
        <v>640</v>
      </c>
      <c r="I210" s="251">
        <f t="shared" si="69"/>
        <v>1280</v>
      </c>
      <c r="J210" s="250"/>
      <c r="K210" s="251">
        <f t="shared" si="70"/>
        <v>0</v>
      </c>
      <c r="O210" s="243">
        <v>2</v>
      </c>
      <c r="AA210" s="216">
        <v>12</v>
      </c>
      <c r="AB210" s="216">
        <v>0</v>
      </c>
      <c r="AC210" s="216">
        <v>181</v>
      </c>
      <c r="AZ210" s="216">
        <v>1</v>
      </c>
      <c r="BA210" s="216">
        <f t="shared" si="71"/>
        <v>0</v>
      </c>
      <c r="BB210" s="216">
        <f t="shared" si="72"/>
        <v>0</v>
      </c>
      <c r="BC210" s="216">
        <f t="shared" si="73"/>
        <v>0</v>
      </c>
      <c r="BD210" s="216">
        <f t="shared" si="74"/>
        <v>0</v>
      </c>
      <c r="BE210" s="216">
        <f t="shared" si="75"/>
        <v>0</v>
      </c>
      <c r="CA210" s="243">
        <v>12</v>
      </c>
      <c r="CB210" s="243">
        <v>0</v>
      </c>
    </row>
    <row r="211" spans="1:80" x14ac:dyDescent="0.2">
      <c r="A211" s="259"/>
      <c r="B211" s="260" t="s">
        <v>94</v>
      </c>
      <c r="C211" s="261" t="s">
        <v>1392</v>
      </c>
      <c r="D211" s="262"/>
      <c r="E211" s="263"/>
      <c r="F211" s="264"/>
      <c r="G211" s="265">
        <f>SUM(G193:G210)</f>
        <v>0</v>
      </c>
      <c r="H211" s="266"/>
      <c r="I211" s="267">
        <f>SUM(I193:I210)</f>
        <v>105122.69999999998</v>
      </c>
      <c r="J211" s="266"/>
      <c r="K211" s="267">
        <f>SUM(K193:K210)</f>
        <v>0</v>
      </c>
      <c r="O211" s="243">
        <v>4</v>
      </c>
      <c r="BA211" s="268">
        <f>SUM(BA193:BA210)</f>
        <v>0</v>
      </c>
      <c r="BB211" s="268">
        <f>SUM(BB193:BB210)</f>
        <v>0</v>
      </c>
      <c r="BC211" s="268">
        <f>SUM(BC193:BC210)</f>
        <v>0</v>
      </c>
      <c r="BD211" s="268">
        <f>SUM(BD193:BD210)</f>
        <v>0</v>
      </c>
      <c r="BE211" s="268">
        <f>SUM(BE193:BE210)</f>
        <v>0</v>
      </c>
    </row>
    <row r="212" spans="1:80" x14ac:dyDescent="0.2">
      <c r="A212" s="233" t="s">
        <v>90</v>
      </c>
      <c r="B212" s="234" t="s">
        <v>1416</v>
      </c>
      <c r="C212" s="235" t="s">
        <v>1417</v>
      </c>
      <c r="D212" s="236"/>
      <c r="E212" s="237"/>
      <c r="F212" s="237"/>
      <c r="G212" s="238"/>
      <c r="H212" s="239"/>
      <c r="I212" s="240"/>
      <c r="J212" s="241"/>
      <c r="K212" s="242"/>
      <c r="O212" s="243">
        <v>1</v>
      </c>
    </row>
    <row r="213" spans="1:80" ht="22.5" x14ac:dyDescent="0.2">
      <c r="A213" s="244">
        <v>182</v>
      </c>
      <c r="B213" s="245" t="s">
        <v>1419</v>
      </c>
      <c r="C213" s="246" t="s">
        <v>1358</v>
      </c>
      <c r="D213" s="247" t="s">
        <v>93</v>
      </c>
      <c r="E213" s="248">
        <v>2</v>
      </c>
      <c r="F213" s="248">
        <v>0</v>
      </c>
      <c r="G213" s="249">
        <f t="shared" ref="G213:G229" si="76">E213*F213</f>
        <v>0</v>
      </c>
      <c r="H213" s="250">
        <v>1279.2</v>
      </c>
      <c r="I213" s="251">
        <f t="shared" ref="I213:I229" si="77">E213*H213</f>
        <v>2558.4</v>
      </c>
      <c r="J213" s="250"/>
      <c r="K213" s="251">
        <f t="shared" ref="K213:K229" si="78">E213*J213</f>
        <v>0</v>
      </c>
      <c r="O213" s="243">
        <v>2</v>
      </c>
      <c r="AA213" s="216">
        <v>12</v>
      </c>
      <c r="AB213" s="216">
        <v>0</v>
      </c>
      <c r="AC213" s="216">
        <v>182</v>
      </c>
      <c r="AZ213" s="216">
        <v>1</v>
      </c>
      <c r="BA213" s="216">
        <f t="shared" ref="BA213:BA229" si="79">IF(AZ213=1,G213,0)</f>
        <v>0</v>
      </c>
      <c r="BB213" s="216">
        <f t="shared" ref="BB213:BB229" si="80">IF(AZ213=2,G213,0)</f>
        <v>0</v>
      </c>
      <c r="BC213" s="216">
        <f t="shared" ref="BC213:BC229" si="81">IF(AZ213=3,G213,0)</f>
        <v>0</v>
      </c>
      <c r="BD213" s="216">
        <f t="shared" ref="BD213:BD229" si="82">IF(AZ213=4,G213,0)</f>
        <v>0</v>
      </c>
      <c r="BE213" s="216">
        <f t="shared" ref="BE213:BE229" si="83">IF(AZ213=5,G213,0)</f>
        <v>0</v>
      </c>
      <c r="CA213" s="243">
        <v>12</v>
      </c>
      <c r="CB213" s="243">
        <v>0</v>
      </c>
    </row>
    <row r="214" spans="1:80" x14ac:dyDescent="0.2">
      <c r="A214" s="244">
        <v>183</v>
      </c>
      <c r="B214" s="245" t="s">
        <v>1420</v>
      </c>
      <c r="C214" s="246" t="s">
        <v>1360</v>
      </c>
      <c r="D214" s="247" t="s">
        <v>93</v>
      </c>
      <c r="E214" s="248">
        <v>2</v>
      </c>
      <c r="F214" s="248">
        <v>0</v>
      </c>
      <c r="G214" s="249">
        <f t="shared" si="76"/>
        <v>0</v>
      </c>
      <c r="H214" s="250">
        <v>64.400000000000006</v>
      </c>
      <c r="I214" s="251">
        <f t="shared" si="77"/>
        <v>128.80000000000001</v>
      </c>
      <c r="J214" s="250"/>
      <c r="K214" s="251">
        <f t="shared" si="78"/>
        <v>0</v>
      </c>
      <c r="O214" s="243">
        <v>2</v>
      </c>
      <c r="AA214" s="216">
        <v>12</v>
      </c>
      <c r="AB214" s="216">
        <v>0</v>
      </c>
      <c r="AC214" s="216">
        <v>183</v>
      </c>
      <c r="AZ214" s="216">
        <v>1</v>
      </c>
      <c r="BA214" s="216">
        <f t="shared" si="79"/>
        <v>0</v>
      </c>
      <c r="BB214" s="216">
        <f t="shared" si="80"/>
        <v>0</v>
      </c>
      <c r="BC214" s="216">
        <f t="shared" si="81"/>
        <v>0</v>
      </c>
      <c r="BD214" s="216">
        <f t="shared" si="82"/>
        <v>0</v>
      </c>
      <c r="BE214" s="216">
        <f t="shared" si="83"/>
        <v>0</v>
      </c>
      <c r="CA214" s="243">
        <v>12</v>
      </c>
      <c r="CB214" s="243">
        <v>0</v>
      </c>
    </row>
    <row r="215" spans="1:80" x14ac:dyDescent="0.2">
      <c r="A215" s="244">
        <v>184</v>
      </c>
      <c r="B215" s="245" t="s">
        <v>1421</v>
      </c>
      <c r="C215" s="246" t="s">
        <v>1163</v>
      </c>
      <c r="D215" s="247" t="s">
        <v>93</v>
      </c>
      <c r="E215" s="248">
        <v>9</v>
      </c>
      <c r="F215" s="248">
        <v>0</v>
      </c>
      <c r="G215" s="249">
        <f t="shared" si="76"/>
        <v>0</v>
      </c>
      <c r="H215" s="250">
        <v>340.2</v>
      </c>
      <c r="I215" s="251">
        <f t="shared" si="77"/>
        <v>3061.7999999999997</v>
      </c>
      <c r="J215" s="250"/>
      <c r="K215" s="251">
        <f t="shared" si="78"/>
        <v>0</v>
      </c>
      <c r="O215" s="243">
        <v>2</v>
      </c>
      <c r="AA215" s="216">
        <v>12</v>
      </c>
      <c r="AB215" s="216">
        <v>0</v>
      </c>
      <c r="AC215" s="216">
        <v>184</v>
      </c>
      <c r="AZ215" s="216">
        <v>1</v>
      </c>
      <c r="BA215" s="216">
        <f t="shared" si="79"/>
        <v>0</v>
      </c>
      <c r="BB215" s="216">
        <f t="shared" si="80"/>
        <v>0</v>
      </c>
      <c r="BC215" s="216">
        <f t="shared" si="81"/>
        <v>0</v>
      </c>
      <c r="BD215" s="216">
        <f t="shared" si="82"/>
        <v>0</v>
      </c>
      <c r="BE215" s="216">
        <f t="shared" si="83"/>
        <v>0</v>
      </c>
      <c r="CA215" s="243">
        <v>12</v>
      </c>
      <c r="CB215" s="243">
        <v>0</v>
      </c>
    </row>
    <row r="216" spans="1:80" x14ac:dyDescent="0.2">
      <c r="A216" s="244">
        <v>185</v>
      </c>
      <c r="B216" s="245" t="s">
        <v>1422</v>
      </c>
      <c r="C216" s="246" t="s">
        <v>1397</v>
      </c>
      <c r="D216" s="247" t="s">
        <v>93</v>
      </c>
      <c r="E216" s="248">
        <v>1</v>
      </c>
      <c r="F216" s="248">
        <v>0</v>
      </c>
      <c r="G216" s="249">
        <f t="shared" si="76"/>
        <v>0</v>
      </c>
      <c r="H216" s="250">
        <v>110.6</v>
      </c>
      <c r="I216" s="251">
        <f t="shared" si="77"/>
        <v>110.6</v>
      </c>
      <c r="J216" s="250"/>
      <c r="K216" s="251">
        <f t="shared" si="78"/>
        <v>0</v>
      </c>
      <c r="O216" s="243">
        <v>2</v>
      </c>
      <c r="AA216" s="216">
        <v>12</v>
      </c>
      <c r="AB216" s="216">
        <v>0</v>
      </c>
      <c r="AC216" s="216">
        <v>185</v>
      </c>
      <c r="AZ216" s="216">
        <v>1</v>
      </c>
      <c r="BA216" s="216">
        <f t="shared" si="79"/>
        <v>0</v>
      </c>
      <c r="BB216" s="216">
        <f t="shared" si="80"/>
        <v>0</v>
      </c>
      <c r="BC216" s="216">
        <f t="shared" si="81"/>
        <v>0</v>
      </c>
      <c r="BD216" s="216">
        <f t="shared" si="82"/>
        <v>0</v>
      </c>
      <c r="BE216" s="216">
        <f t="shared" si="83"/>
        <v>0</v>
      </c>
      <c r="CA216" s="243">
        <v>12</v>
      </c>
      <c r="CB216" s="243">
        <v>0</v>
      </c>
    </row>
    <row r="217" spans="1:80" x14ac:dyDescent="0.2">
      <c r="A217" s="244">
        <v>186</v>
      </c>
      <c r="B217" s="245" t="s">
        <v>1423</v>
      </c>
      <c r="C217" s="246" t="s">
        <v>1169</v>
      </c>
      <c r="D217" s="247" t="s">
        <v>1135</v>
      </c>
      <c r="E217" s="248">
        <v>13</v>
      </c>
      <c r="F217" s="248">
        <v>0</v>
      </c>
      <c r="G217" s="249">
        <f t="shared" si="76"/>
        <v>0</v>
      </c>
      <c r="H217" s="250">
        <v>287.3</v>
      </c>
      <c r="I217" s="251">
        <f t="shared" si="77"/>
        <v>3734.9</v>
      </c>
      <c r="J217" s="250"/>
      <c r="K217" s="251">
        <f t="shared" si="78"/>
        <v>0</v>
      </c>
      <c r="O217" s="243">
        <v>2</v>
      </c>
      <c r="AA217" s="216">
        <v>12</v>
      </c>
      <c r="AB217" s="216">
        <v>0</v>
      </c>
      <c r="AC217" s="216">
        <v>186</v>
      </c>
      <c r="AZ217" s="216">
        <v>1</v>
      </c>
      <c r="BA217" s="216">
        <f t="shared" si="79"/>
        <v>0</v>
      </c>
      <c r="BB217" s="216">
        <f t="shared" si="80"/>
        <v>0</v>
      </c>
      <c r="BC217" s="216">
        <f t="shared" si="81"/>
        <v>0</v>
      </c>
      <c r="BD217" s="216">
        <f t="shared" si="82"/>
        <v>0</v>
      </c>
      <c r="BE217" s="216">
        <f t="shared" si="83"/>
        <v>0</v>
      </c>
      <c r="CA217" s="243">
        <v>12</v>
      </c>
      <c r="CB217" s="243">
        <v>0</v>
      </c>
    </row>
    <row r="218" spans="1:80" x14ac:dyDescent="0.2">
      <c r="A218" s="244">
        <v>187</v>
      </c>
      <c r="B218" s="245" t="s">
        <v>1424</v>
      </c>
      <c r="C218" s="246" t="s">
        <v>1368</v>
      </c>
      <c r="D218" s="247" t="s">
        <v>1135</v>
      </c>
      <c r="E218" s="248">
        <v>17</v>
      </c>
      <c r="F218" s="248">
        <v>0</v>
      </c>
      <c r="G218" s="249">
        <f t="shared" si="76"/>
        <v>0</v>
      </c>
      <c r="H218" s="250">
        <v>508.3</v>
      </c>
      <c r="I218" s="251">
        <f t="shared" si="77"/>
        <v>8641.1</v>
      </c>
      <c r="J218" s="250"/>
      <c r="K218" s="251">
        <f t="shared" si="78"/>
        <v>0</v>
      </c>
      <c r="O218" s="243">
        <v>2</v>
      </c>
      <c r="AA218" s="216">
        <v>12</v>
      </c>
      <c r="AB218" s="216">
        <v>0</v>
      </c>
      <c r="AC218" s="216">
        <v>187</v>
      </c>
      <c r="AZ218" s="216">
        <v>1</v>
      </c>
      <c r="BA218" s="216">
        <f t="shared" si="79"/>
        <v>0</v>
      </c>
      <c r="BB218" s="216">
        <f t="shared" si="80"/>
        <v>0</v>
      </c>
      <c r="BC218" s="216">
        <f t="shared" si="81"/>
        <v>0</v>
      </c>
      <c r="BD218" s="216">
        <f t="shared" si="82"/>
        <v>0</v>
      </c>
      <c r="BE218" s="216">
        <f t="shared" si="83"/>
        <v>0</v>
      </c>
      <c r="CA218" s="243">
        <v>12</v>
      </c>
      <c r="CB218" s="243">
        <v>0</v>
      </c>
    </row>
    <row r="219" spans="1:80" x14ac:dyDescent="0.2">
      <c r="A219" s="244">
        <v>188</v>
      </c>
      <c r="B219" s="245" t="s">
        <v>1425</v>
      </c>
      <c r="C219" s="246" t="s">
        <v>1171</v>
      </c>
      <c r="D219" s="247" t="s">
        <v>1135</v>
      </c>
      <c r="E219" s="248">
        <v>3</v>
      </c>
      <c r="F219" s="248">
        <v>0</v>
      </c>
      <c r="G219" s="249">
        <f t="shared" si="76"/>
        <v>0</v>
      </c>
      <c r="H219" s="250">
        <v>111</v>
      </c>
      <c r="I219" s="251">
        <f t="shared" si="77"/>
        <v>333</v>
      </c>
      <c r="J219" s="250"/>
      <c r="K219" s="251">
        <f t="shared" si="78"/>
        <v>0</v>
      </c>
      <c r="O219" s="243">
        <v>2</v>
      </c>
      <c r="AA219" s="216">
        <v>12</v>
      </c>
      <c r="AB219" s="216">
        <v>0</v>
      </c>
      <c r="AC219" s="216">
        <v>188</v>
      </c>
      <c r="AZ219" s="216">
        <v>1</v>
      </c>
      <c r="BA219" s="216">
        <f t="shared" si="79"/>
        <v>0</v>
      </c>
      <c r="BB219" s="216">
        <f t="shared" si="80"/>
        <v>0</v>
      </c>
      <c r="BC219" s="216">
        <f t="shared" si="81"/>
        <v>0</v>
      </c>
      <c r="BD219" s="216">
        <f t="shared" si="82"/>
        <v>0</v>
      </c>
      <c r="BE219" s="216">
        <f t="shared" si="83"/>
        <v>0</v>
      </c>
      <c r="CA219" s="243">
        <v>12</v>
      </c>
      <c r="CB219" s="243">
        <v>0</v>
      </c>
    </row>
    <row r="220" spans="1:80" x14ac:dyDescent="0.2">
      <c r="A220" s="244">
        <v>189</v>
      </c>
      <c r="B220" s="245" t="s">
        <v>1426</v>
      </c>
      <c r="C220" s="246" t="s">
        <v>1370</v>
      </c>
      <c r="D220" s="247" t="s">
        <v>93</v>
      </c>
      <c r="E220" s="248">
        <v>2</v>
      </c>
      <c r="F220" s="248">
        <v>0</v>
      </c>
      <c r="G220" s="249">
        <f t="shared" si="76"/>
        <v>0</v>
      </c>
      <c r="H220" s="250">
        <v>146.19999999999999</v>
      </c>
      <c r="I220" s="251">
        <f t="shared" si="77"/>
        <v>292.39999999999998</v>
      </c>
      <c r="J220" s="250"/>
      <c r="K220" s="251">
        <f t="shared" si="78"/>
        <v>0</v>
      </c>
      <c r="O220" s="243">
        <v>2</v>
      </c>
      <c r="AA220" s="216">
        <v>12</v>
      </c>
      <c r="AB220" s="216">
        <v>0</v>
      </c>
      <c r="AC220" s="216">
        <v>189</v>
      </c>
      <c r="AZ220" s="216">
        <v>1</v>
      </c>
      <c r="BA220" s="216">
        <f t="shared" si="79"/>
        <v>0</v>
      </c>
      <c r="BB220" s="216">
        <f t="shared" si="80"/>
        <v>0</v>
      </c>
      <c r="BC220" s="216">
        <f t="shared" si="81"/>
        <v>0</v>
      </c>
      <c r="BD220" s="216">
        <f t="shared" si="82"/>
        <v>0</v>
      </c>
      <c r="BE220" s="216">
        <f t="shared" si="83"/>
        <v>0</v>
      </c>
      <c r="CA220" s="243">
        <v>12</v>
      </c>
      <c r="CB220" s="243">
        <v>0</v>
      </c>
    </row>
    <row r="221" spans="1:80" x14ac:dyDescent="0.2">
      <c r="A221" s="244">
        <v>190</v>
      </c>
      <c r="B221" s="245" t="s">
        <v>1427</v>
      </c>
      <c r="C221" s="246" t="s">
        <v>1403</v>
      </c>
      <c r="D221" s="247" t="s">
        <v>93</v>
      </c>
      <c r="E221" s="248">
        <v>1</v>
      </c>
      <c r="F221" s="248">
        <v>0</v>
      </c>
      <c r="G221" s="249">
        <f t="shared" si="76"/>
        <v>0</v>
      </c>
      <c r="H221" s="250">
        <v>71.5</v>
      </c>
      <c r="I221" s="251">
        <f t="shared" si="77"/>
        <v>71.5</v>
      </c>
      <c r="J221" s="250"/>
      <c r="K221" s="251">
        <f t="shared" si="78"/>
        <v>0</v>
      </c>
      <c r="O221" s="243">
        <v>2</v>
      </c>
      <c r="AA221" s="216">
        <v>12</v>
      </c>
      <c r="AB221" s="216">
        <v>0</v>
      </c>
      <c r="AC221" s="216">
        <v>190</v>
      </c>
      <c r="AZ221" s="216">
        <v>1</v>
      </c>
      <c r="BA221" s="216">
        <f t="shared" si="79"/>
        <v>0</v>
      </c>
      <c r="BB221" s="216">
        <f t="shared" si="80"/>
        <v>0</v>
      </c>
      <c r="BC221" s="216">
        <f t="shared" si="81"/>
        <v>0</v>
      </c>
      <c r="BD221" s="216">
        <f t="shared" si="82"/>
        <v>0</v>
      </c>
      <c r="BE221" s="216">
        <f t="shared" si="83"/>
        <v>0</v>
      </c>
      <c r="CA221" s="243">
        <v>12</v>
      </c>
      <c r="CB221" s="243">
        <v>0</v>
      </c>
    </row>
    <row r="222" spans="1:80" x14ac:dyDescent="0.2">
      <c r="A222" s="244">
        <v>191</v>
      </c>
      <c r="B222" s="245" t="s">
        <v>1428</v>
      </c>
      <c r="C222" s="246" t="s">
        <v>1187</v>
      </c>
      <c r="D222" s="247" t="s">
        <v>93</v>
      </c>
      <c r="E222" s="248">
        <v>1</v>
      </c>
      <c r="F222" s="248">
        <v>0</v>
      </c>
      <c r="G222" s="249">
        <f t="shared" si="76"/>
        <v>0</v>
      </c>
      <c r="H222" s="250">
        <v>63.4</v>
      </c>
      <c r="I222" s="251">
        <f t="shared" si="77"/>
        <v>63.4</v>
      </c>
      <c r="J222" s="250"/>
      <c r="K222" s="251">
        <f t="shared" si="78"/>
        <v>0</v>
      </c>
      <c r="O222" s="243">
        <v>2</v>
      </c>
      <c r="AA222" s="216">
        <v>12</v>
      </c>
      <c r="AB222" s="216">
        <v>0</v>
      </c>
      <c r="AC222" s="216">
        <v>191</v>
      </c>
      <c r="AZ222" s="216">
        <v>1</v>
      </c>
      <c r="BA222" s="216">
        <f t="shared" si="79"/>
        <v>0</v>
      </c>
      <c r="BB222" s="216">
        <f t="shared" si="80"/>
        <v>0</v>
      </c>
      <c r="BC222" s="216">
        <f t="shared" si="81"/>
        <v>0</v>
      </c>
      <c r="BD222" s="216">
        <f t="shared" si="82"/>
        <v>0</v>
      </c>
      <c r="BE222" s="216">
        <f t="shared" si="83"/>
        <v>0</v>
      </c>
      <c r="CA222" s="243">
        <v>12</v>
      </c>
      <c r="CB222" s="243">
        <v>0</v>
      </c>
    </row>
    <row r="223" spans="1:80" x14ac:dyDescent="0.2">
      <c r="A223" s="244">
        <v>192</v>
      </c>
      <c r="B223" s="245" t="s">
        <v>1429</v>
      </c>
      <c r="C223" s="246" t="s">
        <v>1372</v>
      </c>
      <c r="D223" s="247" t="s">
        <v>93</v>
      </c>
      <c r="E223" s="248">
        <v>6</v>
      </c>
      <c r="F223" s="248">
        <v>0</v>
      </c>
      <c r="G223" s="249">
        <f t="shared" si="76"/>
        <v>0</v>
      </c>
      <c r="H223" s="250">
        <v>380.4</v>
      </c>
      <c r="I223" s="251">
        <f t="shared" si="77"/>
        <v>2282.3999999999996</v>
      </c>
      <c r="J223" s="250"/>
      <c r="K223" s="251">
        <f t="shared" si="78"/>
        <v>0</v>
      </c>
      <c r="O223" s="243">
        <v>2</v>
      </c>
      <c r="AA223" s="216">
        <v>12</v>
      </c>
      <c r="AB223" s="216">
        <v>0</v>
      </c>
      <c r="AC223" s="216">
        <v>192</v>
      </c>
      <c r="AZ223" s="216">
        <v>1</v>
      </c>
      <c r="BA223" s="216">
        <f t="shared" si="79"/>
        <v>0</v>
      </c>
      <c r="BB223" s="216">
        <f t="shared" si="80"/>
        <v>0</v>
      </c>
      <c r="BC223" s="216">
        <f t="shared" si="81"/>
        <v>0</v>
      </c>
      <c r="BD223" s="216">
        <f t="shared" si="82"/>
        <v>0</v>
      </c>
      <c r="BE223" s="216">
        <f t="shared" si="83"/>
        <v>0</v>
      </c>
      <c r="CA223" s="243">
        <v>12</v>
      </c>
      <c r="CB223" s="243">
        <v>0</v>
      </c>
    </row>
    <row r="224" spans="1:80" x14ac:dyDescent="0.2">
      <c r="A224" s="244">
        <v>193</v>
      </c>
      <c r="B224" s="245" t="s">
        <v>1430</v>
      </c>
      <c r="C224" s="246" t="s">
        <v>1407</v>
      </c>
      <c r="D224" s="247" t="s">
        <v>93</v>
      </c>
      <c r="E224" s="248">
        <v>2</v>
      </c>
      <c r="F224" s="248">
        <v>0</v>
      </c>
      <c r="G224" s="249">
        <f t="shared" si="76"/>
        <v>0</v>
      </c>
      <c r="H224" s="250">
        <v>161.80000000000001</v>
      </c>
      <c r="I224" s="251">
        <f t="shared" si="77"/>
        <v>323.60000000000002</v>
      </c>
      <c r="J224" s="250"/>
      <c r="K224" s="251">
        <f t="shared" si="78"/>
        <v>0</v>
      </c>
      <c r="O224" s="243">
        <v>2</v>
      </c>
      <c r="AA224" s="216">
        <v>12</v>
      </c>
      <c r="AB224" s="216">
        <v>0</v>
      </c>
      <c r="AC224" s="216">
        <v>193</v>
      </c>
      <c r="AZ224" s="216">
        <v>1</v>
      </c>
      <c r="BA224" s="216">
        <f t="shared" si="79"/>
        <v>0</v>
      </c>
      <c r="BB224" s="216">
        <f t="shared" si="80"/>
        <v>0</v>
      </c>
      <c r="BC224" s="216">
        <f t="shared" si="81"/>
        <v>0</v>
      </c>
      <c r="BD224" s="216">
        <f t="shared" si="82"/>
        <v>0</v>
      </c>
      <c r="BE224" s="216">
        <f t="shared" si="83"/>
        <v>0</v>
      </c>
      <c r="CA224" s="243">
        <v>12</v>
      </c>
      <c r="CB224" s="243">
        <v>0</v>
      </c>
    </row>
    <row r="225" spans="1:80" x14ac:dyDescent="0.2">
      <c r="A225" s="244">
        <v>194</v>
      </c>
      <c r="B225" s="245" t="s">
        <v>1431</v>
      </c>
      <c r="C225" s="246" t="s">
        <v>1326</v>
      </c>
      <c r="D225" s="247" t="s">
        <v>93</v>
      </c>
      <c r="E225" s="248">
        <v>1</v>
      </c>
      <c r="F225" s="248">
        <v>0</v>
      </c>
      <c r="G225" s="249">
        <f t="shared" si="76"/>
        <v>0</v>
      </c>
      <c r="H225" s="250">
        <v>113.1</v>
      </c>
      <c r="I225" s="251">
        <f t="shared" si="77"/>
        <v>113.1</v>
      </c>
      <c r="J225" s="250"/>
      <c r="K225" s="251">
        <f t="shared" si="78"/>
        <v>0</v>
      </c>
      <c r="O225" s="243">
        <v>2</v>
      </c>
      <c r="AA225" s="216">
        <v>12</v>
      </c>
      <c r="AB225" s="216">
        <v>0</v>
      </c>
      <c r="AC225" s="216">
        <v>194</v>
      </c>
      <c r="AZ225" s="216">
        <v>1</v>
      </c>
      <c r="BA225" s="216">
        <f t="shared" si="79"/>
        <v>0</v>
      </c>
      <c r="BB225" s="216">
        <f t="shared" si="80"/>
        <v>0</v>
      </c>
      <c r="BC225" s="216">
        <f t="shared" si="81"/>
        <v>0</v>
      </c>
      <c r="BD225" s="216">
        <f t="shared" si="82"/>
        <v>0</v>
      </c>
      <c r="BE225" s="216">
        <f t="shared" si="83"/>
        <v>0</v>
      </c>
      <c r="CA225" s="243">
        <v>12</v>
      </c>
      <c r="CB225" s="243">
        <v>0</v>
      </c>
    </row>
    <row r="226" spans="1:80" x14ac:dyDescent="0.2">
      <c r="A226" s="244">
        <v>195</v>
      </c>
      <c r="B226" s="245" t="s">
        <v>1432</v>
      </c>
      <c r="C226" s="246" t="s">
        <v>1410</v>
      </c>
      <c r="D226" s="247" t="s">
        <v>93</v>
      </c>
      <c r="E226" s="248">
        <v>1</v>
      </c>
      <c r="F226" s="248">
        <v>0</v>
      </c>
      <c r="G226" s="249">
        <f t="shared" si="76"/>
        <v>0</v>
      </c>
      <c r="H226" s="250">
        <v>103.7</v>
      </c>
      <c r="I226" s="251">
        <f t="shared" si="77"/>
        <v>103.7</v>
      </c>
      <c r="J226" s="250"/>
      <c r="K226" s="251">
        <f t="shared" si="78"/>
        <v>0</v>
      </c>
      <c r="O226" s="243">
        <v>2</v>
      </c>
      <c r="AA226" s="216">
        <v>12</v>
      </c>
      <c r="AB226" s="216">
        <v>0</v>
      </c>
      <c r="AC226" s="216">
        <v>195</v>
      </c>
      <c r="AZ226" s="216">
        <v>1</v>
      </c>
      <c r="BA226" s="216">
        <f t="shared" si="79"/>
        <v>0</v>
      </c>
      <c r="BB226" s="216">
        <f t="shared" si="80"/>
        <v>0</v>
      </c>
      <c r="BC226" s="216">
        <f t="shared" si="81"/>
        <v>0</v>
      </c>
      <c r="BD226" s="216">
        <f t="shared" si="82"/>
        <v>0</v>
      </c>
      <c r="BE226" s="216">
        <f t="shared" si="83"/>
        <v>0</v>
      </c>
      <c r="CA226" s="243">
        <v>12</v>
      </c>
      <c r="CB226" s="243">
        <v>0</v>
      </c>
    </row>
    <row r="227" spans="1:80" x14ac:dyDescent="0.2">
      <c r="A227" s="244">
        <v>196</v>
      </c>
      <c r="B227" s="245" t="s">
        <v>1433</v>
      </c>
      <c r="C227" s="246" t="s">
        <v>1412</v>
      </c>
      <c r="D227" s="247" t="s">
        <v>93</v>
      </c>
      <c r="E227" s="248">
        <v>2</v>
      </c>
      <c r="F227" s="248">
        <v>0</v>
      </c>
      <c r="G227" s="249">
        <f t="shared" si="76"/>
        <v>0</v>
      </c>
      <c r="H227" s="250">
        <v>90.4</v>
      </c>
      <c r="I227" s="251">
        <f t="shared" si="77"/>
        <v>180.8</v>
      </c>
      <c r="J227" s="250"/>
      <c r="K227" s="251">
        <f t="shared" si="78"/>
        <v>0</v>
      </c>
      <c r="O227" s="243">
        <v>2</v>
      </c>
      <c r="AA227" s="216">
        <v>12</v>
      </c>
      <c r="AB227" s="216">
        <v>0</v>
      </c>
      <c r="AC227" s="216">
        <v>196</v>
      </c>
      <c r="AZ227" s="216">
        <v>1</v>
      </c>
      <c r="BA227" s="216">
        <f t="shared" si="79"/>
        <v>0</v>
      </c>
      <c r="BB227" s="216">
        <f t="shared" si="80"/>
        <v>0</v>
      </c>
      <c r="BC227" s="216">
        <f t="shared" si="81"/>
        <v>0</v>
      </c>
      <c r="BD227" s="216">
        <f t="shared" si="82"/>
        <v>0</v>
      </c>
      <c r="BE227" s="216">
        <f t="shared" si="83"/>
        <v>0</v>
      </c>
      <c r="CA227" s="243">
        <v>12</v>
      </c>
      <c r="CB227" s="243">
        <v>0</v>
      </c>
    </row>
    <row r="228" spans="1:80" x14ac:dyDescent="0.2">
      <c r="A228" s="244">
        <v>197</v>
      </c>
      <c r="B228" s="245" t="s">
        <v>1434</v>
      </c>
      <c r="C228" s="246" t="s">
        <v>1414</v>
      </c>
      <c r="D228" s="247" t="s">
        <v>93</v>
      </c>
      <c r="E228" s="248">
        <v>1</v>
      </c>
      <c r="F228" s="248">
        <v>0</v>
      </c>
      <c r="G228" s="249">
        <f t="shared" si="76"/>
        <v>0</v>
      </c>
      <c r="H228" s="250">
        <v>51.4</v>
      </c>
      <c r="I228" s="251">
        <f t="shared" si="77"/>
        <v>51.4</v>
      </c>
      <c r="J228" s="250"/>
      <c r="K228" s="251">
        <f t="shared" si="78"/>
        <v>0</v>
      </c>
      <c r="O228" s="243">
        <v>2</v>
      </c>
      <c r="AA228" s="216">
        <v>12</v>
      </c>
      <c r="AB228" s="216">
        <v>0</v>
      </c>
      <c r="AC228" s="216">
        <v>197</v>
      </c>
      <c r="AZ228" s="216">
        <v>1</v>
      </c>
      <c r="BA228" s="216">
        <f t="shared" si="79"/>
        <v>0</v>
      </c>
      <c r="BB228" s="216">
        <f t="shared" si="80"/>
        <v>0</v>
      </c>
      <c r="BC228" s="216">
        <f t="shared" si="81"/>
        <v>0</v>
      </c>
      <c r="BD228" s="216">
        <f t="shared" si="82"/>
        <v>0</v>
      </c>
      <c r="BE228" s="216">
        <f t="shared" si="83"/>
        <v>0</v>
      </c>
      <c r="CA228" s="243">
        <v>12</v>
      </c>
      <c r="CB228" s="243">
        <v>0</v>
      </c>
    </row>
    <row r="229" spans="1:80" x14ac:dyDescent="0.2">
      <c r="A229" s="244">
        <v>198</v>
      </c>
      <c r="B229" s="245" t="s">
        <v>1435</v>
      </c>
      <c r="C229" s="246" t="s">
        <v>1279</v>
      </c>
      <c r="D229" s="247" t="s">
        <v>149</v>
      </c>
      <c r="E229" s="248">
        <v>2</v>
      </c>
      <c r="F229" s="248">
        <v>0</v>
      </c>
      <c r="G229" s="249">
        <f t="shared" si="76"/>
        <v>0</v>
      </c>
      <c r="H229" s="250">
        <v>96</v>
      </c>
      <c r="I229" s="251">
        <f t="shared" si="77"/>
        <v>192</v>
      </c>
      <c r="J229" s="250"/>
      <c r="K229" s="251">
        <f t="shared" si="78"/>
        <v>0</v>
      </c>
      <c r="O229" s="243">
        <v>2</v>
      </c>
      <c r="AA229" s="216">
        <v>12</v>
      </c>
      <c r="AB229" s="216">
        <v>0</v>
      </c>
      <c r="AC229" s="216">
        <v>198</v>
      </c>
      <c r="AZ229" s="216">
        <v>1</v>
      </c>
      <c r="BA229" s="216">
        <f t="shared" si="79"/>
        <v>0</v>
      </c>
      <c r="BB229" s="216">
        <f t="shared" si="80"/>
        <v>0</v>
      </c>
      <c r="BC229" s="216">
        <f t="shared" si="81"/>
        <v>0</v>
      </c>
      <c r="BD229" s="216">
        <f t="shared" si="82"/>
        <v>0</v>
      </c>
      <c r="BE229" s="216">
        <f t="shared" si="83"/>
        <v>0</v>
      </c>
      <c r="CA229" s="243">
        <v>12</v>
      </c>
      <c r="CB229" s="243">
        <v>0</v>
      </c>
    </row>
    <row r="230" spans="1:80" x14ac:dyDescent="0.2">
      <c r="A230" s="259"/>
      <c r="B230" s="260" t="s">
        <v>94</v>
      </c>
      <c r="C230" s="261" t="s">
        <v>1418</v>
      </c>
      <c r="D230" s="262"/>
      <c r="E230" s="263"/>
      <c r="F230" s="264"/>
      <c r="G230" s="265">
        <f>SUM(G212:G229)</f>
        <v>0</v>
      </c>
      <c r="H230" s="266"/>
      <c r="I230" s="267">
        <f>SUM(I212:I229)</f>
        <v>22242.9</v>
      </c>
      <c r="J230" s="266"/>
      <c r="K230" s="267">
        <f>SUM(K212:K229)</f>
        <v>0</v>
      </c>
      <c r="O230" s="243">
        <v>4</v>
      </c>
      <c r="BA230" s="268">
        <f>SUM(BA212:BA229)</f>
        <v>0</v>
      </c>
      <c r="BB230" s="268">
        <f>SUM(BB212:BB229)</f>
        <v>0</v>
      </c>
      <c r="BC230" s="268">
        <f>SUM(BC212:BC229)</f>
        <v>0</v>
      </c>
      <c r="BD230" s="268">
        <f>SUM(BD212:BD229)</f>
        <v>0</v>
      </c>
      <c r="BE230" s="268">
        <f>SUM(BE212:BE229)</f>
        <v>0</v>
      </c>
    </row>
    <row r="231" spans="1:80" x14ac:dyDescent="0.2">
      <c r="A231" s="233" t="s">
        <v>90</v>
      </c>
      <c r="B231" s="234" t="s">
        <v>1436</v>
      </c>
      <c r="C231" s="235" t="s">
        <v>1437</v>
      </c>
      <c r="D231" s="236"/>
      <c r="E231" s="237"/>
      <c r="F231" s="237"/>
      <c r="G231" s="238"/>
      <c r="H231" s="239"/>
      <c r="I231" s="240"/>
      <c r="J231" s="241"/>
      <c r="K231" s="242"/>
      <c r="O231" s="243">
        <v>1</v>
      </c>
    </row>
    <row r="232" spans="1:80" ht="22.5" x14ac:dyDescent="0.2">
      <c r="A232" s="244">
        <v>199</v>
      </c>
      <c r="B232" s="245" t="s">
        <v>1439</v>
      </c>
      <c r="C232" s="246" t="s">
        <v>1358</v>
      </c>
      <c r="D232" s="247" t="s">
        <v>93</v>
      </c>
      <c r="E232" s="248">
        <v>2</v>
      </c>
      <c r="F232" s="248">
        <v>0</v>
      </c>
      <c r="G232" s="249">
        <f t="shared" ref="G232:G248" si="84">E232*F232</f>
        <v>0</v>
      </c>
      <c r="H232" s="250">
        <v>8528</v>
      </c>
      <c r="I232" s="251">
        <f t="shared" ref="I232:I248" si="85">E232*H232</f>
        <v>17056</v>
      </c>
      <c r="J232" s="250"/>
      <c r="K232" s="251">
        <f t="shared" ref="K232:K248" si="86">E232*J232</f>
        <v>0</v>
      </c>
      <c r="O232" s="243">
        <v>2</v>
      </c>
      <c r="AA232" s="216">
        <v>12</v>
      </c>
      <c r="AB232" s="216">
        <v>0</v>
      </c>
      <c r="AC232" s="216">
        <v>199</v>
      </c>
      <c r="AZ232" s="216">
        <v>2</v>
      </c>
      <c r="BA232" s="216">
        <f t="shared" ref="BA232:BA248" si="87">IF(AZ232=1,G232,0)</f>
        <v>0</v>
      </c>
      <c r="BB232" s="216">
        <f t="shared" ref="BB232:BB248" si="88">IF(AZ232=2,G232,0)</f>
        <v>0</v>
      </c>
      <c r="BC232" s="216">
        <f t="shared" ref="BC232:BC248" si="89">IF(AZ232=3,G232,0)</f>
        <v>0</v>
      </c>
      <c r="BD232" s="216">
        <f t="shared" ref="BD232:BD248" si="90">IF(AZ232=4,G232,0)</f>
        <v>0</v>
      </c>
      <c r="BE232" s="216">
        <f t="shared" ref="BE232:BE248" si="91">IF(AZ232=5,G232,0)</f>
        <v>0</v>
      </c>
      <c r="CA232" s="243">
        <v>12</v>
      </c>
      <c r="CB232" s="243">
        <v>0</v>
      </c>
    </row>
    <row r="233" spans="1:80" x14ac:dyDescent="0.2">
      <c r="A233" s="244">
        <v>200</v>
      </c>
      <c r="B233" s="245" t="s">
        <v>1440</v>
      </c>
      <c r="C233" s="246" t="s">
        <v>1360</v>
      </c>
      <c r="D233" s="247" t="s">
        <v>93</v>
      </c>
      <c r="E233" s="248">
        <v>2</v>
      </c>
      <c r="F233" s="248">
        <v>0</v>
      </c>
      <c r="G233" s="249">
        <f t="shared" si="84"/>
        <v>0</v>
      </c>
      <c r="H233" s="250">
        <v>429</v>
      </c>
      <c r="I233" s="251">
        <f t="shared" si="85"/>
        <v>858</v>
      </c>
      <c r="J233" s="250"/>
      <c r="K233" s="251">
        <f t="shared" si="86"/>
        <v>0</v>
      </c>
      <c r="O233" s="243">
        <v>2</v>
      </c>
      <c r="AA233" s="216">
        <v>12</v>
      </c>
      <c r="AB233" s="216">
        <v>0</v>
      </c>
      <c r="AC233" s="216">
        <v>200</v>
      </c>
      <c r="AZ233" s="216">
        <v>2</v>
      </c>
      <c r="BA233" s="216">
        <f t="shared" si="87"/>
        <v>0</v>
      </c>
      <c r="BB233" s="216">
        <f t="shared" si="88"/>
        <v>0</v>
      </c>
      <c r="BC233" s="216">
        <f t="shared" si="89"/>
        <v>0</v>
      </c>
      <c r="BD233" s="216">
        <f t="shared" si="90"/>
        <v>0</v>
      </c>
      <c r="BE233" s="216">
        <f t="shared" si="91"/>
        <v>0</v>
      </c>
      <c r="CA233" s="243">
        <v>12</v>
      </c>
      <c r="CB233" s="243">
        <v>0</v>
      </c>
    </row>
    <row r="234" spans="1:80" x14ac:dyDescent="0.2">
      <c r="A234" s="244">
        <v>201</v>
      </c>
      <c r="B234" s="245" t="s">
        <v>1441</v>
      </c>
      <c r="C234" s="246" t="s">
        <v>1163</v>
      </c>
      <c r="D234" s="247" t="s">
        <v>93</v>
      </c>
      <c r="E234" s="248">
        <v>2</v>
      </c>
      <c r="F234" s="248">
        <v>0</v>
      </c>
      <c r="G234" s="249">
        <f t="shared" si="84"/>
        <v>0</v>
      </c>
      <c r="H234" s="250">
        <v>504.4</v>
      </c>
      <c r="I234" s="251">
        <f t="shared" si="85"/>
        <v>1008.8</v>
      </c>
      <c r="J234" s="250"/>
      <c r="K234" s="251">
        <f t="shared" si="86"/>
        <v>0</v>
      </c>
      <c r="O234" s="243">
        <v>2</v>
      </c>
      <c r="AA234" s="216">
        <v>12</v>
      </c>
      <c r="AB234" s="216">
        <v>0</v>
      </c>
      <c r="AC234" s="216">
        <v>201</v>
      </c>
      <c r="AZ234" s="216">
        <v>2</v>
      </c>
      <c r="BA234" s="216">
        <f t="shared" si="87"/>
        <v>0</v>
      </c>
      <c r="BB234" s="216">
        <f t="shared" si="88"/>
        <v>0</v>
      </c>
      <c r="BC234" s="216">
        <f t="shared" si="89"/>
        <v>0</v>
      </c>
      <c r="BD234" s="216">
        <f t="shared" si="90"/>
        <v>0</v>
      </c>
      <c r="BE234" s="216">
        <f t="shared" si="91"/>
        <v>0</v>
      </c>
      <c r="CA234" s="243">
        <v>12</v>
      </c>
      <c r="CB234" s="243">
        <v>0</v>
      </c>
    </row>
    <row r="235" spans="1:80" x14ac:dyDescent="0.2">
      <c r="A235" s="244">
        <v>202</v>
      </c>
      <c r="B235" s="245" t="s">
        <v>1442</v>
      </c>
      <c r="C235" s="246" t="s">
        <v>1363</v>
      </c>
      <c r="D235" s="247" t="s">
        <v>93</v>
      </c>
      <c r="E235" s="248">
        <v>4</v>
      </c>
      <c r="F235" s="248">
        <v>0</v>
      </c>
      <c r="G235" s="249">
        <f t="shared" si="84"/>
        <v>0</v>
      </c>
      <c r="H235" s="250">
        <v>1528.8</v>
      </c>
      <c r="I235" s="251">
        <f t="shared" si="85"/>
        <v>6115.2</v>
      </c>
      <c r="J235" s="250"/>
      <c r="K235" s="251">
        <f t="shared" si="86"/>
        <v>0</v>
      </c>
      <c r="O235" s="243">
        <v>2</v>
      </c>
      <c r="AA235" s="216">
        <v>12</v>
      </c>
      <c r="AB235" s="216">
        <v>0</v>
      </c>
      <c r="AC235" s="216">
        <v>202</v>
      </c>
      <c r="AZ235" s="216">
        <v>2</v>
      </c>
      <c r="BA235" s="216">
        <f t="shared" si="87"/>
        <v>0</v>
      </c>
      <c r="BB235" s="216">
        <f t="shared" si="88"/>
        <v>0</v>
      </c>
      <c r="BC235" s="216">
        <f t="shared" si="89"/>
        <v>0</v>
      </c>
      <c r="BD235" s="216">
        <f t="shared" si="90"/>
        <v>0</v>
      </c>
      <c r="BE235" s="216">
        <f t="shared" si="91"/>
        <v>0</v>
      </c>
      <c r="CA235" s="243">
        <v>12</v>
      </c>
      <c r="CB235" s="243">
        <v>0</v>
      </c>
    </row>
    <row r="236" spans="1:80" x14ac:dyDescent="0.2">
      <c r="A236" s="244">
        <v>203</v>
      </c>
      <c r="B236" s="245" t="s">
        <v>1443</v>
      </c>
      <c r="C236" s="246" t="s">
        <v>1397</v>
      </c>
      <c r="D236" s="247" t="s">
        <v>93</v>
      </c>
      <c r="E236" s="248">
        <v>1</v>
      </c>
      <c r="F236" s="248">
        <v>0</v>
      </c>
      <c r="G236" s="249">
        <f t="shared" si="84"/>
        <v>0</v>
      </c>
      <c r="H236" s="250">
        <v>737.1</v>
      </c>
      <c r="I236" s="251">
        <f t="shared" si="85"/>
        <v>737.1</v>
      </c>
      <c r="J236" s="250"/>
      <c r="K236" s="251">
        <f t="shared" si="86"/>
        <v>0</v>
      </c>
      <c r="O236" s="243">
        <v>2</v>
      </c>
      <c r="AA236" s="216">
        <v>12</v>
      </c>
      <c r="AB236" s="216">
        <v>0</v>
      </c>
      <c r="AC236" s="216">
        <v>203</v>
      </c>
      <c r="AZ236" s="216">
        <v>2</v>
      </c>
      <c r="BA236" s="216">
        <f t="shared" si="87"/>
        <v>0</v>
      </c>
      <c r="BB236" s="216">
        <f t="shared" si="88"/>
        <v>0</v>
      </c>
      <c r="BC236" s="216">
        <f t="shared" si="89"/>
        <v>0</v>
      </c>
      <c r="BD236" s="216">
        <f t="shared" si="90"/>
        <v>0</v>
      </c>
      <c r="BE236" s="216">
        <f t="shared" si="91"/>
        <v>0</v>
      </c>
      <c r="CA236" s="243">
        <v>12</v>
      </c>
      <c r="CB236" s="243">
        <v>0</v>
      </c>
    </row>
    <row r="237" spans="1:80" x14ac:dyDescent="0.2">
      <c r="A237" s="244">
        <v>204</v>
      </c>
      <c r="B237" s="245" t="s">
        <v>1444</v>
      </c>
      <c r="C237" s="246" t="s">
        <v>1169</v>
      </c>
      <c r="D237" s="247" t="s">
        <v>1135</v>
      </c>
      <c r="E237" s="248">
        <v>6</v>
      </c>
      <c r="F237" s="248">
        <v>0</v>
      </c>
      <c r="G237" s="249">
        <f t="shared" si="84"/>
        <v>0</v>
      </c>
      <c r="H237" s="250">
        <v>530.4</v>
      </c>
      <c r="I237" s="251">
        <f t="shared" si="85"/>
        <v>3182.3999999999996</v>
      </c>
      <c r="J237" s="250"/>
      <c r="K237" s="251">
        <f t="shared" si="86"/>
        <v>0</v>
      </c>
      <c r="O237" s="243">
        <v>2</v>
      </c>
      <c r="AA237" s="216">
        <v>12</v>
      </c>
      <c r="AB237" s="216">
        <v>0</v>
      </c>
      <c r="AC237" s="216">
        <v>204</v>
      </c>
      <c r="AZ237" s="216">
        <v>2</v>
      </c>
      <c r="BA237" s="216">
        <f t="shared" si="87"/>
        <v>0</v>
      </c>
      <c r="BB237" s="216">
        <f t="shared" si="88"/>
        <v>0</v>
      </c>
      <c r="BC237" s="216">
        <f t="shared" si="89"/>
        <v>0</v>
      </c>
      <c r="BD237" s="216">
        <f t="shared" si="90"/>
        <v>0</v>
      </c>
      <c r="BE237" s="216">
        <f t="shared" si="91"/>
        <v>0</v>
      </c>
      <c r="CA237" s="243">
        <v>12</v>
      </c>
      <c r="CB237" s="243">
        <v>0</v>
      </c>
    </row>
    <row r="238" spans="1:80" x14ac:dyDescent="0.2">
      <c r="A238" s="244">
        <v>205</v>
      </c>
      <c r="B238" s="245" t="s">
        <v>1445</v>
      </c>
      <c r="C238" s="246" t="s">
        <v>1368</v>
      </c>
      <c r="D238" s="247" t="s">
        <v>1135</v>
      </c>
      <c r="E238" s="248">
        <v>13</v>
      </c>
      <c r="F238" s="248">
        <v>0</v>
      </c>
      <c r="G238" s="249">
        <f t="shared" si="84"/>
        <v>0</v>
      </c>
      <c r="H238" s="250">
        <v>1554.8</v>
      </c>
      <c r="I238" s="251">
        <f t="shared" si="85"/>
        <v>20212.399999999998</v>
      </c>
      <c r="J238" s="250"/>
      <c r="K238" s="251">
        <f t="shared" si="86"/>
        <v>0</v>
      </c>
      <c r="O238" s="243">
        <v>2</v>
      </c>
      <c r="AA238" s="216">
        <v>12</v>
      </c>
      <c r="AB238" s="216">
        <v>0</v>
      </c>
      <c r="AC238" s="216">
        <v>205</v>
      </c>
      <c r="AZ238" s="216">
        <v>2</v>
      </c>
      <c r="BA238" s="216">
        <f t="shared" si="87"/>
        <v>0</v>
      </c>
      <c r="BB238" s="216">
        <f t="shared" si="88"/>
        <v>0</v>
      </c>
      <c r="BC238" s="216">
        <f t="shared" si="89"/>
        <v>0</v>
      </c>
      <c r="BD238" s="216">
        <f t="shared" si="90"/>
        <v>0</v>
      </c>
      <c r="BE238" s="216">
        <f t="shared" si="91"/>
        <v>0</v>
      </c>
      <c r="CA238" s="243">
        <v>12</v>
      </c>
      <c r="CB238" s="243">
        <v>0</v>
      </c>
    </row>
    <row r="239" spans="1:80" x14ac:dyDescent="0.2">
      <c r="A239" s="244">
        <v>206</v>
      </c>
      <c r="B239" s="245" t="s">
        <v>1446</v>
      </c>
      <c r="C239" s="246" t="s">
        <v>1171</v>
      </c>
      <c r="D239" s="247" t="s">
        <v>1135</v>
      </c>
      <c r="E239" s="248">
        <v>2</v>
      </c>
      <c r="F239" s="248">
        <v>0</v>
      </c>
      <c r="G239" s="249">
        <f t="shared" si="84"/>
        <v>0</v>
      </c>
      <c r="H239" s="250">
        <v>296.39999999999998</v>
      </c>
      <c r="I239" s="251">
        <f t="shared" si="85"/>
        <v>592.79999999999995</v>
      </c>
      <c r="J239" s="250"/>
      <c r="K239" s="251">
        <f t="shared" si="86"/>
        <v>0</v>
      </c>
      <c r="O239" s="243">
        <v>2</v>
      </c>
      <c r="AA239" s="216">
        <v>12</v>
      </c>
      <c r="AB239" s="216">
        <v>0</v>
      </c>
      <c r="AC239" s="216">
        <v>206</v>
      </c>
      <c r="AZ239" s="216">
        <v>2</v>
      </c>
      <c r="BA239" s="216">
        <f t="shared" si="87"/>
        <v>0</v>
      </c>
      <c r="BB239" s="216">
        <f t="shared" si="88"/>
        <v>0</v>
      </c>
      <c r="BC239" s="216">
        <f t="shared" si="89"/>
        <v>0</v>
      </c>
      <c r="BD239" s="216">
        <f t="shared" si="90"/>
        <v>0</v>
      </c>
      <c r="BE239" s="216">
        <f t="shared" si="91"/>
        <v>0</v>
      </c>
      <c r="CA239" s="243">
        <v>12</v>
      </c>
      <c r="CB239" s="243">
        <v>0</v>
      </c>
    </row>
    <row r="240" spans="1:80" x14ac:dyDescent="0.2">
      <c r="A240" s="244">
        <v>207</v>
      </c>
      <c r="B240" s="245" t="s">
        <v>1447</v>
      </c>
      <c r="C240" s="246" t="s">
        <v>1177</v>
      </c>
      <c r="D240" s="247" t="s">
        <v>93</v>
      </c>
      <c r="E240" s="248">
        <v>1</v>
      </c>
      <c r="F240" s="248">
        <v>0</v>
      </c>
      <c r="G240" s="249">
        <f t="shared" si="84"/>
        <v>0</v>
      </c>
      <c r="H240" s="250">
        <v>221</v>
      </c>
      <c r="I240" s="251">
        <f t="shared" si="85"/>
        <v>221</v>
      </c>
      <c r="J240" s="250"/>
      <c r="K240" s="251">
        <f t="shared" si="86"/>
        <v>0</v>
      </c>
      <c r="O240" s="243">
        <v>2</v>
      </c>
      <c r="AA240" s="216">
        <v>12</v>
      </c>
      <c r="AB240" s="216">
        <v>0</v>
      </c>
      <c r="AC240" s="216">
        <v>207</v>
      </c>
      <c r="AZ240" s="216">
        <v>2</v>
      </c>
      <c r="BA240" s="216">
        <f t="shared" si="87"/>
        <v>0</v>
      </c>
      <c r="BB240" s="216">
        <f t="shared" si="88"/>
        <v>0</v>
      </c>
      <c r="BC240" s="216">
        <f t="shared" si="89"/>
        <v>0</v>
      </c>
      <c r="BD240" s="216">
        <f t="shared" si="90"/>
        <v>0</v>
      </c>
      <c r="BE240" s="216">
        <f t="shared" si="91"/>
        <v>0</v>
      </c>
      <c r="CA240" s="243">
        <v>12</v>
      </c>
      <c r="CB240" s="243">
        <v>0</v>
      </c>
    </row>
    <row r="241" spans="1:80" x14ac:dyDescent="0.2">
      <c r="A241" s="244">
        <v>208</v>
      </c>
      <c r="B241" s="245" t="s">
        <v>1448</v>
      </c>
      <c r="C241" s="246" t="s">
        <v>1370</v>
      </c>
      <c r="D241" s="247" t="s">
        <v>93</v>
      </c>
      <c r="E241" s="248">
        <v>4</v>
      </c>
      <c r="F241" s="248">
        <v>0</v>
      </c>
      <c r="G241" s="249">
        <f t="shared" si="84"/>
        <v>0</v>
      </c>
      <c r="H241" s="250">
        <v>1170</v>
      </c>
      <c r="I241" s="251">
        <f t="shared" si="85"/>
        <v>4680</v>
      </c>
      <c r="J241" s="250"/>
      <c r="K241" s="251">
        <f t="shared" si="86"/>
        <v>0</v>
      </c>
      <c r="O241" s="243">
        <v>2</v>
      </c>
      <c r="AA241" s="216">
        <v>12</v>
      </c>
      <c r="AB241" s="216">
        <v>0</v>
      </c>
      <c r="AC241" s="216">
        <v>208</v>
      </c>
      <c r="AZ241" s="216">
        <v>2</v>
      </c>
      <c r="BA241" s="216">
        <f t="shared" si="87"/>
        <v>0</v>
      </c>
      <c r="BB241" s="216">
        <f t="shared" si="88"/>
        <v>0</v>
      </c>
      <c r="BC241" s="216">
        <f t="shared" si="89"/>
        <v>0</v>
      </c>
      <c r="BD241" s="216">
        <f t="shared" si="90"/>
        <v>0</v>
      </c>
      <c r="BE241" s="216">
        <f t="shared" si="91"/>
        <v>0</v>
      </c>
      <c r="CA241" s="243">
        <v>12</v>
      </c>
      <c r="CB241" s="243">
        <v>0</v>
      </c>
    </row>
    <row r="242" spans="1:80" x14ac:dyDescent="0.2">
      <c r="A242" s="244">
        <v>209</v>
      </c>
      <c r="B242" s="245" t="s">
        <v>1449</v>
      </c>
      <c r="C242" s="246" t="s">
        <v>1179</v>
      </c>
      <c r="D242" s="247" t="s">
        <v>93</v>
      </c>
      <c r="E242" s="248">
        <v>2</v>
      </c>
      <c r="F242" s="248">
        <v>0</v>
      </c>
      <c r="G242" s="249">
        <f t="shared" si="84"/>
        <v>0</v>
      </c>
      <c r="H242" s="250">
        <v>709.8</v>
      </c>
      <c r="I242" s="251">
        <f t="shared" si="85"/>
        <v>1419.6</v>
      </c>
      <c r="J242" s="250"/>
      <c r="K242" s="251">
        <f t="shared" si="86"/>
        <v>0</v>
      </c>
      <c r="O242" s="243">
        <v>2</v>
      </c>
      <c r="AA242" s="216">
        <v>12</v>
      </c>
      <c r="AB242" s="216">
        <v>0</v>
      </c>
      <c r="AC242" s="216">
        <v>209</v>
      </c>
      <c r="AZ242" s="216">
        <v>2</v>
      </c>
      <c r="BA242" s="216">
        <f t="shared" si="87"/>
        <v>0</v>
      </c>
      <c r="BB242" s="216">
        <f t="shared" si="88"/>
        <v>0</v>
      </c>
      <c r="BC242" s="216">
        <f t="shared" si="89"/>
        <v>0</v>
      </c>
      <c r="BD242" s="216">
        <f t="shared" si="90"/>
        <v>0</v>
      </c>
      <c r="BE242" s="216">
        <f t="shared" si="91"/>
        <v>0</v>
      </c>
      <c r="CA242" s="243">
        <v>12</v>
      </c>
      <c r="CB242" s="243">
        <v>0</v>
      </c>
    </row>
    <row r="243" spans="1:80" x14ac:dyDescent="0.2">
      <c r="A243" s="244">
        <v>210</v>
      </c>
      <c r="B243" s="245" t="s">
        <v>1450</v>
      </c>
      <c r="C243" s="246" t="s">
        <v>1403</v>
      </c>
      <c r="D243" s="247" t="s">
        <v>93</v>
      </c>
      <c r="E243" s="248">
        <v>1</v>
      </c>
      <c r="F243" s="248">
        <v>0</v>
      </c>
      <c r="G243" s="249">
        <f t="shared" si="84"/>
        <v>0</v>
      </c>
      <c r="H243" s="250">
        <v>286</v>
      </c>
      <c r="I243" s="251">
        <f t="shared" si="85"/>
        <v>286</v>
      </c>
      <c r="J243" s="250"/>
      <c r="K243" s="251">
        <f t="shared" si="86"/>
        <v>0</v>
      </c>
      <c r="O243" s="243">
        <v>2</v>
      </c>
      <c r="AA243" s="216">
        <v>12</v>
      </c>
      <c r="AB243" s="216">
        <v>0</v>
      </c>
      <c r="AC243" s="216">
        <v>210</v>
      </c>
      <c r="AZ243" s="216">
        <v>2</v>
      </c>
      <c r="BA243" s="216">
        <f t="shared" si="87"/>
        <v>0</v>
      </c>
      <c r="BB243" s="216">
        <f t="shared" si="88"/>
        <v>0</v>
      </c>
      <c r="BC243" s="216">
        <f t="shared" si="89"/>
        <v>0</v>
      </c>
      <c r="BD243" s="216">
        <f t="shared" si="90"/>
        <v>0</v>
      </c>
      <c r="BE243" s="216">
        <f t="shared" si="91"/>
        <v>0</v>
      </c>
      <c r="CA243" s="243">
        <v>12</v>
      </c>
      <c r="CB243" s="243">
        <v>0</v>
      </c>
    </row>
    <row r="244" spans="1:80" x14ac:dyDescent="0.2">
      <c r="A244" s="244">
        <v>211</v>
      </c>
      <c r="B244" s="245" t="s">
        <v>1451</v>
      </c>
      <c r="C244" s="246" t="s">
        <v>1372</v>
      </c>
      <c r="D244" s="247" t="s">
        <v>93</v>
      </c>
      <c r="E244" s="248">
        <v>2</v>
      </c>
      <c r="F244" s="248">
        <v>0</v>
      </c>
      <c r="G244" s="249">
        <f t="shared" si="84"/>
        <v>0</v>
      </c>
      <c r="H244" s="250">
        <v>507</v>
      </c>
      <c r="I244" s="251">
        <f t="shared" si="85"/>
        <v>1014</v>
      </c>
      <c r="J244" s="250"/>
      <c r="K244" s="251">
        <f t="shared" si="86"/>
        <v>0</v>
      </c>
      <c r="O244" s="243">
        <v>2</v>
      </c>
      <c r="AA244" s="216">
        <v>12</v>
      </c>
      <c r="AB244" s="216">
        <v>0</v>
      </c>
      <c r="AC244" s="216">
        <v>211</v>
      </c>
      <c r="AZ244" s="216">
        <v>2</v>
      </c>
      <c r="BA244" s="216">
        <f t="shared" si="87"/>
        <v>0</v>
      </c>
      <c r="BB244" s="216">
        <f t="shared" si="88"/>
        <v>0</v>
      </c>
      <c r="BC244" s="216">
        <f t="shared" si="89"/>
        <v>0</v>
      </c>
      <c r="BD244" s="216">
        <f t="shared" si="90"/>
        <v>0</v>
      </c>
      <c r="BE244" s="216">
        <f t="shared" si="91"/>
        <v>0</v>
      </c>
      <c r="CA244" s="243">
        <v>12</v>
      </c>
      <c r="CB244" s="243">
        <v>0</v>
      </c>
    </row>
    <row r="245" spans="1:80" x14ac:dyDescent="0.2">
      <c r="A245" s="244">
        <v>212</v>
      </c>
      <c r="B245" s="245" t="s">
        <v>1452</v>
      </c>
      <c r="C245" s="246" t="s">
        <v>1407</v>
      </c>
      <c r="D245" s="247" t="s">
        <v>93</v>
      </c>
      <c r="E245" s="248">
        <v>2</v>
      </c>
      <c r="F245" s="248">
        <v>0</v>
      </c>
      <c r="G245" s="249">
        <f t="shared" si="84"/>
        <v>0</v>
      </c>
      <c r="H245" s="250">
        <v>647.4</v>
      </c>
      <c r="I245" s="251">
        <f t="shared" si="85"/>
        <v>1294.8</v>
      </c>
      <c r="J245" s="250"/>
      <c r="K245" s="251">
        <f t="shared" si="86"/>
        <v>0</v>
      </c>
      <c r="O245" s="243">
        <v>2</v>
      </c>
      <c r="AA245" s="216">
        <v>12</v>
      </c>
      <c r="AB245" s="216">
        <v>0</v>
      </c>
      <c r="AC245" s="216">
        <v>212</v>
      </c>
      <c r="AZ245" s="216">
        <v>2</v>
      </c>
      <c r="BA245" s="216">
        <f t="shared" si="87"/>
        <v>0</v>
      </c>
      <c r="BB245" s="216">
        <f t="shared" si="88"/>
        <v>0</v>
      </c>
      <c r="BC245" s="216">
        <f t="shared" si="89"/>
        <v>0</v>
      </c>
      <c r="BD245" s="216">
        <f t="shared" si="90"/>
        <v>0</v>
      </c>
      <c r="BE245" s="216">
        <f t="shared" si="91"/>
        <v>0</v>
      </c>
      <c r="CA245" s="243">
        <v>12</v>
      </c>
      <c r="CB245" s="243">
        <v>0</v>
      </c>
    </row>
    <row r="246" spans="1:80" x14ac:dyDescent="0.2">
      <c r="A246" s="244">
        <v>213</v>
      </c>
      <c r="B246" s="245" t="s">
        <v>1453</v>
      </c>
      <c r="C246" s="246" t="s">
        <v>1454</v>
      </c>
      <c r="D246" s="247" t="s">
        <v>93</v>
      </c>
      <c r="E246" s="248">
        <v>1</v>
      </c>
      <c r="F246" s="248">
        <v>0</v>
      </c>
      <c r="G246" s="249">
        <f t="shared" si="84"/>
        <v>0</v>
      </c>
      <c r="H246" s="250">
        <v>414.7</v>
      </c>
      <c r="I246" s="251">
        <f t="shared" si="85"/>
        <v>414.7</v>
      </c>
      <c r="J246" s="250"/>
      <c r="K246" s="251">
        <f t="shared" si="86"/>
        <v>0</v>
      </c>
      <c r="O246" s="243">
        <v>2</v>
      </c>
      <c r="AA246" s="216">
        <v>12</v>
      </c>
      <c r="AB246" s="216">
        <v>0</v>
      </c>
      <c r="AC246" s="216">
        <v>213</v>
      </c>
      <c r="AZ246" s="216">
        <v>2</v>
      </c>
      <c r="BA246" s="216">
        <f t="shared" si="87"/>
        <v>0</v>
      </c>
      <c r="BB246" s="216">
        <f t="shared" si="88"/>
        <v>0</v>
      </c>
      <c r="BC246" s="216">
        <f t="shared" si="89"/>
        <v>0</v>
      </c>
      <c r="BD246" s="216">
        <f t="shared" si="90"/>
        <v>0</v>
      </c>
      <c r="BE246" s="216">
        <f t="shared" si="91"/>
        <v>0</v>
      </c>
      <c r="CA246" s="243">
        <v>12</v>
      </c>
      <c r="CB246" s="243">
        <v>0</v>
      </c>
    </row>
    <row r="247" spans="1:80" x14ac:dyDescent="0.2">
      <c r="A247" s="244">
        <v>214</v>
      </c>
      <c r="B247" s="245" t="s">
        <v>1455</v>
      </c>
      <c r="C247" s="246" t="s">
        <v>1414</v>
      </c>
      <c r="D247" s="247" t="s">
        <v>93</v>
      </c>
      <c r="E247" s="248">
        <v>1</v>
      </c>
      <c r="F247" s="248">
        <v>0</v>
      </c>
      <c r="G247" s="249">
        <f t="shared" si="84"/>
        <v>0</v>
      </c>
      <c r="H247" s="250">
        <v>205.4</v>
      </c>
      <c r="I247" s="251">
        <f t="shared" si="85"/>
        <v>205.4</v>
      </c>
      <c r="J247" s="250"/>
      <c r="K247" s="251">
        <f t="shared" si="86"/>
        <v>0</v>
      </c>
      <c r="O247" s="243">
        <v>2</v>
      </c>
      <c r="AA247" s="216">
        <v>12</v>
      </c>
      <c r="AB247" s="216">
        <v>0</v>
      </c>
      <c r="AC247" s="216">
        <v>214</v>
      </c>
      <c r="AZ247" s="216">
        <v>2</v>
      </c>
      <c r="BA247" s="216">
        <f t="shared" si="87"/>
        <v>0</v>
      </c>
      <c r="BB247" s="216">
        <f t="shared" si="88"/>
        <v>0</v>
      </c>
      <c r="BC247" s="216">
        <f t="shared" si="89"/>
        <v>0</v>
      </c>
      <c r="BD247" s="216">
        <f t="shared" si="90"/>
        <v>0</v>
      </c>
      <c r="BE247" s="216">
        <f t="shared" si="91"/>
        <v>0</v>
      </c>
      <c r="CA247" s="243">
        <v>12</v>
      </c>
      <c r="CB247" s="243">
        <v>0</v>
      </c>
    </row>
    <row r="248" spans="1:80" x14ac:dyDescent="0.2">
      <c r="A248" s="244">
        <v>215</v>
      </c>
      <c r="B248" s="245" t="s">
        <v>1456</v>
      </c>
      <c r="C248" s="246" t="s">
        <v>1279</v>
      </c>
      <c r="D248" s="247" t="s">
        <v>149</v>
      </c>
      <c r="E248" s="248">
        <v>2</v>
      </c>
      <c r="F248" s="248">
        <v>0</v>
      </c>
      <c r="G248" s="249">
        <f t="shared" si="84"/>
        <v>0</v>
      </c>
      <c r="H248" s="250">
        <v>640</v>
      </c>
      <c r="I248" s="251">
        <f t="shared" si="85"/>
        <v>1280</v>
      </c>
      <c r="J248" s="250"/>
      <c r="K248" s="251">
        <f t="shared" si="86"/>
        <v>0</v>
      </c>
      <c r="O248" s="243">
        <v>2</v>
      </c>
      <c r="AA248" s="216">
        <v>12</v>
      </c>
      <c r="AB248" s="216">
        <v>0</v>
      </c>
      <c r="AC248" s="216">
        <v>215</v>
      </c>
      <c r="AZ248" s="216">
        <v>2</v>
      </c>
      <c r="BA248" s="216">
        <f t="shared" si="87"/>
        <v>0</v>
      </c>
      <c r="BB248" s="216">
        <f t="shared" si="88"/>
        <v>0</v>
      </c>
      <c r="BC248" s="216">
        <f t="shared" si="89"/>
        <v>0</v>
      </c>
      <c r="BD248" s="216">
        <f t="shared" si="90"/>
        <v>0</v>
      </c>
      <c r="BE248" s="216">
        <f t="shared" si="91"/>
        <v>0</v>
      </c>
      <c r="CA248" s="243">
        <v>12</v>
      </c>
      <c r="CB248" s="243">
        <v>0</v>
      </c>
    </row>
    <row r="249" spans="1:80" x14ac:dyDescent="0.2">
      <c r="A249" s="259"/>
      <c r="B249" s="260" t="s">
        <v>94</v>
      </c>
      <c r="C249" s="261" t="s">
        <v>1438</v>
      </c>
      <c r="D249" s="262"/>
      <c r="E249" s="263"/>
      <c r="F249" s="264"/>
      <c r="G249" s="265">
        <f>SUM(G231:G248)</f>
        <v>0</v>
      </c>
      <c r="H249" s="266"/>
      <c r="I249" s="267">
        <f>SUM(I231:I248)</f>
        <v>60578.2</v>
      </c>
      <c r="J249" s="266"/>
      <c r="K249" s="267">
        <f>SUM(K231:K248)</f>
        <v>0</v>
      </c>
      <c r="O249" s="243">
        <v>4</v>
      </c>
      <c r="BA249" s="268">
        <f>SUM(BA231:BA248)</f>
        <v>0</v>
      </c>
      <c r="BB249" s="268">
        <f>SUM(BB231:BB248)</f>
        <v>0</v>
      </c>
      <c r="BC249" s="268">
        <f>SUM(BC231:BC248)</f>
        <v>0</v>
      </c>
      <c r="BD249" s="268">
        <f>SUM(BD231:BD248)</f>
        <v>0</v>
      </c>
      <c r="BE249" s="268">
        <f>SUM(BE231:BE248)</f>
        <v>0</v>
      </c>
    </row>
    <row r="250" spans="1:80" x14ac:dyDescent="0.2">
      <c r="A250" s="233" t="s">
        <v>90</v>
      </c>
      <c r="B250" s="234" t="s">
        <v>1457</v>
      </c>
      <c r="C250" s="235" t="s">
        <v>1458</v>
      </c>
      <c r="D250" s="236"/>
      <c r="E250" s="237"/>
      <c r="F250" s="237"/>
      <c r="G250" s="238"/>
      <c r="H250" s="239"/>
      <c r="I250" s="240"/>
      <c r="J250" s="241"/>
      <c r="K250" s="242"/>
      <c r="O250" s="243">
        <v>1</v>
      </c>
    </row>
    <row r="251" spans="1:80" ht="22.5" x14ac:dyDescent="0.2">
      <c r="A251" s="244">
        <v>216</v>
      </c>
      <c r="B251" s="245" t="s">
        <v>1460</v>
      </c>
      <c r="C251" s="246" t="s">
        <v>1358</v>
      </c>
      <c r="D251" s="247" t="s">
        <v>93</v>
      </c>
      <c r="E251" s="248">
        <v>2</v>
      </c>
      <c r="F251" s="248">
        <v>0</v>
      </c>
      <c r="G251" s="249">
        <f t="shared" ref="G251:G267" si="92">E251*F251</f>
        <v>0</v>
      </c>
      <c r="H251" s="250">
        <v>1279.2</v>
      </c>
      <c r="I251" s="251">
        <f t="shared" ref="I251:I267" si="93">E251*H251</f>
        <v>2558.4</v>
      </c>
      <c r="J251" s="250"/>
      <c r="K251" s="251">
        <f t="shared" ref="K251:K267" si="94">E251*J251</f>
        <v>0</v>
      </c>
      <c r="O251" s="243">
        <v>2</v>
      </c>
      <c r="AA251" s="216">
        <v>12</v>
      </c>
      <c r="AB251" s="216">
        <v>0</v>
      </c>
      <c r="AC251" s="216">
        <v>216</v>
      </c>
      <c r="AZ251" s="216">
        <v>2</v>
      </c>
      <c r="BA251" s="216">
        <f t="shared" ref="BA251:BA267" si="95">IF(AZ251=1,G251,0)</f>
        <v>0</v>
      </c>
      <c r="BB251" s="216">
        <f t="shared" ref="BB251:BB267" si="96">IF(AZ251=2,G251,0)</f>
        <v>0</v>
      </c>
      <c r="BC251" s="216">
        <f t="shared" ref="BC251:BC267" si="97">IF(AZ251=3,G251,0)</f>
        <v>0</v>
      </c>
      <c r="BD251" s="216">
        <f t="shared" ref="BD251:BD267" si="98">IF(AZ251=4,G251,0)</f>
        <v>0</v>
      </c>
      <c r="BE251" s="216">
        <f t="shared" ref="BE251:BE267" si="99">IF(AZ251=5,G251,0)</f>
        <v>0</v>
      </c>
      <c r="CA251" s="243">
        <v>12</v>
      </c>
      <c r="CB251" s="243">
        <v>0</v>
      </c>
    </row>
    <row r="252" spans="1:80" x14ac:dyDescent="0.2">
      <c r="A252" s="244">
        <v>217</v>
      </c>
      <c r="B252" s="245" t="s">
        <v>1461</v>
      </c>
      <c r="C252" s="246" t="s">
        <v>1360</v>
      </c>
      <c r="D252" s="247" t="s">
        <v>93</v>
      </c>
      <c r="E252" s="248">
        <v>2</v>
      </c>
      <c r="F252" s="248">
        <v>0</v>
      </c>
      <c r="G252" s="249">
        <f t="shared" si="92"/>
        <v>0</v>
      </c>
      <c r="H252" s="250">
        <v>64.400000000000006</v>
      </c>
      <c r="I252" s="251">
        <f t="shared" si="93"/>
        <v>128.80000000000001</v>
      </c>
      <c r="J252" s="250"/>
      <c r="K252" s="251">
        <f t="shared" si="94"/>
        <v>0</v>
      </c>
      <c r="O252" s="243">
        <v>2</v>
      </c>
      <c r="AA252" s="216">
        <v>12</v>
      </c>
      <c r="AB252" s="216">
        <v>0</v>
      </c>
      <c r="AC252" s="216">
        <v>217</v>
      </c>
      <c r="AZ252" s="216">
        <v>2</v>
      </c>
      <c r="BA252" s="216">
        <f t="shared" si="95"/>
        <v>0</v>
      </c>
      <c r="BB252" s="216">
        <f t="shared" si="96"/>
        <v>0</v>
      </c>
      <c r="BC252" s="216">
        <f t="shared" si="97"/>
        <v>0</v>
      </c>
      <c r="BD252" s="216">
        <f t="shared" si="98"/>
        <v>0</v>
      </c>
      <c r="BE252" s="216">
        <f t="shared" si="99"/>
        <v>0</v>
      </c>
      <c r="CA252" s="243">
        <v>12</v>
      </c>
      <c r="CB252" s="243">
        <v>0</v>
      </c>
    </row>
    <row r="253" spans="1:80" x14ac:dyDescent="0.2">
      <c r="A253" s="244">
        <v>218</v>
      </c>
      <c r="B253" s="245" t="s">
        <v>1462</v>
      </c>
      <c r="C253" s="246" t="s">
        <v>1163</v>
      </c>
      <c r="D253" s="247" t="s">
        <v>93</v>
      </c>
      <c r="E253" s="248">
        <v>2</v>
      </c>
      <c r="F253" s="248">
        <v>0</v>
      </c>
      <c r="G253" s="249">
        <f t="shared" si="92"/>
        <v>0</v>
      </c>
      <c r="H253" s="250">
        <v>75.599999999999994</v>
      </c>
      <c r="I253" s="251">
        <f t="shared" si="93"/>
        <v>151.19999999999999</v>
      </c>
      <c r="J253" s="250"/>
      <c r="K253" s="251">
        <f t="shared" si="94"/>
        <v>0</v>
      </c>
      <c r="O253" s="243">
        <v>2</v>
      </c>
      <c r="AA253" s="216">
        <v>12</v>
      </c>
      <c r="AB253" s="216">
        <v>0</v>
      </c>
      <c r="AC253" s="216">
        <v>218</v>
      </c>
      <c r="AZ253" s="216">
        <v>2</v>
      </c>
      <c r="BA253" s="216">
        <f t="shared" si="95"/>
        <v>0</v>
      </c>
      <c r="BB253" s="216">
        <f t="shared" si="96"/>
        <v>0</v>
      </c>
      <c r="BC253" s="216">
        <f t="shared" si="97"/>
        <v>0</v>
      </c>
      <c r="BD253" s="216">
        <f t="shared" si="98"/>
        <v>0</v>
      </c>
      <c r="BE253" s="216">
        <f t="shared" si="99"/>
        <v>0</v>
      </c>
      <c r="CA253" s="243">
        <v>12</v>
      </c>
      <c r="CB253" s="243">
        <v>0</v>
      </c>
    </row>
    <row r="254" spans="1:80" x14ac:dyDescent="0.2">
      <c r="A254" s="244">
        <v>219</v>
      </c>
      <c r="B254" s="245" t="s">
        <v>1463</v>
      </c>
      <c r="C254" s="246" t="s">
        <v>1363</v>
      </c>
      <c r="D254" s="247" t="s">
        <v>93</v>
      </c>
      <c r="E254" s="248">
        <v>4</v>
      </c>
      <c r="F254" s="248">
        <v>0</v>
      </c>
      <c r="G254" s="249">
        <f t="shared" si="92"/>
        <v>0</v>
      </c>
      <c r="H254" s="250">
        <v>229.2</v>
      </c>
      <c r="I254" s="251">
        <f t="shared" si="93"/>
        <v>916.8</v>
      </c>
      <c r="J254" s="250"/>
      <c r="K254" s="251">
        <f t="shared" si="94"/>
        <v>0</v>
      </c>
      <c r="O254" s="243">
        <v>2</v>
      </c>
      <c r="AA254" s="216">
        <v>12</v>
      </c>
      <c r="AB254" s="216">
        <v>0</v>
      </c>
      <c r="AC254" s="216">
        <v>219</v>
      </c>
      <c r="AZ254" s="216">
        <v>2</v>
      </c>
      <c r="BA254" s="216">
        <f t="shared" si="95"/>
        <v>0</v>
      </c>
      <c r="BB254" s="216">
        <f t="shared" si="96"/>
        <v>0</v>
      </c>
      <c r="BC254" s="216">
        <f t="shared" si="97"/>
        <v>0</v>
      </c>
      <c r="BD254" s="216">
        <f t="shared" si="98"/>
        <v>0</v>
      </c>
      <c r="BE254" s="216">
        <f t="shared" si="99"/>
        <v>0</v>
      </c>
      <c r="CA254" s="243">
        <v>12</v>
      </c>
      <c r="CB254" s="243">
        <v>0</v>
      </c>
    </row>
    <row r="255" spans="1:80" x14ac:dyDescent="0.2">
      <c r="A255" s="244">
        <v>220</v>
      </c>
      <c r="B255" s="245" t="s">
        <v>1464</v>
      </c>
      <c r="C255" s="246" t="s">
        <v>1397</v>
      </c>
      <c r="D255" s="247" t="s">
        <v>93</v>
      </c>
      <c r="E255" s="248">
        <v>1</v>
      </c>
      <c r="F255" s="248">
        <v>0</v>
      </c>
      <c r="G255" s="249">
        <f t="shared" si="92"/>
        <v>0</v>
      </c>
      <c r="H255" s="250">
        <v>110.6</v>
      </c>
      <c r="I255" s="251">
        <f t="shared" si="93"/>
        <v>110.6</v>
      </c>
      <c r="J255" s="250"/>
      <c r="K255" s="251">
        <f t="shared" si="94"/>
        <v>0</v>
      </c>
      <c r="O255" s="243">
        <v>2</v>
      </c>
      <c r="AA255" s="216">
        <v>12</v>
      </c>
      <c r="AB255" s="216">
        <v>0</v>
      </c>
      <c r="AC255" s="216">
        <v>220</v>
      </c>
      <c r="AZ255" s="216">
        <v>2</v>
      </c>
      <c r="BA255" s="216">
        <f t="shared" si="95"/>
        <v>0</v>
      </c>
      <c r="BB255" s="216">
        <f t="shared" si="96"/>
        <v>0</v>
      </c>
      <c r="BC255" s="216">
        <f t="shared" si="97"/>
        <v>0</v>
      </c>
      <c r="BD255" s="216">
        <f t="shared" si="98"/>
        <v>0</v>
      </c>
      <c r="BE255" s="216">
        <f t="shared" si="99"/>
        <v>0</v>
      </c>
      <c r="CA255" s="243">
        <v>12</v>
      </c>
      <c r="CB255" s="243">
        <v>0</v>
      </c>
    </row>
    <row r="256" spans="1:80" x14ac:dyDescent="0.2">
      <c r="A256" s="244">
        <v>221</v>
      </c>
      <c r="B256" s="245" t="s">
        <v>1465</v>
      </c>
      <c r="C256" s="246" t="s">
        <v>1169</v>
      </c>
      <c r="D256" s="247" t="s">
        <v>1135</v>
      </c>
      <c r="E256" s="248">
        <v>6</v>
      </c>
      <c r="F256" s="248">
        <v>0</v>
      </c>
      <c r="G256" s="249">
        <f t="shared" si="92"/>
        <v>0</v>
      </c>
      <c r="H256" s="250">
        <v>132.6</v>
      </c>
      <c r="I256" s="251">
        <f t="shared" si="93"/>
        <v>795.59999999999991</v>
      </c>
      <c r="J256" s="250"/>
      <c r="K256" s="251">
        <f t="shared" si="94"/>
        <v>0</v>
      </c>
      <c r="O256" s="243">
        <v>2</v>
      </c>
      <c r="AA256" s="216">
        <v>12</v>
      </c>
      <c r="AB256" s="216">
        <v>0</v>
      </c>
      <c r="AC256" s="216">
        <v>221</v>
      </c>
      <c r="AZ256" s="216">
        <v>2</v>
      </c>
      <c r="BA256" s="216">
        <f t="shared" si="95"/>
        <v>0</v>
      </c>
      <c r="BB256" s="216">
        <f t="shared" si="96"/>
        <v>0</v>
      </c>
      <c r="BC256" s="216">
        <f t="shared" si="97"/>
        <v>0</v>
      </c>
      <c r="BD256" s="216">
        <f t="shared" si="98"/>
        <v>0</v>
      </c>
      <c r="BE256" s="216">
        <f t="shared" si="99"/>
        <v>0</v>
      </c>
      <c r="CA256" s="243">
        <v>12</v>
      </c>
      <c r="CB256" s="243">
        <v>0</v>
      </c>
    </row>
    <row r="257" spans="1:80" x14ac:dyDescent="0.2">
      <c r="A257" s="244">
        <v>222</v>
      </c>
      <c r="B257" s="245" t="s">
        <v>1466</v>
      </c>
      <c r="C257" s="246" t="s">
        <v>1368</v>
      </c>
      <c r="D257" s="247" t="s">
        <v>1135</v>
      </c>
      <c r="E257" s="248">
        <v>13</v>
      </c>
      <c r="F257" s="248">
        <v>0</v>
      </c>
      <c r="G257" s="249">
        <f t="shared" si="92"/>
        <v>0</v>
      </c>
      <c r="H257" s="250">
        <v>388.7</v>
      </c>
      <c r="I257" s="251">
        <f t="shared" si="93"/>
        <v>5053.0999999999995</v>
      </c>
      <c r="J257" s="250"/>
      <c r="K257" s="251">
        <f t="shared" si="94"/>
        <v>0</v>
      </c>
      <c r="O257" s="243">
        <v>2</v>
      </c>
      <c r="AA257" s="216">
        <v>12</v>
      </c>
      <c r="AB257" s="216">
        <v>0</v>
      </c>
      <c r="AC257" s="216">
        <v>222</v>
      </c>
      <c r="AZ257" s="216">
        <v>2</v>
      </c>
      <c r="BA257" s="216">
        <f t="shared" si="95"/>
        <v>0</v>
      </c>
      <c r="BB257" s="216">
        <f t="shared" si="96"/>
        <v>0</v>
      </c>
      <c r="BC257" s="216">
        <f t="shared" si="97"/>
        <v>0</v>
      </c>
      <c r="BD257" s="216">
        <f t="shared" si="98"/>
        <v>0</v>
      </c>
      <c r="BE257" s="216">
        <f t="shared" si="99"/>
        <v>0</v>
      </c>
      <c r="CA257" s="243">
        <v>12</v>
      </c>
      <c r="CB257" s="243">
        <v>0</v>
      </c>
    </row>
    <row r="258" spans="1:80" x14ac:dyDescent="0.2">
      <c r="A258" s="244">
        <v>223</v>
      </c>
      <c r="B258" s="245" t="s">
        <v>1467</v>
      </c>
      <c r="C258" s="246" t="s">
        <v>1171</v>
      </c>
      <c r="D258" s="247" t="s">
        <v>1135</v>
      </c>
      <c r="E258" s="248">
        <v>2</v>
      </c>
      <c r="F258" s="248">
        <v>0</v>
      </c>
      <c r="G258" s="249">
        <f t="shared" si="92"/>
        <v>0</v>
      </c>
      <c r="H258" s="250">
        <v>74</v>
      </c>
      <c r="I258" s="251">
        <f t="shared" si="93"/>
        <v>148</v>
      </c>
      <c r="J258" s="250"/>
      <c r="K258" s="251">
        <f t="shared" si="94"/>
        <v>0</v>
      </c>
      <c r="O258" s="243">
        <v>2</v>
      </c>
      <c r="AA258" s="216">
        <v>12</v>
      </c>
      <c r="AB258" s="216">
        <v>0</v>
      </c>
      <c r="AC258" s="216">
        <v>223</v>
      </c>
      <c r="AZ258" s="216">
        <v>2</v>
      </c>
      <c r="BA258" s="216">
        <f t="shared" si="95"/>
        <v>0</v>
      </c>
      <c r="BB258" s="216">
        <f t="shared" si="96"/>
        <v>0</v>
      </c>
      <c r="BC258" s="216">
        <f t="shared" si="97"/>
        <v>0</v>
      </c>
      <c r="BD258" s="216">
        <f t="shared" si="98"/>
        <v>0</v>
      </c>
      <c r="BE258" s="216">
        <f t="shared" si="99"/>
        <v>0</v>
      </c>
      <c r="CA258" s="243">
        <v>12</v>
      </c>
      <c r="CB258" s="243">
        <v>0</v>
      </c>
    </row>
    <row r="259" spans="1:80" x14ac:dyDescent="0.2">
      <c r="A259" s="244">
        <v>224</v>
      </c>
      <c r="B259" s="245" t="s">
        <v>1468</v>
      </c>
      <c r="C259" s="246" t="s">
        <v>1177</v>
      </c>
      <c r="D259" s="247" t="s">
        <v>93</v>
      </c>
      <c r="E259" s="248">
        <v>1</v>
      </c>
      <c r="F259" s="248">
        <v>0</v>
      </c>
      <c r="G259" s="249">
        <f t="shared" si="92"/>
        <v>0</v>
      </c>
      <c r="H259" s="250">
        <v>55.2</v>
      </c>
      <c r="I259" s="251">
        <f t="shared" si="93"/>
        <v>55.2</v>
      </c>
      <c r="J259" s="250"/>
      <c r="K259" s="251">
        <f t="shared" si="94"/>
        <v>0</v>
      </c>
      <c r="O259" s="243">
        <v>2</v>
      </c>
      <c r="AA259" s="216">
        <v>12</v>
      </c>
      <c r="AB259" s="216">
        <v>0</v>
      </c>
      <c r="AC259" s="216">
        <v>224</v>
      </c>
      <c r="AZ259" s="216">
        <v>2</v>
      </c>
      <c r="BA259" s="216">
        <f t="shared" si="95"/>
        <v>0</v>
      </c>
      <c r="BB259" s="216">
        <f t="shared" si="96"/>
        <v>0</v>
      </c>
      <c r="BC259" s="216">
        <f t="shared" si="97"/>
        <v>0</v>
      </c>
      <c r="BD259" s="216">
        <f t="shared" si="98"/>
        <v>0</v>
      </c>
      <c r="BE259" s="216">
        <f t="shared" si="99"/>
        <v>0</v>
      </c>
      <c r="CA259" s="243">
        <v>12</v>
      </c>
      <c r="CB259" s="243">
        <v>0</v>
      </c>
    </row>
    <row r="260" spans="1:80" x14ac:dyDescent="0.2">
      <c r="A260" s="244">
        <v>225</v>
      </c>
      <c r="B260" s="245" t="s">
        <v>1469</v>
      </c>
      <c r="C260" s="246" t="s">
        <v>1370</v>
      </c>
      <c r="D260" s="247" t="s">
        <v>93</v>
      </c>
      <c r="E260" s="248">
        <v>4</v>
      </c>
      <c r="F260" s="248">
        <v>0</v>
      </c>
      <c r="G260" s="249">
        <f t="shared" si="92"/>
        <v>0</v>
      </c>
      <c r="H260" s="250">
        <v>292.39999999999998</v>
      </c>
      <c r="I260" s="251">
        <f t="shared" si="93"/>
        <v>1169.5999999999999</v>
      </c>
      <c r="J260" s="250"/>
      <c r="K260" s="251">
        <f t="shared" si="94"/>
        <v>0</v>
      </c>
      <c r="O260" s="243">
        <v>2</v>
      </c>
      <c r="AA260" s="216">
        <v>12</v>
      </c>
      <c r="AB260" s="216">
        <v>0</v>
      </c>
      <c r="AC260" s="216">
        <v>225</v>
      </c>
      <c r="AZ260" s="216">
        <v>2</v>
      </c>
      <c r="BA260" s="216">
        <f t="shared" si="95"/>
        <v>0</v>
      </c>
      <c r="BB260" s="216">
        <f t="shared" si="96"/>
        <v>0</v>
      </c>
      <c r="BC260" s="216">
        <f t="shared" si="97"/>
        <v>0</v>
      </c>
      <c r="BD260" s="216">
        <f t="shared" si="98"/>
        <v>0</v>
      </c>
      <c r="BE260" s="216">
        <f t="shared" si="99"/>
        <v>0</v>
      </c>
      <c r="CA260" s="243">
        <v>12</v>
      </c>
      <c r="CB260" s="243">
        <v>0</v>
      </c>
    </row>
    <row r="261" spans="1:80" x14ac:dyDescent="0.2">
      <c r="A261" s="244">
        <v>226</v>
      </c>
      <c r="B261" s="245" t="s">
        <v>1470</v>
      </c>
      <c r="C261" s="246" t="s">
        <v>1179</v>
      </c>
      <c r="D261" s="247" t="s">
        <v>93</v>
      </c>
      <c r="E261" s="248">
        <v>2</v>
      </c>
      <c r="F261" s="248">
        <v>0</v>
      </c>
      <c r="G261" s="249">
        <f t="shared" si="92"/>
        <v>0</v>
      </c>
      <c r="H261" s="250">
        <v>177.4</v>
      </c>
      <c r="I261" s="251">
        <f t="shared" si="93"/>
        <v>354.8</v>
      </c>
      <c r="J261" s="250"/>
      <c r="K261" s="251">
        <f t="shared" si="94"/>
        <v>0</v>
      </c>
      <c r="O261" s="243">
        <v>2</v>
      </c>
      <c r="AA261" s="216">
        <v>12</v>
      </c>
      <c r="AB261" s="216">
        <v>0</v>
      </c>
      <c r="AC261" s="216">
        <v>226</v>
      </c>
      <c r="AZ261" s="216">
        <v>2</v>
      </c>
      <c r="BA261" s="216">
        <f t="shared" si="95"/>
        <v>0</v>
      </c>
      <c r="BB261" s="216">
        <f t="shared" si="96"/>
        <v>0</v>
      </c>
      <c r="BC261" s="216">
        <f t="shared" si="97"/>
        <v>0</v>
      </c>
      <c r="BD261" s="216">
        <f t="shared" si="98"/>
        <v>0</v>
      </c>
      <c r="BE261" s="216">
        <f t="shared" si="99"/>
        <v>0</v>
      </c>
      <c r="CA261" s="243">
        <v>12</v>
      </c>
      <c r="CB261" s="243">
        <v>0</v>
      </c>
    </row>
    <row r="262" spans="1:80" x14ac:dyDescent="0.2">
      <c r="A262" s="244">
        <v>227</v>
      </c>
      <c r="B262" s="245" t="s">
        <v>1471</v>
      </c>
      <c r="C262" s="246" t="s">
        <v>1403</v>
      </c>
      <c r="D262" s="247" t="s">
        <v>93</v>
      </c>
      <c r="E262" s="248">
        <v>1</v>
      </c>
      <c r="F262" s="248">
        <v>0</v>
      </c>
      <c r="G262" s="249">
        <f t="shared" si="92"/>
        <v>0</v>
      </c>
      <c r="H262" s="250">
        <v>71.5</v>
      </c>
      <c r="I262" s="251">
        <f t="shared" si="93"/>
        <v>71.5</v>
      </c>
      <c r="J262" s="250"/>
      <c r="K262" s="251">
        <f t="shared" si="94"/>
        <v>0</v>
      </c>
      <c r="O262" s="243">
        <v>2</v>
      </c>
      <c r="AA262" s="216">
        <v>12</v>
      </c>
      <c r="AB262" s="216">
        <v>0</v>
      </c>
      <c r="AC262" s="216">
        <v>227</v>
      </c>
      <c r="AZ262" s="216">
        <v>2</v>
      </c>
      <c r="BA262" s="216">
        <f t="shared" si="95"/>
        <v>0</v>
      </c>
      <c r="BB262" s="216">
        <f t="shared" si="96"/>
        <v>0</v>
      </c>
      <c r="BC262" s="216">
        <f t="shared" si="97"/>
        <v>0</v>
      </c>
      <c r="BD262" s="216">
        <f t="shared" si="98"/>
        <v>0</v>
      </c>
      <c r="BE262" s="216">
        <f t="shared" si="99"/>
        <v>0</v>
      </c>
      <c r="CA262" s="243">
        <v>12</v>
      </c>
      <c r="CB262" s="243">
        <v>0</v>
      </c>
    </row>
    <row r="263" spans="1:80" x14ac:dyDescent="0.2">
      <c r="A263" s="244">
        <v>228</v>
      </c>
      <c r="B263" s="245" t="s">
        <v>1472</v>
      </c>
      <c r="C263" s="246" t="s">
        <v>1372</v>
      </c>
      <c r="D263" s="247" t="s">
        <v>93</v>
      </c>
      <c r="E263" s="248">
        <v>2</v>
      </c>
      <c r="F263" s="248">
        <v>0</v>
      </c>
      <c r="G263" s="249">
        <f t="shared" si="92"/>
        <v>0</v>
      </c>
      <c r="H263" s="250">
        <v>126.8</v>
      </c>
      <c r="I263" s="251">
        <f t="shared" si="93"/>
        <v>253.6</v>
      </c>
      <c r="J263" s="250"/>
      <c r="K263" s="251">
        <f t="shared" si="94"/>
        <v>0</v>
      </c>
      <c r="O263" s="243">
        <v>2</v>
      </c>
      <c r="AA263" s="216">
        <v>12</v>
      </c>
      <c r="AB263" s="216">
        <v>0</v>
      </c>
      <c r="AC263" s="216">
        <v>228</v>
      </c>
      <c r="AZ263" s="216">
        <v>2</v>
      </c>
      <c r="BA263" s="216">
        <f t="shared" si="95"/>
        <v>0</v>
      </c>
      <c r="BB263" s="216">
        <f t="shared" si="96"/>
        <v>0</v>
      </c>
      <c r="BC263" s="216">
        <f t="shared" si="97"/>
        <v>0</v>
      </c>
      <c r="BD263" s="216">
        <f t="shared" si="98"/>
        <v>0</v>
      </c>
      <c r="BE263" s="216">
        <f t="shared" si="99"/>
        <v>0</v>
      </c>
      <c r="CA263" s="243">
        <v>12</v>
      </c>
      <c r="CB263" s="243">
        <v>0</v>
      </c>
    </row>
    <row r="264" spans="1:80" x14ac:dyDescent="0.2">
      <c r="A264" s="244">
        <v>229</v>
      </c>
      <c r="B264" s="245" t="s">
        <v>1473</v>
      </c>
      <c r="C264" s="246" t="s">
        <v>1407</v>
      </c>
      <c r="D264" s="247" t="s">
        <v>93</v>
      </c>
      <c r="E264" s="248">
        <v>2</v>
      </c>
      <c r="F264" s="248">
        <v>0</v>
      </c>
      <c r="G264" s="249">
        <f t="shared" si="92"/>
        <v>0</v>
      </c>
      <c r="H264" s="250">
        <v>161.80000000000001</v>
      </c>
      <c r="I264" s="251">
        <f t="shared" si="93"/>
        <v>323.60000000000002</v>
      </c>
      <c r="J264" s="250"/>
      <c r="K264" s="251">
        <f t="shared" si="94"/>
        <v>0</v>
      </c>
      <c r="O264" s="243">
        <v>2</v>
      </c>
      <c r="AA264" s="216">
        <v>12</v>
      </c>
      <c r="AB264" s="216">
        <v>0</v>
      </c>
      <c r="AC264" s="216">
        <v>229</v>
      </c>
      <c r="AZ264" s="216">
        <v>2</v>
      </c>
      <c r="BA264" s="216">
        <f t="shared" si="95"/>
        <v>0</v>
      </c>
      <c r="BB264" s="216">
        <f t="shared" si="96"/>
        <v>0</v>
      </c>
      <c r="BC264" s="216">
        <f t="shared" si="97"/>
        <v>0</v>
      </c>
      <c r="BD264" s="216">
        <f t="shared" si="98"/>
        <v>0</v>
      </c>
      <c r="BE264" s="216">
        <f t="shared" si="99"/>
        <v>0</v>
      </c>
      <c r="CA264" s="243">
        <v>12</v>
      </c>
      <c r="CB264" s="243">
        <v>0</v>
      </c>
    </row>
    <row r="265" spans="1:80" x14ac:dyDescent="0.2">
      <c r="A265" s="244">
        <v>230</v>
      </c>
      <c r="B265" s="245" t="s">
        <v>1474</v>
      </c>
      <c r="C265" s="246" t="s">
        <v>1454</v>
      </c>
      <c r="D265" s="247" t="s">
        <v>93</v>
      </c>
      <c r="E265" s="248">
        <v>1</v>
      </c>
      <c r="F265" s="248">
        <v>0</v>
      </c>
      <c r="G265" s="249">
        <f t="shared" si="92"/>
        <v>0</v>
      </c>
      <c r="H265" s="250">
        <v>103.7</v>
      </c>
      <c r="I265" s="251">
        <f t="shared" si="93"/>
        <v>103.7</v>
      </c>
      <c r="J265" s="250"/>
      <c r="K265" s="251">
        <f t="shared" si="94"/>
        <v>0</v>
      </c>
      <c r="O265" s="243">
        <v>2</v>
      </c>
      <c r="AA265" s="216">
        <v>12</v>
      </c>
      <c r="AB265" s="216">
        <v>0</v>
      </c>
      <c r="AC265" s="216">
        <v>230</v>
      </c>
      <c r="AZ265" s="216">
        <v>2</v>
      </c>
      <c r="BA265" s="216">
        <f t="shared" si="95"/>
        <v>0</v>
      </c>
      <c r="BB265" s="216">
        <f t="shared" si="96"/>
        <v>0</v>
      </c>
      <c r="BC265" s="216">
        <f t="shared" si="97"/>
        <v>0</v>
      </c>
      <c r="BD265" s="216">
        <f t="shared" si="98"/>
        <v>0</v>
      </c>
      <c r="BE265" s="216">
        <f t="shared" si="99"/>
        <v>0</v>
      </c>
      <c r="CA265" s="243">
        <v>12</v>
      </c>
      <c r="CB265" s="243">
        <v>0</v>
      </c>
    </row>
    <row r="266" spans="1:80" x14ac:dyDescent="0.2">
      <c r="A266" s="244">
        <v>231</v>
      </c>
      <c r="B266" s="245" t="s">
        <v>1475</v>
      </c>
      <c r="C266" s="246" t="s">
        <v>1414</v>
      </c>
      <c r="D266" s="247" t="s">
        <v>93</v>
      </c>
      <c r="E266" s="248">
        <v>1</v>
      </c>
      <c r="F266" s="248">
        <v>0</v>
      </c>
      <c r="G266" s="249">
        <f t="shared" si="92"/>
        <v>0</v>
      </c>
      <c r="H266" s="250">
        <v>51.4</v>
      </c>
      <c r="I266" s="251">
        <f t="shared" si="93"/>
        <v>51.4</v>
      </c>
      <c r="J266" s="250"/>
      <c r="K266" s="251">
        <f t="shared" si="94"/>
        <v>0</v>
      </c>
      <c r="O266" s="243">
        <v>2</v>
      </c>
      <c r="AA266" s="216">
        <v>12</v>
      </c>
      <c r="AB266" s="216">
        <v>0</v>
      </c>
      <c r="AC266" s="216">
        <v>231</v>
      </c>
      <c r="AZ266" s="216">
        <v>2</v>
      </c>
      <c r="BA266" s="216">
        <f t="shared" si="95"/>
        <v>0</v>
      </c>
      <c r="BB266" s="216">
        <f t="shared" si="96"/>
        <v>0</v>
      </c>
      <c r="BC266" s="216">
        <f t="shared" si="97"/>
        <v>0</v>
      </c>
      <c r="BD266" s="216">
        <f t="shared" si="98"/>
        <v>0</v>
      </c>
      <c r="BE266" s="216">
        <f t="shared" si="99"/>
        <v>0</v>
      </c>
      <c r="CA266" s="243">
        <v>12</v>
      </c>
      <c r="CB266" s="243">
        <v>0</v>
      </c>
    </row>
    <row r="267" spans="1:80" x14ac:dyDescent="0.2">
      <c r="A267" s="244">
        <v>232</v>
      </c>
      <c r="B267" s="245" t="s">
        <v>1476</v>
      </c>
      <c r="C267" s="246" t="s">
        <v>1279</v>
      </c>
      <c r="D267" s="247" t="s">
        <v>149</v>
      </c>
      <c r="E267" s="248">
        <v>2</v>
      </c>
      <c r="F267" s="248">
        <v>0</v>
      </c>
      <c r="G267" s="249">
        <f t="shared" si="92"/>
        <v>0</v>
      </c>
      <c r="H267" s="250">
        <v>96</v>
      </c>
      <c r="I267" s="251">
        <f t="shared" si="93"/>
        <v>192</v>
      </c>
      <c r="J267" s="250"/>
      <c r="K267" s="251">
        <f t="shared" si="94"/>
        <v>0</v>
      </c>
      <c r="O267" s="243">
        <v>2</v>
      </c>
      <c r="AA267" s="216">
        <v>12</v>
      </c>
      <c r="AB267" s="216">
        <v>0</v>
      </c>
      <c r="AC267" s="216">
        <v>232</v>
      </c>
      <c r="AZ267" s="216">
        <v>2</v>
      </c>
      <c r="BA267" s="216">
        <f t="shared" si="95"/>
        <v>0</v>
      </c>
      <c r="BB267" s="216">
        <f t="shared" si="96"/>
        <v>0</v>
      </c>
      <c r="BC267" s="216">
        <f t="shared" si="97"/>
        <v>0</v>
      </c>
      <c r="BD267" s="216">
        <f t="shared" si="98"/>
        <v>0</v>
      </c>
      <c r="BE267" s="216">
        <f t="shared" si="99"/>
        <v>0</v>
      </c>
      <c r="CA267" s="243">
        <v>12</v>
      </c>
      <c r="CB267" s="243">
        <v>0</v>
      </c>
    </row>
    <row r="268" spans="1:80" x14ac:dyDescent="0.2">
      <c r="A268" s="259"/>
      <c r="B268" s="260" t="s">
        <v>94</v>
      </c>
      <c r="C268" s="261" t="s">
        <v>1459</v>
      </c>
      <c r="D268" s="262"/>
      <c r="E268" s="263"/>
      <c r="F268" s="264"/>
      <c r="G268" s="265">
        <f>SUM(G250:G267)</f>
        <v>0</v>
      </c>
      <c r="H268" s="266"/>
      <c r="I268" s="267">
        <f>SUM(I250:I267)</f>
        <v>12437.900000000001</v>
      </c>
      <c r="J268" s="266"/>
      <c r="K268" s="267">
        <f>SUM(K250:K267)</f>
        <v>0</v>
      </c>
      <c r="O268" s="243">
        <v>4</v>
      </c>
      <c r="BA268" s="268">
        <f>SUM(BA250:BA267)</f>
        <v>0</v>
      </c>
      <c r="BB268" s="268">
        <f>SUM(BB250:BB267)</f>
        <v>0</v>
      </c>
      <c r="BC268" s="268">
        <f>SUM(BC250:BC267)</f>
        <v>0</v>
      </c>
      <c r="BD268" s="268">
        <f>SUM(BD250:BD267)</f>
        <v>0</v>
      </c>
      <c r="BE268" s="268">
        <f>SUM(BE250:BE267)</f>
        <v>0</v>
      </c>
    </row>
    <row r="269" spans="1:80" x14ac:dyDescent="0.2">
      <c r="A269" s="233" t="s">
        <v>90</v>
      </c>
      <c r="B269" s="234" t="s">
        <v>1477</v>
      </c>
      <c r="C269" s="235" t="s">
        <v>1478</v>
      </c>
      <c r="D269" s="236"/>
      <c r="E269" s="237"/>
      <c r="F269" s="237"/>
      <c r="G269" s="238"/>
      <c r="H269" s="239"/>
      <c r="I269" s="240"/>
      <c r="J269" s="241"/>
      <c r="K269" s="242"/>
      <c r="O269" s="243">
        <v>1</v>
      </c>
    </row>
    <row r="270" spans="1:80" ht="22.5" x14ac:dyDescent="0.2">
      <c r="A270" s="244">
        <v>233</v>
      </c>
      <c r="B270" s="245" t="s">
        <v>1480</v>
      </c>
      <c r="C270" s="246" t="s">
        <v>1481</v>
      </c>
      <c r="D270" s="247" t="s">
        <v>93</v>
      </c>
      <c r="E270" s="248">
        <v>1</v>
      </c>
      <c r="F270" s="248">
        <v>0</v>
      </c>
      <c r="G270" s="249">
        <f t="shared" ref="G270:G277" si="100">E270*F270</f>
        <v>0</v>
      </c>
      <c r="H270" s="250">
        <v>3809</v>
      </c>
      <c r="I270" s="251">
        <f t="shared" ref="I270:I277" si="101">E270*H270</f>
        <v>3809</v>
      </c>
      <c r="J270" s="250"/>
      <c r="K270" s="251">
        <f t="shared" ref="K270:K277" si="102">E270*J270</f>
        <v>0</v>
      </c>
      <c r="O270" s="243">
        <v>2</v>
      </c>
      <c r="AA270" s="216">
        <v>12</v>
      </c>
      <c r="AB270" s="216">
        <v>0</v>
      </c>
      <c r="AC270" s="216">
        <v>233</v>
      </c>
      <c r="AZ270" s="216">
        <v>1</v>
      </c>
      <c r="BA270" s="216">
        <f t="shared" ref="BA270:BA277" si="103">IF(AZ270=1,G270,0)</f>
        <v>0</v>
      </c>
      <c r="BB270" s="216">
        <f t="shared" ref="BB270:BB277" si="104">IF(AZ270=2,G270,0)</f>
        <v>0</v>
      </c>
      <c r="BC270" s="216">
        <f t="shared" ref="BC270:BC277" si="105">IF(AZ270=3,G270,0)</f>
        <v>0</v>
      </c>
      <c r="BD270" s="216">
        <f t="shared" ref="BD270:BD277" si="106">IF(AZ270=4,G270,0)</f>
        <v>0</v>
      </c>
      <c r="BE270" s="216">
        <f t="shared" ref="BE270:BE277" si="107">IF(AZ270=5,G270,0)</f>
        <v>0</v>
      </c>
      <c r="CA270" s="243">
        <v>12</v>
      </c>
      <c r="CB270" s="243">
        <v>0</v>
      </c>
    </row>
    <row r="271" spans="1:80" x14ac:dyDescent="0.2">
      <c r="A271" s="244">
        <v>234</v>
      </c>
      <c r="B271" s="245" t="s">
        <v>1482</v>
      </c>
      <c r="C271" s="246" t="s">
        <v>1483</v>
      </c>
      <c r="D271" s="247" t="s">
        <v>93</v>
      </c>
      <c r="E271" s="248">
        <v>1</v>
      </c>
      <c r="F271" s="248">
        <v>0</v>
      </c>
      <c r="G271" s="249">
        <f t="shared" si="100"/>
        <v>0</v>
      </c>
      <c r="H271" s="250">
        <v>187.2</v>
      </c>
      <c r="I271" s="251">
        <f t="shared" si="101"/>
        <v>187.2</v>
      </c>
      <c r="J271" s="250"/>
      <c r="K271" s="251">
        <f t="shared" si="102"/>
        <v>0</v>
      </c>
      <c r="O271" s="243">
        <v>2</v>
      </c>
      <c r="AA271" s="216">
        <v>12</v>
      </c>
      <c r="AB271" s="216">
        <v>0</v>
      </c>
      <c r="AC271" s="216">
        <v>234</v>
      </c>
      <c r="AZ271" s="216">
        <v>1</v>
      </c>
      <c r="BA271" s="216">
        <f t="shared" si="103"/>
        <v>0</v>
      </c>
      <c r="BB271" s="216">
        <f t="shared" si="104"/>
        <v>0</v>
      </c>
      <c r="BC271" s="216">
        <f t="shared" si="105"/>
        <v>0</v>
      </c>
      <c r="BD271" s="216">
        <f t="shared" si="106"/>
        <v>0</v>
      </c>
      <c r="BE271" s="216">
        <f t="shared" si="107"/>
        <v>0</v>
      </c>
      <c r="CA271" s="243">
        <v>12</v>
      </c>
      <c r="CB271" s="243">
        <v>0</v>
      </c>
    </row>
    <row r="272" spans="1:80" x14ac:dyDescent="0.2">
      <c r="A272" s="244">
        <v>235</v>
      </c>
      <c r="B272" s="245" t="s">
        <v>1484</v>
      </c>
      <c r="C272" s="246" t="s">
        <v>1163</v>
      </c>
      <c r="D272" s="247" t="s">
        <v>93</v>
      </c>
      <c r="E272" s="248">
        <v>3</v>
      </c>
      <c r="F272" s="248">
        <v>0</v>
      </c>
      <c r="G272" s="249">
        <f t="shared" si="100"/>
        <v>0</v>
      </c>
      <c r="H272" s="250">
        <v>756.6</v>
      </c>
      <c r="I272" s="251">
        <f t="shared" si="101"/>
        <v>2269.8000000000002</v>
      </c>
      <c r="J272" s="250"/>
      <c r="K272" s="251">
        <f t="shared" si="102"/>
        <v>0</v>
      </c>
      <c r="O272" s="243">
        <v>2</v>
      </c>
      <c r="AA272" s="216">
        <v>12</v>
      </c>
      <c r="AB272" s="216">
        <v>0</v>
      </c>
      <c r="AC272" s="216">
        <v>235</v>
      </c>
      <c r="AZ272" s="216">
        <v>1</v>
      </c>
      <c r="BA272" s="216">
        <f t="shared" si="103"/>
        <v>0</v>
      </c>
      <c r="BB272" s="216">
        <f t="shared" si="104"/>
        <v>0</v>
      </c>
      <c r="BC272" s="216">
        <f t="shared" si="105"/>
        <v>0</v>
      </c>
      <c r="BD272" s="216">
        <f t="shared" si="106"/>
        <v>0</v>
      </c>
      <c r="BE272" s="216">
        <f t="shared" si="107"/>
        <v>0</v>
      </c>
      <c r="CA272" s="243">
        <v>12</v>
      </c>
      <c r="CB272" s="243">
        <v>0</v>
      </c>
    </row>
    <row r="273" spans="1:80" x14ac:dyDescent="0.2">
      <c r="A273" s="244">
        <v>236</v>
      </c>
      <c r="B273" s="245" t="s">
        <v>1485</v>
      </c>
      <c r="C273" s="246" t="s">
        <v>1169</v>
      </c>
      <c r="D273" s="247" t="s">
        <v>1135</v>
      </c>
      <c r="E273" s="248">
        <v>3</v>
      </c>
      <c r="F273" s="248">
        <v>0</v>
      </c>
      <c r="G273" s="249">
        <f t="shared" si="100"/>
        <v>0</v>
      </c>
      <c r="H273" s="250">
        <v>265.2</v>
      </c>
      <c r="I273" s="251">
        <f t="shared" si="101"/>
        <v>795.59999999999991</v>
      </c>
      <c r="J273" s="250"/>
      <c r="K273" s="251">
        <f t="shared" si="102"/>
        <v>0</v>
      </c>
      <c r="O273" s="243">
        <v>2</v>
      </c>
      <c r="AA273" s="216">
        <v>12</v>
      </c>
      <c r="AB273" s="216">
        <v>0</v>
      </c>
      <c r="AC273" s="216">
        <v>236</v>
      </c>
      <c r="AZ273" s="216">
        <v>1</v>
      </c>
      <c r="BA273" s="216">
        <f t="shared" si="103"/>
        <v>0</v>
      </c>
      <c r="BB273" s="216">
        <f t="shared" si="104"/>
        <v>0</v>
      </c>
      <c r="BC273" s="216">
        <f t="shared" si="105"/>
        <v>0</v>
      </c>
      <c r="BD273" s="216">
        <f t="shared" si="106"/>
        <v>0</v>
      </c>
      <c r="BE273" s="216">
        <f t="shared" si="107"/>
        <v>0</v>
      </c>
      <c r="CA273" s="243">
        <v>12</v>
      </c>
      <c r="CB273" s="243">
        <v>0</v>
      </c>
    </row>
    <row r="274" spans="1:80" x14ac:dyDescent="0.2">
      <c r="A274" s="244">
        <v>237</v>
      </c>
      <c r="B274" s="245" t="s">
        <v>1486</v>
      </c>
      <c r="C274" s="246" t="s">
        <v>1487</v>
      </c>
      <c r="D274" s="247" t="s">
        <v>1135</v>
      </c>
      <c r="E274" s="248">
        <v>5</v>
      </c>
      <c r="F274" s="248">
        <v>0</v>
      </c>
      <c r="G274" s="249">
        <f t="shared" si="100"/>
        <v>0</v>
      </c>
      <c r="H274" s="250">
        <v>500.5</v>
      </c>
      <c r="I274" s="251">
        <f t="shared" si="101"/>
        <v>2502.5</v>
      </c>
      <c r="J274" s="250"/>
      <c r="K274" s="251">
        <f t="shared" si="102"/>
        <v>0</v>
      </c>
      <c r="O274" s="243">
        <v>2</v>
      </c>
      <c r="AA274" s="216">
        <v>12</v>
      </c>
      <c r="AB274" s="216">
        <v>0</v>
      </c>
      <c r="AC274" s="216">
        <v>237</v>
      </c>
      <c r="AZ274" s="216">
        <v>1</v>
      </c>
      <c r="BA274" s="216">
        <f t="shared" si="103"/>
        <v>0</v>
      </c>
      <c r="BB274" s="216">
        <f t="shared" si="104"/>
        <v>0</v>
      </c>
      <c r="BC274" s="216">
        <f t="shared" si="105"/>
        <v>0</v>
      </c>
      <c r="BD274" s="216">
        <f t="shared" si="106"/>
        <v>0</v>
      </c>
      <c r="BE274" s="216">
        <f t="shared" si="107"/>
        <v>0</v>
      </c>
      <c r="CA274" s="243">
        <v>12</v>
      </c>
      <c r="CB274" s="243">
        <v>0</v>
      </c>
    </row>
    <row r="275" spans="1:80" x14ac:dyDescent="0.2">
      <c r="A275" s="244">
        <v>238</v>
      </c>
      <c r="B275" s="245" t="s">
        <v>1488</v>
      </c>
      <c r="C275" s="246" t="s">
        <v>1489</v>
      </c>
      <c r="D275" s="247" t="s">
        <v>93</v>
      </c>
      <c r="E275" s="248">
        <v>2</v>
      </c>
      <c r="F275" s="248">
        <v>0</v>
      </c>
      <c r="G275" s="249">
        <f t="shared" si="100"/>
        <v>0</v>
      </c>
      <c r="H275" s="250">
        <v>442</v>
      </c>
      <c r="I275" s="251">
        <f t="shared" si="101"/>
        <v>884</v>
      </c>
      <c r="J275" s="250"/>
      <c r="K275" s="251">
        <f t="shared" si="102"/>
        <v>0</v>
      </c>
      <c r="O275" s="243">
        <v>2</v>
      </c>
      <c r="AA275" s="216">
        <v>12</v>
      </c>
      <c r="AB275" s="216">
        <v>0</v>
      </c>
      <c r="AC275" s="216">
        <v>238</v>
      </c>
      <c r="AZ275" s="216">
        <v>1</v>
      </c>
      <c r="BA275" s="216">
        <f t="shared" si="103"/>
        <v>0</v>
      </c>
      <c r="BB275" s="216">
        <f t="shared" si="104"/>
        <v>0</v>
      </c>
      <c r="BC275" s="216">
        <f t="shared" si="105"/>
        <v>0</v>
      </c>
      <c r="BD275" s="216">
        <f t="shared" si="106"/>
        <v>0</v>
      </c>
      <c r="BE275" s="216">
        <f t="shared" si="107"/>
        <v>0</v>
      </c>
      <c r="CA275" s="243">
        <v>12</v>
      </c>
      <c r="CB275" s="243">
        <v>0</v>
      </c>
    </row>
    <row r="276" spans="1:80" x14ac:dyDescent="0.2">
      <c r="A276" s="244">
        <v>239</v>
      </c>
      <c r="B276" s="245" t="s">
        <v>1490</v>
      </c>
      <c r="C276" s="246" t="s">
        <v>1491</v>
      </c>
      <c r="D276" s="247" t="s">
        <v>93</v>
      </c>
      <c r="E276" s="248">
        <v>3</v>
      </c>
      <c r="F276" s="248">
        <v>0</v>
      </c>
      <c r="G276" s="249">
        <f t="shared" si="100"/>
        <v>0</v>
      </c>
      <c r="H276" s="250">
        <v>760.5</v>
      </c>
      <c r="I276" s="251">
        <f t="shared" si="101"/>
        <v>2281.5</v>
      </c>
      <c r="J276" s="250"/>
      <c r="K276" s="251">
        <f t="shared" si="102"/>
        <v>0</v>
      </c>
      <c r="O276" s="243">
        <v>2</v>
      </c>
      <c r="AA276" s="216">
        <v>12</v>
      </c>
      <c r="AB276" s="216">
        <v>0</v>
      </c>
      <c r="AC276" s="216">
        <v>239</v>
      </c>
      <c r="AZ276" s="216">
        <v>1</v>
      </c>
      <c r="BA276" s="216">
        <f t="shared" si="103"/>
        <v>0</v>
      </c>
      <c r="BB276" s="216">
        <f t="shared" si="104"/>
        <v>0</v>
      </c>
      <c r="BC276" s="216">
        <f t="shared" si="105"/>
        <v>0</v>
      </c>
      <c r="BD276" s="216">
        <f t="shared" si="106"/>
        <v>0</v>
      </c>
      <c r="BE276" s="216">
        <f t="shared" si="107"/>
        <v>0</v>
      </c>
      <c r="CA276" s="243">
        <v>12</v>
      </c>
      <c r="CB276" s="243">
        <v>0</v>
      </c>
    </row>
    <row r="277" spans="1:80" x14ac:dyDescent="0.2">
      <c r="A277" s="244">
        <v>240</v>
      </c>
      <c r="B277" s="245" t="s">
        <v>1492</v>
      </c>
      <c r="C277" s="246" t="s">
        <v>1493</v>
      </c>
      <c r="D277" s="247" t="s">
        <v>93</v>
      </c>
      <c r="E277" s="248">
        <v>1</v>
      </c>
      <c r="F277" s="248">
        <v>0</v>
      </c>
      <c r="G277" s="249">
        <f t="shared" si="100"/>
        <v>0</v>
      </c>
      <c r="H277" s="250">
        <v>179.4</v>
      </c>
      <c r="I277" s="251">
        <f t="shared" si="101"/>
        <v>179.4</v>
      </c>
      <c r="J277" s="250"/>
      <c r="K277" s="251">
        <f t="shared" si="102"/>
        <v>0</v>
      </c>
      <c r="O277" s="243">
        <v>2</v>
      </c>
      <c r="AA277" s="216">
        <v>12</v>
      </c>
      <c r="AB277" s="216">
        <v>0</v>
      </c>
      <c r="AC277" s="216">
        <v>240</v>
      </c>
      <c r="AZ277" s="216">
        <v>1</v>
      </c>
      <c r="BA277" s="216">
        <f t="shared" si="103"/>
        <v>0</v>
      </c>
      <c r="BB277" s="216">
        <f t="shared" si="104"/>
        <v>0</v>
      </c>
      <c r="BC277" s="216">
        <f t="shared" si="105"/>
        <v>0</v>
      </c>
      <c r="BD277" s="216">
        <f t="shared" si="106"/>
        <v>0</v>
      </c>
      <c r="BE277" s="216">
        <f t="shared" si="107"/>
        <v>0</v>
      </c>
      <c r="CA277" s="243">
        <v>12</v>
      </c>
      <c r="CB277" s="243">
        <v>0</v>
      </c>
    </row>
    <row r="278" spans="1:80" x14ac:dyDescent="0.2">
      <c r="A278" s="259"/>
      <c r="B278" s="260" t="s">
        <v>94</v>
      </c>
      <c r="C278" s="261" t="s">
        <v>1479</v>
      </c>
      <c r="D278" s="262"/>
      <c r="E278" s="263"/>
      <c r="F278" s="264"/>
      <c r="G278" s="265">
        <f>SUM(G269:G277)</f>
        <v>0</v>
      </c>
      <c r="H278" s="266"/>
      <c r="I278" s="267">
        <f>SUM(I269:I277)</f>
        <v>12909</v>
      </c>
      <c r="J278" s="266"/>
      <c r="K278" s="267">
        <f>SUM(K269:K277)</f>
        <v>0</v>
      </c>
      <c r="O278" s="243">
        <v>4</v>
      </c>
      <c r="BA278" s="268">
        <f>SUM(BA269:BA277)</f>
        <v>0</v>
      </c>
      <c r="BB278" s="268">
        <f>SUM(BB269:BB277)</f>
        <v>0</v>
      </c>
      <c r="BC278" s="268">
        <f>SUM(BC269:BC277)</f>
        <v>0</v>
      </c>
      <c r="BD278" s="268">
        <f>SUM(BD269:BD277)</f>
        <v>0</v>
      </c>
      <c r="BE278" s="268">
        <f>SUM(BE269:BE277)</f>
        <v>0</v>
      </c>
    </row>
    <row r="279" spans="1:80" x14ac:dyDescent="0.2">
      <c r="A279" s="233" t="s">
        <v>90</v>
      </c>
      <c r="B279" s="234" t="s">
        <v>1494</v>
      </c>
      <c r="C279" s="235" t="s">
        <v>1495</v>
      </c>
      <c r="D279" s="236"/>
      <c r="E279" s="237"/>
      <c r="F279" s="237"/>
      <c r="G279" s="238"/>
      <c r="H279" s="239"/>
      <c r="I279" s="240"/>
      <c r="J279" s="241"/>
      <c r="K279" s="242"/>
      <c r="O279" s="243">
        <v>1</v>
      </c>
    </row>
    <row r="280" spans="1:80" ht="22.5" x14ac:dyDescent="0.2">
      <c r="A280" s="244">
        <v>241</v>
      </c>
      <c r="B280" s="245" t="s">
        <v>1497</v>
      </c>
      <c r="C280" s="246" t="s">
        <v>1481</v>
      </c>
      <c r="D280" s="247" t="s">
        <v>93</v>
      </c>
      <c r="E280" s="248">
        <v>1</v>
      </c>
      <c r="F280" s="248">
        <v>0</v>
      </c>
      <c r="G280" s="249">
        <f t="shared" ref="G280:G287" si="108">E280*F280</f>
        <v>0</v>
      </c>
      <c r="H280" s="250">
        <v>571.4</v>
      </c>
      <c r="I280" s="251">
        <f t="shared" ref="I280:I287" si="109">E280*H280</f>
        <v>571.4</v>
      </c>
      <c r="J280" s="250"/>
      <c r="K280" s="251">
        <f t="shared" ref="K280:K287" si="110">E280*J280</f>
        <v>0</v>
      </c>
      <c r="O280" s="243">
        <v>2</v>
      </c>
      <c r="AA280" s="216">
        <v>12</v>
      </c>
      <c r="AB280" s="216">
        <v>0</v>
      </c>
      <c r="AC280" s="216">
        <v>241</v>
      </c>
      <c r="AZ280" s="216">
        <v>1</v>
      </c>
      <c r="BA280" s="216">
        <f t="shared" ref="BA280:BA287" si="111">IF(AZ280=1,G280,0)</f>
        <v>0</v>
      </c>
      <c r="BB280" s="216">
        <f t="shared" ref="BB280:BB287" si="112">IF(AZ280=2,G280,0)</f>
        <v>0</v>
      </c>
      <c r="BC280" s="216">
        <f t="shared" ref="BC280:BC287" si="113">IF(AZ280=3,G280,0)</f>
        <v>0</v>
      </c>
      <c r="BD280" s="216">
        <f t="shared" ref="BD280:BD287" si="114">IF(AZ280=4,G280,0)</f>
        <v>0</v>
      </c>
      <c r="BE280" s="216">
        <f t="shared" ref="BE280:BE287" si="115">IF(AZ280=5,G280,0)</f>
        <v>0</v>
      </c>
      <c r="CA280" s="243">
        <v>12</v>
      </c>
      <c r="CB280" s="243">
        <v>0</v>
      </c>
    </row>
    <row r="281" spans="1:80" x14ac:dyDescent="0.2">
      <c r="A281" s="244">
        <v>242</v>
      </c>
      <c r="B281" s="245" t="s">
        <v>1498</v>
      </c>
      <c r="C281" s="246" t="s">
        <v>1483</v>
      </c>
      <c r="D281" s="247" t="s">
        <v>93</v>
      </c>
      <c r="E281" s="248">
        <v>1</v>
      </c>
      <c r="F281" s="248">
        <v>0</v>
      </c>
      <c r="G281" s="249">
        <f t="shared" si="108"/>
        <v>0</v>
      </c>
      <c r="H281" s="250">
        <v>28.1</v>
      </c>
      <c r="I281" s="251">
        <f t="shared" si="109"/>
        <v>28.1</v>
      </c>
      <c r="J281" s="250"/>
      <c r="K281" s="251">
        <f t="shared" si="110"/>
        <v>0</v>
      </c>
      <c r="O281" s="243">
        <v>2</v>
      </c>
      <c r="AA281" s="216">
        <v>12</v>
      </c>
      <c r="AB281" s="216">
        <v>0</v>
      </c>
      <c r="AC281" s="216">
        <v>242</v>
      </c>
      <c r="AZ281" s="216">
        <v>1</v>
      </c>
      <c r="BA281" s="216">
        <f t="shared" si="111"/>
        <v>0</v>
      </c>
      <c r="BB281" s="216">
        <f t="shared" si="112"/>
        <v>0</v>
      </c>
      <c r="BC281" s="216">
        <f t="shared" si="113"/>
        <v>0</v>
      </c>
      <c r="BD281" s="216">
        <f t="shared" si="114"/>
        <v>0</v>
      </c>
      <c r="BE281" s="216">
        <f t="shared" si="115"/>
        <v>0</v>
      </c>
      <c r="CA281" s="243">
        <v>12</v>
      </c>
      <c r="CB281" s="243">
        <v>0</v>
      </c>
    </row>
    <row r="282" spans="1:80" x14ac:dyDescent="0.2">
      <c r="A282" s="244">
        <v>243</v>
      </c>
      <c r="B282" s="245" t="s">
        <v>1499</v>
      </c>
      <c r="C282" s="246" t="s">
        <v>1163</v>
      </c>
      <c r="D282" s="247" t="s">
        <v>93</v>
      </c>
      <c r="E282" s="248">
        <v>3</v>
      </c>
      <c r="F282" s="248">
        <v>0</v>
      </c>
      <c r="G282" s="249">
        <f t="shared" si="108"/>
        <v>0</v>
      </c>
      <c r="H282" s="250">
        <v>113.4</v>
      </c>
      <c r="I282" s="251">
        <f t="shared" si="109"/>
        <v>340.20000000000005</v>
      </c>
      <c r="J282" s="250"/>
      <c r="K282" s="251">
        <f t="shared" si="110"/>
        <v>0</v>
      </c>
      <c r="O282" s="243">
        <v>2</v>
      </c>
      <c r="AA282" s="216">
        <v>12</v>
      </c>
      <c r="AB282" s="216">
        <v>0</v>
      </c>
      <c r="AC282" s="216">
        <v>243</v>
      </c>
      <c r="AZ282" s="216">
        <v>1</v>
      </c>
      <c r="BA282" s="216">
        <f t="shared" si="111"/>
        <v>0</v>
      </c>
      <c r="BB282" s="216">
        <f t="shared" si="112"/>
        <v>0</v>
      </c>
      <c r="BC282" s="216">
        <f t="shared" si="113"/>
        <v>0</v>
      </c>
      <c r="BD282" s="216">
        <f t="shared" si="114"/>
        <v>0</v>
      </c>
      <c r="BE282" s="216">
        <f t="shared" si="115"/>
        <v>0</v>
      </c>
      <c r="CA282" s="243">
        <v>12</v>
      </c>
      <c r="CB282" s="243">
        <v>0</v>
      </c>
    </row>
    <row r="283" spans="1:80" x14ac:dyDescent="0.2">
      <c r="A283" s="244">
        <v>244</v>
      </c>
      <c r="B283" s="245" t="s">
        <v>1500</v>
      </c>
      <c r="C283" s="246" t="s">
        <v>1169</v>
      </c>
      <c r="D283" s="247" t="s">
        <v>1135</v>
      </c>
      <c r="E283" s="248">
        <v>3</v>
      </c>
      <c r="F283" s="248">
        <v>0</v>
      </c>
      <c r="G283" s="249">
        <f t="shared" si="108"/>
        <v>0</v>
      </c>
      <c r="H283" s="250">
        <v>66.3</v>
      </c>
      <c r="I283" s="251">
        <f t="shared" si="109"/>
        <v>198.89999999999998</v>
      </c>
      <c r="J283" s="250"/>
      <c r="K283" s="251">
        <f t="shared" si="110"/>
        <v>0</v>
      </c>
      <c r="O283" s="243">
        <v>2</v>
      </c>
      <c r="AA283" s="216">
        <v>12</v>
      </c>
      <c r="AB283" s="216">
        <v>0</v>
      </c>
      <c r="AC283" s="216">
        <v>244</v>
      </c>
      <c r="AZ283" s="216">
        <v>1</v>
      </c>
      <c r="BA283" s="216">
        <f t="shared" si="111"/>
        <v>0</v>
      </c>
      <c r="BB283" s="216">
        <f t="shared" si="112"/>
        <v>0</v>
      </c>
      <c r="BC283" s="216">
        <f t="shared" si="113"/>
        <v>0</v>
      </c>
      <c r="BD283" s="216">
        <f t="shared" si="114"/>
        <v>0</v>
      </c>
      <c r="BE283" s="216">
        <f t="shared" si="115"/>
        <v>0</v>
      </c>
      <c r="CA283" s="243">
        <v>12</v>
      </c>
      <c r="CB283" s="243">
        <v>0</v>
      </c>
    </row>
    <row r="284" spans="1:80" x14ac:dyDescent="0.2">
      <c r="A284" s="244">
        <v>245</v>
      </c>
      <c r="B284" s="245" t="s">
        <v>1501</v>
      </c>
      <c r="C284" s="246" t="s">
        <v>1487</v>
      </c>
      <c r="D284" s="247" t="s">
        <v>1135</v>
      </c>
      <c r="E284" s="248">
        <v>5</v>
      </c>
      <c r="F284" s="248">
        <v>0</v>
      </c>
      <c r="G284" s="249">
        <f t="shared" si="108"/>
        <v>0</v>
      </c>
      <c r="H284" s="250">
        <v>125</v>
      </c>
      <c r="I284" s="251">
        <f t="shared" si="109"/>
        <v>625</v>
      </c>
      <c r="J284" s="250"/>
      <c r="K284" s="251">
        <f t="shared" si="110"/>
        <v>0</v>
      </c>
      <c r="O284" s="243">
        <v>2</v>
      </c>
      <c r="AA284" s="216">
        <v>12</v>
      </c>
      <c r="AB284" s="216">
        <v>0</v>
      </c>
      <c r="AC284" s="216">
        <v>245</v>
      </c>
      <c r="AZ284" s="216">
        <v>1</v>
      </c>
      <c r="BA284" s="216">
        <f t="shared" si="111"/>
        <v>0</v>
      </c>
      <c r="BB284" s="216">
        <f t="shared" si="112"/>
        <v>0</v>
      </c>
      <c r="BC284" s="216">
        <f t="shared" si="113"/>
        <v>0</v>
      </c>
      <c r="BD284" s="216">
        <f t="shared" si="114"/>
        <v>0</v>
      </c>
      <c r="BE284" s="216">
        <f t="shared" si="115"/>
        <v>0</v>
      </c>
      <c r="CA284" s="243">
        <v>12</v>
      </c>
      <c r="CB284" s="243">
        <v>0</v>
      </c>
    </row>
    <row r="285" spans="1:80" x14ac:dyDescent="0.2">
      <c r="A285" s="244">
        <v>246</v>
      </c>
      <c r="B285" s="245" t="s">
        <v>1502</v>
      </c>
      <c r="C285" s="246" t="s">
        <v>1489</v>
      </c>
      <c r="D285" s="247" t="s">
        <v>93</v>
      </c>
      <c r="E285" s="248">
        <v>2</v>
      </c>
      <c r="F285" s="248">
        <v>0</v>
      </c>
      <c r="G285" s="249">
        <f t="shared" si="108"/>
        <v>0</v>
      </c>
      <c r="H285" s="250">
        <v>110.4</v>
      </c>
      <c r="I285" s="251">
        <f t="shared" si="109"/>
        <v>220.8</v>
      </c>
      <c r="J285" s="250"/>
      <c r="K285" s="251">
        <f t="shared" si="110"/>
        <v>0</v>
      </c>
      <c r="O285" s="243">
        <v>2</v>
      </c>
      <c r="AA285" s="216">
        <v>12</v>
      </c>
      <c r="AB285" s="216">
        <v>0</v>
      </c>
      <c r="AC285" s="216">
        <v>246</v>
      </c>
      <c r="AZ285" s="216">
        <v>1</v>
      </c>
      <c r="BA285" s="216">
        <f t="shared" si="111"/>
        <v>0</v>
      </c>
      <c r="BB285" s="216">
        <f t="shared" si="112"/>
        <v>0</v>
      </c>
      <c r="BC285" s="216">
        <f t="shared" si="113"/>
        <v>0</v>
      </c>
      <c r="BD285" s="216">
        <f t="shared" si="114"/>
        <v>0</v>
      </c>
      <c r="BE285" s="216">
        <f t="shared" si="115"/>
        <v>0</v>
      </c>
      <c r="CA285" s="243">
        <v>12</v>
      </c>
      <c r="CB285" s="243">
        <v>0</v>
      </c>
    </row>
    <row r="286" spans="1:80" x14ac:dyDescent="0.2">
      <c r="A286" s="244">
        <v>247</v>
      </c>
      <c r="B286" s="245" t="s">
        <v>1503</v>
      </c>
      <c r="C286" s="246" t="s">
        <v>1491</v>
      </c>
      <c r="D286" s="247" t="s">
        <v>93</v>
      </c>
      <c r="E286" s="248">
        <v>3</v>
      </c>
      <c r="F286" s="248">
        <v>0</v>
      </c>
      <c r="G286" s="249">
        <f t="shared" si="108"/>
        <v>0</v>
      </c>
      <c r="H286" s="250">
        <v>190.2</v>
      </c>
      <c r="I286" s="251">
        <f t="shared" si="109"/>
        <v>570.59999999999991</v>
      </c>
      <c r="J286" s="250"/>
      <c r="K286" s="251">
        <f t="shared" si="110"/>
        <v>0</v>
      </c>
      <c r="O286" s="243">
        <v>2</v>
      </c>
      <c r="AA286" s="216">
        <v>12</v>
      </c>
      <c r="AB286" s="216">
        <v>0</v>
      </c>
      <c r="AC286" s="216">
        <v>247</v>
      </c>
      <c r="AZ286" s="216">
        <v>1</v>
      </c>
      <c r="BA286" s="216">
        <f t="shared" si="111"/>
        <v>0</v>
      </c>
      <c r="BB286" s="216">
        <f t="shared" si="112"/>
        <v>0</v>
      </c>
      <c r="BC286" s="216">
        <f t="shared" si="113"/>
        <v>0</v>
      </c>
      <c r="BD286" s="216">
        <f t="shared" si="114"/>
        <v>0</v>
      </c>
      <c r="BE286" s="216">
        <f t="shared" si="115"/>
        <v>0</v>
      </c>
      <c r="CA286" s="243">
        <v>12</v>
      </c>
      <c r="CB286" s="243">
        <v>0</v>
      </c>
    </row>
    <row r="287" spans="1:80" x14ac:dyDescent="0.2">
      <c r="A287" s="244">
        <v>248</v>
      </c>
      <c r="B287" s="245" t="s">
        <v>1504</v>
      </c>
      <c r="C287" s="246" t="s">
        <v>1493</v>
      </c>
      <c r="D287" s="247" t="s">
        <v>93</v>
      </c>
      <c r="E287" s="248">
        <v>1</v>
      </c>
      <c r="F287" s="248">
        <v>0</v>
      </c>
      <c r="G287" s="249">
        <f t="shared" si="108"/>
        <v>0</v>
      </c>
      <c r="H287" s="250">
        <v>44.9</v>
      </c>
      <c r="I287" s="251">
        <f t="shared" si="109"/>
        <v>44.9</v>
      </c>
      <c r="J287" s="250"/>
      <c r="K287" s="251">
        <f t="shared" si="110"/>
        <v>0</v>
      </c>
      <c r="O287" s="243">
        <v>2</v>
      </c>
      <c r="AA287" s="216">
        <v>12</v>
      </c>
      <c r="AB287" s="216">
        <v>0</v>
      </c>
      <c r="AC287" s="216">
        <v>248</v>
      </c>
      <c r="AZ287" s="216">
        <v>1</v>
      </c>
      <c r="BA287" s="216">
        <f t="shared" si="111"/>
        <v>0</v>
      </c>
      <c r="BB287" s="216">
        <f t="shared" si="112"/>
        <v>0</v>
      </c>
      <c r="BC287" s="216">
        <f t="shared" si="113"/>
        <v>0</v>
      </c>
      <c r="BD287" s="216">
        <f t="shared" si="114"/>
        <v>0</v>
      </c>
      <c r="BE287" s="216">
        <f t="shared" si="115"/>
        <v>0</v>
      </c>
      <c r="CA287" s="243">
        <v>12</v>
      </c>
      <c r="CB287" s="243">
        <v>0</v>
      </c>
    </row>
    <row r="288" spans="1:80" x14ac:dyDescent="0.2">
      <c r="A288" s="259"/>
      <c r="B288" s="260" t="s">
        <v>94</v>
      </c>
      <c r="C288" s="261" t="s">
        <v>1496</v>
      </c>
      <c r="D288" s="262"/>
      <c r="E288" s="263"/>
      <c r="F288" s="264"/>
      <c r="G288" s="265">
        <f>SUM(G279:G287)</f>
        <v>0</v>
      </c>
      <c r="H288" s="266"/>
      <c r="I288" s="267">
        <f>SUM(I279:I287)</f>
        <v>2599.9</v>
      </c>
      <c r="J288" s="266"/>
      <c r="K288" s="267">
        <f>SUM(K279:K287)</f>
        <v>0</v>
      </c>
      <c r="O288" s="243">
        <v>4</v>
      </c>
      <c r="BA288" s="268">
        <f>SUM(BA279:BA287)</f>
        <v>0</v>
      </c>
      <c r="BB288" s="268">
        <f>SUM(BB279:BB287)</f>
        <v>0</v>
      </c>
      <c r="BC288" s="268">
        <f>SUM(BC279:BC287)</f>
        <v>0</v>
      </c>
      <c r="BD288" s="268">
        <f>SUM(BD279:BD287)</f>
        <v>0</v>
      </c>
      <c r="BE288" s="268">
        <f>SUM(BE279:BE287)</f>
        <v>0</v>
      </c>
    </row>
    <row r="289" spans="1:80" x14ac:dyDescent="0.2">
      <c r="A289" s="233" t="s">
        <v>90</v>
      </c>
      <c r="B289" s="234" t="s">
        <v>1505</v>
      </c>
      <c r="C289" s="235" t="s">
        <v>1506</v>
      </c>
      <c r="D289" s="236"/>
      <c r="E289" s="237"/>
      <c r="F289" s="237"/>
      <c r="G289" s="238"/>
      <c r="H289" s="239"/>
      <c r="I289" s="240"/>
      <c r="J289" s="241"/>
      <c r="K289" s="242"/>
      <c r="O289" s="243">
        <v>1</v>
      </c>
    </row>
    <row r="290" spans="1:80" ht="22.5" x14ac:dyDescent="0.2">
      <c r="A290" s="244">
        <v>249</v>
      </c>
      <c r="B290" s="245" t="s">
        <v>1508</v>
      </c>
      <c r="C290" s="246" t="s">
        <v>1481</v>
      </c>
      <c r="D290" s="247" t="s">
        <v>93</v>
      </c>
      <c r="E290" s="248">
        <v>1</v>
      </c>
      <c r="F290" s="248">
        <v>0</v>
      </c>
      <c r="G290" s="249">
        <f t="shared" ref="G290:G297" si="116">E290*F290</f>
        <v>0</v>
      </c>
      <c r="H290" s="250">
        <v>3809</v>
      </c>
      <c r="I290" s="251">
        <f t="shared" ref="I290:I297" si="117">E290*H290</f>
        <v>3809</v>
      </c>
      <c r="J290" s="250"/>
      <c r="K290" s="251">
        <f t="shared" ref="K290:K297" si="118">E290*J290</f>
        <v>0</v>
      </c>
      <c r="O290" s="243">
        <v>2</v>
      </c>
      <c r="AA290" s="216">
        <v>12</v>
      </c>
      <c r="AB290" s="216">
        <v>0</v>
      </c>
      <c r="AC290" s="216">
        <v>249</v>
      </c>
      <c r="AZ290" s="216">
        <v>1</v>
      </c>
      <c r="BA290" s="216">
        <f t="shared" ref="BA290:BA297" si="119">IF(AZ290=1,G290,0)</f>
        <v>0</v>
      </c>
      <c r="BB290" s="216">
        <f t="shared" ref="BB290:BB297" si="120">IF(AZ290=2,G290,0)</f>
        <v>0</v>
      </c>
      <c r="BC290" s="216">
        <f t="shared" ref="BC290:BC297" si="121">IF(AZ290=3,G290,0)</f>
        <v>0</v>
      </c>
      <c r="BD290" s="216">
        <f t="shared" ref="BD290:BD297" si="122">IF(AZ290=4,G290,0)</f>
        <v>0</v>
      </c>
      <c r="BE290" s="216">
        <f t="shared" ref="BE290:BE297" si="123">IF(AZ290=5,G290,0)</f>
        <v>0</v>
      </c>
      <c r="CA290" s="243">
        <v>12</v>
      </c>
      <c r="CB290" s="243">
        <v>0</v>
      </c>
    </row>
    <row r="291" spans="1:80" x14ac:dyDescent="0.2">
      <c r="A291" s="244">
        <v>250</v>
      </c>
      <c r="B291" s="245" t="s">
        <v>1509</v>
      </c>
      <c r="C291" s="246" t="s">
        <v>1483</v>
      </c>
      <c r="D291" s="247" t="s">
        <v>93</v>
      </c>
      <c r="E291" s="248">
        <v>1</v>
      </c>
      <c r="F291" s="248">
        <v>0</v>
      </c>
      <c r="G291" s="249">
        <f t="shared" si="116"/>
        <v>0</v>
      </c>
      <c r="H291" s="250">
        <v>187.2</v>
      </c>
      <c r="I291" s="251">
        <f t="shared" si="117"/>
        <v>187.2</v>
      </c>
      <c r="J291" s="250"/>
      <c r="K291" s="251">
        <f t="shared" si="118"/>
        <v>0</v>
      </c>
      <c r="O291" s="243">
        <v>2</v>
      </c>
      <c r="AA291" s="216">
        <v>12</v>
      </c>
      <c r="AB291" s="216">
        <v>0</v>
      </c>
      <c r="AC291" s="216">
        <v>250</v>
      </c>
      <c r="AZ291" s="216">
        <v>1</v>
      </c>
      <c r="BA291" s="216">
        <f t="shared" si="119"/>
        <v>0</v>
      </c>
      <c r="BB291" s="216">
        <f t="shared" si="120"/>
        <v>0</v>
      </c>
      <c r="BC291" s="216">
        <f t="shared" si="121"/>
        <v>0</v>
      </c>
      <c r="BD291" s="216">
        <f t="shared" si="122"/>
        <v>0</v>
      </c>
      <c r="BE291" s="216">
        <f t="shared" si="123"/>
        <v>0</v>
      </c>
      <c r="CA291" s="243">
        <v>12</v>
      </c>
      <c r="CB291" s="243">
        <v>0</v>
      </c>
    </row>
    <row r="292" spans="1:80" x14ac:dyDescent="0.2">
      <c r="A292" s="244">
        <v>251</v>
      </c>
      <c r="B292" s="245" t="s">
        <v>1510</v>
      </c>
      <c r="C292" s="246" t="s">
        <v>1163</v>
      </c>
      <c r="D292" s="247" t="s">
        <v>93</v>
      </c>
      <c r="E292" s="248">
        <v>3</v>
      </c>
      <c r="F292" s="248">
        <v>0</v>
      </c>
      <c r="G292" s="249">
        <f t="shared" si="116"/>
        <v>0</v>
      </c>
      <c r="H292" s="250">
        <v>756.6</v>
      </c>
      <c r="I292" s="251">
        <f t="shared" si="117"/>
        <v>2269.8000000000002</v>
      </c>
      <c r="J292" s="250"/>
      <c r="K292" s="251">
        <f t="shared" si="118"/>
        <v>0</v>
      </c>
      <c r="O292" s="243">
        <v>2</v>
      </c>
      <c r="AA292" s="216">
        <v>12</v>
      </c>
      <c r="AB292" s="216">
        <v>0</v>
      </c>
      <c r="AC292" s="216">
        <v>251</v>
      </c>
      <c r="AZ292" s="216">
        <v>1</v>
      </c>
      <c r="BA292" s="216">
        <f t="shared" si="119"/>
        <v>0</v>
      </c>
      <c r="BB292" s="216">
        <f t="shared" si="120"/>
        <v>0</v>
      </c>
      <c r="BC292" s="216">
        <f t="shared" si="121"/>
        <v>0</v>
      </c>
      <c r="BD292" s="216">
        <f t="shared" si="122"/>
        <v>0</v>
      </c>
      <c r="BE292" s="216">
        <f t="shared" si="123"/>
        <v>0</v>
      </c>
      <c r="CA292" s="243">
        <v>12</v>
      </c>
      <c r="CB292" s="243">
        <v>0</v>
      </c>
    </row>
    <row r="293" spans="1:80" x14ac:dyDescent="0.2">
      <c r="A293" s="244">
        <v>252</v>
      </c>
      <c r="B293" s="245" t="s">
        <v>1511</v>
      </c>
      <c r="C293" s="246" t="s">
        <v>1169</v>
      </c>
      <c r="D293" s="247" t="s">
        <v>1135</v>
      </c>
      <c r="E293" s="248">
        <v>3</v>
      </c>
      <c r="F293" s="248">
        <v>0</v>
      </c>
      <c r="G293" s="249">
        <f t="shared" si="116"/>
        <v>0</v>
      </c>
      <c r="H293" s="250">
        <v>265.2</v>
      </c>
      <c r="I293" s="251">
        <f t="shared" si="117"/>
        <v>795.59999999999991</v>
      </c>
      <c r="J293" s="250"/>
      <c r="K293" s="251">
        <f t="shared" si="118"/>
        <v>0</v>
      </c>
      <c r="O293" s="243">
        <v>2</v>
      </c>
      <c r="AA293" s="216">
        <v>12</v>
      </c>
      <c r="AB293" s="216">
        <v>0</v>
      </c>
      <c r="AC293" s="216">
        <v>252</v>
      </c>
      <c r="AZ293" s="216">
        <v>1</v>
      </c>
      <c r="BA293" s="216">
        <f t="shared" si="119"/>
        <v>0</v>
      </c>
      <c r="BB293" s="216">
        <f t="shared" si="120"/>
        <v>0</v>
      </c>
      <c r="BC293" s="216">
        <f t="shared" si="121"/>
        <v>0</v>
      </c>
      <c r="BD293" s="216">
        <f t="shared" si="122"/>
        <v>0</v>
      </c>
      <c r="BE293" s="216">
        <f t="shared" si="123"/>
        <v>0</v>
      </c>
      <c r="CA293" s="243">
        <v>12</v>
      </c>
      <c r="CB293" s="243">
        <v>0</v>
      </c>
    </row>
    <row r="294" spans="1:80" x14ac:dyDescent="0.2">
      <c r="A294" s="244">
        <v>253</v>
      </c>
      <c r="B294" s="245" t="s">
        <v>1512</v>
      </c>
      <c r="C294" s="246" t="s">
        <v>1487</v>
      </c>
      <c r="D294" s="247" t="s">
        <v>1135</v>
      </c>
      <c r="E294" s="248">
        <v>7</v>
      </c>
      <c r="F294" s="248">
        <v>0</v>
      </c>
      <c r="G294" s="249">
        <f t="shared" si="116"/>
        <v>0</v>
      </c>
      <c r="H294" s="250">
        <v>700.7</v>
      </c>
      <c r="I294" s="251">
        <f t="shared" si="117"/>
        <v>4904.9000000000005</v>
      </c>
      <c r="J294" s="250"/>
      <c r="K294" s="251">
        <f t="shared" si="118"/>
        <v>0</v>
      </c>
      <c r="O294" s="243">
        <v>2</v>
      </c>
      <c r="AA294" s="216">
        <v>12</v>
      </c>
      <c r="AB294" s="216">
        <v>0</v>
      </c>
      <c r="AC294" s="216">
        <v>253</v>
      </c>
      <c r="AZ294" s="216">
        <v>1</v>
      </c>
      <c r="BA294" s="216">
        <f t="shared" si="119"/>
        <v>0</v>
      </c>
      <c r="BB294" s="216">
        <f t="shared" si="120"/>
        <v>0</v>
      </c>
      <c r="BC294" s="216">
        <f t="shared" si="121"/>
        <v>0</v>
      </c>
      <c r="BD294" s="216">
        <f t="shared" si="122"/>
        <v>0</v>
      </c>
      <c r="BE294" s="216">
        <f t="shared" si="123"/>
        <v>0</v>
      </c>
      <c r="CA294" s="243">
        <v>12</v>
      </c>
      <c r="CB294" s="243">
        <v>0</v>
      </c>
    </row>
    <row r="295" spans="1:80" x14ac:dyDescent="0.2">
      <c r="A295" s="244">
        <v>254</v>
      </c>
      <c r="B295" s="245" t="s">
        <v>1513</v>
      </c>
      <c r="C295" s="246" t="s">
        <v>1514</v>
      </c>
      <c r="D295" s="247" t="s">
        <v>93</v>
      </c>
      <c r="E295" s="248">
        <v>1</v>
      </c>
      <c r="F295" s="248">
        <v>0</v>
      </c>
      <c r="G295" s="249">
        <f t="shared" si="116"/>
        <v>0</v>
      </c>
      <c r="H295" s="250">
        <v>241.8</v>
      </c>
      <c r="I295" s="251">
        <f t="shared" si="117"/>
        <v>241.8</v>
      </c>
      <c r="J295" s="250"/>
      <c r="K295" s="251">
        <f t="shared" si="118"/>
        <v>0</v>
      </c>
      <c r="O295" s="243">
        <v>2</v>
      </c>
      <c r="AA295" s="216">
        <v>12</v>
      </c>
      <c r="AB295" s="216">
        <v>0</v>
      </c>
      <c r="AC295" s="216">
        <v>254</v>
      </c>
      <c r="AZ295" s="216">
        <v>1</v>
      </c>
      <c r="BA295" s="216">
        <f t="shared" si="119"/>
        <v>0</v>
      </c>
      <c r="BB295" s="216">
        <f t="shared" si="120"/>
        <v>0</v>
      </c>
      <c r="BC295" s="216">
        <f t="shared" si="121"/>
        <v>0</v>
      </c>
      <c r="BD295" s="216">
        <f t="shared" si="122"/>
        <v>0</v>
      </c>
      <c r="BE295" s="216">
        <f t="shared" si="123"/>
        <v>0</v>
      </c>
      <c r="CA295" s="243">
        <v>12</v>
      </c>
      <c r="CB295" s="243">
        <v>0</v>
      </c>
    </row>
    <row r="296" spans="1:80" x14ac:dyDescent="0.2">
      <c r="A296" s="244">
        <v>255</v>
      </c>
      <c r="B296" s="245" t="s">
        <v>1515</v>
      </c>
      <c r="C296" s="246" t="s">
        <v>1491</v>
      </c>
      <c r="D296" s="247" t="s">
        <v>93</v>
      </c>
      <c r="E296" s="248">
        <v>3</v>
      </c>
      <c r="F296" s="248">
        <v>0</v>
      </c>
      <c r="G296" s="249">
        <f t="shared" si="116"/>
        <v>0</v>
      </c>
      <c r="H296" s="250">
        <v>760.5</v>
      </c>
      <c r="I296" s="251">
        <f t="shared" si="117"/>
        <v>2281.5</v>
      </c>
      <c r="J296" s="250"/>
      <c r="K296" s="251">
        <f t="shared" si="118"/>
        <v>0</v>
      </c>
      <c r="O296" s="243">
        <v>2</v>
      </c>
      <c r="AA296" s="216">
        <v>12</v>
      </c>
      <c r="AB296" s="216">
        <v>0</v>
      </c>
      <c r="AC296" s="216">
        <v>255</v>
      </c>
      <c r="AZ296" s="216">
        <v>1</v>
      </c>
      <c r="BA296" s="216">
        <f t="shared" si="119"/>
        <v>0</v>
      </c>
      <c r="BB296" s="216">
        <f t="shared" si="120"/>
        <v>0</v>
      </c>
      <c r="BC296" s="216">
        <f t="shared" si="121"/>
        <v>0</v>
      </c>
      <c r="BD296" s="216">
        <f t="shared" si="122"/>
        <v>0</v>
      </c>
      <c r="BE296" s="216">
        <f t="shared" si="123"/>
        <v>0</v>
      </c>
      <c r="CA296" s="243">
        <v>12</v>
      </c>
      <c r="CB296" s="243">
        <v>0</v>
      </c>
    </row>
    <row r="297" spans="1:80" x14ac:dyDescent="0.2">
      <c r="A297" s="244">
        <v>256</v>
      </c>
      <c r="B297" s="245" t="s">
        <v>1516</v>
      </c>
      <c r="C297" s="246" t="s">
        <v>1517</v>
      </c>
      <c r="D297" s="247" t="s">
        <v>93</v>
      </c>
      <c r="E297" s="248">
        <v>1</v>
      </c>
      <c r="F297" s="248">
        <v>0</v>
      </c>
      <c r="G297" s="249">
        <f t="shared" si="116"/>
        <v>0</v>
      </c>
      <c r="H297" s="250">
        <v>180.7</v>
      </c>
      <c r="I297" s="251">
        <f t="shared" si="117"/>
        <v>180.7</v>
      </c>
      <c r="J297" s="250"/>
      <c r="K297" s="251">
        <f t="shared" si="118"/>
        <v>0</v>
      </c>
      <c r="O297" s="243">
        <v>2</v>
      </c>
      <c r="AA297" s="216">
        <v>12</v>
      </c>
      <c r="AB297" s="216">
        <v>0</v>
      </c>
      <c r="AC297" s="216">
        <v>256</v>
      </c>
      <c r="AZ297" s="216">
        <v>1</v>
      </c>
      <c r="BA297" s="216">
        <f t="shared" si="119"/>
        <v>0</v>
      </c>
      <c r="BB297" s="216">
        <f t="shared" si="120"/>
        <v>0</v>
      </c>
      <c r="BC297" s="216">
        <f t="shared" si="121"/>
        <v>0</v>
      </c>
      <c r="BD297" s="216">
        <f t="shared" si="122"/>
        <v>0</v>
      </c>
      <c r="BE297" s="216">
        <f t="shared" si="123"/>
        <v>0</v>
      </c>
      <c r="CA297" s="243">
        <v>12</v>
      </c>
      <c r="CB297" s="243">
        <v>0</v>
      </c>
    </row>
    <row r="298" spans="1:80" x14ac:dyDescent="0.2">
      <c r="A298" s="259"/>
      <c r="B298" s="260" t="s">
        <v>94</v>
      </c>
      <c r="C298" s="261" t="s">
        <v>1507</v>
      </c>
      <c r="D298" s="262"/>
      <c r="E298" s="263"/>
      <c r="F298" s="264"/>
      <c r="G298" s="265">
        <f>SUM(G289:G297)</f>
        <v>0</v>
      </c>
      <c r="H298" s="266"/>
      <c r="I298" s="267">
        <f>SUM(I289:I297)</f>
        <v>14670.5</v>
      </c>
      <c r="J298" s="266"/>
      <c r="K298" s="267">
        <f>SUM(K289:K297)</f>
        <v>0</v>
      </c>
      <c r="O298" s="243">
        <v>4</v>
      </c>
      <c r="BA298" s="268">
        <f>SUM(BA289:BA297)</f>
        <v>0</v>
      </c>
      <c r="BB298" s="268">
        <f>SUM(BB289:BB297)</f>
        <v>0</v>
      </c>
      <c r="BC298" s="268">
        <f>SUM(BC289:BC297)</f>
        <v>0</v>
      </c>
      <c r="BD298" s="268">
        <f>SUM(BD289:BD297)</f>
        <v>0</v>
      </c>
      <c r="BE298" s="268">
        <f>SUM(BE289:BE297)</f>
        <v>0</v>
      </c>
    </row>
    <row r="299" spans="1:80" x14ac:dyDescent="0.2">
      <c r="A299" s="233" t="s">
        <v>90</v>
      </c>
      <c r="B299" s="234" t="s">
        <v>1518</v>
      </c>
      <c r="C299" s="235" t="s">
        <v>1519</v>
      </c>
      <c r="D299" s="236"/>
      <c r="E299" s="237"/>
      <c r="F299" s="237"/>
      <c r="G299" s="238"/>
      <c r="H299" s="239"/>
      <c r="I299" s="240"/>
      <c r="J299" s="241"/>
      <c r="K299" s="242"/>
      <c r="O299" s="243">
        <v>1</v>
      </c>
    </row>
    <row r="300" spans="1:80" ht="22.5" x14ac:dyDescent="0.2">
      <c r="A300" s="244">
        <v>257</v>
      </c>
      <c r="B300" s="245" t="s">
        <v>1521</v>
      </c>
      <c r="C300" s="246" t="s">
        <v>1481</v>
      </c>
      <c r="D300" s="247" t="s">
        <v>93</v>
      </c>
      <c r="E300" s="248">
        <v>1</v>
      </c>
      <c r="F300" s="248">
        <v>0</v>
      </c>
      <c r="G300" s="249">
        <f t="shared" ref="G300:G307" si="124">E300*F300</f>
        <v>0</v>
      </c>
      <c r="H300" s="250">
        <v>571.4</v>
      </c>
      <c r="I300" s="251">
        <f t="shared" ref="I300:I307" si="125">E300*H300</f>
        <v>571.4</v>
      </c>
      <c r="J300" s="250"/>
      <c r="K300" s="251">
        <f t="shared" ref="K300:K307" si="126">E300*J300</f>
        <v>0</v>
      </c>
      <c r="O300" s="243">
        <v>2</v>
      </c>
      <c r="AA300" s="216">
        <v>12</v>
      </c>
      <c r="AB300" s="216">
        <v>0</v>
      </c>
      <c r="AC300" s="216">
        <v>257</v>
      </c>
      <c r="AZ300" s="216">
        <v>1</v>
      </c>
      <c r="BA300" s="216">
        <f t="shared" ref="BA300:BA307" si="127">IF(AZ300=1,G300,0)</f>
        <v>0</v>
      </c>
      <c r="BB300" s="216">
        <f t="shared" ref="BB300:BB307" si="128">IF(AZ300=2,G300,0)</f>
        <v>0</v>
      </c>
      <c r="BC300" s="216">
        <f t="shared" ref="BC300:BC307" si="129">IF(AZ300=3,G300,0)</f>
        <v>0</v>
      </c>
      <c r="BD300" s="216">
        <f t="shared" ref="BD300:BD307" si="130">IF(AZ300=4,G300,0)</f>
        <v>0</v>
      </c>
      <c r="BE300" s="216">
        <f t="shared" ref="BE300:BE307" si="131">IF(AZ300=5,G300,0)</f>
        <v>0</v>
      </c>
      <c r="CA300" s="243">
        <v>12</v>
      </c>
      <c r="CB300" s="243">
        <v>0</v>
      </c>
    </row>
    <row r="301" spans="1:80" x14ac:dyDescent="0.2">
      <c r="A301" s="244">
        <v>258</v>
      </c>
      <c r="B301" s="245" t="s">
        <v>1522</v>
      </c>
      <c r="C301" s="246" t="s">
        <v>1483</v>
      </c>
      <c r="D301" s="247" t="s">
        <v>93</v>
      </c>
      <c r="E301" s="248">
        <v>1</v>
      </c>
      <c r="F301" s="248">
        <v>0</v>
      </c>
      <c r="G301" s="249">
        <f t="shared" si="124"/>
        <v>0</v>
      </c>
      <c r="H301" s="250">
        <v>28.1</v>
      </c>
      <c r="I301" s="251">
        <f t="shared" si="125"/>
        <v>28.1</v>
      </c>
      <c r="J301" s="250"/>
      <c r="K301" s="251">
        <f t="shared" si="126"/>
        <v>0</v>
      </c>
      <c r="O301" s="243">
        <v>2</v>
      </c>
      <c r="AA301" s="216">
        <v>12</v>
      </c>
      <c r="AB301" s="216">
        <v>0</v>
      </c>
      <c r="AC301" s="216">
        <v>258</v>
      </c>
      <c r="AZ301" s="216">
        <v>1</v>
      </c>
      <c r="BA301" s="216">
        <f t="shared" si="127"/>
        <v>0</v>
      </c>
      <c r="BB301" s="216">
        <f t="shared" si="128"/>
        <v>0</v>
      </c>
      <c r="BC301" s="216">
        <f t="shared" si="129"/>
        <v>0</v>
      </c>
      <c r="BD301" s="216">
        <f t="shared" si="130"/>
        <v>0</v>
      </c>
      <c r="BE301" s="216">
        <f t="shared" si="131"/>
        <v>0</v>
      </c>
      <c r="CA301" s="243">
        <v>12</v>
      </c>
      <c r="CB301" s="243">
        <v>0</v>
      </c>
    </row>
    <row r="302" spans="1:80" x14ac:dyDescent="0.2">
      <c r="A302" s="244">
        <v>259</v>
      </c>
      <c r="B302" s="245" t="s">
        <v>1523</v>
      </c>
      <c r="C302" s="246" t="s">
        <v>1163</v>
      </c>
      <c r="D302" s="247" t="s">
        <v>93</v>
      </c>
      <c r="E302" s="248">
        <v>3</v>
      </c>
      <c r="F302" s="248">
        <v>0</v>
      </c>
      <c r="G302" s="249">
        <f t="shared" si="124"/>
        <v>0</v>
      </c>
      <c r="H302" s="250">
        <v>113.4</v>
      </c>
      <c r="I302" s="251">
        <f t="shared" si="125"/>
        <v>340.20000000000005</v>
      </c>
      <c r="J302" s="250"/>
      <c r="K302" s="251">
        <f t="shared" si="126"/>
        <v>0</v>
      </c>
      <c r="O302" s="243">
        <v>2</v>
      </c>
      <c r="AA302" s="216">
        <v>12</v>
      </c>
      <c r="AB302" s="216">
        <v>0</v>
      </c>
      <c r="AC302" s="216">
        <v>259</v>
      </c>
      <c r="AZ302" s="216">
        <v>1</v>
      </c>
      <c r="BA302" s="216">
        <f t="shared" si="127"/>
        <v>0</v>
      </c>
      <c r="BB302" s="216">
        <f t="shared" si="128"/>
        <v>0</v>
      </c>
      <c r="BC302" s="216">
        <f t="shared" si="129"/>
        <v>0</v>
      </c>
      <c r="BD302" s="216">
        <f t="shared" si="130"/>
        <v>0</v>
      </c>
      <c r="BE302" s="216">
        <f t="shared" si="131"/>
        <v>0</v>
      </c>
      <c r="CA302" s="243">
        <v>12</v>
      </c>
      <c r="CB302" s="243">
        <v>0</v>
      </c>
    </row>
    <row r="303" spans="1:80" x14ac:dyDescent="0.2">
      <c r="A303" s="244">
        <v>260</v>
      </c>
      <c r="B303" s="245" t="s">
        <v>1524</v>
      </c>
      <c r="C303" s="246" t="s">
        <v>1169</v>
      </c>
      <c r="D303" s="247" t="s">
        <v>1135</v>
      </c>
      <c r="E303" s="248">
        <v>3</v>
      </c>
      <c r="F303" s="248">
        <v>0</v>
      </c>
      <c r="G303" s="249">
        <f t="shared" si="124"/>
        <v>0</v>
      </c>
      <c r="H303" s="250">
        <v>66.3</v>
      </c>
      <c r="I303" s="251">
        <f t="shared" si="125"/>
        <v>198.89999999999998</v>
      </c>
      <c r="J303" s="250"/>
      <c r="K303" s="251">
        <f t="shared" si="126"/>
        <v>0</v>
      </c>
      <c r="O303" s="243">
        <v>2</v>
      </c>
      <c r="AA303" s="216">
        <v>12</v>
      </c>
      <c r="AB303" s="216">
        <v>0</v>
      </c>
      <c r="AC303" s="216">
        <v>260</v>
      </c>
      <c r="AZ303" s="216">
        <v>1</v>
      </c>
      <c r="BA303" s="216">
        <f t="shared" si="127"/>
        <v>0</v>
      </c>
      <c r="BB303" s="216">
        <f t="shared" si="128"/>
        <v>0</v>
      </c>
      <c r="BC303" s="216">
        <f t="shared" si="129"/>
        <v>0</v>
      </c>
      <c r="BD303" s="216">
        <f t="shared" si="130"/>
        <v>0</v>
      </c>
      <c r="BE303" s="216">
        <f t="shared" si="131"/>
        <v>0</v>
      </c>
      <c r="CA303" s="243">
        <v>12</v>
      </c>
      <c r="CB303" s="243">
        <v>0</v>
      </c>
    </row>
    <row r="304" spans="1:80" x14ac:dyDescent="0.2">
      <c r="A304" s="244">
        <v>261</v>
      </c>
      <c r="B304" s="245" t="s">
        <v>1525</v>
      </c>
      <c r="C304" s="246" t="s">
        <v>1487</v>
      </c>
      <c r="D304" s="247" t="s">
        <v>1135</v>
      </c>
      <c r="E304" s="248">
        <v>7</v>
      </c>
      <c r="F304" s="248">
        <v>0</v>
      </c>
      <c r="G304" s="249">
        <f t="shared" si="124"/>
        <v>0</v>
      </c>
      <c r="H304" s="250">
        <v>175</v>
      </c>
      <c r="I304" s="251">
        <f t="shared" si="125"/>
        <v>1225</v>
      </c>
      <c r="J304" s="250"/>
      <c r="K304" s="251">
        <f t="shared" si="126"/>
        <v>0</v>
      </c>
      <c r="O304" s="243">
        <v>2</v>
      </c>
      <c r="AA304" s="216">
        <v>12</v>
      </c>
      <c r="AB304" s="216">
        <v>0</v>
      </c>
      <c r="AC304" s="216">
        <v>261</v>
      </c>
      <c r="AZ304" s="216">
        <v>1</v>
      </c>
      <c r="BA304" s="216">
        <f t="shared" si="127"/>
        <v>0</v>
      </c>
      <c r="BB304" s="216">
        <f t="shared" si="128"/>
        <v>0</v>
      </c>
      <c r="BC304" s="216">
        <f t="shared" si="129"/>
        <v>0</v>
      </c>
      <c r="BD304" s="216">
        <f t="shared" si="130"/>
        <v>0</v>
      </c>
      <c r="BE304" s="216">
        <f t="shared" si="131"/>
        <v>0</v>
      </c>
      <c r="CA304" s="243">
        <v>12</v>
      </c>
      <c r="CB304" s="243">
        <v>0</v>
      </c>
    </row>
    <row r="305" spans="1:80" x14ac:dyDescent="0.2">
      <c r="A305" s="244">
        <v>262</v>
      </c>
      <c r="B305" s="245" t="s">
        <v>1526</v>
      </c>
      <c r="C305" s="246" t="s">
        <v>1514</v>
      </c>
      <c r="D305" s="247" t="s">
        <v>93</v>
      </c>
      <c r="E305" s="248">
        <v>1</v>
      </c>
      <c r="F305" s="248">
        <v>0</v>
      </c>
      <c r="G305" s="249">
        <f t="shared" si="124"/>
        <v>0</v>
      </c>
      <c r="H305" s="250">
        <v>60.5</v>
      </c>
      <c r="I305" s="251">
        <f t="shared" si="125"/>
        <v>60.5</v>
      </c>
      <c r="J305" s="250"/>
      <c r="K305" s="251">
        <f t="shared" si="126"/>
        <v>0</v>
      </c>
      <c r="O305" s="243">
        <v>2</v>
      </c>
      <c r="AA305" s="216">
        <v>12</v>
      </c>
      <c r="AB305" s="216">
        <v>0</v>
      </c>
      <c r="AC305" s="216">
        <v>262</v>
      </c>
      <c r="AZ305" s="216">
        <v>1</v>
      </c>
      <c r="BA305" s="216">
        <f t="shared" si="127"/>
        <v>0</v>
      </c>
      <c r="BB305" s="216">
        <f t="shared" si="128"/>
        <v>0</v>
      </c>
      <c r="BC305" s="216">
        <f t="shared" si="129"/>
        <v>0</v>
      </c>
      <c r="BD305" s="216">
        <f t="shared" si="130"/>
        <v>0</v>
      </c>
      <c r="BE305" s="216">
        <f t="shared" si="131"/>
        <v>0</v>
      </c>
      <c r="CA305" s="243">
        <v>12</v>
      </c>
      <c r="CB305" s="243">
        <v>0</v>
      </c>
    </row>
    <row r="306" spans="1:80" x14ac:dyDescent="0.2">
      <c r="A306" s="244">
        <v>263</v>
      </c>
      <c r="B306" s="245" t="s">
        <v>1527</v>
      </c>
      <c r="C306" s="246" t="s">
        <v>1491</v>
      </c>
      <c r="D306" s="247" t="s">
        <v>93</v>
      </c>
      <c r="E306" s="248">
        <v>3</v>
      </c>
      <c r="F306" s="248">
        <v>0</v>
      </c>
      <c r="G306" s="249">
        <f t="shared" si="124"/>
        <v>0</v>
      </c>
      <c r="H306" s="250">
        <v>190.2</v>
      </c>
      <c r="I306" s="251">
        <f t="shared" si="125"/>
        <v>570.59999999999991</v>
      </c>
      <c r="J306" s="250"/>
      <c r="K306" s="251">
        <f t="shared" si="126"/>
        <v>0</v>
      </c>
      <c r="O306" s="243">
        <v>2</v>
      </c>
      <c r="AA306" s="216">
        <v>12</v>
      </c>
      <c r="AB306" s="216">
        <v>0</v>
      </c>
      <c r="AC306" s="216">
        <v>263</v>
      </c>
      <c r="AZ306" s="216">
        <v>1</v>
      </c>
      <c r="BA306" s="216">
        <f t="shared" si="127"/>
        <v>0</v>
      </c>
      <c r="BB306" s="216">
        <f t="shared" si="128"/>
        <v>0</v>
      </c>
      <c r="BC306" s="216">
        <f t="shared" si="129"/>
        <v>0</v>
      </c>
      <c r="BD306" s="216">
        <f t="shared" si="130"/>
        <v>0</v>
      </c>
      <c r="BE306" s="216">
        <f t="shared" si="131"/>
        <v>0</v>
      </c>
      <c r="CA306" s="243">
        <v>12</v>
      </c>
      <c r="CB306" s="243">
        <v>0</v>
      </c>
    </row>
    <row r="307" spans="1:80" x14ac:dyDescent="0.2">
      <c r="A307" s="244">
        <v>264</v>
      </c>
      <c r="B307" s="245" t="s">
        <v>1528</v>
      </c>
      <c r="C307" s="246" t="s">
        <v>1517</v>
      </c>
      <c r="D307" s="247" t="s">
        <v>93</v>
      </c>
      <c r="E307" s="248">
        <v>1</v>
      </c>
      <c r="F307" s="248">
        <v>0</v>
      </c>
      <c r="G307" s="249">
        <f t="shared" si="124"/>
        <v>0</v>
      </c>
      <c r="H307" s="250">
        <v>45.2</v>
      </c>
      <c r="I307" s="251">
        <f t="shared" si="125"/>
        <v>45.2</v>
      </c>
      <c r="J307" s="250"/>
      <c r="K307" s="251">
        <f t="shared" si="126"/>
        <v>0</v>
      </c>
      <c r="O307" s="243">
        <v>2</v>
      </c>
      <c r="AA307" s="216">
        <v>12</v>
      </c>
      <c r="AB307" s="216">
        <v>0</v>
      </c>
      <c r="AC307" s="216">
        <v>264</v>
      </c>
      <c r="AZ307" s="216">
        <v>1</v>
      </c>
      <c r="BA307" s="216">
        <f t="shared" si="127"/>
        <v>0</v>
      </c>
      <c r="BB307" s="216">
        <f t="shared" si="128"/>
        <v>0</v>
      </c>
      <c r="BC307" s="216">
        <f t="shared" si="129"/>
        <v>0</v>
      </c>
      <c r="BD307" s="216">
        <f t="shared" si="130"/>
        <v>0</v>
      </c>
      <c r="BE307" s="216">
        <f t="shared" si="131"/>
        <v>0</v>
      </c>
      <c r="CA307" s="243">
        <v>12</v>
      </c>
      <c r="CB307" s="243">
        <v>0</v>
      </c>
    </row>
    <row r="308" spans="1:80" x14ac:dyDescent="0.2">
      <c r="A308" s="259"/>
      <c r="B308" s="260" t="s">
        <v>94</v>
      </c>
      <c r="C308" s="261" t="s">
        <v>1520</v>
      </c>
      <c r="D308" s="262"/>
      <c r="E308" s="263"/>
      <c r="F308" s="264"/>
      <c r="G308" s="265">
        <f>SUM(G299:G307)</f>
        <v>0</v>
      </c>
      <c r="H308" s="266"/>
      <c r="I308" s="267">
        <f>SUM(I299:I307)</f>
        <v>3039.8999999999996</v>
      </c>
      <c r="J308" s="266"/>
      <c r="K308" s="267">
        <f>SUM(K299:K307)</f>
        <v>0</v>
      </c>
      <c r="O308" s="243">
        <v>4</v>
      </c>
      <c r="BA308" s="268">
        <f>SUM(BA299:BA307)</f>
        <v>0</v>
      </c>
      <c r="BB308" s="268">
        <f>SUM(BB299:BB307)</f>
        <v>0</v>
      </c>
      <c r="BC308" s="268">
        <f>SUM(BC299:BC307)</f>
        <v>0</v>
      </c>
      <c r="BD308" s="268">
        <f>SUM(BD299:BD307)</f>
        <v>0</v>
      </c>
      <c r="BE308" s="268">
        <f>SUM(BE299:BE307)</f>
        <v>0</v>
      </c>
    </row>
    <row r="309" spans="1:80" x14ac:dyDescent="0.2">
      <c r="A309" s="233" t="s">
        <v>90</v>
      </c>
      <c r="B309" s="234" t="s">
        <v>1529</v>
      </c>
      <c r="C309" s="235" t="s">
        <v>1506</v>
      </c>
      <c r="D309" s="236"/>
      <c r="E309" s="237"/>
      <c r="F309" s="237"/>
      <c r="G309" s="238"/>
      <c r="H309" s="239"/>
      <c r="I309" s="240"/>
      <c r="J309" s="241"/>
      <c r="K309" s="242"/>
      <c r="O309" s="243">
        <v>1</v>
      </c>
    </row>
    <row r="310" spans="1:80" ht="22.5" x14ac:dyDescent="0.2">
      <c r="A310" s="244">
        <v>265</v>
      </c>
      <c r="B310" s="245" t="s">
        <v>1531</v>
      </c>
      <c r="C310" s="246" t="s">
        <v>1358</v>
      </c>
      <c r="D310" s="247" t="s">
        <v>93</v>
      </c>
      <c r="E310" s="248">
        <v>1</v>
      </c>
      <c r="F310" s="248">
        <v>0</v>
      </c>
      <c r="G310" s="249">
        <f t="shared" ref="G310:G321" si="132">E310*F310</f>
        <v>0</v>
      </c>
      <c r="H310" s="250">
        <v>4264</v>
      </c>
      <c r="I310" s="251">
        <f t="shared" ref="I310:I321" si="133">E310*H310</f>
        <v>4264</v>
      </c>
      <c r="J310" s="250"/>
      <c r="K310" s="251">
        <f t="shared" ref="K310:K321" si="134">E310*J310</f>
        <v>0</v>
      </c>
      <c r="O310" s="243">
        <v>2</v>
      </c>
      <c r="AA310" s="216">
        <v>12</v>
      </c>
      <c r="AB310" s="216">
        <v>0</v>
      </c>
      <c r="AC310" s="216">
        <v>265</v>
      </c>
      <c r="AZ310" s="216">
        <v>1</v>
      </c>
      <c r="BA310" s="216">
        <f t="shared" ref="BA310:BA321" si="135">IF(AZ310=1,G310,0)</f>
        <v>0</v>
      </c>
      <c r="BB310" s="216">
        <f t="shared" ref="BB310:BB321" si="136">IF(AZ310=2,G310,0)</f>
        <v>0</v>
      </c>
      <c r="BC310" s="216">
        <f t="shared" ref="BC310:BC321" si="137">IF(AZ310=3,G310,0)</f>
        <v>0</v>
      </c>
      <c r="BD310" s="216">
        <f t="shared" ref="BD310:BD321" si="138">IF(AZ310=4,G310,0)</f>
        <v>0</v>
      </c>
      <c r="BE310" s="216">
        <f t="shared" ref="BE310:BE321" si="139">IF(AZ310=5,G310,0)</f>
        <v>0</v>
      </c>
      <c r="CA310" s="243">
        <v>12</v>
      </c>
      <c r="CB310" s="243">
        <v>0</v>
      </c>
    </row>
    <row r="311" spans="1:80" x14ac:dyDescent="0.2">
      <c r="A311" s="244">
        <v>266</v>
      </c>
      <c r="B311" s="245" t="s">
        <v>1532</v>
      </c>
      <c r="C311" s="246" t="s">
        <v>1533</v>
      </c>
      <c r="D311" s="247" t="s">
        <v>93</v>
      </c>
      <c r="E311" s="248">
        <v>1</v>
      </c>
      <c r="F311" s="248">
        <v>0</v>
      </c>
      <c r="G311" s="249">
        <f t="shared" si="132"/>
        <v>0</v>
      </c>
      <c r="H311" s="250">
        <v>214.5</v>
      </c>
      <c r="I311" s="251">
        <f t="shared" si="133"/>
        <v>214.5</v>
      </c>
      <c r="J311" s="250"/>
      <c r="K311" s="251">
        <f t="shared" si="134"/>
        <v>0</v>
      </c>
      <c r="O311" s="243">
        <v>2</v>
      </c>
      <c r="AA311" s="216">
        <v>12</v>
      </c>
      <c r="AB311" s="216">
        <v>0</v>
      </c>
      <c r="AC311" s="216">
        <v>266</v>
      </c>
      <c r="AZ311" s="216">
        <v>1</v>
      </c>
      <c r="BA311" s="216">
        <f t="shared" si="135"/>
        <v>0</v>
      </c>
      <c r="BB311" s="216">
        <f t="shared" si="136"/>
        <v>0</v>
      </c>
      <c r="BC311" s="216">
        <f t="shared" si="137"/>
        <v>0</v>
      </c>
      <c r="BD311" s="216">
        <f t="shared" si="138"/>
        <v>0</v>
      </c>
      <c r="BE311" s="216">
        <f t="shared" si="139"/>
        <v>0</v>
      </c>
      <c r="CA311" s="243">
        <v>12</v>
      </c>
      <c r="CB311" s="243">
        <v>0</v>
      </c>
    </row>
    <row r="312" spans="1:80" x14ac:dyDescent="0.2">
      <c r="A312" s="244">
        <v>267</v>
      </c>
      <c r="B312" s="245" t="s">
        <v>1534</v>
      </c>
      <c r="C312" s="246" t="s">
        <v>1163</v>
      </c>
      <c r="D312" s="247" t="s">
        <v>93</v>
      </c>
      <c r="E312" s="248">
        <v>5</v>
      </c>
      <c r="F312" s="248">
        <v>0</v>
      </c>
      <c r="G312" s="249">
        <f t="shared" si="132"/>
        <v>0</v>
      </c>
      <c r="H312" s="250">
        <v>1261</v>
      </c>
      <c r="I312" s="251">
        <f t="shared" si="133"/>
        <v>6305</v>
      </c>
      <c r="J312" s="250"/>
      <c r="K312" s="251">
        <f t="shared" si="134"/>
        <v>0</v>
      </c>
      <c r="O312" s="243">
        <v>2</v>
      </c>
      <c r="AA312" s="216">
        <v>12</v>
      </c>
      <c r="AB312" s="216">
        <v>0</v>
      </c>
      <c r="AC312" s="216">
        <v>267</v>
      </c>
      <c r="AZ312" s="216">
        <v>1</v>
      </c>
      <c r="BA312" s="216">
        <f t="shared" si="135"/>
        <v>0</v>
      </c>
      <c r="BB312" s="216">
        <f t="shared" si="136"/>
        <v>0</v>
      </c>
      <c r="BC312" s="216">
        <f t="shared" si="137"/>
        <v>0</v>
      </c>
      <c r="BD312" s="216">
        <f t="shared" si="138"/>
        <v>0</v>
      </c>
      <c r="BE312" s="216">
        <f t="shared" si="139"/>
        <v>0</v>
      </c>
      <c r="CA312" s="243">
        <v>12</v>
      </c>
      <c r="CB312" s="243">
        <v>0</v>
      </c>
    </row>
    <row r="313" spans="1:80" x14ac:dyDescent="0.2">
      <c r="A313" s="244">
        <v>268</v>
      </c>
      <c r="B313" s="245" t="s">
        <v>1535</v>
      </c>
      <c r="C313" s="246" t="s">
        <v>1169</v>
      </c>
      <c r="D313" s="247" t="s">
        <v>1135</v>
      </c>
      <c r="E313" s="248">
        <v>10</v>
      </c>
      <c r="F313" s="248">
        <v>0</v>
      </c>
      <c r="G313" s="249">
        <f t="shared" si="132"/>
        <v>0</v>
      </c>
      <c r="H313" s="250">
        <v>884</v>
      </c>
      <c r="I313" s="251">
        <f t="shared" si="133"/>
        <v>8840</v>
      </c>
      <c r="J313" s="250"/>
      <c r="K313" s="251">
        <f t="shared" si="134"/>
        <v>0</v>
      </c>
      <c r="O313" s="243">
        <v>2</v>
      </c>
      <c r="AA313" s="216">
        <v>12</v>
      </c>
      <c r="AB313" s="216">
        <v>0</v>
      </c>
      <c r="AC313" s="216">
        <v>268</v>
      </c>
      <c r="AZ313" s="216">
        <v>1</v>
      </c>
      <c r="BA313" s="216">
        <f t="shared" si="135"/>
        <v>0</v>
      </c>
      <c r="BB313" s="216">
        <f t="shared" si="136"/>
        <v>0</v>
      </c>
      <c r="BC313" s="216">
        <f t="shared" si="137"/>
        <v>0</v>
      </c>
      <c r="BD313" s="216">
        <f t="shared" si="138"/>
        <v>0</v>
      </c>
      <c r="BE313" s="216">
        <f t="shared" si="139"/>
        <v>0</v>
      </c>
      <c r="CA313" s="243">
        <v>12</v>
      </c>
      <c r="CB313" s="243">
        <v>0</v>
      </c>
    </row>
    <row r="314" spans="1:80" x14ac:dyDescent="0.2">
      <c r="A314" s="244">
        <v>269</v>
      </c>
      <c r="B314" s="245" t="s">
        <v>1536</v>
      </c>
      <c r="C314" s="246" t="s">
        <v>1368</v>
      </c>
      <c r="D314" s="247" t="s">
        <v>1135</v>
      </c>
      <c r="E314" s="248">
        <v>5</v>
      </c>
      <c r="F314" s="248">
        <v>0</v>
      </c>
      <c r="G314" s="249">
        <f t="shared" si="132"/>
        <v>0</v>
      </c>
      <c r="H314" s="250">
        <v>598</v>
      </c>
      <c r="I314" s="251">
        <f t="shared" si="133"/>
        <v>2990</v>
      </c>
      <c r="J314" s="250"/>
      <c r="K314" s="251">
        <f t="shared" si="134"/>
        <v>0</v>
      </c>
      <c r="O314" s="243">
        <v>2</v>
      </c>
      <c r="AA314" s="216">
        <v>12</v>
      </c>
      <c r="AB314" s="216">
        <v>0</v>
      </c>
      <c r="AC314" s="216">
        <v>269</v>
      </c>
      <c r="AZ314" s="216">
        <v>1</v>
      </c>
      <c r="BA314" s="216">
        <f t="shared" si="135"/>
        <v>0</v>
      </c>
      <c r="BB314" s="216">
        <f t="shared" si="136"/>
        <v>0</v>
      </c>
      <c r="BC314" s="216">
        <f t="shared" si="137"/>
        <v>0</v>
      </c>
      <c r="BD314" s="216">
        <f t="shared" si="138"/>
        <v>0</v>
      </c>
      <c r="BE314" s="216">
        <f t="shared" si="139"/>
        <v>0</v>
      </c>
      <c r="CA314" s="243">
        <v>12</v>
      </c>
      <c r="CB314" s="243">
        <v>0</v>
      </c>
    </row>
    <row r="315" spans="1:80" x14ac:dyDescent="0.2">
      <c r="A315" s="244">
        <v>270</v>
      </c>
      <c r="B315" s="245" t="s">
        <v>1537</v>
      </c>
      <c r="C315" s="246" t="s">
        <v>1177</v>
      </c>
      <c r="D315" s="247" t="s">
        <v>93</v>
      </c>
      <c r="E315" s="248">
        <v>1</v>
      </c>
      <c r="F315" s="248">
        <v>0</v>
      </c>
      <c r="G315" s="249">
        <f t="shared" si="132"/>
        <v>0</v>
      </c>
      <c r="H315" s="250">
        <v>221</v>
      </c>
      <c r="I315" s="251">
        <f t="shared" si="133"/>
        <v>221</v>
      </c>
      <c r="J315" s="250"/>
      <c r="K315" s="251">
        <f t="shared" si="134"/>
        <v>0</v>
      </c>
      <c r="O315" s="243">
        <v>2</v>
      </c>
      <c r="AA315" s="216">
        <v>12</v>
      </c>
      <c r="AB315" s="216">
        <v>0</v>
      </c>
      <c r="AC315" s="216">
        <v>270</v>
      </c>
      <c r="AZ315" s="216">
        <v>1</v>
      </c>
      <c r="BA315" s="216">
        <f t="shared" si="135"/>
        <v>0</v>
      </c>
      <c r="BB315" s="216">
        <f t="shared" si="136"/>
        <v>0</v>
      </c>
      <c r="BC315" s="216">
        <f t="shared" si="137"/>
        <v>0</v>
      </c>
      <c r="BD315" s="216">
        <f t="shared" si="138"/>
        <v>0</v>
      </c>
      <c r="BE315" s="216">
        <f t="shared" si="139"/>
        <v>0</v>
      </c>
      <c r="CA315" s="243">
        <v>12</v>
      </c>
      <c r="CB315" s="243">
        <v>0</v>
      </c>
    </row>
    <row r="316" spans="1:80" x14ac:dyDescent="0.2">
      <c r="A316" s="244">
        <v>271</v>
      </c>
      <c r="B316" s="245" t="s">
        <v>1538</v>
      </c>
      <c r="C316" s="246" t="s">
        <v>1403</v>
      </c>
      <c r="D316" s="247" t="s">
        <v>93</v>
      </c>
      <c r="E316" s="248">
        <v>1</v>
      </c>
      <c r="F316" s="248">
        <v>0</v>
      </c>
      <c r="G316" s="249">
        <f t="shared" si="132"/>
        <v>0</v>
      </c>
      <c r="H316" s="250">
        <v>286</v>
      </c>
      <c r="I316" s="251">
        <f t="shared" si="133"/>
        <v>286</v>
      </c>
      <c r="J316" s="250"/>
      <c r="K316" s="251">
        <f t="shared" si="134"/>
        <v>0</v>
      </c>
      <c r="O316" s="243">
        <v>2</v>
      </c>
      <c r="AA316" s="216">
        <v>12</v>
      </c>
      <c r="AB316" s="216">
        <v>0</v>
      </c>
      <c r="AC316" s="216">
        <v>271</v>
      </c>
      <c r="AZ316" s="216">
        <v>1</v>
      </c>
      <c r="BA316" s="216">
        <f t="shared" si="135"/>
        <v>0</v>
      </c>
      <c r="BB316" s="216">
        <f t="shared" si="136"/>
        <v>0</v>
      </c>
      <c r="BC316" s="216">
        <f t="shared" si="137"/>
        <v>0</v>
      </c>
      <c r="BD316" s="216">
        <f t="shared" si="138"/>
        <v>0</v>
      </c>
      <c r="BE316" s="216">
        <f t="shared" si="139"/>
        <v>0</v>
      </c>
      <c r="CA316" s="243">
        <v>12</v>
      </c>
      <c r="CB316" s="243">
        <v>0</v>
      </c>
    </row>
    <row r="317" spans="1:80" x14ac:dyDescent="0.2">
      <c r="A317" s="244">
        <v>272</v>
      </c>
      <c r="B317" s="245" t="s">
        <v>1539</v>
      </c>
      <c r="C317" s="246" t="s">
        <v>1187</v>
      </c>
      <c r="D317" s="247" t="s">
        <v>93</v>
      </c>
      <c r="E317" s="248">
        <v>2</v>
      </c>
      <c r="F317" s="248">
        <v>0</v>
      </c>
      <c r="G317" s="249">
        <f t="shared" si="132"/>
        <v>0</v>
      </c>
      <c r="H317" s="250">
        <v>507</v>
      </c>
      <c r="I317" s="251">
        <f t="shared" si="133"/>
        <v>1014</v>
      </c>
      <c r="J317" s="250"/>
      <c r="K317" s="251">
        <f t="shared" si="134"/>
        <v>0</v>
      </c>
      <c r="O317" s="243">
        <v>2</v>
      </c>
      <c r="AA317" s="216">
        <v>12</v>
      </c>
      <c r="AB317" s="216">
        <v>0</v>
      </c>
      <c r="AC317" s="216">
        <v>272</v>
      </c>
      <c r="AZ317" s="216">
        <v>1</v>
      </c>
      <c r="BA317" s="216">
        <f t="shared" si="135"/>
        <v>0</v>
      </c>
      <c r="BB317" s="216">
        <f t="shared" si="136"/>
        <v>0</v>
      </c>
      <c r="BC317" s="216">
        <f t="shared" si="137"/>
        <v>0</v>
      </c>
      <c r="BD317" s="216">
        <f t="shared" si="138"/>
        <v>0</v>
      </c>
      <c r="BE317" s="216">
        <f t="shared" si="139"/>
        <v>0</v>
      </c>
      <c r="CA317" s="243">
        <v>12</v>
      </c>
      <c r="CB317" s="243">
        <v>0</v>
      </c>
    </row>
    <row r="318" spans="1:80" x14ac:dyDescent="0.2">
      <c r="A318" s="244">
        <v>273</v>
      </c>
      <c r="B318" s="245" t="s">
        <v>1540</v>
      </c>
      <c r="C318" s="246" t="s">
        <v>1372</v>
      </c>
      <c r="D318" s="247" t="s">
        <v>93</v>
      </c>
      <c r="E318" s="248">
        <v>3</v>
      </c>
      <c r="F318" s="248">
        <v>0</v>
      </c>
      <c r="G318" s="249">
        <f t="shared" si="132"/>
        <v>0</v>
      </c>
      <c r="H318" s="250">
        <v>760.5</v>
      </c>
      <c r="I318" s="251">
        <f t="shared" si="133"/>
        <v>2281.5</v>
      </c>
      <c r="J318" s="250"/>
      <c r="K318" s="251">
        <f t="shared" si="134"/>
        <v>0</v>
      </c>
      <c r="O318" s="243">
        <v>2</v>
      </c>
      <c r="AA318" s="216">
        <v>12</v>
      </c>
      <c r="AB318" s="216">
        <v>0</v>
      </c>
      <c r="AC318" s="216">
        <v>273</v>
      </c>
      <c r="AZ318" s="216">
        <v>1</v>
      </c>
      <c r="BA318" s="216">
        <f t="shared" si="135"/>
        <v>0</v>
      </c>
      <c r="BB318" s="216">
        <f t="shared" si="136"/>
        <v>0</v>
      </c>
      <c r="BC318" s="216">
        <f t="shared" si="137"/>
        <v>0</v>
      </c>
      <c r="BD318" s="216">
        <f t="shared" si="138"/>
        <v>0</v>
      </c>
      <c r="BE318" s="216">
        <f t="shared" si="139"/>
        <v>0</v>
      </c>
      <c r="CA318" s="243">
        <v>12</v>
      </c>
      <c r="CB318" s="243">
        <v>0</v>
      </c>
    </row>
    <row r="319" spans="1:80" x14ac:dyDescent="0.2">
      <c r="A319" s="244">
        <v>274</v>
      </c>
      <c r="B319" s="245" t="s">
        <v>1541</v>
      </c>
      <c r="C319" s="246" t="s">
        <v>1410</v>
      </c>
      <c r="D319" s="247" t="s">
        <v>93</v>
      </c>
      <c r="E319" s="248">
        <v>1</v>
      </c>
      <c r="F319" s="248">
        <v>0</v>
      </c>
      <c r="G319" s="249">
        <f t="shared" si="132"/>
        <v>0</v>
      </c>
      <c r="H319" s="250">
        <v>414.7</v>
      </c>
      <c r="I319" s="251">
        <f t="shared" si="133"/>
        <v>414.7</v>
      </c>
      <c r="J319" s="250"/>
      <c r="K319" s="251">
        <f t="shared" si="134"/>
        <v>0</v>
      </c>
      <c r="O319" s="243">
        <v>2</v>
      </c>
      <c r="AA319" s="216">
        <v>12</v>
      </c>
      <c r="AB319" s="216">
        <v>0</v>
      </c>
      <c r="AC319" s="216">
        <v>274</v>
      </c>
      <c r="AZ319" s="216">
        <v>1</v>
      </c>
      <c r="BA319" s="216">
        <f t="shared" si="135"/>
        <v>0</v>
      </c>
      <c r="BB319" s="216">
        <f t="shared" si="136"/>
        <v>0</v>
      </c>
      <c r="BC319" s="216">
        <f t="shared" si="137"/>
        <v>0</v>
      </c>
      <c r="BD319" s="216">
        <f t="shared" si="138"/>
        <v>0</v>
      </c>
      <c r="BE319" s="216">
        <f t="shared" si="139"/>
        <v>0</v>
      </c>
      <c r="CA319" s="243">
        <v>12</v>
      </c>
      <c r="CB319" s="243">
        <v>0</v>
      </c>
    </row>
    <row r="320" spans="1:80" x14ac:dyDescent="0.2">
      <c r="A320" s="244">
        <v>275</v>
      </c>
      <c r="B320" s="245" t="s">
        <v>1542</v>
      </c>
      <c r="C320" s="246" t="s">
        <v>1414</v>
      </c>
      <c r="D320" s="247" t="s">
        <v>93</v>
      </c>
      <c r="E320" s="248">
        <v>1</v>
      </c>
      <c r="F320" s="248">
        <v>0</v>
      </c>
      <c r="G320" s="249">
        <f t="shared" si="132"/>
        <v>0</v>
      </c>
      <c r="H320" s="250">
        <v>205.4</v>
      </c>
      <c r="I320" s="251">
        <f t="shared" si="133"/>
        <v>205.4</v>
      </c>
      <c r="J320" s="250"/>
      <c r="K320" s="251">
        <f t="shared" si="134"/>
        <v>0</v>
      </c>
      <c r="O320" s="243">
        <v>2</v>
      </c>
      <c r="AA320" s="216">
        <v>12</v>
      </c>
      <c r="AB320" s="216">
        <v>0</v>
      </c>
      <c r="AC320" s="216">
        <v>275</v>
      </c>
      <c r="AZ320" s="216">
        <v>1</v>
      </c>
      <c r="BA320" s="216">
        <f t="shared" si="135"/>
        <v>0</v>
      </c>
      <c r="BB320" s="216">
        <f t="shared" si="136"/>
        <v>0</v>
      </c>
      <c r="BC320" s="216">
        <f t="shared" si="137"/>
        <v>0</v>
      </c>
      <c r="BD320" s="216">
        <f t="shared" si="138"/>
        <v>0</v>
      </c>
      <c r="BE320" s="216">
        <f t="shared" si="139"/>
        <v>0</v>
      </c>
      <c r="CA320" s="243">
        <v>12</v>
      </c>
      <c r="CB320" s="243">
        <v>0</v>
      </c>
    </row>
    <row r="321" spans="1:80" x14ac:dyDescent="0.2">
      <c r="A321" s="244">
        <v>276</v>
      </c>
      <c r="B321" s="245" t="s">
        <v>1543</v>
      </c>
      <c r="C321" s="246" t="s">
        <v>1489</v>
      </c>
      <c r="D321" s="247" t="s">
        <v>93</v>
      </c>
      <c r="E321" s="248">
        <v>2</v>
      </c>
      <c r="F321" s="248">
        <v>0</v>
      </c>
      <c r="G321" s="249">
        <f t="shared" si="132"/>
        <v>0</v>
      </c>
      <c r="H321" s="250">
        <v>330.2</v>
      </c>
      <c r="I321" s="251">
        <f t="shared" si="133"/>
        <v>660.4</v>
      </c>
      <c r="J321" s="250"/>
      <c r="K321" s="251">
        <f t="shared" si="134"/>
        <v>0</v>
      </c>
      <c r="O321" s="243">
        <v>2</v>
      </c>
      <c r="AA321" s="216">
        <v>12</v>
      </c>
      <c r="AB321" s="216">
        <v>0</v>
      </c>
      <c r="AC321" s="216">
        <v>276</v>
      </c>
      <c r="AZ321" s="216">
        <v>1</v>
      </c>
      <c r="BA321" s="216">
        <f t="shared" si="135"/>
        <v>0</v>
      </c>
      <c r="BB321" s="216">
        <f t="shared" si="136"/>
        <v>0</v>
      </c>
      <c r="BC321" s="216">
        <f t="shared" si="137"/>
        <v>0</v>
      </c>
      <c r="BD321" s="216">
        <f t="shared" si="138"/>
        <v>0</v>
      </c>
      <c r="BE321" s="216">
        <f t="shared" si="139"/>
        <v>0</v>
      </c>
      <c r="CA321" s="243">
        <v>12</v>
      </c>
      <c r="CB321" s="243">
        <v>0</v>
      </c>
    </row>
    <row r="322" spans="1:80" x14ac:dyDescent="0.2">
      <c r="A322" s="259"/>
      <c r="B322" s="260" t="s">
        <v>94</v>
      </c>
      <c r="C322" s="261" t="s">
        <v>1530</v>
      </c>
      <c r="D322" s="262"/>
      <c r="E322" s="263"/>
      <c r="F322" s="264"/>
      <c r="G322" s="265">
        <f>SUM(G309:G321)</f>
        <v>0</v>
      </c>
      <c r="H322" s="266"/>
      <c r="I322" s="267">
        <f>SUM(I309:I321)</f>
        <v>27696.500000000004</v>
      </c>
      <c r="J322" s="266"/>
      <c r="K322" s="267">
        <f>SUM(K309:K321)</f>
        <v>0</v>
      </c>
      <c r="O322" s="243">
        <v>4</v>
      </c>
      <c r="BA322" s="268">
        <f>SUM(BA309:BA321)</f>
        <v>0</v>
      </c>
      <c r="BB322" s="268">
        <f>SUM(BB309:BB321)</f>
        <v>0</v>
      </c>
      <c r="BC322" s="268">
        <f>SUM(BC309:BC321)</f>
        <v>0</v>
      </c>
      <c r="BD322" s="268">
        <f>SUM(BD309:BD321)</f>
        <v>0</v>
      </c>
      <c r="BE322" s="268">
        <f>SUM(BE309:BE321)</f>
        <v>0</v>
      </c>
    </row>
    <row r="323" spans="1:80" x14ac:dyDescent="0.2">
      <c r="A323" s="233" t="s">
        <v>90</v>
      </c>
      <c r="B323" s="234" t="s">
        <v>1544</v>
      </c>
      <c r="C323" s="235" t="s">
        <v>1519</v>
      </c>
      <c r="D323" s="236"/>
      <c r="E323" s="237"/>
      <c r="F323" s="237"/>
      <c r="G323" s="238"/>
      <c r="H323" s="239"/>
      <c r="I323" s="240"/>
      <c r="J323" s="241"/>
      <c r="K323" s="242"/>
      <c r="O323" s="243">
        <v>1</v>
      </c>
    </row>
    <row r="324" spans="1:80" ht="22.5" x14ac:dyDescent="0.2">
      <c r="A324" s="244">
        <v>277</v>
      </c>
      <c r="B324" s="245" t="s">
        <v>1546</v>
      </c>
      <c r="C324" s="246" t="s">
        <v>1358</v>
      </c>
      <c r="D324" s="247" t="s">
        <v>93</v>
      </c>
      <c r="E324" s="248">
        <v>1</v>
      </c>
      <c r="F324" s="248">
        <v>0</v>
      </c>
      <c r="G324" s="249">
        <f t="shared" ref="G324:G335" si="140">E324*F324</f>
        <v>0</v>
      </c>
      <c r="H324" s="250">
        <v>639.6</v>
      </c>
      <c r="I324" s="251">
        <f t="shared" ref="I324:I335" si="141">E324*H324</f>
        <v>639.6</v>
      </c>
      <c r="J324" s="250"/>
      <c r="K324" s="251">
        <f t="shared" ref="K324:K335" si="142">E324*J324</f>
        <v>0</v>
      </c>
      <c r="O324" s="243">
        <v>2</v>
      </c>
      <c r="AA324" s="216">
        <v>12</v>
      </c>
      <c r="AB324" s="216">
        <v>0</v>
      </c>
      <c r="AC324" s="216">
        <v>277</v>
      </c>
      <c r="AZ324" s="216">
        <v>1</v>
      </c>
      <c r="BA324" s="216">
        <f t="shared" ref="BA324:BA335" si="143">IF(AZ324=1,G324,0)</f>
        <v>0</v>
      </c>
      <c r="BB324" s="216">
        <f t="shared" ref="BB324:BB335" si="144">IF(AZ324=2,G324,0)</f>
        <v>0</v>
      </c>
      <c r="BC324" s="216">
        <f t="shared" ref="BC324:BC335" si="145">IF(AZ324=3,G324,0)</f>
        <v>0</v>
      </c>
      <c r="BD324" s="216">
        <f t="shared" ref="BD324:BD335" si="146">IF(AZ324=4,G324,0)</f>
        <v>0</v>
      </c>
      <c r="BE324" s="216">
        <f t="shared" ref="BE324:BE335" si="147">IF(AZ324=5,G324,0)</f>
        <v>0</v>
      </c>
      <c r="CA324" s="243">
        <v>12</v>
      </c>
      <c r="CB324" s="243">
        <v>0</v>
      </c>
    </row>
    <row r="325" spans="1:80" x14ac:dyDescent="0.2">
      <c r="A325" s="244">
        <v>278</v>
      </c>
      <c r="B325" s="245" t="s">
        <v>1547</v>
      </c>
      <c r="C325" s="246" t="s">
        <v>1533</v>
      </c>
      <c r="D325" s="247" t="s">
        <v>93</v>
      </c>
      <c r="E325" s="248">
        <v>1</v>
      </c>
      <c r="F325" s="248">
        <v>0</v>
      </c>
      <c r="G325" s="249">
        <f t="shared" si="140"/>
        <v>0</v>
      </c>
      <c r="H325" s="250">
        <v>32.200000000000003</v>
      </c>
      <c r="I325" s="251">
        <f t="shared" si="141"/>
        <v>32.200000000000003</v>
      </c>
      <c r="J325" s="250"/>
      <c r="K325" s="251">
        <f t="shared" si="142"/>
        <v>0</v>
      </c>
      <c r="O325" s="243">
        <v>2</v>
      </c>
      <c r="AA325" s="216">
        <v>12</v>
      </c>
      <c r="AB325" s="216">
        <v>0</v>
      </c>
      <c r="AC325" s="216">
        <v>278</v>
      </c>
      <c r="AZ325" s="216">
        <v>1</v>
      </c>
      <c r="BA325" s="216">
        <f t="shared" si="143"/>
        <v>0</v>
      </c>
      <c r="BB325" s="216">
        <f t="shared" si="144"/>
        <v>0</v>
      </c>
      <c r="BC325" s="216">
        <f t="shared" si="145"/>
        <v>0</v>
      </c>
      <c r="BD325" s="216">
        <f t="shared" si="146"/>
        <v>0</v>
      </c>
      <c r="BE325" s="216">
        <f t="shared" si="147"/>
        <v>0</v>
      </c>
      <c r="CA325" s="243">
        <v>12</v>
      </c>
      <c r="CB325" s="243">
        <v>0</v>
      </c>
    </row>
    <row r="326" spans="1:80" x14ac:dyDescent="0.2">
      <c r="A326" s="244">
        <v>279</v>
      </c>
      <c r="B326" s="245" t="s">
        <v>1548</v>
      </c>
      <c r="C326" s="246" t="s">
        <v>1163</v>
      </c>
      <c r="D326" s="247" t="s">
        <v>93</v>
      </c>
      <c r="E326" s="248">
        <v>5</v>
      </c>
      <c r="F326" s="248">
        <v>0</v>
      </c>
      <c r="G326" s="249">
        <f t="shared" si="140"/>
        <v>0</v>
      </c>
      <c r="H326" s="250">
        <v>189</v>
      </c>
      <c r="I326" s="251">
        <f t="shared" si="141"/>
        <v>945</v>
      </c>
      <c r="J326" s="250"/>
      <c r="K326" s="251">
        <f t="shared" si="142"/>
        <v>0</v>
      </c>
      <c r="O326" s="243">
        <v>2</v>
      </c>
      <c r="AA326" s="216">
        <v>12</v>
      </c>
      <c r="AB326" s="216">
        <v>0</v>
      </c>
      <c r="AC326" s="216">
        <v>279</v>
      </c>
      <c r="AZ326" s="216">
        <v>1</v>
      </c>
      <c r="BA326" s="216">
        <f t="shared" si="143"/>
        <v>0</v>
      </c>
      <c r="BB326" s="216">
        <f t="shared" si="144"/>
        <v>0</v>
      </c>
      <c r="BC326" s="216">
        <f t="shared" si="145"/>
        <v>0</v>
      </c>
      <c r="BD326" s="216">
        <f t="shared" si="146"/>
        <v>0</v>
      </c>
      <c r="BE326" s="216">
        <f t="shared" si="147"/>
        <v>0</v>
      </c>
      <c r="CA326" s="243">
        <v>12</v>
      </c>
      <c r="CB326" s="243">
        <v>0</v>
      </c>
    </row>
    <row r="327" spans="1:80" x14ac:dyDescent="0.2">
      <c r="A327" s="244">
        <v>280</v>
      </c>
      <c r="B327" s="245" t="s">
        <v>1549</v>
      </c>
      <c r="C327" s="246" t="s">
        <v>1169</v>
      </c>
      <c r="D327" s="247" t="s">
        <v>1135</v>
      </c>
      <c r="E327" s="248">
        <v>10</v>
      </c>
      <c r="F327" s="248">
        <v>0</v>
      </c>
      <c r="G327" s="249">
        <f t="shared" si="140"/>
        <v>0</v>
      </c>
      <c r="H327" s="250">
        <v>221</v>
      </c>
      <c r="I327" s="251">
        <f t="shared" si="141"/>
        <v>2210</v>
      </c>
      <c r="J327" s="250"/>
      <c r="K327" s="251">
        <f t="shared" si="142"/>
        <v>0</v>
      </c>
      <c r="O327" s="243">
        <v>2</v>
      </c>
      <c r="AA327" s="216">
        <v>12</v>
      </c>
      <c r="AB327" s="216">
        <v>0</v>
      </c>
      <c r="AC327" s="216">
        <v>280</v>
      </c>
      <c r="AZ327" s="216">
        <v>1</v>
      </c>
      <c r="BA327" s="216">
        <f t="shared" si="143"/>
        <v>0</v>
      </c>
      <c r="BB327" s="216">
        <f t="shared" si="144"/>
        <v>0</v>
      </c>
      <c r="BC327" s="216">
        <f t="shared" si="145"/>
        <v>0</v>
      </c>
      <c r="BD327" s="216">
        <f t="shared" si="146"/>
        <v>0</v>
      </c>
      <c r="BE327" s="216">
        <f t="shared" si="147"/>
        <v>0</v>
      </c>
      <c r="CA327" s="243">
        <v>12</v>
      </c>
      <c r="CB327" s="243">
        <v>0</v>
      </c>
    </row>
    <row r="328" spans="1:80" x14ac:dyDescent="0.2">
      <c r="A328" s="244">
        <v>281</v>
      </c>
      <c r="B328" s="245" t="s">
        <v>1550</v>
      </c>
      <c r="C328" s="246" t="s">
        <v>1368</v>
      </c>
      <c r="D328" s="247" t="s">
        <v>1135</v>
      </c>
      <c r="E328" s="248">
        <v>5</v>
      </c>
      <c r="F328" s="248">
        <v>0</v>
      </c>
      <c r="G328" s="249">
        <f t="shared" si="140"/>
        <v>0</v>
      </c>
      <c r="H328" s="250">
        <v>149.5</v>
      </c>
      <c r="I328" s="251">
        <f t="shared" si="141"/>
        <v>747.5</v>
      </c>
      <c r="J328" s="250"/>
      <c r="K328" s="251">
        <f t="shared" si="142"/>
        <v>0</v>
      </c>
      <c r="O328" s="243">
        <v>2</v>
      </c>
      <c r="AA328" s="216">
        <v>12</v>
      </c>
      <c r="AB328" s="216">
        <v>0</v>
      </c>
      <c r="AC328" s="216">
        <v>281</v>
      </c>
      <c r="AZ328" s="216">
        <v>1</v>
      </c>
      <c r="BA328" s="216">
        <f t="shared" si="143"/>
        <v>0</v>
      </c>
      <c r="BB328" s="216">
        <f t="shared" si="144"/>
        <v>0</v>
      </c>
      <c r="BC328" s="216">
        <f t="shared" si="145"/>
        <v>0</v>
      </c>
      <c r="BD328" s="216">
        <f t="shared" si="146"/>
        <v>0</v>
      </c>
      <c r="BE328" s="216">
        <f t="shared" si="147"/>
        <v>0</v>
      </c>
      <c r="CA328" s="243">
        <v>12</v>
      </c>
      <c r="CB328" s="243">
        <v>0</v>
      </c>
    </row>
    <row r="329" spans="1:80" x14ac:dyDescent="0.2">
      <c r="A329" s="244">
        <v>282</v>
      </c>
      <c r="B329" s="245" t="s">
        <v>1551</v>
      </c>
      <c r="C329" s="246" t="s">
        <v>1177</v>
      </c>
      <c r="D329" s="247" t="s">
        <v>93</v>
      </c>
      <c r="E329" s="248">
        <v>1</v>
      </c>
      <c r="F329" s="248">
        <v>0</v>
      </c>
      <c r="G329" s="249">
        <f t="shared" si="140"/>
        <v>0</v>
      </c>
      <c r="H329" s="250">
        <v>55.2</v>
      </c>
      <c r="I329" s="251">
        <f t="shared" si="141"/>
        <v>55.2</v>
      </c>
      <c r="J329" s="250"/>
      <c r="K329" s="251">
        <f t="shared" si="142"/>
        <v>0</v>
      </c>
      <c r="O329" s="243">
        <v>2</v>
      </c>
      <c r="AA329" s="216">
        <v>12</v>
      </c>
      <c r="AB329" s="216">
        <v>0</v>
      </c>
      <c r="AC329" s="216">
        <v>282</v>
      </c>
      <c r="AZ329" s="216">
        <v>1</v>
      </c>
      <c r="BA329" s="216">
        <f t="shared" si="143"/>
        <v>0</v>
      </c>
      <c r="BB329" s="216">
        <f t="shared" si="144"/>
        <v>0</v>
      </c>
      <c r="BC329" s="216">
        <f t="shared" si="145"/>
        <v>0</v>
      </c>
      <c r="BD329" s="216">
        <f t="shared" si="146"/>
        <v>0</v>
      </c>
      <c r="BE329" s="216">
        <f t="shared" si="147"/>
        <v>0</v>
      </c>
      <c r="CA329" s="243">
        <v>12</v>
      </c>
      <c r="CB329" s="243">
        <v>0</v>
      </c>
    </row>
    <row r="330" spans="1:80" x14ac:dyDescent="0.2">
      <c r="A330" s="244">
        <v>283</v>
      </c>
      <c r="B330" s="245" t="s">
        <v>1552</v>
      </c>
      <c r="C330" s="246" t="s">
        <v>1403</v>
      </c>
      <c r="D330" s="247" t="s">
        <v>93</v>
      </c>
      <c r="E330" s="248">
        <v>1</v>
      </c>
      <c r="F330" s="248">
        <v>0</v>
      </c>
      <c r="G330" s="249">
        <f t="shared" si="140"/>
        <v>0</v>
      </c>
      <c r="H330" s="250">
        <v>71.5</v>
      </c>
      <c r="I330" s="251">
        <f t="shared" si="141"/>
        <v>71.5</v>
      </c>
      <c r="J330" s="250"/>
      <c r="K330" s="251">
        <f t="shared" si="142"/>
        <v>0</v>
      </c>
      <c r="O330" s="243">
        <v>2</v>
      </c>
      <c r="AA330" s="216">
        <v>12</v>
      </c>
      <c r="AB330" s="216">
        <v>0</v>
      </c>
      <c r="AC330" s="216">
        <v>283</v>
      </c>
      <c r="AZ330" s="216">
        <v>1</v>
      </c>
      <c r="BA330" s="216">
        <f t="shared" si="143"/>
        <v>0</v>
      </c>
      <c r="BB330" s="216">
        <f t="shared" si="144"/>
        <v>0</v>
      </c>
      <c r="BC330" s="216">
        <f t="shared" si="145"/>
        <v>0</v>
      </c>
      <c r="BD330" s="216">
        <f t="shared" si="146"/>
        <v>0</v>
      </c>
      <c r="BE330" s="216">
        <f t="shared" si="147"/>
        <v>0</v>
      </c>
      <c r="CA330" s="243">
        <v>12</v>
      </c>
      <c r="CB330" s="243">
        <v>0</v>
      </c>
    </row>
    <row r="331" spans="1:80" x14ac:dyDescent="0.2">
      <c r="A331" s="244">
        <v>284</v>
      </c>
      <c r="B331" s="245" t="s">
        <v>1553</v>
      </c>
      <c r="C331" s="246" t="s">
        <v>1187</v>
      </c>
      <c r="D331" s="247" t="s">
        <v>93</v>
      </c>
      <c r="E331" s="248">
        <v>2</v>
      </c>
      <c r="F331" s="248">
        <v>0</v>
      </c>
      <c r="G331" s="249">
        <f t="shared" si="140"/>
        <v>0</v>
      </c>
      <c r="H331" s="250">
        <v>126.8</v>
      </c>
      <c r="I331" s="251">
        <f t="shared" si="141"/>
        <v>253.6</v>
      </c>
      <c r="J331" s="250"/>
      <c r="K331" s="251">
        <f t="shared" si="142"/>
        <v>0</v>
      </c>
      <c r="O331" s="243">
        <v>2</v>
      </c>
      <c r="AA331" s="216">
        <v>12</v>
      </c>
      <c r="AB331" s="216">
        <v>0</v>
      </c>
      <c r="AC331" s="216">
        <v>284</v>
      </c>
      <c r="AZ331" s="216">
        <v>1</v>
      </c>
      <c r="BA331" s="216">
        <f t="shared" si="143"/>
        <v>0</v>
      </c>
      <c r="BB331" s="216">
        <f t="shared" si="144"/>
        <v>0</v>
      </c>
      <c r="BC331" s="216">
        <f t="shared" si="145"/>
        <v>0</v>
      </c>
      <c r="BD331" s="216">
        <f t="shared" si="146"/>
        <v>0</v>
      </c>
      <c r="BE331" s="216">
        <f t="shared" si="147"/>
        <v>0</v>
      </c>
      <c r="CA331" s="243">
        <v>12</v>
      </c>
      <c r="CB331" s="243">
        <v>0</v>
      </c>
    </row>
    <row r="332" spans="1:80" x14ac:dyDescent="0.2">
      <c r="A332" s="244">
        <v>285</v>
      </c>
      <c r="B332" s="245" t="s">
        <v>1554</v>
      </c>
      <c r="C332" s="246" t="s">
        <v>1372</v>
      </c>
      <c r="D332" s="247" t="s">
        <v>93</v>
      </c>
      <c r="E332" s="248">
        <v>3</v>
      </c>
      <c r="F332" s="248">
        <v>0</v>
      </c>
      <c r="G332" s="249">
        <f t="shared" si="140"/>
        <v>0</v>
      </c>
      <c r="H332" s="250">
        <v>190.2</v>
      </c>
      <c r="I332" s="251">
        <f t="shared" si="141"/>
        <v>570.59999999999991</v>
      </c>
      <c r="J332" s="250"/>
      <c r="K332" s="251">
        <f t="shared" si="142"/>
        <v>0</v>
      </c>
      <c r="O332" s="243">
        <v>2</v>
      </c>
      <c r="AA332" s="216">
        <v>12</v>
      </c>
      <c r="AB332" s="216">
        <v>0</v>
      </c>
      <c r="AC332" s="216">
        <v>285</v>
      </c>
      <c r="AZ332" s="216">
        <v>1</v>
      </c>
      <c r="BA332" s="216">
        <f t="shared" si="143"/>
        <v>0</v>
      </c>
      <c r="BB332" s="216">
        <f t="shared" si="144"/>
        <v>0</v>
      </c>
      <c r="BC332" s="216">
        <f t="shared" si="145"/>
        <v>0</v>
      </c>
      <c r="BD332" s="216">
        <f t="shared" si="146"/>
        <v>0</v>
      </c>
      <c r="BE332" s="216">
        <f t="shared" si="147"/>
        <v>0</v>
      </c>
      <c r="CA332" s="243">
        <v>12</v>
      </c>
      <c r="CB332" s="243">
        <v>0</v>
      </c>
    </row>
    <row r="333" spans="1:80" x14ac:dyDescent="0.2">
      <c r="A333" s="244">
        <v>286</v>
      </c>
      <c r="B333" s="245" t="s">
        <v>1555</v>
      </c>
      <c r="C333" s="246" t="s">
        <v>1410</v>
      </c>
      <c r="D333" s="247" t="s">
        <v>93</v>
      </c>
      <c r="E333" s="248">
        <v>1</v>
      </c>
      <c r="F333" s="248">
        <v>0</v>
      </c>
      <c r="G333" s="249">
        <f t="shared" si="140"/>
        <v>0</v>
      </c>
      <c r="H333" s="250">
        <v>103.7</v>
      </c>
      <c r="I333" s="251">
        <f t="shared" si="141"/>
        <v>103.7</v>
      </c>
      <c r="J333" s="250"/>
      <c r="K333" s="251">
        <f t="shared" si="142"/>
        <v>0</v>
      </c>
      <c r="O333" s="243">
        <v>2</v>
      </c>
      <c r="AA333" s="216">
        <v>12</v>
      </c>
      <c r="AB333" s="216">
        <v>0</v>
      </c>
      <c r="AC333" s="216">
        <v>286</v>
      </c>
      <c r="AZ333" s="216">
        <v>1</v>
      </c>
      <c r="BA333" s="216">
        <f t="shared" si="143"/>
        <v>0</v>
      </c>
      <c r="BB333" s="216">
        <f t="shared" si="144"/>
        <v>0</v>
      </c>
      <c r="BC333" s="216">
        <f t="shared" si="145"/>
        <v>0</v>
      </c>
      <c r="BD333" s="216">
        <f t="shared" si="146"/>
        <v>0</v>
      </c>
      <c r="BE333" s="216">
        <f t="shared" si="147"/>
        <v>0</v>
      </c>
      <c r="CA333" s="243">
        <v>12</v>
      </c>
      <c r="CB333" s="243">
        <v>0</v>
      </c>
    </row>
    <row r="334" spans="1:80" x14ac:dyDescent="0.2">
      <c r="A334" s="244">
        <v>287</v>
      </c>
      <c r="B334" s="245" t="s">
        <v>1556</v>
      </c>
      <c r="C334" s="246" t="s">
        <v>1414</v>
      </c>
      <c r="D334" s="247" t="s">
        <v>93</v>
      </c>
      <c r="E334" s="248">
        <v>1</v>
      </c>
      <c r="F334" s="248">
        <v>0</v>
      </c>
      <c r="G334" s="249">
        <f t="shared" si="140"/>
        <v>0</v>
      </c>
      <c r="H334" s="250">
        <v>51.4</v>
      </c>
      <c r="I334" s="251">
        <f t="shared" si="141"/>
        <v>51.4</v>
      </c>
      <c r="J334" s="250"/>
      <c r="K334" s="251">
        <f t="shared" si="142"/>
        <v>0</v>
      </c>
      <c r="O334" s="243">
        <v>2</v>
      </c>
      <c r="AA334" s="216">
        <v>12</v>
      </c>
      <c r="AB334" s="216">
        <v>0</v>
      </c>
      <c r="AC334" s="216">
        <v>287</v>
      </c>
      <c r="AZ334" s="216">
        <v>1</v>
      </c>
      <c r="BA334" s="216">
        <f t="shared" si="143"/>
        <v>0</v>
      </c>
      <c r="BB334" s="216">
        <f t="shared" si="144"/>
        <v>0</v>
      </c>
      <c r="BC334" s="216">
        <f t="shared" si="145"/>
        <v>0</v>
      </c>
      <c r="BD334" s="216">
        <f t="shared" si="146"/>
        <v>0</v>
      </c>
      <c r="BE334" s="216">
        <f t="shared" si="147"/>
        <v>0</v>
      </c>
      <c r="CA334" s="243">
        <v>12</v>
      </c>
      <c r="CB334" s="243">
        <v>0</v>
      </c>
    </row>
    <row r="335" spans="1:80" x14ac:dyDescent="0.2">
      <c r="A335" s="244">
        <v>288</v>
      </c>
      <c r="B335" s="245" t="s">
        <v>1557</v>
      </c>
      <c r="C335" s="246" t="s">
        <v>1489</v>
      </c>
      <c r="D335" s="247" t="s">
        <v>93</v>
      </c>
      <c r="E335" s="248">
        <v>2</v>
      </c>
      <c r="F335" s="248">
        <v>0</v>
      </c>
      <c r="G335" s="249">
        <f t="shared" si="140"/>
        <v>0</v>
      </c>
      <c r="H335" s="250">
        <v>82.6</v>
      </c>
      <c r="I335" s="251">
        <f t="shared" si="141"/>
        <v>165.2</v>
      </c>
      <c r="J335" s="250"/>
      <c r="K335" s="251">
        <f t="shared" si="142"/>
        <v>0</v>
      </c>
      <c r="O335" s="243">
        <v>2</v>
      </c>
      <c r="AA335" s="216">
        <v>12</v>
      </c>
      <c r="AB335" s="216">
        <v>0</v>
      </c>
      <c r="AC335" s="216">
        <v>288</v>
      </c>
      <c r="AZ335" s="216">
        <v>1</v>
      </c>
      <c r="BA335" s="216">
        <f t="shared" si="143"/>
        <v>0</v>
      </c>
      <c r="BB335" s="216">
        <f t="shared" si="144"/>
        <v>0</v>
      </c>
      <c r="BC335" s="216">
        <f t="shared" si="145"/>
        <v>0</v>
      </c>
      <c r="BD335" s="216">
        <f t="shared" si="146"/>
        <v>0</v>
      </c>
      <c r="BE335" s="216">
        <f t="shared" si="147"/>
        <v>0</v>
      </c>
      <c r="CA335" s="243">
        <v>12</v>
      </c>
      <c r="CB335" s="243">
        <v>0</v>
      </c>
    </row>
    <row r="336" spans="1:80" x14ac:dyDescent="0.2">
      <c r="A336" s="259"/>
      <c r="B336" s="260" t="s">
        <v>94</v>
      </c>
      <c r="C336" s="261" t="s">
        <v>1545</v>
      </c>
      <c r="D336" s="262"/>
      <c r="E336" s="263"/>
      <c r="F336" s="264"/>
      <c r="G336" s="265">
        <f>SUM(G323:G335)</f>
        <v>0</v>
      </c>
      <c r="H336" s="266"/>
      <c r="I336" s="267">
        <f>SUM(I323:I335)</f>
        <v>5845.5</v>
      </c>
      <c r="J336" s="266"/>
      <c r="K336" s="267">
        <f>SUM(K323:K335)</f>
        <v>0</v>
      </c>
      <c r="O336" s="243">
        <v>4</v>
      </c>
      <c r="BA336" s="268">
        <f>SUM(BA323:BA335)</f>
        <v>0</v>
      </c>
      <c r="BB336" s="268">
        <f>SUM(BB323:BB335)</f>
        <v>0</v>
      </c>
      <c r="BC336" s="268">
        <f>SUM(BC323:BC335)</f>
        <v>0</v>
      </c>
      <c r="BD336" s="268">
        <f>SUM(BD323:BD335)</f>
        <v>0</v>
      </c>
      <c r="BE336" s="268">
        <f>SUM(BE323:BE335)</f>
        <v>0</v>
      </c>
    </row>
    <row r="337" spans="1:80" x14ac:dyDescent="0.2">
      <c r="A337" s="233" t="s">
        <v>90</v>
      </c>
      <c r="B337" s="234" t="s">
        <v>1558</v>
      </c>
      <c r="C337" s="235" t="s">
        <v>1559</v>
      </c>
      <c r="D337" s="236"/>
      <c r="E337" s="237"/>
      <c r="F337" s="237"/>
      <c r="G337" s="238"/>
      <c r="H337" s="239"/>
      <c r="I337" s="240"/>
      <c r="J337" s="241"/>
      <c r="K337" s="242"/>
      <c r="O337" s="243">
        <v>1</v>
      </c>
    </row>
    <row r="338" spans="1:80" ht="22.5" x14ac:dyDescent="0.2">
      <c r="A338" s="244">
        <v>289</v>
      </c>
      <c r="B338" s="245" t="s">
        <v>1561</v>
      </c>
      <c r="C338" s="246" t="s">
        <v>1358</v>
      </c>
      <c r="D338" s="247" t="s">
        <v>93</v>
      </c>
      <c r="E338" s="248">
        <v>1</v>
      </c>
      <c r="F338" s="248">
        <v>0</v>
      </c>
      <c r="G338" s="249">
        <f t="shared" ref="G338:G345" si="148">E338*F338</f>
        <v>0</v>
      </c>
      <c r="H338" s="250">
        <v>4264</v>
      </c>
      <c r="I338" s="251">
        <f t="shared" ref="I338:I345" si="149">E338*H338</f>
        <v>4264</v>
      </c>
      <c r="J338" s="250"/>
      <c r="K338" s="251">
        <f t="shared" ref="K338:K345" si="150">E338*J338</f>
        <v>0</v>
      </c>
      <c r="O338" s="243">
        <v>2</v>
      </c>
      <c r="AA338" s="216">
        <v>12</v>
      </c>
      <c r="AB338" s="216">
        <v>0</v>
      </c>
      <c r="AC338" s="216">
        <v>289</v>
      </c>
      <c r="AZ338" s="216">
        <v>1</v>
      </c>
      <c r="BA338" s="216">
        <f t="shared" ref="BA338:BA345" si="151">IF(AZ338=1,G338,0)</f>
        <v>0</v>
      </c>
      <c r="BB338" s="216">
        <f t="shared" ref="BB338:BB345" si="152">IF(AZ338=2,G338,0)</f>
        <v>0</v>
      </c>
      <c r="BC338" s="216">
        <f t="shared" ref="BC338:BC345" si="153">IF(AZ338=3,G338,0)</f>
        <v>0</v>
      </c>
      <c r="BD338" s="216">
        <f t="shared" ref="BD338:BD345" si="154">IF(AZ338=4,G338,0)</f>
        <v>0</v>
      </c>
      <c r="BE338" s="216">
        <f t="shared" ref="BE338:BE345" si="155">IF(AZ338=5,G338,0)</f>
        <v>0</v>
      </c>
      <c r="CA338" s="243">
        <v>12</v>
      </c>
      <c r="CB338" s="243">
        <v>0</v>
      </c>
    </row>
    <row r="339" spans="1:80" x14ac:dyDescent="0.2">
      <c r="A339" s="244">
        <v>290</v>
      </c>
      <c r="B339" s="245" t="s">
        <v>1562</v>
      </c>
      <c r="C339" s="246" t="s">
        <v>1360</v>
      </c>
      <c r="D339" s="247" t="s">
        <v>93</v>
      </c>
      <c r="E339" s="248">
        <v>1</v>
      </c>
      <c r="F339" s="248">
        <v>0</v>
      </c>
      <c r="G339" s="249">
        <f t="shared" si="148"/>
        <v>0</v>
      </c>
      <c r="H339" s="250">
        <v>214.5</v>
      </c>
      <c r="I339" s="251">
        <f t="shared" si="149"/>
        <v>214.5</v>
      </c>
      <c r="J339" s="250"/>
      <c r="K339" s="251">
        <f t="shared" si="150"/>
        <v>0</v>
      </c>
      <c r="O339" s="243">
        <v>2</v>
      </c>
      <c r="AA339" s="216">
        <v>12</v>
      </c>
      <c r="AB339" s="216">
        <v>0</v>
      </c>
      <c r="AC339" s="216">
        <v>290</v>
      </c>
      <c r="AZ339" s="216">
        <v>1</v>
      </c>
      <c r="BA339" s="216">
        <f t="shared" si="151"/>
        <v>0</v>
      </c>
      <c r="BB339" s="216">
        <f t="shared" si="152"/>
        <v>0</v>
      </c>
      <c r="BC339" s="216">
        <f t="shared" si="153"/>
        <v>0</v>
      </c>
      <c r="BD339" s="216">
        <f t="shared" si="154"/>
        <v>0</v>
      </c>
      <c r="BE339" s="216">
        <f t="shared" si="155"/>
        <v>0</v>
      </c>
      <c r="CA339" s="243">
        <v>12</v>
      </c>
      <c r="CB339" s="243">
        <v>0</v>
      </c>
    </row>
    <row r="340" spans="1:80" x14ac:dyDescent="0.2">
      <c r="A340" s="244">
        <v>291</v>
      </c>
      <c r="B340" s="245" t="s">
        <v>1563</v>
      </c>
      <c r="C340" s="246" t="s">
        <v>1363</v>
      </c>
      <c r="D340" s="247" t="s">
        <v>93</v>
      </c>
      <c r="E340" s="248">
        <v>1</v>
      </c>
      <c r="F340" s="248">
        <v>0</v>
      </c>
      <c r="G340" s="249">
        <f t="shared" si="148"/>
        <v>0</v>
      </c>
      <c r="H340" s="250">
        <v>382.2</v>
      </c>
      <c r="I340" s="251">
        <f t="shared" si="149"/>
        <v>382.2</v>
      </c>
      <c r="J340" s="250"/>
      <c r="K340" s="251">
        <f t="shared" si="150"/>
        <v>0</v>
      </c>
      <c r="O340" s="243">
        <v>2</v>
      </c>
      <c r="AA340" s="216">
        <v>12</v>
      </c>
      <c r="AB340" s="216">
        <v>0</v>
      </c>
      <c r="AC340" s="216">
        <v>291</v>
      </c>
      <c r="AZ340" s="216">
        <v>1</v>
      </c>
      <c r="BA340" s="216">
        <f t="shared" si="151"/>
        <v>0</v>
      </c>
      <c r="BB340" s="216">
        <f t="shared" si="152"/>
        <v>0</v>
      </c>
      <c r="BC340" s="216">
        <f t="shared" si="153"/>
        <v>0</v>
      </c>
      <c r="BD340" s="216">
        <f t="shared" si="154"/>
        <v>0</v>
      </c>
      <c r="BE340" s="216">
        <f t="shared" si="155"/>
        <v>0</v>
      </c>
      <c r="CA340" s="243">
        <v>12</v>
      </c>
      <c r="CB340" s="243">
        <v>0</v>
      </c>
    </row>
    <row r="341" spans="1:80" x14ac:dyDescent="0.2">
      <c r="A341" s="244">
        <v>292</v>
      </c>
      <c r="B341" s="245" t="s">
        <v>1564</v>
      </c>
      <c r="C341" s="246" t="s">
        <v>1565</v>
      </c>
      <c r="D341" s="247" t="s">
        <v>93</v>
      </c>
      <c r="E341" s="248">
        <v>1</v>
      </c>
      <c r="F341" s="248">
        <v>0</v>
      </c>
      <c r="G341" s="249">
        <f t="shared" si="148"/>
        <v>0</v>
      </c>
      <c r="H341" s="250">
        <v>2341.3000000000002</v>
      </c>
      <c r="I341" s="251">
        <f t="shared" si="149"/>
        <v>2341.3000000000002</v>
      </c>
      <c r="J341" s="250"/>
      <c r="K341" s="251">
        <f t="shared" si="150"/>
        <v>0</v>
      </c>
      <c r="O341" s="243">
        <v>2</v>
      </c>
      <c r="AA341" s="216">
        <v>12</v>
      </c>
      <c r="AB341" s="216">
        <v>0</v>
      </c>
      <c r="AC341" s="216">
        <v>292</v>
      </c>
      <c r="AZ341" s="216">
        <v>1</v>
      </c>
      <c r="BA341" s="216">
        <f t="shared" si="151"/>
        <v>0</v>
      </c>
      <c r="BB341" s="216">
        <f t="shared" si="152"/>
        <v>0</v>
      </c>
      <c r="BC341" s="216">
        <f t="shared" si="153"/>
        <v>0</v>
      </c>
      <c r="BD341" s="216">
        <f t="shared" si="154"/>
        <v>0</v>
      </c>
      <c r="BE341" s="216">
        <f t="shared" si="155"/>
        <v>0</v>
      </c>
      <c r="CA341" s="243">
        <v>12</v>
      </c>
      <c r="CB341" s="243">
        <v>0</v>
      </c>
    </row>
    <row r="342" spans="1:80" x14ac:dyDescent="0.2">
      <c r="A342" s="244">
        <v>293</v>
      </c>
      <c r="B342" s="245" t="s">
        <v>1566</v>
      </c>
      <c r="C342" s="246" t="s">
        <v>1368</v>
      </c>
      <c r="D342" s="247" t="s">
        <v>1135</v>
      </c>
      <c r="E342" s="248">
        <v>3</v>
      </c>
      <c r="F342" s="248">
        <v>0</v>
      </c>
      <c r="G342" s="249">
        <f t="shared" si="148"/>
        <v>0</v>
      </c>
      <c r="H342" s="250">
        <v>358.8</v>
      </c>
      <c r="I342" s="251">
        <f t="shared" si="149"/>
        <v>1076.4000000000001</v>
      </c>
      <c r="J342" s="250"/>
      <c r="K342" s="251">
        <f t="shared" si="150"/>
        <v>0</v>
      </c>
      <c r="O342" s="243">
        <v>2</v>
      </c>
      <c r="AA342" s="216">
        <v>12</v>
      </c>
      <c r="AB342" s="216">
        <v>0</v>
      </c>
      <c r="AC342" s="216">
        <v>293</v>
      </c>
      <c r="AZ342" s="216">
        <v>1</v>
      </c>
      <c r="BA342" s="216">
        <f t="shared" si="151"/>
        <v>0</v>
      </c>
      <c r="BB342" s="216">
        <f t="shared" si="152"/>
        <v>0</v>
      </c>
      <c r="BC342" s="216">
        <f t="shared" si="153"/>
        <v>0</v>
      </c>
      <c r="BD342" s="216">
        <f t="shared" si="154"/>
        <v>0</v>
      </c>
      <c r="BE342" s="216">
        <f t="shared" si="155"/>
        <v>0</v>
      </c>
      <c r="CA342" s="243">
        <v>12</v>
      </c>
      <c r="CB342" s="243">
        <v>0</v>
      </c>
    </row>
    <row r="343" spans="1:80" x14ac:dyDescent="0.2">
      <c r="A343" s="244">
        <v>294</v>
      </c>
      <c r="B343" s="245" t="s">
        <v>1567</v>
      </c>
      <c r="C343" s="246" t="s">
        <v>1370</v>
      </c>
      <c r="D343" s="247" t="s">
        <v>93</v>
      </c>
      <c r="E343" s="248">
        <v>2</v>
      </c>
      <c r="F343" s="248">
        <v>0</v>
      </c>
      <c r="G343" s="249">
        <f t="shared" si="148"/>
        <v>0</v>
      </c>
      <c r="H343" s="250">
        <v>585</v>
      </c>
      <c r="I343" s="251">
        <f t="shared" si="149"/>
        <v>1170</v>
      </c>
      <c r="J343" s="250"/>
      <c r="K343" s="251">
        <f t="shared" si="150"/>
        <v>0</v>
      </c>
      <c r="O343" s="243">
        <v>2</v>
      </c>
      <c r="AA343" s="216">
        <v>12</v>
      </c>
      <c r="AB343" s="216">
        <v>0</v>
      </c>
      <c r="AC343" s="216">
        <v>294</v>
      </c>
      <c r="AZ343" s="216">
        <v>1</v>
      </c>
      <c r="BA343" s="216">
        <f t="shared" si="151"/>
        <v>0</v>
      </c>
      <c r="BB343" s="216">
        <f t="shared" si="152"/>
        <v>0</v>
      </c>
      <c r="BC343" s="216">
        <f t="shared" si="153"/>
        <v>0</v>
      </c>
      <c r="BD343" s="216">
        <f t="shared" si="154"/>
        <v>0</v>
      </c>
      <c r="BE343" s="216">
        <f t="shared" si="155"/>
        <v>0</v>
      </c>
      <c r="CA343" s="243">
        <v>12</v>
      </c>
      <c r="CB343" s="243">
        <v>0</v>
      </c>
    </row>
    <row r="344" spans="1:80" x14ac:dyDescent="0.2">
      <c r="A344" s="244">
        <v>295</v>
      </c>
      <c r="B344" s="245" t="s">
        <v>1568</v>
      </c>
      <c r="C344" s="246" t="s">
        <v>1403</v>
      </c>
      <c r="D344" s="247" t="s">
        <v>93</v>
      </c>
      <c r="E344" s="248">
        <v>1</v>
      </c>
      <c r="F344" s="248">
        <v>0</v>
      </c>
      <c r="G344" s="249">
        <f t="shared" si="148"/>
        <v>0</v>
      </c>
      <c r="H344" s="250">
        <v>286</v>
      </c>
      <c r="I344" s="251">
        <f t="shared" si="149"/>
        <v>286</v>
      </c>
      <c r="J344" s="250"/>
      <c r="K344" s="251">
        <f t="shared" si="150"/>
        <v>0</v>
      </c>
      <c r="O344" s="243">
        <v>2</v>
      </c>
      <c r="AA344" s="216">
        <v>12</v>
      </c>
      <c r="AB344" s="216">
        <v>0</v>
      </c>
      <c r="AC344" s="216">
        <v>295</v>
      </c>
      <c r="AZ344" s="216">
        <v>1</v>
      </c>
      <c r="BA344" s="216">
        <f t="shared" si="151"/>
        <v>0</v>
      </c>
      <c r="BB344" s="216">
        <f t="shared" si="152"/>
        <v>0</v>
      </c>
      <c r="BC344" s="216">
        <f t="shared" si="153"/>
        <v>0</v>
      </c>
      <c r="BD344" s="216">
        <f t="shared" si="154"/>
        <v>0</v>
      </c>
      <c r="BE344" s="216">
        <f t="shared" si="155"/>
        <v>0</v>
      </c>
      <c r="CA344" s="243">
        <v>12</v>
      </c>
      <c r="CB344" s="243">
        <v>0</v>
      </c>
    </row>
    <row r="345" spans="1:80" x14ac:dyDescent="0.2">
      <c r="A345" s="244">
        <v>296</v>
      </c>
      <c r="B345" s="245" t="s">
        <v>1569</v>
      </c>
      <c r="C345" s="246" t="s">
        <v>1454</v>
      </c>
      <c r="D345" s="247" t="s">
        <v>93</v>
      </c>
      <c r="E345" s="248">
        <v>1</v>
      </c>
      <c r="F345" s="248">
        <v>0</v>
      </c>
      <c r="G345" s="249">
        <f t="shared" si="148"/>
        <v>0</v>
      </c>
      <c r="H345" s="250">
        <v>414.7</v>
      </c>
      <c r="I345" s="251">
        <f t="shared" si="149"/>
        <v>414.7</v>
      </c>
      <c r="J345" s="250"/>
      <c r="K345" s="251">
        <f t="shared" si="150"/>
        <v>0</v>
      </c>
      <c r="O345" s="243">
        <v>2</v>
      </c>
      <c r="AA345" s="216">
        <v>12</v>
      </c>
      <c r="AB345" s="216">
        <v>0</v>
      </c>
      <c r="AC345" s="216">
        <v>296</v>
      </c>
      <c r="AZ345" s="216">
        <v>1</v>
      </c>
      <c r="BA345" s="216">
        <f t="shared" si="151"/>
        <v>0</v>
      </c>
      <c r="BB345" s="216">
        <f t="shared" si="152"/>
        <v>0</v>
      </c>
      <c r="BC345" s="216">
        <f t="shared" si="153"/>
        <v>0</v>
      </c>
      <c r="BD345" s="216">
        <f t="shared" si="154"/>
        <v>0</v>
      </c>
      <c r="BE345" s="216">
        <f t="shared" si="155"/>
        <v>0</v>
      </c>
      <c r="CA345" s="243">
        <v>12</v>
      </c>
      <c r="CB345" s="243">
        <v>0</v>
      </c>
    </row>
    <row r="346" spans="1:80" x14ac:dyDescent="0.2">
      <c r="A346" s="259"/>
      <c r="B346" s="260" t="s">
        <v>94</v>
      </c>
      <c r="C346" s="261" t="s">
        <v>1560</v>
      </c>
      <c r="D346" s="262"/>
      <c r="E346" s="263"/>
      <c r="F346" s="264"/>
      <c r="G346" s="265">
        <f>SUM(G337:G345)</f>
        <v>0</v>
      </c>
      <c r="H346" s="266"/>
      <c r="I346" s="267">
        <f>SUM(I337:I345)</f>
        <v>10149.1</v>
      </c>
      <c r="J346" s="266"/>
      <c r="K346" s="267">
        <f>SUM(K337:K345)</f>
        <v>0</v>
      </c>
      <c r="O346" s="243">
        <v>4</v>
      </c>
      <c r="BA346" s="268">
        <f>SUM(BA337:BA345)</f>
        <v>0</v>
      </c>
      <c r="BB346" s="268">
        <f>SUM(BB337:BB345)</f>
        <v>0</v>
      </c>
      <c r="BC346" s="268">
        <f>SUM(BC337:BC345)</f>
        <v>0</v>
      </c>
      <c r="BD346" s="268">
        <f>SUM(BD337:BD345)</f>
        <v>0</v>
      </c>
      <c r="BE346" s="268">
        <f>SUM(BE337:BE345)</f>
        <v>0</v>
      </c>
    </row>
    <row r="347" spans="1:80" x14ac:dyDescent="0.2">
      <c r="A347" s="233" t="s">
        <v>90</v>
      </c>
      <c r="B347" s="234" t="s">
        <v>1570</v>
      </c>
      <c r="C347" s="235" t="s">
        <v>1571</v>
      </c>
      <c r="D347" s="236"/>
      <c r="E347" s="237"/>
      <c r="F347" s="237"/>
      <c r="G347" s="238"/>
      <c r="H347" s="239"/>
      <c r="I347" s="240"/>
      <c r="J347" s="241"/>
      <c r="K347" s="242"/>
      <c r="O347" s="243">
        <v>1</v>
      </c>
    </row>
    <row r="348" spans="1:80" ht="22.5" x14ac:dyDescent="0.2">
      <c r="A348" s="244">
        <v>297</v>
      </c>
      <c r="B348" s="245" t="s">
        <v>1573</v>
      </c>
      <c r="C348" s="246" t="s">
        <v>1574</v>
      </c>
      <c r="D348" s="247" t="s">
        <v>93</v>
      </c>
      <c r="E348" s="248">
        <v>1</v>
      </c>
      <c r="F348" s="248">
        <v>0</v>
      </c>
      <c r="G348" s="249">
        <f t="shared" ref="G348:G355" si="156">E348*F348</f>
        <v>0</v>
      </c>
      <c r="H348" s="250">
        <v>639.6</v>
      </c>
      <c r="I348" s="251">
        <f t="shared" ref="I348:I355" si="157">E348*H348</f>
        <v>639.6</v>
      </c>
      <c r="J348" s="250"/>
      <c r="K348" s="251">
        <f t="shared" ref="K348:K355" si="158">E348*J348</f>
        <v>0</v>
      </c>
      <c r="O348" s="243">
        <v>2</v>
      </c>
      <c r="AA348" s="216">
        <v>12</v>
      </c>
      <c r="AB348" s="216">
        <v>0</v>
      </c>
      <c r="AC348" s="216">
        <v>297</v>
      </c>
      <c r="AZ348" s="216">
        <v>1</v>
      </c>
      <c r="BA348" s="216">
        <f t="shared" ref="BA348:BA355" si="159">IF(AZ348=1,G348,0)</f>
        <v>0</v>
      </c>
      <c r="BB348" s="216">
        <f t="shared" ref="BB348:BB355" si="160">IF(AZ348=2,G348,0)</f>
        <v>0</v>
      </c>
      <c r="BC348" s="216">
        <f t="shared" ref="BC348:BC355" si="161">IF(AZ348=3,G348,0)</f>
        <v>0</v>
      </c>
      <c r="BD348" s="216">
        <f t="shared" ref="BD348:BD355" si="162">IF(AZ348=4,G348,0)</f>
        <v>0</v>
      </c>
      <c r="BE348" s="216">
        <f t="shared" ref="BE348:BE355" si="163">IF(AZ348=5,G348,0)</f>
        <v>0</v>
      </c>
      <c r="CA348" s="243">
        <v>12</v>
      </c>
      <c r="CB348" s="243">
        <v>0</v>
      </c>
    </row>
    <row r="349" spans="1:80" x14ac:dyDescent="0.2">
      <c r="A349" s="244">
        <v>298</v>
      </c>
      <c r="B349" s="245" t="s">
        <v>1575</v>
      </c>
      <c r="C349" s="246" t="s">
        <v>1360</v>
      </c>
      <c r="D349" s="247" t="s">
        <v>93</v>
      </c>
      <c r="E349" s="248">
        <v>1</v>
      </c>
      <c r="F349" s="248">
        <v>0</v>
      </c>
      <c r="G349" s="249">
        <f t="shared" si="156"/>
        <v>0</v>
      </c>
      <c r="H349" s="250">
        <v>32.200000000000003</v>
      </c>
      <c r="I349" s="251">
        <f t="shared" si="157"/>
        <v>32.200000000000003</v>
      </c>
      <c r="J349" s="250"/>
      <c r="K349" s="251">
        <f t="shared" si="158"/>
        <v>0</v>
      </c>
      <c r="O349" s="243">
        <v>2</v>
      </c>
      <c r="AA349" s="216">
        <v>12</v>
      </c>
      <c r="AB349" s="216">
        <v>0</v>
      </c>
      <c r="AC349" s="216">
        <v>298</v>
      </c>
      <c r="AZ349" s="216">
        <v>1</v>
      </c>
      <c r="BA349" s="216">
        <f t="shared" si="159"/>
        <v>0</v>
      </c>
      <c r="BB349" s="216">
        <f t="shared" si="160"/>
        <v>0</v>
      </c>
      <c r="BC349" s="216">
        <f t="shared" si="161"/>
        <v>0</v>
      </c>
      <c r="BD349" s="216">
        <f t="shared" si="162"/>
        <v>0</v>
      </c>
      <c r="BE349" s="216">
        <f t="shared" si="163"/>
        <v>0</v>
      </c>
      <c r="CA349" s="243">
        <v>12</v>
      </c>
      <c r="CB349" s="243">
        <v>0</v>
      </c>
    </row>
    <row r="350" spans="1:80" x14ac:dyDescent="0.2">
      <c r="A350" s="244">
        <v>299</v>
      </c>
      <c r="B350" s="245" t="s">
        <v>1576</v>
      </c>
      <c r="C350" s="246" t="s">
        <v>1363</v>
      </c>
      <c r="D350" s="247" t="s">
        <v>93</v>
      </c>
      <c r="E350" s="248">
        <v>1</v>
      </c>
      <c r="F350" s="248">
        <v>0</v>
      </c>
      <c r="G350" s="249">
        <f t="shared" si="156"/>
        <v>0</v>
      </c>
      <c r="H350" s="250">
        <v>57.3</v>
      </c>
      <c r="I350" s="251">
        <f t="shared" si="157"/>
        <v>57.3</v>
      </c>
      <c r="J350" s="250"/>
      <c r="K350" s="251">
        <f t="shared" si="158"/>
        <v>0</v>
      </c>
      <c r="O350" s="243">
        <v>2</v>
      </c>
      <c r="AA350" s="216">
        <v>12</v>
      </c>
      <c r="AB350" s="216">
        <v>0</v>
      </c>
      <c r="AC350" s="216">
        <v>299</v>
      </c>
      <c r="AZ350" s="216">
        <v>1</v>
      </c>
      <c r="BA350" s="216">
        <f t="shared" si="159"/>
        <v>0</v>
      </c>
      <c r="BB350" s="216">
        <f t="shared" si="160"/>
        <v>0</v>
      </c>
      <c r="BC350" s="216">
        <f t="shared" si="161"/>
        <v>0</v>
      </c>
      <c r="BD350" s="216">
        <f t="shared" si="162"/>
        <v>0</v>
      </c>
      <c r="BE350" s="216">
        <f t="shared" si="163"/>
        <v>0</v>
      </c>
      <c r="CA350" s="243">
        <v>12</v>
      </c>
      <c r="CB350" s="243">
        <v>0</v>
      </c>
    </row>
    <row r="351" spans="1:80" x14ac:dyDescent="0.2">
      <c r="A351" s="244">
        <v>300</v>
      </c>
      <c r="B351" s="245" t="s">
        <v>1577</v>
      </c>
      <c r="C351" s="246" t="s">
        <v>1565</v>
      </c>
      <c r="D351" s="247" t="s">
        <v>93</v>
      </c>
      <c r="E351" s="248">
        <v>1</v>
      </c>
      <c r="F351" s="248">
        <v>0</v>
      </c>
      <c r="G351" s="249">
        <f t="shared" si="156"/>
        <v>0</v>
      </c>
      <c r="H351" s="250">
        <v>585.29999999999995</v>
      </c>
      <c r="I351" s="251">
        <f t="shared" si="157"/>
        <v>585.29999999999995</v>
      </c>
      <c r="J351" s="250"/>
      <c r="K351" s="251">
        <f t="shared" si="158"/>
        <v>0</v>
      </c>
      <c r="O351" s="243">
        <v>2</v>
      </c>
      <c r="AA351" s="216">
        <v>12</v>
      </c>
      <c r="AB351" s="216">
        <v>0</v>
      </c>
      <c r="AC351" s="216">
        <v>300</v>
      </c>
      <c r="AZ351" s="216">
        <v>1</v>
      </c>
      <c r="BA351" s="216">
        <f t="shared" si="159"/>
        <v>0</v>
      </c>
      <c r="BB351" s="216">
        <f t="shared" si="160"/>
        <v>0</v>
      </c>
      <c r="BC351" s="216">
        <f t="shared" si="161"/>
        <v>0</v>
      </c>
      <c r="BD351" s="216">
        <f t="shared" si="162"/>
        <v>0</v>
      </c>
      <c r="BE351" s="216">
        <f t="shared" si="163"/>
        <v>0</v>
      </c>
      <c r="CA351" s="243">
        <v>12</v>
      </c>
      <c r="CB351" s="243">
        <v>0</v>
      </c>
    </row>
    <row r="352" spans="1:80" x14ac:dyDescent="0.2">
      <c r="A352" s="244">
        <v>301</v>
      </c>
      <c r="B352" s="245" t="s">
        <v>1578</v>
      </c>
      <c r="C352" s="246" t="s">
        <v>1368</v>
      </c>
      <c r="D352" s="247" t="s">
        <v>1135</v>
      </c>
      <c r="E352" s="248">
        <v>3</v>
      </c>
      <c r="F352" s="248">
        <v>0</v>
      </c>
      <c r="G352" s="249">
        <f t="shared" si="156"/>
        <v>0</v>
      </c>
      <c r="H352" s="250">
        <v>89.7</v>
      </c>
      <c r="I352" s="251">
        <f t="shared" si="157"/>
        <v>269.10000000000002</v>
      </c>
      <c r="J352" s="250"/>
      <c r="K352" s="251">
        <f t="shared" si="158"/>
        <v>0</v>
      </c>
      <c r="O352" s="243">
        <v>2</v>
      </c>
      <c r="AA352" s="216">
        <v>12</v>
      </c>
      <c r="AB352" s="216">
        <v>0</v>
      </c>
      <c r="AC352" s="216">
        <v>301</v>
      </c>
      <c r="AZ352" s="216">
        <v>1</v>
      </c>
      <c r="BA352" s="216">
        <f t="shared" si="159"/>
        <v>0</v>
      </c>
      <c r="BB352" s="216">
        <f t="shared" si="160"/>
        <v>0</v>
      </c>
      <c r="BC352" s="216">
        <f t="shared" si="161"/>
        <v>0</v>
      </c>
      <c r="BD352" s="216">
        <f t="shared" si="162"/>
        <v>0</v>
      </c>
      <c r="BE352" s="216">
        <f t="shared" si="163"/>
        <v>0</v>
      </c>
      <c r="CA352" s="243">
        <v>12</v>
      </c>
      <c r="CB352" s="243">
        <v>0</v>
      </c>
    </row>
    <row r="353" spans="1:80" x14ac:dyDescent="0.2">
      <c r="A353" s="244">
        <v>302</v>
      </c>
      <c r="B353" s="245" t="s">
        <v>1579</v>
      </c>
      <c r="C353" s="246" t="s">
        <v>1370</v>
      </c>
      <c r="D353" s="247" t="s">
        <v>93</v>
      </c>
      <c r="E353" s="248">
        <v>2</v>
      </c>
      <c r="F353" s="248">
        <v>0</v>
      </c>
      <c r="G353" s="249">
        <f t="shared" si="156"/>
        <v>0</v>
      </c>
      <c r="H353" s="250">
        <v>146.19999999999999</v>
      </c>
      <c r="I353" s="251">
        <f t="shared" si="157"/>
        <v>292.39999999999998</v>
      </c>
      <c r="J353" s="250"/>
      <c r="K353" s="251">
        <f t="shared" si="158"/>
        <v>0</v>
      </c>
      <c r="O353" s="243">
        <v>2</v>
      </c>
      <c r="AA353" s="216">
        <v>12</v>
      </c>
      <c r="AB353" s="216">
        <v>0</v>
      </c>
      <c r="AC353" s="216">
        <v>302</v>
      </c>
      <c r="AZ353" s="216">
        <v>1</v>
      </c>
      <c r="BA353" s="216">
        <f t="shared" si="159"/>
        <v>0</v>
      </c>
      <c r="BB353" s="216">
        <f t="shared" si="160"/>
        <v>0</v>
      </c>
      <c r="BC353" s="216">
        <f t="shared" si="161"/>
        <v>0</v>
      </c>
      <c r="BD353" s="216">
        <f t="shared" si="162"/>
        <v>0</v>
      </c>
      <c r="BE353" s="216">
        <f t="shared" si="163"/>
        <v>0</v>
      </c>
      <c r="CA353" s="243">
        <v>12</v>
      </c>
      <c r="CB353" s="243">
        <v>0</v>
      </c>
    </row>
    <row r="354" spans="1:80" x14ac:dyDescent="0.2">
      <c r="A354" s="244">
        <v>303</v>
      </c>
      <c r="B354" s="245" t="s">
        <v>1580</v>
      </c>
      <c r="C354" s="246" t="s">
        <v>1403</v>
      </c>
      <c r="D354" s="247" t="s">
        <v>93</v>
      </c>
      <c r="E354" s="248">
        <v>1</v>
      </c>
      <c r="F354" s="248">
        <v>0</v>
      </c>
      <c r="G354" s="249">
        <f t="shared" si="156"/>
        <v>0</v>
      </c>
      <c r="H354" s="250">
        <v>71.5</v>
      </c>
      <c r="I354" s="251">
        <f t="shared" si="157"/>
        <v>71.5</v>
      </c>
      <c r="J354" s="250"/>
      <c r="K354" s="251">
        <f t="shared" si="158"/>
        <v>0</v>
      </c>
      <c r="O354" s="243">
        <v>2</v>
      </c>
      <c r="AA354" s="216">
        <v>12</v>
      </c>
      <c r="AB354" s="216">
        <v>0</v>
      </c>
      <c r="AC354" s="216">
        <v>303</v>
      </c>
      <c r="AZ354" s="216">
        <v>1</v>
      </c>
      <c r="BA354" s="216">
        <f t="shared" si="159"/>
        <v>0</v>
      </c>
      <c r="BB354" s="216">
        <f t="shared" si="160"/>
        <v>0</v>
      </c>
      <c r="BC354" s="216">
        <f t="shared" si="161"/>
        <v>0</v>
      </c>
      <c r="BD354" s="216">
        <f t="shared" si="162"/>
        <v>0</v>
      </c>
      <c r="BE354" s="216">
        <f t="shared" si="163"/>
        <v>0</v>
      </c>
      <c r="CA354" s="243">
        <v>12</v>
      </c>
      <c r="CB354" s="243">
        <v>0</v>
      </c>
    </row>
    <row r="355" spans="1:80" x14ac:dyDescent="0.2">
      <c r="A355" s="244">
        <v>304</v>
      </c>
      <c r="B355" s="245" t="s">
        <v>1581</v>
      </c>
      <c r="C355" s="246" t="s">
        <v>1454</v>
      </c>
      <c r="D355" s="247" t="s">
        <v>93</v>
      </c>
      <c r="E355" s="248">
        <v>1</v>
      </c>
      <c r="F355" s="248">
        <v>0</v>
      </c>
      <c r="G355" s="249">
        <f t="shared" si="156"/>
        <v>0</v>
      </c>
      <c r="H355" s="250">
        <v>103.7</v>
      </c>
      <c r="I355" s="251">
        <f t="shared" si="157"/>
        <v>103.7</v>
      </c>
      <c r="J355" s="250"/>
      <c r="K355" s="251">
        <f t="shared" si="158"/>
        <v>0</v>
      </c>
      <c r="O355" s="243">
        <v>2</v>
      </c>
      <c r="AA355" s="216">
        <v>12</v>
      </c>
      <c r="AB355" s="216">
        <v>0</v>
      </c>
      <c r="AC355" s="216">
        <v>304</v>
      </c>
      <c r="AZ355" s="216">
        <v>1</v>
      </c>
      <c r="BA355" s="216">
        <f t="shared" si="159"/>
        <v>0</v>
      </c>
      <c r="BB355" s="216">
        <f t="shared" si="160"/>
        <v>0</v>
      </c>
      <c r="BC355" s="216">
        <f t="shared" si="161"/>
        <v>0</v>
      </c>
      <c r="BD355" s="216">
        <f t="shared" si="162"/>
        <v>0</v>
      </c>
      <c r="BE355" s="216">
        <f t="shared" si="163"/>
        <v>0</v>
      </c>
      <c r="CA355" s="243">
        <v>12</v>
      </c>
      <c r="CB355" s="243">
        <v>0</v>
      </c>
    </row>
    <row r="356" spans="1:80" x14ac:dyDescent="0.2">
      <c r="A356" s="259"/>
      <c r="B356" s="260" t="s">
        <v>94</v>
      </c>
      <c r="C356" s="261" t="s">
        <v>1572</v>
      </c>
      <c r="D356" s="262"/>
      <c r="E356" s="263"/>
      <c r="F356" s="264"/>
      <c r="G356" s="265">
        <f>SUM(G347:G355)</f>
        <v>0</v>
      </c>
      <c r="H356" s="266"/>
      <c r="I356" s="267">
        <f>SUM(I347:I355)</f>
        <v>2051.1</v>
      </c>
      <c r="J356" s="266"/>
      <c r="K356" s="267">
        <f>SUM(K347:K355)</f>
        <v>0</v>
      </c>
      <c r="O356" s="243">
        <v>4</v>
      </c>
      <c r="BA356" s="268">
        <f>SUM(BA347:BA355)</f>
        <v>0</v>
      </c>
      <c r="BB356" s="268">
        <f>SUM(BB347:BB355)</f>
        <v>0</v>
      </c>
      <c r="BC356" s="268">
        <f>SUM(BC347:BC355)</f>
        <v>0</v>
      </c>
      <c r="BD356" s="268">
        <f>SUM(BD347:BD355)</f>
        <v>0</v>
      </c>
      <c r="BE356" s="268">
        <f>SUM(BE347:BE355)</f>
        <v>0</v>
      </c>
    </row>
    <row r="357" spans="1:80" x14ac:dyDescent="0.2">
      <c r="A357" s="233" t="s">
        <v>90</v>
      </c>
      <c r="B357" s="234" t="s">
        <v>1582</v>
      </c>
      <c r="C357" s="235" t="s">
        <v>1583</v>
      </c>
      <c r="D357" s="236"/>
      <c r="E357" s="237"/>
      <c r="F357" s="237"/>
      <c r="G357" s="238"/>
      <c r="H357" s="239"/>
      <c r="I357" s="240"/>
      <c r="J357" s="241"/>
      <c r="K357" s="242"/>
      <c r="O357" s="243">
        <v>1</v>
      </c>
    </row>
    <row r="358" spans="1:80" ht="22.5" x14ac:dyDescent="0.2">
      <c r="A358" s="244">
        <v>305</v>
      </c>
      <c r="B358" s="245" t="s">
        <v>1585</v>
      </c>
      <c r="C358" s="246" t="s">
        <v>1358</v>
      </c>
      <c r="D358" s="247" t="s">
        <v>93</v>
      </c>
      <c r="E358" s="248">
        <v>1</v>
      </c>
      <c r="F358" s="248">
        <v>0</v>
      </c>
      <c r="G358" s="249">
        <f t="shared" ref="G358:G369" si="164">E358*F358</f>
        <v>0</v>
      </c>
      <c r="H358" s="250">
        <v>4264</v>
      </c>
      <c r="I358" s="251">
        <f t="shared" ref="I358:I369" si="165">E358*H358</f>
        <v>4264</v>
      </c>
      <c r="J358" s="250"/>
      <c r="K358" s="251">
        <f t="shared" ref="K358:K369" si="166">E358*J358</f>
        <v>0</v>
      </c>
      <c r="O358" s="243">
        <v>2</v>
      </c>
      <c r="AA358" s="216">
        <v>12</v>
      </c>
      <c r="AB358" s="216">
        <v>0</v>
      </c>
      <c r="AC358" s="216">
        <v>305</v>
      </c>
      <c r="AZ358" s="216">
        <v>1</v>
      </c>
      <c r="BA358" s="216">
        <f t="shared" ref="BA358:BA369" si="167">IF(AZ358=1,G358,0)</f>
        <v>0</v>
      </c>
      <c r="BB358" s="216">
        <f t="shared" ref="BB358:BB369" si="168">IF(AZ358=2,G358,0)</f>
        <v>0</v>
      </c>
      <c r="BC358" s="216">
        <f t="shared" ref="BC358:BC369" si="169">IF(AZ358=3,G358,0)</f>
        <v>0</v>
      </c>
      <c r="BD358" s="216">
        <f t="shared" ref="BD358:BD369" si="170">IF(AZ358=4,G358,0)</f>
        <v>0</v>
      </c>
      <c r="BE358" s="216">
        <f t="shared" ref="BE358:BE369" si="171">IF(AZ358=5,G358,0)</f>
        <v>0</v>
      </c>
      <c r="CA358" s="243">
        <v>12</v>
      </c>
      <c r="CB358" s="243">
        <v>0</v>
      </c>
    </row>
    <row r="359" spans="1:80" x14ac:dyDescent="0.2">
      <c r="A359" s="244">
        <v>306</v>
      </c>
      <c r="B359" s="245" t="s">
        <v>1586</v>
      </c>
      <c r="C359" s="246" t="s">
        <v>1360</v>
      </c>
      <c r="D359" s="247" t="s">
        <v>93</v>
      </c>
      <c r="E359" s="248">
        <v>1</v>
      </c>
      <c r="F359" s="248">
        <v>0</v>
      </c>
      <c r="G359" s="249">
        <f t="shared" si="164"/>
        <v>0</v>
      </c>
      <c r="H359" s="250">
        <v>214.5</v>
      </c>
      <c r="I359" s="251">
        <f t="shared" si="165"/>
        <v>214.5</v>
      </c>
      <c r="J359" s="250"/>
      <c r="K359" s="251">
        <f t="shared" si="166"/>
        <v>0</v>
      </c>
      <c r="O359" s="243">
        <v>2</v>
      </c>
      <c r="AA359" s="216">
        <v>12</v>
      </c>
      <c r="AB359" s="216">
        <v>0</v>
      </c>
      <c r="AC359" s="216">
        <v>306</v>
      </c>
      <c r="AZ359" s="216">
        <v>1</v>
      </c>
      <c r="BA359" s="216">
        <f t="shared" si="167"/>
        <v>0</v>
      </c>
      <c r="BB359" s="216">
        <f t="shared" si="168"/>
        <v>0</v>
      </c>
      <c r="BC359" s="216">
        <f t="shared" si="169"/>
        <v>0</v>
      </c>
      <c r="BD359" s="216">
        <f t="shared" si="170"/>
        <v>0</v>
      </c>
      <c r="BE359" s="216">
        <f t="shared" si="171"/>
        <v>0</v>
      </c>
      <c r="CA359" s="243">
        <v>12</v>
      </c>
      <c r="CB359" s="243">
        <v>0</v>
      </c>
    </row>
    <row r="360" spans="1:80" x14ac:dyDescent="0.2">
      <c r="A360" s="244">
        <v>307</v>
      </c>
      <c r="B360" s="245" t="s">
        <v>1587</v>
      </c>
      <c r="C360" s="246" t="s">
        <v>1163</v>
      </c>
      <c r="D360" s="247" t="s">
        <v>93</v>
      </c>
      <c r="E360" s="248">
        <v>2</v>
      </c>
      <c r="F360" s="248">
        <v>0</v>
      </c>
      <c r="G360" s="249">
        <f t="shared" si="164"/>
        <v>0</v>
      </c>
      <c r="H360" s="250">
        <v>504.4</v>
      </c>
      <c r="I360" s="251">
        <f t="shared" si="165"/>
        <v>1008.8</v>
      </c>
      <c r="J360" s="250"/>
      <c r="K360" s="251">
        <f t="shared" si="166"/>
        <v>0</v>
      </c>
      <c r="O360" s="243">
        <v>2</v>
      </c>
      <c r="AA360" s="216">
        <v>12</v>
      </c>
      <c r="AB360" s="216">
        <v>0</v>
      </c>
      <c r="AC360" s="216">
        <v>307</v>
      </c>
      <c r="AZ360" s="216">
        <v>1</v>
      </c>
      <c r="BA360" s="216">
        <f t="shared" si="167"/>
        <v>0</v>
      </c>
      <c r="BB360" s="216">
        <f t="shared" si="168"/>
        <v>0</v>
      </c>
      <c r="BC360" s="216">
        <f t="shared" si="169"/>
        <v>0</v>
      </c>
      <c r="BD360" s="216">
        <f t="shared" si="170"/>
        <v>0</v>
      </c>
      <c r="BE360" s="216">
        <f t="shared" si="171"/>
        <v>0</v>
      </c>
      <c r="CA360" s="243">
        <v>12</v>
      </c>
      <c r="CB360" s="243">
        <v>0</v>
      </c>
    </row>
    <row r="361" spans="1:80" x14ac:dyDescent="0.2">
      <c r="A361" s="244">
        <v>308</v>
      </c>
      <c r="B361" s="245" t="s">
        <v>1588</v>
      </c>
      <c r="C361" s="246" t="s">
        <v>1363</v>
      </c>
      <c r="D361" s="247" t="s">
        <v>93</v>
      </c>
      <c r="E361" s="248">
        <v>2</v>
      </c>
      <c r="F361" s="248">
        <v>0</v>
      </c>
      <c r="G361" s="249">
        <f t="shared" si="164"/>
        <v>0</v>
      </c>
      <c r="H361" s="250">
        <v>764.4</v>
      </c>
      <c r="I361" s="251">
        <f t="shared" si="165"/>
        <v>1528.8</v>
      </c>
      <c r="J361" s="250"/>
      <c r="K361" s="251">
        <f t="shared" si="166"/>
        <v>0</v>
      </c>
      <c r="O361" s="243">
        <v>2</v>
      </c>
      <c r="AA361" s="216">
        <v>12</v>
      </c>
      <c r="AB361" s="216">
        <v>0</v>
      </c>
      <c r="AC361" s="216">
        <v>308</v>
      </c>
      <c r="AZ361" s="216">
        <v>1</v>
      </c>
      <c r="BA361" s="216">
        <f t="shared" si="167"/>
        <v>0</v>
      </c>
      <c r="BB361" s="216">
        <f t="shared" si="168"/>
        <v>0</v>
      </c>
      <c r="BC361" s="216">
        <f t="shared" si="169"/>
        <v>0</v>
      </c>
      <c r="BD361" s="216">
        <f t="shared" si="170"/>
        <v>0</v>
      </c>
      <c r="BE361" s="216">
        <f t="shared" si="171"/>
        <v>0</v>
      </c>
      <c r="CA361" s="243">
        <v>12</v>
      </c>
      <c r="CB361" s="243">
        <v>0</v>
      </c>
    </row>
    <row r="362" spans="1:80" x14ac:dyDescent="0.2">
      <c r="A362" s="244">
        <v>309</v>
      </c>
      <c r="B362" s="245" t="s">
        <v>1589</v>
      </c>
      <c r="C362" s="246" t="s">
        <v>1365</v>
      </c>
      <c r="D362" s="247" t="s">
        <v>93</v>
      </c>
      <c r="E362" s="248">
        <v>1</v>
      </c>
      <c r="F362" s="248">
        <v>0</v>
      </c>
      <c r="G362" s="249">
        <f t="shared" si="164"/>
        <v>0</v>
      </c>
      <c r="H362" s="250">
        <v>669.5</v>
      </c>
      <c r="I362" s="251">
        <f t="shared" si="165"/>
        <v>669.5</v>
      </c>
      <c r="J362" s="250"/>
      <c r="K362" s="251">
        <f t="shared" si="166"/>
        <v>0</v>
      </c>
      <c r="O362" s="243">
        <v>2</v>
      </c>
      <c r="AA362" s="216">
        <v>12</v>
      </c>
      <c r="AB362" s="216">
        <v>0</v>
      </c>
      <c r="AC362" s="216">
        <v>309</v>
      </c>
      <c r="AZ362" s="216">
        <v>1</v>
      </c>
      <c r="BA362" s="216">
        <f t="shared" si="167"/>
        <v>0</v>
      </c>
      <c r="BB362" s="216">
        <f t="shared" si="168"/>
        <v>0</v>
      </c>
      <c r="BC362" s="216">
        <f t="shared" si="169"/>
        <v>0</v>
      </c>
      <c r="BD362" s="216">
        <f t="shared" si="170"/>
        <v>0</v>
      </c>
      <c r="BE362" s="216">
        <f t="shared" si="171"/>
        <v>0</v>
      </c>
      <c r="CA362" s="243">
        <v>12</v>
      </c>
      <c r="CB362" s="243">
        <v>0</v>
      </c>
    </row>
    <row r="363" spans="1:80" x14ac:dyDescent="0.2">
      <c r="A363" s="244">
        <v>310</v>
      </c>
      <c r="B363" s="245" t="s">
        <v>1590</v>
      </c>
      <c r="C363" s="246" t="s">
        <v>1169</v>
      </c>
      <c r="D363" s="247" t="s">
        <v>1135</v>
      </c>
      <c r="E363" s="248">
        <v>2</v>
      </c>
      <c r="F363" s="248">
        <v>0</v>
      </c>
      <c r="G363" s="249">
        <f t="shared" si="164"/>
        <v>0</v>
      </c>
      <c r="H363" s="250">
        <v>176.8</v>
      </c>
      <c r="I363" s="251">
        <f t="shared" si="165"/>
        <v>353.6</v>
      </c>
      <c r="J363" s="250"/>
      <c r="K363" s="251">
        <f t="shared" si="166"/>
        <v>0</v>
      </c>
      <c r="O363" s="243">
        <v>2</v>
      </c>
      <c r="AA363" s="216">
        <v>12</v>
      </c>
      <c r="AB363" s="216">
        <v>0</v>
      </c>
      <c r="AC363" s="216">
        <v>310</v>
      </c>
      <c r="AZ363" s="216">
        <v>1</v>
      </c>
      <c r="BA363" s="216">
        <f t="shared" si="167"/>
        <v>0</v>
      </c>
      <c r="BB363" s="216">
        <f t="shared" si="168"/>
        <v>0</v>
      </c>
      <c r="BC363" s="216">
        <f t="shared" si="169"/>
        <v>0</v>
      </c>
      <c r="BD363" s="216">
        <f t="shared" si="170"/>
        <v>0</v>
      </c>
      <c r="BE363" s="216">
        <f t="shared" si="171"/>
        <v>0</v>
      </c>
      <c r="CA363" s="243">
        <v>12</v>
      </c>
      <c r="CB363" s="243">
        <v>0</v>
      </c>
    </row>
    <row r="364" spans="1:80" x14ac:dyDescent="0.2">
      <c r="A364" s="244">
        <v>311</v>
      </c>
      <c r="B364" s="245" t="s">
        <v>1591</v>
      </c>
      <c r="C364" s="246" t="s">
        <v>1368</v>
      </c>
      <c r="D364" s="247" t="s">
        <v>1135</v>
      </c>
      <c r="E364" s="248">
        <v>13</v>
      </c>
      <c r="F364" s="248">
        <v>0</v>
      </c>
      <c r="G364" s="249">
        <f t="shared" si="164"/>
        <v>0</v>
      </c>
      <c r="H364" s="250">
        <v>1554.8</v>
      </c>
      <c r="I364" s="251">
        <f t="shared" si="165"/>
        <v>20212.399999999998</v>
      </c>
      <c r="J364" s="250"/>
      <c r="K364" s="251">
        <f t="shared" si="166"/>
        <v>0</v>
      </c>
      <c r="O364" s="243">
        <v>2</v>
      </c>
      <c r="AA364" s="216">
        <v>12</v>
      </c>
      <c r="AB364" s="216">
        <v>0</v>
      </c>
      <c r="AC364" s="216">
        <v>311</v>
      </c>
      <c r="AZ364" s="216">
        <v>1</v>
      </c>
      <c r="BA364" s="216">
        <f t="shared" si="167"/>
        <v>0</v>
      </c>
      <c r="BB364" s="216">
        <f t="shared" si="168"/>
        <v>0</v>
      </c>
      <c r="BC364" s="216">
        <f t="shared" si="169"/>
        <v>0</v>
      </c>
      <c r="BD364" s="216">
        <f t="shared" si="170"/>
        <v>0</v>
      </c>
      <c r="BE364" s="216">
        <f t="shared" si="171"/>
        <v>0</v>
      </c>
      <c r="CA364" s="243">
        <v>12</v>
      </c>
      <c r="CB364" s="243">
        <v>0</v>
      </c>
    </row>
    <row r="365" spans="1:80" x14ac:dyDescent="0.2">
      <c r="A365" s="244">
        <v>312</v>
      </c>
      <c r="B365" s="245" t="s">
        <v>1592</v>
      </c>
      <c r="C365" s="246" t="s">
        <v>1370</v>
      </c>
      <c r="D365" s="247" t="s">
        <v>93</v>
      </c>
      <c r="E365" s="248">
        <v>2</v>
      </c>
      <c r="F365" s="248">
        <v>0</v>
      </c>
      <c r="G365" s="249">
        <f t="shared" si="164"/>
        <v>0</v>
      </c>
      <c r="H365" s="250">
        <v>585</v>
      </c>
      <c r="I365" s="251">
        <f t="shared" si="165"/>
        <v>1170</v>
      </c>
      <c r="J365" s="250"/>
      <c r="K365" s="251">
        <f t="shared" si="166"/>
        <v>0</v>
      </c>
      <c r="O365" s="243">
        <v>2</v>
      </c>
      <c r="AA365" s="216">
        <v>12</v>
      </c>
      <c r="AB365" s="216">
        <v>0</v>
      </c>
      <c r="AC365" s="216">
        <v>312</v>
      </c>
      <c r="AZ365" s="216">
        <v>1</v>
      </c>
      <c r="BA365" s="216">
        <f t="shared" si="167"/>
        <v>0</v>
      </c>
      <c r="BB365" s="216">
        <f t="shared" si="168"/>
        <v>0</v>
      </c>
      <c r="BC365" s="216">
        <f t="shared" si="169"/>
        <v>0</v>
      </c>
      <c r="BD365" s="216">
        <f t="shared" si="170"/>
        <v>0</v>
      </c>
      <c r="BE365" s="216">
        <f t="shared" si="171"/>
        <v>0</v>
      </c>
      <c r="CA365" s="243">
        <v>12</v>
      </c>
      <c r="CB365" s="243">
        <v>0</v>
      </c>
    </row>
    <row r="366" spans="1:80" x14ac:dyDescent="0.2">
      <c r="A366" s="244">
        <v>313</v>
      </c>
      <c r="B366" s="245" t="s">
        <v>1593</v>
      </c>
      <c r="C366" s="246" t="s">
        <v>1403</v>
      </c>
      <c r="D366" s="247" t="s">
        <v>93</v>
      </c>
      <c r="E366" s="248">
        <v>2</v>
      </c>
      <c r="F366" s="248">
        <v>0</v>
      </c>
      <c r="G366" s="249">
        <f t="shared" si="164"/>
        <v>0</v>
      </c>
      <c r="H366" s="250">
        <v>572</v>
      </c>
      <c r="I366" s="251">
        <f t="shared" si="165"/>
        <v>1144</v>
      </c>
      <c r="J366" s="250"/>
      <c r="K366" s="251">
        <f t="shared" si="166"/>
        <v>0</v>
      </c>
      <c r="O366" s="243">
        <v>2</v>
      </c>
      <c r="AA366" s="216">
        <v>12</v>
      </c>
      <c r="AB366" s="216">
        <v>0</v>
      </c>
      <c r="AC366" s="216">
        <v>313</v>
      </c>
      <c r="AZ366" s="216">
        <v>1</v>
      </c>
      <c r="BA366" s="216">
        <f t="shared" si="167"/>
        <v>0</v>
      </c>
      <c r="BB366" s="216">
        <f t="shared" si="168"/>
        <v>0</v>
      </c>
      <c r="BC366" s="216">
        <f t="shared" si="169"/>
        <v>0</v>
      </c>
      <c r="BD366" s="216">
        <f t="shared" si="170"/>
        <v>0</v>
      </c>
      <c r="BE366" s="216">
        <f t="shared" si="171"/>
        <v>0</v>
      </c>
      <c r="CA366" s="243">
        <v>12</v>
      </c>
      <c r="CB366" s="243">
        <v>0</v>
      </c>
    </row>
    <row r="367" spans="1:80" x14ac:dyDescent="0.2">
      <c r="A367" s="244">
        <v>314</v>
      </c>
      <c r="B367" s="245" t="s">
        <v>1594</v>
      </c>
      <c r="C367" s="246" t="s">
        <v>1372</v>
      </c>
      <c r="D367" s="247" t="s">
        <v>93</v>
      </c>
      <c r="E367" s="248">
        <v>2</v>
      </c>
      <c r="F367" s="248">
        <v>0</v>
      </c>
      <c r="G367" s="249">
        <f t="shared" si="164"/>
        <v>0</v>
      </c>
      <c r="H367" s="250">
        <v>507</v>
      </c>
      <c r="I367" s="251">
        <f t="shared" si="165"/>
        <v>1014</v>
      </c>
      <c r="J367" s="250"/>
      <c r="K367" s="251">
        <f t="shared" si="166"/>
        <v>0</v>
      </c>
      <c r="O367" s="243">
        <v>2</v>
      </c>
      <c r="AA367" s="216">
        <v>12</v>
      </c>
      <c r="AB367" s="216">
        <v>0</v>
      </c>
      <c r="AC367" s="216">
        <v>314</v>
      </c>
      <c r="AZ367" s="216">
        <v>1</v>
      </c>
      <c r="BA367" s="216">
        <f t="shared" si="167"/>
        <v>0</v>
      </c>
      <c r="BB367" s="216">
        <f t="shared" si="168"/>
        <v>0</v>
      </c>
      <c r="BC367" s="216">
        <f t="shared" si="169"/>
        <v>0</v>
      </c>
      <c r="BD367" s="216">
        <f t="shared" si="170"/>
        <v>0</v>
      </c>
      <c r="BE367" s="216">
        <f t="shared" si="171"/>
        <v>0</v>
      </c>
      <c r="CA367" s="243">
        <v>12</v>
      </c>
      <c r="CB367" s="243">
        <v>0</v>
      </c>
    </row>
    <row r="368" spans="1:80" x14ac:dyDescent="0.2">
      <c r="A368" s="244">
        <v>315</v>
      </c>
      <c r="B368" s="245" t="s">
        <v>1595</v>
      </c>
      <c r="C368" s="246" t="s">
        <v>1407</v>
      </c>
      <c r="D368" s="247" t="s">
        <v>93</v>
      </c>
      <c r="E368" s="248">
        <v>2</v>
      </c>
      <c r="F368" s="248">
        <v>0</v>
      </c>
      <c r="G368" s="249">
        <f t="shared" si="164"/>
        <v>0</v>
      </c>
      <c r="H368" s="250">
        <v>647.4</v>
      </c>
      <c r="I368" s="251">
        <f t="shared" si="165"/>
        <v>1294.8</v>
      </c>
      <c r="J368" s="250"/>
      <c r="K368" s="251">
        <f t="shared" si="166"/>
        <v>0</v>
      </c>
      <c r="O368" s="243">
        <v>2</v>
      </c>
      <c r="AA368" s="216">
        <v>12</v>
      </c>
      <c r="AB368" s="216">
        <v>0</v>
      </c>
      <c r="AC368" s="216">
        <v>315</v>
      </c>
      <c r="AZ368" s="216">
        <v>1</v>
      </c>
      <c r="BA368" s="216">
        <f t="shared" si="167"/>
        <v>0</v>
      </c>
      <c r="BB368" s="216">
        <f t="shared" si="168"/>
        <v>0</v>
      </c>
      <c r="BC368" s="216">
        <f t="shared" si="169"/>
        <v>0</v>
      </c>
      <c r="BD368" s="216">
        <f t="shared" si="170"/>
        <v>0</v>
      </c>
      <c r="BE368" s="216">
        <f t="shared" si="171"/>
        <v>0</v>
      </c>
      <c r="CA368" s="243">
        <v>12</v>
      </c>
      <c r="CB368" s="243">
        <v>0</v>
      </c>
    </row>
    <row r="369" spans="1:80" x14ac:dyDescent="0.2">
      <c r="A369" s="244">
        <v>316</v>
      </c>
      <c r="B369" s="245" t="s">
        <v>1596</v>
      </c>
      <c r="C369" s="246" t="s">
        <v>1597</v>
      </c>
      <c r="D369" s="247" t="s">
        <v>149</v>
      </c>
      <c r="E369" s="248">
        <v>2</v>
      </c>
      <c r="F369" s="248">
        <v>0</v>
      </c>
      <c r="G369" s="249">
        <f t="shared" si="164"/>
        <v>0</v>
      </c>
      <c r="H369" s="250">
        <v>640</v>
      </c>
      <c r="I369" s="251">
        <f t="shared" si="165"/>
        <v>1280</v>
      </c>
      <c r="J369" s="250"/>
      <c r="K369" s="251">
        <f t="shared" si="166"/>
        <v>0</v>
      </c>
      <c r="O369" s="243">
        <v>2</v>
      </c>
      <c r="AA369" s="216">
        <v>12</v>
      </c>
      <c r="AB369" s="216">
        <v>0</v>
      </c>
      <c r="AC369" s="216">
        <v>316</v>
      </c>
      <c r="AZ369" s="216">
        <v>1</v>
      </c>
      <c r="BA369" s="216">
        <f t="shared" si="167"/>
        <v>0</v>
      </c>
      <c r="BB369" s="216">
        <f t="shared" si="168"/>
        <v>0</v>
      </c>
      <c r="BC369" s="216">
        <f t="shared" si="169"/>
        <v>0</v>
      </c>
      <c r="BD369" s="216">
        <f t="shared" si="170"/>
        <v>0</v>
      </c>
      <c r="BE369" s="216">
        <f t="shared" si="171"/>
        <v>0</v>
      </c>
      <c r="CA369" s="243">
        <v>12</v>
      </c>
      <c r="CB369" s="243">
        <v>0</v>
      </c>
    </row>
    <row r="370" spans="1:80" x14ac:dyDescent="0.2">
      <c r="A370" s="259"/>
      <c r="B370" s="260" t="s">
        <v>94</v>
      </c>
      <c r="C370" s="261" t="s">
        <v>1584</v>
      </c>
      <c r="D370" s="262"/>
      <c r="E370" s="263"/>
      <c r="F370" s="264"/>
      <c r="G370" s="265">
        <f>SUM(G357:G369)</f>
        <v>0</v>
      </c>
      <c r="H370" s="266"/>
      <c r="I370" s="267">
        <f>SUM(I357:I369)</f>
        <v>34154.400000000001</v>
      </c>
      <c r="J370" s="266"/>
      <c r="K370" s="267">
        <f>SUM(K357:K369)</f>
        <v>0</v>
      </c>
      <c r="O370" s="243">
        <v>4</v>
      </c>
      <c r="BA370" s="268">
        <f>SUM(BA357:BA369)</f>
        <v>0</v>
      </c>
      <c r="BB370" s="268">
        <f>SUM(BB357:BB369)</f>
        <v>0</v>
      </c>
      <c r="BC370" s="268">
        <f>SUM(BC357:BC369)</f>
        <v>0</v>
      </c>
      <c r="BD370" s="268">
        <f>SUM(BD357:BD369)</f>
        <v>0</v>
      </c>
      <c r="BE370" s="268">
        <f>SUM(BE357:BE369)</f>
        <v>0</v>
      </c>
    </row>
    <row r="371" spans="1:80" x14ac:dyDescent="0.2">
      <c r="A371" s="233" t="s">
        <v>90</v>
      </c>
      <c r="B371" s="234" t="s">
        <v>1598</v>
      </c>
      <c r="C371" s="235" t="s">
        <v>1599</v>
      </c>
      <c r="D371" s="236"/>
      <c r="E371" s="237"/>
      <c r="F371" s="237"/>
      <c r="G371" s="238"/>
      <c r="H371" s="239"/>
      <c r="I371" s="240"/>
      <c r="J371" s="241"/>
      <c r="K371" s="242"/>
      <c r="O371" s="243">
        <v>1</v>
      </c>
    </row>
    <row r="372" spans="1:80" ht="22.5" x14ac:dyDescent="0.2">
      <c r="A372" s="244">
        <v>317</v>
      </c>
      <c r="B372" s="245" t="s">
        <v>1601</v>
      </c>
      <c r="C372" s="246" t="s">
        <v>1358</v>
      </c>
      <c r="D372" s="247" t="s">
        <v>93</v>
      </c>
      <c r="E372" s="248">
        <v>1</v>
      </c>
      <c r="F372" s="248">
        <v>0</v>
      </c>
      <c r="G372" s="249">
        <f t="shared" ref="G372:G383" si="172">E372*F372</f>
        <v>0</v>
      </c>
      <c r="H372" s="250">
        <v>639.6</v>
      </c>
      <c r="I372" s="251">
        <f t="shared" ref="I372:I383" si="173">E372*H372</f>
        <v>639.6</v>
      </c>
      <c r="J372" s="250"/>
      <c r="K372" s="251">
        <f t="shared" ref="K372:K383" si="174">E372*J372</f>
        <v>0</v>
      </c>
      <c r="O372" s="243">
        <v>2</v>
      </c>
      <c r="AA372" s="216">
        <v>12</v>
      </c>
      <c r="AB372" s="216">
        <v>0</v>
      </c>
      <c r="AC372" s="216">
        <v>317</v>
      </c>
      <c r="AZ372" s="216">
        <v>1</v>
      </c>
      <c r="BA372" s="216">
        <f t="shared" ref="BA372:BA383" si="175">IF(AZ372=1,G372,0)</f>
        <v>0</v>
      </c>
      <c r="BB372" s="216">
        <f t="shared" ref="BB372:BB383" si="176">IF(AZ372=2,G372,0)</f>
        <v>0</v>
      </c>
      <c r="BC372" s="216">
        <f t="shared" ref="BC372:BC383" si="177">IF(AZ372=3,G372,0)</f>
        <v>0</v>
      </c>
      <c r="BD372" s="216">
        <f t="shared" ref="BD372:BD383" si="178">IF(AZ372=4,G372,0)</f>
        <v>0</v>
      </c>
      <c r="BE372" s="216">
        <f t="shared" ref="BE372:BE383" si="179">IF(AZ372=5,G372,0)</f>
        <v>0</v>
      </c>
      <c r="CA372" s="243">
        <v>12</v>
      </c>
      <c r="CB372" s="243">
        <v>0</v>
      </c>
    </row>
    <row r="373" spans="1:80" x14ac:dyDescent="0.2">
      <c r="A373" s="244">
        <v>318</v>
      </c>
      <c r="B373" s="245" t="s">
        <v>1602</v>
      </c>
      <c r="C373" s="246" t="s">
        <v>1360</v>
      </c>
      <c r="D373" s="247" t="s">
        <v>93</v>
      </c>
      <c r="E373" s="248">
        <v>1</v>
      </c>
      <c r="F373" s="248">
        <v>0</v>
      </c>
      <c r="G373" s="249">
        <f t="shared" si="172"/>
        <v>0</v>
      </c>
      <c r="H373" s="250">
        <v>32.200000000000003</v>
      </c>
      <c r="I373" s="251">
        <f t="shared" si="173"/>
        <v>32.200000000000003</v>
      </c>
      <c r="J373" s="250"/>
      <c r="K373" s="251">
        <f t="shared" si="174"/>
        <v>0</v>
      </c>
      <c r="O373" s="243">
        <v>2</v>
      </c>
      <c r="AA373" s="216">
        <v>12</v>
      </c>
      <c r="AB373" s="216">
        <v>0</v>
      </c>
      <c r="AC373" s="216">
        <v>318</v>
      </c>
      <c r="AZ373" s="216">
        <v>1</v>
      </c>
      <c r="BA373" s="216">
        <f t="shared" si="175"/>
        <v>0</v>
      </c>
      <c r="BB373" s="216">
        <f t="shared" si="176"/>
        <v>0</v>
      </c>
      <c r="BC373" s="216">
        <f t="shared" si="177"/>
        <v>0</v>
      </c>
      <c r="BD373" s="216">
        <f t="shared" si="178"/>
        <v>0</v>
      </c>
      <c r="BE373" s="216">
        <f t="shared" si="179"/>
        <v>0</v>
      </c>
      <c r="CA373" s="243">
        <v>12</v>
      </c>
      <c r="CB373" s="243">
        <v>0</v>
      </c>
    </row>
    <row r="374" spans="1:80" x14ac:dyDescent="0.2">
      <c r="A374" s="244">
        <v>319</v>
      </c>
      <c r="B374" s="245" t="s">
        <v>1603</v>
      </c>
      <c r="C374" s="246" t="s">
        <v>1163</v>
      </c>
      <c r="D374" s="247" t="s">
        <v>93</v>
      </c>
      <c r="E374" s="248">
        <v>2</v>
      </c>
      <c r="F374" s="248">
        <v>0</v>
      </c>
      <c r="G374" s="249">
        <f t="shared" si="172"/>
        <v>0</v>
      </c>
      <c r="H374" s="250">
        <v>75.599999999999994</v>
      </c>
      <c r="I374" s="251">
        <f t="shared" si="173"/>
        <v>151.19999999999999</v>
      </c>
      <c r="J374" s="250"/>
      <c r="K374" s="251">
        <f t="shared" si="174"/>
        <v>0</v>
      </c>
      <c r="O374" s="243">
        <v>2</v>
      </c>
      <c r="AA374" s="216">
        <v>12</v>
      </c>
      <c r="AB374" s="216">
        <v>0</v>
      </c>
      <c r="AC374" s="216">
        <v>319</v>
      </c>
      <c r="AZ374" s="216">
        <v>1</v>
      </c>
      <c r="BA374" s="216">
        <f t="shared" si="175"/>
        <v>0</v>
      </c>
      <c r="BB374" s="216">
        <f t="shared" si="176"/>
        <v>0</v>
      </c>
      <c r="BC374" s="216">
        <f t="shared" si="177"/>
        <v>0</v>
      </c>
      <c r="BD374" s="216">
        <f t="shared" si="178"/>
        <v>0</v>
      </c>
      <c r="BE374" s="216">
        <f t="shared" si="179"/>
        <v>0</v>
      </c>
      <c r="CA374" s="243">
        <v>12</v>
      </c>
      <c r="CB374" s="243">
        <v>0</v>
      </c>
    </row>
    <row r="375" spans="1:80" x14ac:dyDescent="0.2">
      <c r="A375" s="244">
        <v>320</v>
      </c>
      <c r="B375" s="245" t="s">
        <v>1604</v>
      </c>
      <c r="C375" s="246" t="s">
        <v>1363</v>
      </c>
      <c r="D375" s="247" t="s">
        <v>93</v>
      </c>
      <c r="E375" s="248">
        <v>2</v>
      </c>
      <c r="F375" s="248">
        <v>0</v>
      </c>
      <c r="G375" s="249">
        <f t="shared" si="172"/>
        <v>0</v>
      </c>
      <c r="H375" s="250">
        <v>114.6</v>
      </c>
      <c r="I375" s="251">
        <f t="shared" si="173"/>
        <v>229.2</v>
      </c>
      <c r="J375" s="250"/>
      <c r="K375" s="251">
        <f t="shared" si="174"/>
        <v>0</v>
      </c>
      <c r="O375" s="243">
        <v>2</v>
      </c>
      <c r="AA375" s="216">
        <v>12</v>
      </c>
      <c r="AB375" s="216">
        <v>0</v>
      </c>
      <c r="AC375" s="216">
        <v>320</v>
      </c>
      <c r="AZ375" s="216">
        <v>1</v>
      </c>
      <c r="BA375" s="216">
        <f t="shared" si="175"/>
        <v>0</v>
      </c>
      <c r="BB375" s="216">
        <f t="shared" si="176"/>
        <v>0</v>
      </c>
      <c r="BC375" s="216">
        <f t="shared" si="177"/>
        <v>0</v>
      </c>
      <c r="BD375" s="216">
        <f t="shared" si="178"/>
        <v>0</v>
      </c>
      <c r="BE375" s="216">
        <f t="shared" si="179"/>
        <v>0</v>
      </c>
      <c r="CA375" s="243">
        <v>12</v>
      </c>
      <c r="CB375" s="243">
        <v>0</v>
      </c>
    </row>
    <row r="376" spans="1:80" x14ac:dyDescent="0.2">
      <c r="A376" s="244">
        <v>321</v>
      </c>
      <c r="B376" s="245" t="s">
        <v>1605</v>
      </c>
      <c r="C376" s="246" t="s">
        <v>1365</v>
      </c>
      <c r="D376" s="247" t="s">
        <v>93</v>
      </c>
      <c r="E376" s="248">
        <v>1</v>
      </c>
      <c r="F376" s="248">
        <v>0</v>
      </c>
      <c r="G376" s="249">
        <f t="shared" si="172"/>
        <v>0</v>
      </c>
      <c r="H376" s="250">
        <v>100.4</v>
      </c>
      <c r="I376" s="251">
        <f t="shared" si="173"/>
        <v>100.4</v>
      </c>
      <c r="J376" s="250"/>
      <c r="K376" s="251">
        <f t="shared" si="174"/>
        <v>0</v>
      </c>
      <c r="O376" s="243">
        <v>2</v>
      </c>
      <c r="AA376" s="216">
        <v>12</v>
      </c>
      <c r="AB376" s="216">
        <v>0</v>
      </c>
      <c r="AC376" s="216">
        <v>321</v>
      </c>
      <c r="AZ376" s="216">
        <v>1</v>
      </c>
      <c r="BA376" s="216">
        <f t="shared" si="175"/>
        <v>0</v>
      </c>
      <c r="BB376" s="216">
        <f t="shared" si="176"/>
        <v>0</v>
      </c>
      <c r="BC376" s="216">
        <f t="shared" si="177"/>
        <v>0</v>
      </c>
      <c r="BD376" s="216">
        <f t="shared" si="178"/>
        <v>0</v>
      </c>
      <c r="BE376" s="216">
        <f t="shared" si="179"/>
        <v>0</v>
      </c>
      <c r="CA376" s="243">
        <v>12</v>
      </c>
      <c r="CB376" s="243">
        <v>0</v>
      </c>
    </row>
    <row r="377" spans="1:80" x14ac:dyDescent="0.2">
      <c r="A377" s="244">
        <v>322</v>
      </c>
      <c r="B377" s="245" t="s">
        <v>1606</v>
      </c>
      <c r="C377" s="246" t="s">
        <v>1169</v>
      </c>
      <c r="D377" s="247" t="s">
        <v>1135</v>
      </c>
      <c r="E377" s="248">
        <v>2</v>
      </c>
      <c r="F377" s="248">
        <v>0</v>
      </c>
      <c r="G377" s="249">
        <f t="shared" si="172"/>
        <v>0</v>
      </c>
      <c r="H377" s="250">
        <v>44.2</v>
      </c>
      <c r="I377" s="251">
        <f t="shared" si="173"/>
        <v>88.4</v>
      </c>
      <c r="J377" s="250"/>
      <c r="K377" s="251">
        <f t="shared" si="174"/>
        <v>0</v>
      </c>
      <c r="O377" s="243">
        <v>2</v>
      </c>
      <c r="AA377" s="216">
        <v>12</v>
      </c>
      <c r="AB377" s="216">
        <v>0</v>
      </c>
      <c r="AC377" s="216">
        <v>322</v>
      </c>
      <c r="AZ377" s="216">
        <v>1</v>
      </c>
      <c r="BA377" s="216">
        <f t="shared" si="175"/>
        <v>0</v>
      </c>
      <c r="BB377" s="216">
        <f t="shared" si="176"/>
        <v>0</v>
      </c>
      <c r="BC377" s="216">
        <f t="shared" si="177"/>
        <v>0</v>
      </c>
      <c r="BD377" s="216">
        <f t="shared" si="178"/>
        <v>0</v>
      </c>
      <c r="BE377" s="216">
        <f t="shared" si="179"/>
        <v>0</v>
      </c>
      <c r="CA377" s="243">
        <v>12</v>
      </c>
      <c r="CB377" s="243">
        <v>0</v>
      </c>
    </row>
    <row r="378" spans="1:80" x14ac:dyDescent="0.2">
      <c r="A378" s="244">
        <v>323</v>
      </c>
      <c r="B378" s="245" t="s">
        <v>1607</v>
      </c>
      <c r="C378" s="246" t="s">
        <v>1368</v>
      </c>
      <c r="D378" s="247" t="s">
        <v>1135</v>
      </c>
      <c r="E378" s="248">
        <v>13</v>
      </c>
      <c r="F378" s="248">
        <v>0</v>
      </c>
      <c r="G378" s="249">
        <f t="shared" si="172"/>
        <v>0</v>
      </c>
      <c r="H378" s="250">
        <v>388.7</v>
      </c>
      <c r="I378" s="251">
        <f t="shared" si="173"/>
        <v>5053.0999999999995</v>
      </c>
      <c r="J378" s="250"/>
      <c r="K378" s="251">
        <f t="shared" si="174"/>
        <v>0</v>
      </c>
      <c r="O378" s="243">
        <v>2</v>
      </c>
      <c r="AA378" s="216">
        <v>12</v>
      </c>
      <c r="AB378" s="216">
        <v>0</v>
      </c>
      <c r="AC378" s="216">
        <v>323</v>
      </c>
      <c r="AZ378" s="216">
        <v>1</v>
      </c>
      <c r="BA378" s="216">
        <f t="shared" si="175"/>
        <v>0</v>
      </c>
      <c r="BB378" s="216">
        <f t="shared" si="176"/>
        <v>0</v>
      </c>
      <c r="BC378" s="216">
        <f t="shared" si="177"/>
        <v>0</v>
      </c>
      <c r="BD378" s="216">
        <f t="shared" si="178"/>
        <v>0</v>
      </c>
      <c r="BE378" s="216">
        <f t="shared" si="179"/>
        <v>0</v>
      </c>
      <c r="CA378" s="243">
        <v>12</v>
      </c>
      <c r="CB378" s="243">
        <v>0</v>
      </c>
    </row>
    <row r="379" spans="1:80" x14ac:dyDescent="0.2">
      <c r="A379" s="244">
        <v>324</v>
      </c>
      <c r="B379" s="245" t="s">
        <v>1608</v>
      </c>
      <c r="C379" s="246" t="s">
        <v>1370</v>
      </c>
      <c r="D379" s="247" t="s">
        <v>93</v>
      </c>
      <c r="E379" s="248">
        <v>2</v>
      </c>
      <c r="F379" s="248">
        <v>0</v>
      </c>
      <c r="G379" s="249">
        <f t="shared" si="172"/>
        <v>0</v>
      </c>
      <c r="H379" s="250">
        <v>146.19999999999999</v>
      </c>
      <c r="I379" s="251">
        <f t="shared" si="173"/>
        <v>292.39999999999998</v>
      </c>
      <c r="J379" s="250"/>
      <c r="K379" s="251">
        <f t="shared" si="174"/>
        <v>0</v>
      </c>
      <c r="O379" s="243">
        <v>2</v>
      </c>
      <c r="AA379" s="216">
        <v>12</v>
      </c>
      <c r="AB379" s="216">
        <v>0</v>
      </c>
      <c r="AC379" s="216">
        <v>324</v>
      </c>
      <c r="AZ379" s="216">
        <v>1</v>
      </c>
      <c r="BA379" s="216">
        <f t="shared" si="175"/>
        <v>0</v>
      </c>
      <c r="BB379" s="216">
        <f t="shared" si="176"/>
        <v>0</v>
      </c>
      <c r="BC379" s="216">
        <f t="shared" si="177"/>
        <v>0</v>
      </c>
      <c r="BD379" s="216">
        <f t="shared" si="178"/>
        <v>0</v>
      </c>
      <c r="BE379" s="216">
        <f t="shared" si="179"/>
        <v>0</v>
      </c>
      <c r="CA379" s="243">
        <v>12</v>
      </c>
      <c r="CB379" s="243">
        <v>0</v>
      </c>
    </row>
    <row r="380" spans="1:80" x14ac:dyDescent="0.2">
      <c r="A380" s="244">
        <v>325</v>
      </c>
      <c r="B380" s="245" t="s">
        <v>1609</v>
      </c>
      <c r="C380" s="246" t="s">
        <v>1403</v>
      </c>
      <c r="D380" s="247" t="s">
        <v>93</v>
      </c>
      <c r="E380" s="248">
        <v>2</v>
      </c>
      <c r="F380" s="248">
        <v>0</v>
      </c>
      <c r="G380" s="249">
        <f t="shared" si="172"/>
        <v>0</v>
      </c>
      <c r="H380" s="250">
        <v>143</v>
      </c>
      <c r="I380" s="251">
        <f t="shared" si="173"/>
        <v>286</v>
      </c>
      <c r="J380" s="250"/>
      <c r="K380" s="251">
        <f t="shared" si="174"/>
        <v>0</v>
      </c>
      <c r="O380" s="243">
        <v>2</v>
      </c>
      <c r="AA380" s="216">
        <v>12</v>
      </c>
      <c r="AB380" s="216">
        <v>0</v>
      </c>
      <c r="AC380" s="216">
        <v>325</v>
      </c>
      <c r="AZ380" s="216">
        <v>1</v>
      </c>
      <c r="BA380" s="216">
        <f t="shared" si="175"/>
        <v>0</v>
      </c>
      <c r="BB380" s="216">
        <f t="shared" si="176"/>
        <v>0</v>
      </c>
      <c r="BC380" s="216">
        <f t="shared" si="177"/>
        <v>0</v>
      </c>
      <c r="BD380" s="216">
        <f t="shared" si="178"/>
        <v>0</v>
      </c>
      <c r="BE380" s="216">
        <f t="shared" si="179"/>
        <v>0</v>
      </c>
      <c r="CA380" s="243">
        <v>12</v>
      </c>
      <c r="CB380" s="243">
        <v>0</v>
      </c>
    </row>
    <row r="381" spans="1:80" x14ac:dyDescent="0.2">
      <c r="A381" s="244">
        <v>326</v>
      </c>
      <c r="B381" s="245" t="s">
        <v>1610</v>
      </c>
      <c r="C381" s="246" t="s">
        <v>1372</v>
      </c>
      <c r="D381" s="247" t="s">
        <v>93</v>
      </c>
      <c r="E381" s="248">
        <v>2</v>
      </c>
      <c r="F381" s="248">
        <v>0</v>
      </c>
      <c r="G381" s="249">
        <f t="shared" si="172"/>
        <v>0</v>
      </c>
      <c r="H381" s="250">
        <v>126.8</v>
      </c>
      <c r="I381" s="251">
        <f t="shared" si="173"/>
        <v>253.6</v>
      </c>
      <c r="J381" s="250"/>
      <c r="K381" s="251">
        <f t="shared" si="174"/>
        <v>0</v>
      </c>
      <c r="O381" s="243">
        <v>2</v>
      </c>
      <c r="AA381" s="216">
        <v>12</v>
      </c>
      <c r="AB381" s="216">
        <v>0</v>
      </c>
      <c r="AC381" s="216">
        <v>326</v>
      </c>
      <c r="AZ381" s="216">
        <v>1</v>
      </c>
      <c r="BA381" s="216">
        <f t="shared" si="175"/>
        <v>0</v>
      </c>
      <c r="BB381" s="216">
        <f t="shared" si="176"/>
        <v>0</v>
      </c>
      <c r="BC381" s="216">
        <f t="shared" si="177"/>
        <v>0</v>
      </c>
      <c r="BD381" s="216">
        <f t="shared" si="178"/>
        <v>0</v>
      </c>
      <c r="BE381" s="216">
        <f t="shared" si="179"/>
        <v>0</v>
      </c>
      <c r="CA381" s="243">
        <v>12</v>
      </c>
      <c r="CB381" s="243">
        <v>0</v>
      </c>
    </row>
    <row r="382" spans="1:80" x14ac:dyDescent="0.2">
      <c r="A382" s="244">
        <v>327</v>
      </c>
      <c r="B382" s="245" t="s">
        <v>1611</v>
      </c>
      <c r="C382" s="246" t="s">
        <v>1407</v>
      </c>
      <c r="D382" s="247" t="s">
        <v>93</v>
      </c>
      <c r="E382" s="248">
        <v>2</v>
      </c>
      <c r="F382" s="248">
        <v>0</v>
      </c>
      <c r="G382" s="249">
        <f t="shared" si="172"/>
        <v>0</v>
      </c>
      <c r="H382" s="250">
        <v>161.80000000000001</v>
      </c>
      <c r="I382" s="251">
        <f t="shared" si="173"/>
        <v>323.60000000000002</v>
      </c>
      <c r="J382" s="250"/>
      <c r="K382" s="251">
        <f t="shared" si="174"/>
        <v>0</v>
      </c>
      <c r="O382" s="243">
        <v>2</v>
      </c>
      <c r="AA382" s="216">
        <v>12</v>
      </c>
      <c r="AB382" s="216">
        <v>0</v>
      </c>
      <c r="AC382" s="216">
        <v>327</v>
      </c>
      <c r="AZ382" s="216">
        <v>1</v>
      </c>
      <c r="BA382" s="216">
        <f t="shared" si="175"/>
        <v>0</v>
      </c>
      <c r="BB382" s="216">
        <f t="shared" si="176"/>
        <v>0</v>
      </c>
      <c r="BC382" s="216">
        <f t="shared" si="177"/>
        <v>0</v>
      </c>
      <c r="BD382" s="216">
        <f t="shared" si="178"/>
        <v>0</v>
      </c>
      <c r="BE382" s="216">
        <f t="shared" si="179"/>
        <v>0</v>
      </c>
      <c r="CA382" s="243">
        <v>12</v>
      </c>
      <c r="CB382" s="243">
        <v>0</v>
      </c>
    </row>
    <row r="383" spans="1:80" x14ac:dyDescent="0.2">
      <c r="A383" s="244">
        <v>328</v>
      </c>
      <c r="B383" s="245" t="s">
        <v>1612</v>
      </c>
      <c r="C383" s="246" t="s">
        <v>1597</v>
      </c>
      <c r="D383" s="247" t="s">
        <v>149</v>
      </c>
      <c r="E383" s="248">
        <v>2</v>
      </c>
      <c r="F383" s="248">
        <v>0</v>
      </c>
      <c r="G383" s="249">
        <f t="shared" si="172"/>
        <v>0</v>
      </c>
      <c r="H383" s="250">
        <v>96</v>
      </c>
      <c r="I383" s="251">
        <f t="shared" si="173"/>
        <v>192</v>
      </c>
      <c r="J383" s="250"/>
      <c r="K383" s="251">
        <f t="shared" si="174"/>
        <v>0</v>
      </c>
      <c r="O383" s="243">
        <v>2</v>
      </c>
      <c r="AA383" s="216">
        <v>12</v>
      </c>
      <c r="AB383" s="216">
        <v>0</v>
      </c>
      <c r="AC383" s="216">
        <v>328</v>
      </c>
      <c r="AZ383" s="216">
        <v>1</v>
      </c>
      <c r="BA383" s="216">
        <f t="shared" si="175"/>
        <v>0</v>
      </c>
      <c r="BB383" s="216">
        <f t="shared" si="176"/>
        <v>0</v>
      </c>
      <c r="BC383" s="216">
        <f t="shared" si="177"/>
        <v>0</v>
      </c>
      <c r="BD383" s="216">
        <f t="shared" si="178"/>
        <v>0</v>
      </c>
      <c r="BE383" s="216">
        <f t="shared" si="179"/>
        <v>0</v>
      </c>
      <c r="CA383" s="243">
        <v>12</v>
      </c>
      <c r="CB383" s="243">
        <v>0</v>
      </c>
    </row>
    <row r="384" spans="1:80" x14ac:dyDescent="0.2">
      <c r="A384" s="259"/>
      <c r="B384" s="260" t="s">
        <v>94</v>
      </c>
      <c r="C384" s="261" t="s">
        <v>1600</v>
      </c>
      <c r="D384" s="262"/>
      <c r="E384" s="263"/>
      <c r="F384" s="264"/>
      <c r="G384" s="265">
        <f>SUM(G371:G383)</f>
        <v>0</v>
      </c>
      <c r="H384" s="266"/>
      <c r="I384" s="267">
        <f>SUM(I371:I383)</f>
        <v>7641.7</v>
      </c>
      <c r="J384" s="266"/>
      <c r="K384" s="267">
        <f>SUM(K371:K383)</f>
        <v>0</v>
      </c>
      <c r="O384" s="243">
        <v>4</v>
      </c>
      <c r="BA384" s="268">
        <f>SUM(BA371:BA383)</f>
        <v>0</v>
      </c>
      <c r="BB384" s="268">
        <f>SUM(BB371:BB383)</f>
        <v>0</v>
      </c>
      <c r="BC384" s="268">
        <f>SUM(BC371:BC383)</f>
        <v>0</v>
      </c>
      <c r="BD384" s="268">
        <f>SUM(BD371:BD383)</f>
        <v>0</v>
      </c>
      <c r="BE384" s="268">
        <f>SUM(BE371:BE383)</f>
        <v>0</v>
      </c>
    </row>
    <row r="385" spans="1:57" x14ac:dyDescent="0.2">
      <c r="A385" s="233" t="s">
        <v>90</v>
      </c>
      <c r="B385" s="234" t="s">
        <v>2545</v>
      </c>
      <c r="C385" s="235" t="s">
        <v>2544</v>
      </c>
      <c r="D385" s="287"/>
      <c r="E385" s="288"/>
      <c r="F385" s="288"/>
      <c r="G385" s="289"/>
      <c r="H385" s="285"/>
      <c r="I385" s="286"/>
      <c r="J385" s="285"/>
      <c r="K385" s="286"/>
      <c r="O385" s="243"/>
      <c r="BA385" s="268"/>
      <c r="BB385" s="268"/>
      <c r="BC385" s="268"/>
      <c r="BD385" s="268"/>
      <c r="BE385" s="268"/>
    </row>
    <row r="386" spans="1:57" ht="22.5" x14ac:dyDescent="0.2">
      <c r="A386" s="244">
        <v>329</v>
      </c>
      <c r="B386" s="245" t="s">
        <v>2561</v>
      </c>
      <c r="C386" s="246" t="s">
        <v>1358</v>
      </c>
      <c r="D386" s="247" t="s">
        <v>93</v>
      </c>
      <c r="E386" s="248">
        <v>1</v>
      </c>
      <c r="F386" s="248">
        <v>0</v>
      </c>
      <c r="G386" s="249">
        <f t="shared" ref="G386:G397" si="180">E386*F386</f>
        <v>0</v>
      </c>
      <c r="H386" s="285"/>
      <c r="I386" s="286"/>
      <c r="J386" s="285"/>
      <c r="K386" s="286"/>
      <c r="O386" s="243"/>
      <c r="BA386" s="268"/>
      <c r="BB386" s="268"/>
      <c r="BC386" s="268"/>
      <c r="BD386" s="268"/>
      <c r="BE386" s="268"/>
    </row>
    <row r="387" spans="1:57" x14ac:dyDescent="0.2">
      <c r="A387" s="244">
        <v>330</v>
      </c>
      <c r="B387" s="245" t="s">
        <v>2551</v>
      </c>
      <c r="C387" s="246" t="s">
        <v>1360</v>
      </c>
      <c r="D387" s="247" t="s">
        <v>93</v>
      </c>
      <c r="E387" s="248">
        <v>1</v>
      </c>
      <c r="F387" s="248">
        <v>0</v>
      </c>
      <c r="G387" s="249">
        <f t="shared" si="180"/>
        <v>0</v>
      </c>
      <c r="H387" s="285"/>
      <c r="I387" s="286"/>
      <c r="J387" s="285"/>
      <c r="K387" s="286"/>
      <c r="O387" s="243"/>
      <c r="BA387" s="268"/>
      <c r="BB387" s="268"/>
      <c r="BC387" s="268"/>
      <c r="BD387" s="268"/>
      <c r="BE387" s="268"/>
    </row>
    <row r="388" spans="1:57" x14ac:dyDescent="0.2">
      <c r="A388" s="244">
        <v>331</v>
      </c>
      <c r="B388" s="245" t="s">
        <v>2552</v>
      </c>
      <c r="C388" s="246" t="s">
        <v>1163</v>
      </c>
      <c r="D388" s="247" t="s">
        <v>93</v>
      </c>
      <c r="E388" s="248">
        <v>2</v>
      </c>
      <c r="F388" s="248">
        <v>0</v>
      </c>
      <c r="G388" s="249">
        <f t="shared" si="180"/>
        <v>0</v>
      </c>
      <c r="H388" s="285"/>
      <c r="I388" s="286"/>
      <c r="J388" s="285"/>
      <c r="K388" s="286"/>
      <c r="O388" s="243"/>
      <c r="BA388" s="268"/>
      <c r="BB388" s="268"/>
      <c r="BC388" s="268"/>
      <c r="BD388" s="268"/>
      <c r="BE388" s="268"/>
    </row>
    <row r="389" spans="1:57" x14ac:dyDescent="0.2">
      <c r="A389" s="244">
        <v>332</v>
      </c>
      <c r="B389" s="245" t="s">
        <v>2553</v>
      </c>
      <c r="C389" s="246" t="s">
        <v>1363</v>
      </c>
      <c r="D389" s="247" t="s">
        <v>93</v>
      </c>
      <c r="E389" s="248">
        <v>2</v>
      </c>
      <c r="F389" s="248">
        <v>0</v>
      </c>
      <c r="G389" s="249">
        <f t="shared" si="180"/>
        <v>0</v>
      </c>
      <c r="H389" s="285"/>
      <c r="I389" s="286"/>
      <c r="J389" s="285"/>
      <c r="K389" s="286"/>
      <c r="O389" s="243"/>
      <c r="BA389" s="268"/>
      <c r="BB389" s="268"/>
      <c r="BC389" s="268"/>
      <c r="BD389" s="268"/>
      <c r="BE389" s="268"/>
    </row>
    <row r="390" spans="1:57" x14ac:dyDescent="0.2">
      <c r="A390" s="244">
        <v>333</v>
      </c>
      <c r="B390" s="245" t="s">
        <v>2554</v>
      </c>
      <c r="C390" s="246" t="s">
        <v>1365</v>
      </c>
      <c r="D390" s="247" t="s">
        <v>93</v>
      </c>
      <c r="E390" s="248">
        <v>1</v>
      </c>
      <c r="F390" s="248">
        <v>0</v>
      </c>
      <c r="G390" s="249">
        <f t="shared" si="180"/>
        <v>0</v>
      </c>
      <c r="H390" s="285"/>
      <c r="I390" s="286"/>
      <c r="J390" s="285"/>
      <c r="K390" s="286"/>
      <c r="O390" s="243"/>
      <c r="BA390" s="268"/>
      <c r="BB390" s="268"/>
      <c r="BC390" s="268"/>
      <c r="BD390" s="268"/>
      <c r="BE390" s="268"/>
    </row>
    <row r="391" spans="1:57" x14ac:dyDescent="0.2">
      <c r="A391" s="244">
        <v>334</v>
      </c>
      <c r="B391" s="245" t="s">
        <v>2555</v>
      </c>
      <c r="C391" s="246" t="s">
        <v>1169</v>
      </c>
      <c r="D391" s="247" t="s">
        <v>1135</v>
      </c>
      <c r="E391" s="248">
        <v>2</v>
      </c>
      <c r="F391" s="248">
        <v>0</v>
      </c>
      <c r="G391" s="249">
        <f t="shared" si="180"/>
        <v>0</v>
      </c>
      <c r="H391" s="285"/>
      <c r="I391" s="286"/>
      <c r="J391" s="285"/>
      <c r="K391" s="286"/>
      <c r="O391" s="243"/>
      <c r="BA391" s="268"/>
      <c r="BB391" s="268"/>
      <c r="BC391" s="268"/>
      <c r="BD391" s="268"/>
      <c r="BE391" s="268"/>
    </row>
    <row r="392" spans="1:57" x14ac:dyDescent="0.2">
      <c r="A392" s="244">
        <v>335</v>
      </c>
      <c r="B392" s="245" t="s">
        <v>2556</v>
      </c>
      <c r="C392" s="246" t="s">
        <v>1368</v>
      </c>
      <c r="D392" s="247" t="s">
        <v>1135</v>
      </c>
      <c r="E392" s="248">
        <v>13</v>
      </c>
      <c r="F392" s="248">
        <v>0</v>
      </c>
      <c r="G392" s="249">
        <f t="shared" si="180"/>
        <v>0</v>
      </c>
      <c r="H392" s="285"/>
      <c r="I392" s="286"/>
      <c r="J392" s="285"/>
      <c r="K392" s="286"/>
      <c r="O392" s="243"/>
      <c r="BA392" s="268"/>
      <c r="BB392" s="268"/>
      <c r="BC392" s="268"/>
      <c r="BD392" s="268"/>
      <c r="BE392" s="268"/>
    </row>
    <row r="393" spans="1:57" x14ac:dyDescent="0.2">
      <c r="A393" s="244">
        <v>336</v>
      </c>
      <c r="B393" s="245" t="s">
        <v>2557</v>
      </c>
      <c r="C393" s="246" t="s">
        <v>1370</v>
      </c>
      <c r="D393" s="247" t="s">
        <v>93</v>
      </c>
      <c r="E393" s="248">
        <v>2</v>
      </c>
      <c r="F393" s="248">
        <v>0</v>
      </c>
      <c r="G393" s="249">
        <f t="shared" si="180"/>
        <v>0</v>
      </c>
      <c r="H393" s="285"/>
      <c r="I393" s="286"/>
      <c r="J393" s="285"/>
      <c r="K393" s="286"/>
      <c r="O393" s="243"/>
      <c r="BA393" s="268"/>
      <c r="BB393" s="268"/>
      <c r="BC393" s="268"/>
      <c r="BD393" s="268"/>
      <c r="BE393" s="268"/>
    </row>
    <row r="394" spans="1:57" x14ac:dyDescent="0.2">
      <c r="A394" s="244">
        <v>337</v>
      </c>
      <c r="B394" s="245" t="s">
        <v>2558</v>
      </c>
      <c r="C394" s="246" t="s">
        <v>1403</v>
      </c>
      <c r="D394" s="247" t="s">
        <v>93</v>
      </c>
      <c r="E394" s="248">
        <v>2</v>
      </c>
      <c r="F394" s="248">
        <v>0</v>
      </c>
      <c r="G394" s="249">
        <f t="shared" si="180"/>
        <v>0</v>
      </c>
      <c r="H394" s="285"/>
      <c r="I394" s="286"/>
      <c r="J394" s="285"/>
      <c r="K394" s="286"/>
      <c r="O394" s="243"/>
      <c r="BA394" s="268"/>
      <c r="BB394" s="268"/>
      <c r="BC394" s="268"/>
      <c r="BD394" s="268"/>
      <c r="BE394" s="268"/>
    </row>
    <row r="395" spans="1:57" x14ac:dyDescent="0.2">
      <c r="A395" s="244">
        <v>338</v>
      </c>
      <c r="B395" s="245" t="s">
        <v>2559</v>
      </c>
      <c r="C395" s="246" t="s">
        <v>1372</v>
      </c>
      <c r="D395" s="247" t="s">
        <v>93</v>
      </c>
      <c r="E395" s="248">
        <v>2</v>
      </c>
      <c r="F395" s="248">
        <v>0</v>
      </c>
      <c r="G395" s="249">
        <f t="shared" si="180"/>
        <v>0</v>
      </c>
      <c r="H395" s="285"/>
      <c r="I395" s="286"/>
      <c r="J395" s="285"/>
      <c r="K395" s="286"/>
      <c r="O395" s="243"/>
      <c r="BA395" s="268"/>
      <c r="BB395" s="268"/>
      <c r="BC395" s="268"/>
      <c r="BD395" s="268"/>
      <c r="BE395" s="268"/>
    </row>
    <row r="396" spans="1:57" x14ac:dyDescent="0.2">
      <c r="A396" s="244">
        <v>339</v>
      </c>
      <c r="B396" s="245" t="s">
        <v>2560</v>
      </c>
      <c r="C396" s="246" t="s">
        <v>1407</v>
      </c>
      <c r="D396" s="247" t="s">
        <v>93</v>
      </c>
      <c r="E396" s="248">
        <v>2</v>
      </c>
      <c r="F396" s="248">
        <v>0</v>
      </c>
      <c r="G396" s="249">
        <f t="shared" si="180"/>
        <v>0</v>
      </c>
      <c r="H396" s="285"/>
      <c r="I396" s="286"/>
      <c r="J396" s="285"/>
      <c r="K396" s="286"/>
      <c r="O396" s="243"/>
      <c r="BA396" s="268"/>
      <c r="BB396" s="268"/>
      <c r="BC396" s="268"/>
      <c r="BD396" s="268"/>
      <c r="BE396" s="268"/>
    </row>
    <row r="397" spans="1:57" x14ac:dyDescent="0.2">
      <c r="A397" s="244">
        <v>340</v>
      </c>
      <c r="B397" s="245" t="s">
        <v>2562</v>
      </c>
      <c r="C397" s="246" t="s">
        <v>1597</v>
      </c>
      <c r="D397" s="247" t="s">
        <v>149</v>
      </c>
      <c r="E397" s="248">
        <v>2</v>
      </c>
      <c r="F397" s="248">
        <v>0</v>
      </c>
      <c r="G397" s="249">
        <f t="shared" si="180"/>
        <v>0</v>
      </c>
      <c r="H397" s="285"/>
      <c r="I397" s="286"/>
      <c r="J397" s="285"/>
      <c r="K397" s="286"/>
      <c r="O397" s="243"/>
      <c r="BA397" s="268"/>
      <c r="BB397" s="268"/>
      <c r="BC397" s="268"/>
      <c r="BD397" s="268"/>
      <c r="BE397" s="268"/>
    </row>
    <row r="398" spans="1:57" x14ac:dyDescent="0.2">
      <c r="A398" s="290"/>
      <c r="B398" s="260" t="s">
        <v>94</v>
      </c>
      <c r="C398" s="291" t="s">
        <v>2546</v>
      </c>
      <c r="D398" s="292"/>
      <c r="E398" s="293"/>
      <c r="F398" s="293"/>
      <c r="G398" s="294">
        <f>SUM(G386:G397)</f>
        <v>0</v>
      </c>
      <c r="H398" s="285"/>
      <c r="I398" s="286"/>
      <c r="J398" s="285"/>
      <c r="K398" s="286"/>
      <c r="O398" s="243"/>
      <c r="BA398" s="268"/>
      <c r="BB398" s="268"/>
      <c r="BC398" s="268"/>
      <c r="BD398" s="268"/>
      <c r="BE398" s="268"/>
    </row>
    <row r="399" spans="1:57" x14ac:dyDescent="0.2">
      <c r="A399" s="233" t="s">
        <v>90</v>
      </c>
      <c r="B399" s="234" t="s">
        <v>2548</v>
      </c>
      <c r="C399" s="235" t="s">
        <v>2544</v>
      </c>
      <c r="D399" s="287"/>
      <c r="E399" s="288"/>
      <c r="F399" s="288"/>
      <c r="G399" s="289"/>
      <c r="H399" s="285"/>
      <c r="I399" s="286"/>
      <c r="J399" s="285"/>
      <c r="K399" s="286"/>
      <c r="O399" s="243"/>
      <c r="BA399" s="268"/>
      <c r="BB399" s="268"/>
      <c r="BC399" s="268"/>
      <c r="BD399" s="268"/>
      <c r="BE399" s="268"/>
    </row>
    <row r="400" spans="1:57" ht="22.5" x14ac:dyDescent="0.2">
      <c r="A400" s="244">
        <v>341</v>
      </c>
      <c r="B400" s="245" t="s">
        <v>2563</v>
      </c>
      <c r="C400" s="246" t="s">
        <v>1358</v>
      </c>
      <c r="D400" s="247" t="s">
        <v>93</v>
      </c>
      <c r="E400" s="248">
        <v>1</v>
      </c>
      <c r="F400" s="248">
        <v>0</v>
      </c>
      <c r="G400" s="249">
        <f t="shared" ref="G400:G411" si="181">E400*F400</f>
        <v>0</v>
      </c>
      <c r="H400" s="285"/>
      <c r="I400" s="286"/>
      <c r="J400" s="285"/>
      <c r="K400" s="286"/>
      <c r="O400" s="243"/>
      <c r="BA400" s="268"/>
      <c r="BB400" s="268"/>
      <c r="BC400" s="268"/>
      <c r="BD400" s="268"/>
      <c r="BE400" s="268"/>
    </row>
    <row r="401" spans="1:80" x14ac:dyDescent="0.2">
      <c r="A401" s="244">
        <v>342</v>
      </c>
      <c r="B401" s="245" t="s">
        <v>1603</v>
      </c>
      <c r="C401" s="246" t="s">
        <v>1360</v>
      </c>
      <c r="D401" s="247" t="s">
        <v>93</v>
      </c>
      <c r="E401" s="248">
        <v>1</v>
      </c>
      <c r="F401" s="248">
        <v>0</v>
      </c>
      <c r="G401" s="249">
        <f t="shared" si="181"/>
        <v>0</v>
      </c>
      <c r="H401" s="285"/>
      <c r="I401" s="286"/>
      <c r="J401" s="285"/>
      <c r="K401" s="286"/>
      <c r="O401" s="243"/>
      <c r="BA401" s="268"/>
      <c r="BB401" s="268"/>
      <c r="BC401" s="268"/>
      <c r="BD401" s="268"/>
      <c r="BE401" s="268"/>
    </row>
    <row r="402" spans="1:80" x14ac:dyDescent="0.2">
      <c r="A402" s="244">
        <v>343</v>
      </c>
      <c r="B402" s="245" t="s">
        <v>1604</v>
      </c>
      <c r="C402" s="246" t="s">
        <v>1163</v>
      </c>
      <c r="D402" s="247" t="s">
        <v>93</v>
      </c>
      <c r="E402" s="248">
        <v>2</v>
      </c>
      <c r="F402" s="248">
        <v>0</v>
      </c>
      <c r="G402" s="249">
        <f t="shared" si="181"/>
        <v>0</v>
      </c>
      <c r="H402" s="285"/>
      <c r="I402" s="286"/>
      <c r="J402" s="285"/>
      <c r="K402" s="286"/>
      <c r="O402" s="243"/>
      <c r="BA402" s="268"/>
      <c r="BB402" s="268"/>
      <c r="BC402" s="268"/>
      <c r="BD402" s="268"/>
      <c r="BE402" s="268"/>
    </row>
    <row r="403" spans="1:80" x14ac:dyDescent="0.2">
      <c r="A403" s="244">
        <v>344</v>
      </c>
      <c r="B403" s="245" t="s">
        <v>1605</v>
      </c>
      <c r="C403" s="246" t="s">
        <v>1363</v>
      </c>
      <c r="D403" s="247" t="s">
        <v>93</v>
      </c>
      <c r="E403" s="248">
        <v>2</v>
      </c>
      <c r="F403" s="248">
        <v>0</v>
      </c>
      <c r="G403" s="249">
        <f t="shared" si="181"/>
        <v>0</v>
      </c>
      <c r="H403" s="285"/>
      <c r="I403" s="286"/>
      <c r="J403" s="285"/>
      <c r="K403" s="286"/>
      <c r="O403" s="243"/>
      <c r="BA403" s="268"/>
      <c r="BB403" s="268"/>
      <c r="BC403" s="268"/>
      <c r="BD403" s="268"/>
      <c r="BE403" s="268"/>
    </row>
    <row r="404" spans="1:80" x14ac:dyDescent="0.2">
      <c r="A404" s="244">
        <v>345</v>
      </c>
      <c r="B404" s="245" t="s">
        <v>1606</v>
      </c>
      <c r="C404" s="246" t="s">
        <v>1365</v>
      </c>
      <c r="D404" s="247" t="s">
        <v>93</v>
      </c>
      <c r="E404" s="248">
        <v>1</v>
      </c>
      <c r="F404" s="248">
        <v>0</v>
      </c>
      <c r="G404" s="249">
        <f t="shared" si="181"/>
        <v>0</v>
      </c>
      <c r="H404" s="285"/>
      <c r="I404" s="286"/>
      <c r="J404" s="285"/>
      <c r="K404" s="286"/>
      <c r="O404" s="243"/>
      <c r="BA404" s="268"/>
      <c r="BB404" s="268"/>
      <c r="BC404" s="268"/>
      <c r="BD404" s="268"/>
      <c r="BE404" s="268"/>
    </row>
    <row r="405" spans="1:80" x14ac:dyDescent="0.2">
      <c r="A405" s="244">
        <v>346</v>
      </c>
      <c r="B405" s="245" t="s">
        <v>1607</v>
      </c>
      <c r="C405" s="246" t="s">
        <v>1169</v>
      </c>
      <c r="D405" s="247" t="s">
        <v>1135</v>
      </c>
      <c r="E405" s="248">
        <v>2</v>
      </c>
      <c r="F405" s="248">
        <v>0</v>
      </c>
      <c r="G405" s="249">
        <f t="shared" si="181"/>
        <v>0</v>
      </c>
      <c r="H405" s="285"/>
      <c r="I405" s="286"/>
      <c r="J405" s="285"/>
      <c r="K405" s="286"/>
      <c r="O405" s="243"/>
      <c r="BA405" s="268"/>
      <c r="BB405" s="268"/>
      <c r="BC405" s="268"/>
      <c r="BD405" s="268"/>
      <c r="BE405" s="268"/>
    </row>
    <row r="406" spans="1:80" x14ac:dyDescent="0.2">
      <c r="A406" s="244">
        <v>347</v>
      </c>
      <c r="B406" s="245" t="s">
        <v>1608</v>
      </c>
      <c r="C406" s="246" t="s">
        <v>1368</v>
      </c>
      <c r="D406" s="247" t="s">
        <v>1135</v>
      </c>
      <c r="E406" s="248">
        <v>13</v>
      </c>
      <c r="F406" s="248">
        <v>0</v>
      </c>
      <c r="G406" s="249">
        <f t="shared" si="181"/>
        <v>0</v>
      </c>
      <c r="H406" s="285"/>
      <c r="I406" s="286"/>
      <c r="J406" s="285"/>
      <c r="K406" s="286"/>
      <c r="O406" s="243"/>
      <c r="BA406" s="268"/>
      <c r="BB406" s="268"/>
      <c r="BC406" s="268"/>
      <c r="BD406" s="268"/>
      <c r="BE406" s="268"/>
    </row>
    <row r="407" spans="1:80" x14ac:dyDescent="0.2">
      <c r="A407" s="244">
        <v>348</v>
      </c>
      <c r="B407" s="245" t="s">
        <v>1609</v>
      </c>
      <c r="C407" s="246" t="s">
        <v>1370</v>
      </c>
      <c r="D407" s="247" t="s">
        <v>93</v>
      </c>
      <c r="E407" s="248">
        <v>2</v>
      </c>
      <c r="F407" s="248">
        <v>0</v>
      </c>
      <c r="G407" s="249">
        <f t="shared" si="181"/>
        <v>0</v>
      </c>
      <c r="H407" s="285"/>
      <c r="I407" s="286"/>
      <c r="J407" s="285"/>
      <c r="K407" s="286"/>
      <c r="O407" s="243"/>
      <c r="BA407" s="268"/>
      <c r="BB407" s="268"/>
      <c r="BC407" s="268"/>
      <c r="BD407" s="268"/>
      <c r="BE407" s="268"/>
    </row>
    <row r="408" spans="1:80" x14ac:dyDescent="0.2">
      <c r="A408" s="244">
        <v>349</v>
      </c>
      <c r="B408" s="245" t="s">
        <v>1610</v>
      </c>
      <c r="C408" s="246" t="s">
        <v>1403</v>
      </c>
      <c r="D408" s="247" t="s">
        <v>93</v>
      </c>
      <c r="E408" s="248">
        <v>2</v>
      </c>
      <c r="F408" s="248">
        <v>0</v>
      </c>
      <c r="G408" s="249">
        <f t="shared" si="181"/>
        <v>0</v>
      </c>
      <c r="H408" s="285"/>
      <c r="I408" s="286"/>
      <c r="J408" s="285"/>
      <c r="K408" s="286"/>
      <c r="O408" s="243"/>
      <c r="BA408" s="268"/>
      <c r="BB408" s="268"/>
      <c r="BC408" s="268"/>
      <c r="BD408" s="268"/>
      <c r="BE408" s="268"/>
    </row>
    <row r="409" spans="1:80" x14ac:dyDescent="0.2">
      <c r="A409" s="244">
        <v>350</v>
      </c>
      <c r="B409" s="245" t="s">
        <v>1611</v>
      </c>
      <c r="C409" s="246" t="s">
        <v>1372</v>
      </c>
      <c r="D409" s="247" t="s">
        <v>93</v>
      </c>
      <c r="E409" s="248">
        <v>2</v>
      </c>
      <c r="F409" s="248">
        <v>0</v>
      </c>
      <c r="G409" s="249">
        <f t="shared" si="181"/>
        <v>0</v>
      </c>
      <c r="H409" s="285"/>
      <c r="I409" s="286"/>
      <c r="J409" s="285"/>
      <c r="K409" s="286"/>
      <c r="O409" s="243"/>
      <c r="BA409" s="268"/>
      <c r="BB409" s="268"/>
      <c r="BC409" s="268"/>
      <c r="BD409" s="268"/>
      <c r="BE409" s="268"/>
    </row>
    <row r="410" spans="1:80" x14ac:dyDescent="0.2">
      <c r="A410" s="244">
        <v>351</v>
      </c>
      <c r="B410" s="245" t="s">
        <v>1612</v>
      </c>
      <c r="C410" s="246" t="s">
        <v>1407</v>
      </c>
      <c r="D410" s="247" t="s">
        <v>93</v>
      </c>
      <c r="E410" s="248">
        <v>2</v>
      </c>
      <c r="F410" s="248">
        <v>0</v>
      </c>
      <c r="G410" s="249">
        <f t="shared" si="181"/>
        <v>0</v>
      </c>
      <c r="H410" s="285"/>
      <c r="I410" s="286"/>
      <c r="J410" s="285"/>
      <c r="K410" s="286"/>
      <c r="O410" s="243"/>
      <c r="BA410" s="268"/>
      <c r="BB410" s="268"/>
      <c r="BC410" s="268"/>
      <c r="BD410" s="268"/>
      <c r="BE410" s="268"/>
    </row>
    <row r="411" spans="1:80" x14ac:dyDescent="0.2">
      <c r="A411" s="244">
        <v>352</v>
      </c>
      <c r="B411" s="245" t="s">
        <v>2564</v>
      </c>
      <c r="C411" s="246" t="s">
        <v>1597</v>
      </c>
      <c r="D411" s="247" t="s">
        <v>149</v>
      </c>
      <c r="E411" s="248">
        <v>2</v>
      </c>
      <c r="F411" s="248">
        <v>0</v>
      </c>
      <c r="G411" s="249">
        <f t="shared" si="181"/>
        <v>0</v>
      </c>
      <c r="H411" s="285"/>
      <c r="I411" s="286"/>
      <c r="J411" s="285"/>
      <c r="K411" s="286"/>
      <c r="O411" s="243"/>
      <c r="BA411" s="268"/>
      <c r="BB411" s="268"/>
      <c r="BC411" s="268"/>
      <c r="BD411" s="268"/>
      <c r="BE411" s="268"/>
    </row>
    <row r="412" spans="1:80" x14ac:dyDescent="0.2">
      <c r="A412" s="290"/>
      <c r="B412" s="260" t="s">
        <v>94</v>
      </c>
      <c r="C412" s="291" t="s">
        <v>2547</v>
      </c>
      <c r="D412" s="292"/>
      <c r="E412" s="293"/>
      <c r="F412" s="293"/>
      <c r="G412" s="294">
        <f>SUM(G400:G411)</f>
        <v>0</v>
      </c>
      <c r="H412" s="285"/>
      <c r="I412" s="286"/>
      <c r="J412" s="285"/>
      <c r="K412" s="286"/>
      <c r="O412" s="243"/>
      <c r="BA412" s="268"/>
      <c r="BB412" s="268"/>
      <c r="BC412" s="268"/>
      <c r="BD412" s="268"/>
      <c r="BE412" s="268"/>
    </row>
    <row r="413" spans="1:80" x14ac:dyDescent="0.2">
      <c r="A413" s="233" t="s">
        <v>90</v>
      </c>
      <c r="B413" s="234" t="s">
        <v>2549</v>
      </c>
      <c r="C413" s="235" t="s">
        <v>1613</v>
      </c>
      <c r="D413" s="236"/>
      <c r="E413" s="237"/>
      <c r="F413" s="237"/>
      <c r="G413" s="238"/>
      <c r="H413" s="239"/>
      <c r="I413" s="240"/>
      <c r="J413" s="241"/>
      <c r="K413" s="242"/>
      <c r="O413" s="243">
        <v>1</v>
      </c>
    </row>
    <row r="414" spans="1:80" x14ac:dyDescent="0.2">
      <c r="A414" s="244">
        <v>353</v>
      </c>
      <c r="B414" s="245" t="s">
        <v>2550</v>
      </c>
      <c r="C414" s="246" t="s">
        <v>1614</v>
      </c>
      <c r="D414" s="247" t="s">
        <v>1615</v>
      </c>
      <c r="E414" s="248">
        <v>45</v>
      </c>
      <c r="F414" s="248">
        <v>0</v>
      </c>
      <c r="G414" s="249">
        <f>E414*F414</f>
        <v>0</v>
      </c>
      <c r="H414" s="250">
        <v>16650</v>
      </c>
      <c r="I414" s="251">
        <f>E414*H414</f>
        <v>749250</v>
      </c>
      <c r="J414" s="250"/>
      <c r="K414" s="251">
        <f>E414*J414</f>
        <v>0</v>
      </c>
      <c r="O414" s="243">
        <v>2</v>
      </c>
      <c r="AA414" s="216">
        <v>12</v>
      </c>
      <c r="AB414" s="216">
        <v>0</v>
      </c>
      <c r="AC414" s="216">
        <v>329</v>
      </c>
      <c r="AZ414" s="216">
        <v>1</v>
      </c>
      <c r="BA414" s="216">
        <f>IF(AZ414=1,G414,0)</f>
        <v>0</v>
      </c>
      <c r="BB414" s="216">
        <f>IF(AZ414=2,G414,0)</f>
        <v>0</v>
      </c>
      <c r="BC414" s="216">
        <f>IF(AZ414=3,G414,0)</f>
        <v>0</v>
      </c>
      <c r="BD414" s="216">
        <f>IF(AZ414=4,G414,0)</f>
        <v>0</v>
      </c>
      <c r="BE414" s="216">
        <f>IF(AZ414=5,G414,0)</f>
        <v>0</v>
      </c>
      <c r="CA414" s="243">
        <v>12</v>
      </c>
      <c r="CB414" s="243">
        <v>0</v>
      </c>
    </row>
    <row r="415" spans="1:80" x14ac:dyDescent="0.2">
      <c r="A415" s="244">
        <v>354</v>
      </c>
      <c r="B415" s="245" t="s">
        <v>2550</v>
      </c>
      <c r="C415" s="246" t="s">
        <v>1616</v>
      </c>
      <c r="D415" s="247" t="s">
        <v>1615</v>
      </c>
      <c r="E415" s="248">
        <v>45</v>
      </c>
      <c r="F415" s="248">
        <v>0</v>
      </c>
      <c r="G415" s="249">
        <f>E415*F415</f>
        <v>0</v>
      </c>
      <c r="H415" s="250">
        <v>2497.5</v>
      </c>
      <c r="I415" s="251">
        <f>E415*H415</f>
        <v>112387.5</v>
      </c>
      <c r="J415" s="250"/>
      <c r="K415" s="251">
        <f>E415*J415</f>
        <v>0</v>
      </c>
      <c r="O415" s="243">
        <v>2</v>
      </c>
      <c r="AA415" s="216">
        <v>12</v>
      </c>
      <c r="AB415" s="216">
        <v>0</v>
      </c>
      <c r="AC415" s="216">
        <v>330</v>
      </c>
      <c r="AZ415" s="216">
        <v>1</v>
      </c>
      <c r="BA415" s="216">
        <f>IF(AZ415=1,G415,0)</f>
        <v>0</v>
      </c>
      <c r="BB415" s="216">
        <f>IF(AZ415=2,G415,0)</f>
        <v>0</v>
      </c>
      <c r="BC415" s="216">
        <f>IF(AZ415=3,G415,0)</f>
        <v>0</v>
      </c>
      <c r="BD415" s="216">
        <f>IF(AZ415=4,G415,0)</f>
        <v>0</v>
      </c>
      <c r="BE415" s="216">
        <f>IF(AZ415=5,G415,0)</f>
        <v>0</v>
      </c>
      <c r="CA415" s="243">
        <v>12</v>
      </c>
      <c r="CB415" s="243">
        <v>0</v>
      </c>
    </row>
    <row r="416" spans="1:80" x14ac:dyDescent="0.2">
      <c r="A416" s="259"/>
      <c r="B416" s="260" t="s">
        <v>94</v>
      </c>
      <c r="C416" s="261" t="s">
        <v>2543</v>
      </c>
      <c r="D416" s="262"/>
      <c r="E416" s="263"/>
      <c r="F416" s="264"/>
      <c r="G416" s="265">
        <f>SUM(G413:G415)</f>
        <v>0</v>
      </c>
      <c r="H416" s="266"/>
      <c r="I416" s="267">
        <f>SUM(I413:I415)</f>
        <v>861637.5</v>
      </c>
      <c r="J416" s="266"/>
      <c r="K416" s="267">
        <f>SUM(K413:K415)</f>
        <v>0</v>
      </c>
      <c r="O416" s="243">
        <v>4</v>
      </c>
      <c r="BA416" s="268">
        <f>SUM(BA413:BA415)</f>
        <v>0</v>
      </c>
      <c r="BB416" s="268">
        <f>SUM(BB413:BB415)</f>
        <v>0</v>
      </c>
      <c r="BC416" s="268">
        <f>SUM(BC413:BC415)</f>
        <v>0</v>
      </c>
      <c r="BD416" s="268">
        <f>SUM(BD413:BD415)</f>
        <v>0</v>
      </c>
      <c r="BE416" s="268">
        <f>SUM(BE413:BE415)</f>
        <v>0</v>
      </c>
    </row>
    <row r="417" spans="1:80" x14ac:dyDescent="0.2">
      <c r="A417" s="233" t="s">
        <v>90</v>
      </c>
      <c r="B417" s="234" t="s">
        <v>1617</v>
      </c>
      <c r="C417" s="235" t="s">
        <v>1618</v>
      </c>
      <c r="D417" s="236"/>
      <c r="E417" s="237"/>
      <c r="F417" s="237"/>
      <c r="G417" s="238"/>
      <c r="H417" s="239"/>
      <c r="I417" s="240"/>
      <c r="J417" s="241"/>
      <c r="K417" s="242"/>
      <c r="O417" s="243">
        <v>1</v>
      </c>
    </row>
    <row r="418" spans="1:80" x14ac:dyDescent="0.2">
      <c r="A418" s="244">
        <v>355</v>
      </c>
      <c r="B418" s="245" t="s">
        <v>1620</v>
      </c>
      <c r="C418" s="246" t="s">
        <v>1621</v>
      </c>
      <c r="D418" s="247" t="s">
        <v>1622</v>
      </c>
      <c r="E418" s="248">
        <v>1</v>
      </c>
      <c r="F418" s="248">
        <v>0</v>
      </c>
      <c r="G418" s="249">
        <f t="shared" ref="G418:G423" si="182">E418*F418</f>
        <v>0</v>
      </c>
      <c r="H418" s="250">
        <v>0</v>
      </c>
      <c r="I418" s="251">
        <f t="shared" ref="I418:I423" si="183">E418*H418</f>
        <v>0</v>
      </c>
      <c r="J418" s="250">
        <v>0</v>
      </c>
      <c r="K418" s="251">
        <f t="shared" ref="K418:K423" si="184">E418*J418</f>
        <v>0</v>
      </c>
      <c r="O418" s="243">
        <v>2</v>
      </c>
      <c r="AA418" s="216">
        <v>1</v>
      </c>
      <c r="AB418" s="216">
        <v>1</v>
      </c>
      <c r="AC418" s="216">
        <v>1</v>
      </c>
      <c r="AZ418" s="216">
        <v>1</v>
      </c>
      <c r="BA418" s="216">
        <f t="shared" ref="BA418:BA423" si="185">IF(AZ418=1,G418,0)</f>
        <v>0</v>
      </c>
      <c r="BB418" s="216">
        <f t="shared" ref="BB418:BB423" si="186">IF(AZ418=2,G418,0)</f>
        <v>0</v>
      </c>
      <c r="BC418" s="216">
        <f t="shared" ref="BC418:BC423" si="187">IF(AZ418=3,G418,0)</f>
        <v>0</v>
      </c>
      <c r="BD418" s="216">
        <f t="shared" ref="BD418:BD423" si="188">IF(AZ418=4,G418,0)</f>
        <v>0</v>
      </c>
      <c r="BE418" s="216">
        <f t="shared" ref="BE418:BE423" si="189">IF(AZ418=5,G418,0)</f>
        <v>0</v>
      </c>
      <c r="CA418" s="243">
        <v>1</v>
      </c>
      <c r="CB418" s="243">
        <v>1</v>
      </c>
    </row>
    <row r="419" spans="1:80" x14ac:dyDescent="0.2">
      <c r="A419" s="244">
        <v>356</v>
      </c>
      <c r="B419" s="245" t="s">
        <v>1623</v>
      </c>
      <c r="C419" s="246" t="s">
        <v>1624</v>
      </c>
      <c r="D419" s="247" t="s">
        <v>1622</v>
      </c>
      <c r="E419" s="248">
        <v>1</v>
      </c>
      <c r="F419" s="248">
        <v>0</v>
      </c>
      <c r="G419" s="249">
        <f t="shared" si="182"/>
        <v>0</v>
      </c>
      <c r="H419" s="250">
        <v>0</v>
      </c>
      <c r="I419" s="251">
        <f t="shared" si="183"/>
        <v>0</v>
      </c>
      <c r="J419" s="250">
        <v>0</v>
      </c>
      <c r="K419" s="251">
        <f t="shared" si="184"/>
        <v>0</v>
      </c>
      <c r="O419" s="243">
        <v>2</v>
      </c>
      <c r="AA419" s="216">
        <v>1</v>
      </c>
      <c r="AB419" s="216">
        <v>1</v>
      </c>
      <c r="AC419" s="216">
        <v>1</v>
      </c>
      <c r="AZ419" s="216">
        <v>1</v>
      </c>
      <c r="BA419" s="216">
        <f t="shared" si="185"/>
        <v>0</v>
      </c>
      <c r="BB419" s="216">
        <f t="shared" si="186"/>
        <v>0</v>
      </c>
      <c r="BC419" s="216">
        <f t="shared" si="187"/>
        <v>0</v>
      </c>
      <c r="BD419" s="216">
        <f t="shared" si="188"/>
        <v>0</v>
      </c>
      <c r="BE419" s="216">
        <f t="shared" si="189"/>
        <v>0</v>
      </c>
      <c r="CA419" s="243">
        <v>1</v>
      </c>
      <c r="CB419" s="243">
        <v>1</v>
      </c>
    </row>
    <row r="420" spans="1:80" x14ac:dyDescent="0.2">
      <c r="A420" s="244">
        <v>357</v>
      </c>
      <c r="B420" s="245" t="s">
        <v>1625</v>
      </c>
      <c r="C420" s="246" t="s">
        <v>1626</v>
      </c>
      <c r="D420" s="247" t="s">
        <v>1622</v>
      </c>
      <c r="E420" s="248">
        <v>1</v>
      </c>
      <c r="F420" s="248">
        <v>0</v>
      </c>
      <c r="G420" s="249">
        <f t="shared" si="182"/>
        <v>0</v>
      </c>
      <c r="H420" s="250">
        <v>0</v>
      </c>
      <c r="I420" s="251">
        <f t="shared" si="183"/>
        <v>0</v>
      </c>
      <c r="J420" s="250">
        <v>0</v>
      </c>
      <c r="K420" s="251">
        <f t="shared" si="184"/>
        <v>0</v>
      </c>
      <c r="O420" s="243">
        <v>2</v>
      </c>
      <c r="AA420" s="216">
        <v>1</v>
      </c>
      <c r="AB420" s="216">
        <v>1</v>
      </c>
      <c r="AC420" s="216">
        <v>1</v>
      </c>
      <c r="AZ420" s="216">
        <v>1</v>
      </c>
      <c r="BA420" s="216">
        <f t="shared" si="185"/>
        <v>0</v>
      </c>
      <c r="BB420" s="216">
        <f t="shared" si="186"/>
        <v>0</v>
      </c>
      <c r="BC420" s="216">
        <f t="shared" si="187"/>
        <v>0</v>
      </c>
      <c r="BD420" s="216">
        <f t="shared" si="188"/>
        <v>0</v>
      </c>
      <c r="BE420" s="216">
        <f t="shared" si="189"/>
        <v>0</v>
      </c>
      <c r="CA420" s="243">
        <v>1</v>
      </c>
      <c r="CB420" s="243">
        <v>1</v>
      </c>
    </row>
    <row r="421" spans="1:80" x14ac:dyDescent="0.2">
      <c r="A421" s="244">
        <v>358</v>
      </c>
      <c r="B421" s="245" t="s">
        <v>1627</v>
      </c>
      <c r="C421" s="246" t="s">
        <v>1628</v>
      </c>
      <c r="D421" s="247" t="s">
        <v>1622</v>
      </c>
      <c r="E421" s="248">
        <v>1</v>
      </c>
      <c r="F421" s="248">
        <v>0</v>
      </c>
      <c r="G421" s="249">
        <f t="shared" si="182"/>
        <v>0</v>
      </c>
      <c r="H421" s="250">
        <v>0</v>
      </c>
      <c r="I421" s="251">
        <f t="shared" si="183"/>
        <v>0</v>
      </c>
      <c r="J421" s="250">
        <v>0</v>
      </c>
      <c r="K421" s="251">
        <f t="shared" si="184"/>
        <v>0</v>
      </c>
      <c r="O421" s="243">
        <v>2</v>
      </c>
      <c r="AA421" s="216">
        <v>1</v>
      </c>
      <c r="AB421" s="216">
        <v>1</v>
      </c>
      <c r="AC421" s="216">
        <v>1</v>
      </c>
      <c r="AZ421" s="216">
        <v>1</v>
      </c>
      <c r="BA421" s="216">
        <f t="shared" si="185"/>
        <v>0</v>
      </c>
      <c r="BB421" s="216">
        <f t="shared" si="186"/>
        <v>0</v>
      </c>
      <c r="BC421" s="216">
        <f t="shared" si="187"/>
        <v>0</v>
      </c>
      <c r="BD421" s="216">
        <f t="shared" si="188"/>
        <v>0</v>
      </c>
      <c r="BE421" s="216">
        <f t="shared" si="189"/>
        <v>0</v>
      </c>
      <c r="CA421" s="243">
        <v>1</v>
      </c>
      <c r="CB421" s="243">
        <v>1</v>
      </c>
    </row>
    <row r="422" spans="1:80" x14ac:dyDescent="0.2">
      <c r="A422" s="244">
        <v>359</v>
      </c>
      <c r="B422" s="245" t="s">
        <v>1629</v>
      </c>
      <c r="C422" s="246" t="s">
        <v>1630</v>
      </c>
      <c r="D422" s="247" t="s">
        <v>1622</v>
      </c>
      <c r="E422" s="248">
        <v>1</v>
      </c>
      <c r="F422" s="248">
        <v>0</v>
      </c>
      <c r="G422" s="249">
        <f t="shared" si="182"/>
        <v>0</v>
      </c>
      <c r="H422" s="250">
        <v>0</v>
      </c>
      <c r="I422" s="251">
        <f t="shared" si="183"/>
        <v>0</v>
      </c>
      <c r="J422" s="250">
        <v>0</v>
      </c>
      <c r="K422" s="251">
        <f t="shared" si="184"/>
        <v>0</v>
      </c>
      <c r="O422" s="243">
        <v>2</v>
      </c>
      <c r="AA422" s="216">
        <v>1</v>
      </c>
      <c r="AB422" s="216">
        <v>1</v>
      </c>
      <c r="AC422" s="216">
        <v>1</v>
      </c>
      <c r="AZ422" s="216">
        <v>1</v>
      </c>
      <c r="BA422" s="216">
        <f t="shared" si="185"/>
        <v>0</v>
      </c>
      <c r="BB422" s="216">
        <f t="shared" si="186"/>
        <v>0</v>
      </c>
      <c r="BC422" s="216">
        <f t="shared" si="187"/>
        <v>0</v>
      </c>
      <c r="BD422" s="216">
        <f t="shared" si="188"/>
        <v>0</v>
      </c>
      <c r="BE422" s="216">
        <f t="shared" si="189"/>
        <v>0</v>
      </c>
      <c r="CA422" s="243">
        <v>1</v>
      </c>
      <c r="CB422" s="243">
        <v>1</v>
      </c>
    </row>
    <row r="423" spans="1:80" x14ac:dyDescent="0.2">
      <c r="A423" s="244">
        <v>360</v>
      </c>
      <c r="B423" s="245" t="s">
        <v>1631</v>
      </c>
      <c r="C423" s="246" t="s">
        <v>1632</v>
      </c>
      <c r="D423" s="247" t="s">
        <v>1622</v>
      </c>
      <c r="E423" s="248">
        <v>1</v>
      </c>
      <c r="F423" s="248">
        <v>0</v>
      </c>
      <c r="G423" s="249">
        <f t="shared" si="182"/>
        <v>0</v>
      </c>
      <c r="H423" s="250">
        <v>0</v>
      </c>
      <c r="I423" s="251">
        <f t="shared" si="183"/>
        <v>0</v>
      </c>
      <c r="J423" s="250">
        <v>0</v>
      </c>
      <c r="K423" s="251">
        <f t="shared" si="184"/>
        <v>0</v>
      </c>
      <c r="O423" s="243">
        <v>2</v>
      </c>
      <c r="AA423" s="216">
        <v>1</v>
      </c>
      <c r="AB423" s="216">
        <v>1</v>
      </c>
      <c r="AC423" s="216">
        <v>1</v>
      </c>
      <c r="AZ423" s="216">
        <v>1</v>
      </c>
      <c r="BA423" s="216">
        <f t="shared" si="185"/>
        <v>0</v>
      </c>
      <c r="BB423" s="216">
        <f t="shared" si="186"/>
        <v>0</v>
      </c>
      <c r="BC423" s="216">
        <f t="shared" si="187"/>
        <v>0</v>
      </c>
      <c r="BD423" s="216">
        <f t="shared" si="188"/>
        <v>0</v>
      </c>
      <c r="BE423" s="216">
        <f t="shared" si="189"/>
        <v>0</v>
      </c>
      <c r="CA423" s="243">
        <v>1</v>
      </c>
      <c r="CB423" s="243">
        <v>1</v>
      </c>
    </row>
    <row r="424" spans="1:80" x14ac:dyDescent="0.2">
      <c r="A424" s="259"/>
      <c r="B424" s="260" t="s">
        <v>94</v>
      </c>
      <c r="C424" s="261" t="s">
        <v>1619</v>
      </c>
      <c r="D424" s="262"/>
      <c r="E424" s="263"/>
      <c r="F424" s="264"/>
      <c r="G424" s="265">
        <f>SUM(G417:G423)</f>
        <v>0</v>
      </c>
      <c r="H424" s="266"/>
      <c r="I424" s="267">
        <f>SUM(I417:I423)</f>
        <v>0</v>
      </c>
      <c r="J424" s="266"/>
      <c r="K424" s="267">
        <f>SUM(K417:K423)</f>
        <v>0</v>
      </c>
      <c r="O424" s="243">
        <v>4</v>
      </c>
      <c r="BA424" s="268">
        <f>SUM(BA417:BA423)</f>
        <v>0</v>
      </c>
      <c r="BB424" s="268">
        <f>SUM(BB417:BB423)</f>
        <v>0</v>
      </c>
      <c r="BC424" s="268">
        <f>SUM(BC417:BC423)</f>
        <v>0</v>
      </c>
      <c r="BD424" s="268">
        <f>SUM(BD417:BD423)</f>
        <v>0</v>
      </c>
      <c r="BE424" s="268">
        <f>SUM(BE417:BE423)</f>
        <v>0</v>
      </c>
    </row>
    <row r="425" spans="1:80" x14ac:dyDescent="0.2">
      <c r="E425" s="216"/>
    </row>
    <row r="426" spans="1:80" x14ac:dyDescent="0.2">
      <c r="E426" s="216"/>
    </row>
    <row r="427" spans="1:80" x14ac:dyDescent="0.2">
      <c r="E427" s="216"/>
    </row>
    <row r="428" spans="1:80" x14ac:dyDescent="0.2">
      <c r="E428" s="216"/>
    </row>
    <row r="429" spans="1:80" x14ac:dyDescent="0.2">
      <c r="E429" s="216"/>
    </row>
    <row r="430" spans="1:80" x14ac:dyDescent="0.2">
      <c r="E430" s="216"/>
    </row>
    <row r="431" spans="1:80" x14ac:dyDescent="0.2">
      <c r="E431" s="216"/>
    </row>
    <row r="432" spans="1:80" x14ac:dyDescent="0.2">
      <c r="E432" s="216"/>
    </row>
    <row r="433" spans="1:7" x14ac:dyDescent="0.2">
      <c r="E433" s="216"/>
    </row>
    <row r="434" spans="1:7" x14ac:dyDescent="0.2">
      <c r="E434" s="216"/>
    </row>
    <row r="435" spans="1:7" x14ac:dyDescent="0.2">
      <c r="E435" s="216"/>
    </row>
    <row r="436" spans="1:7" x14ac:dyDescent="0.2">
      <c r="E436" s="216"/>
    </row>
    <row r="437" spans="1:7" x14ac:dyDescent="0.2">
      <c r="E437" s="216"/>
    </row>
    <row r="438" spans="1:7" x14ac:dyDescent="0.2">
      <c r="E438" s="216"/>
    </row>
    <row r="439" spans="1:7" x14ac:dyDescent="0.2">
      <c r="E439" s="216"/>
    </row>
    <row r="440" spans="1:7" x14ac:dyDescent="0.2">
      <c r="E440" s="216"/>
    </row>
    <row r="441" spans="1:7" x14ac:dyDescent="0.2">
      <c r="E441" s="216"/>
    </row>
    <row r="442" spans="1:7" x14ac:dyDescent="0.2">
      <c r="E442" s="216"/>
    </row>
    <row r="443" spans="1:7" x14ac:dyDescent="0.2">
      <c r="E443" s="216"/>
    </row>
    <row r="444" spans="1:7" x14ac:dyDescent="0.2">
      <c r="E444" s="216"/>
    </row>
    <row r="445" spans="1:7" x14ac:dyDescent="0.2">
      <c r="E445" s="216"/>
    </row>
    <row r="446" spans="1:7" x14ac:dyDescent="0.2">
      <c r="E446" s="216"/>
    </row>
    <row r="447" spans="1:7" x14ac:dyDescent="0.2">
      <c r="E447" s="216"/>
    </row>
    <row r="448" spans="1:7" x14ac:dyDescent="0.2">
      <c r="A448" s="258"/>
      <c r="B448" s="258"/>
      <c r="C448" s="258"/>
      <c r="D448" s="258"/>
      <c r="E448" s="258"/>
      <c r="F448" s="258"/>
      <c r="G448" s="258"/>
    </row>
    <row r="449" spans="1:7" x14ac:dyDescent="0.2">
      <c r="A449" s="258"/>
      <c r="B449" s="258"/>
      <c r="C449" s="258"/>
      <c r="D449" s="258"/>
      <c r="E449" s="258"/>
      <c r="F449" s="258"/>
      <c r="G449" s="258"/>
    </row>
    <row r="450" spans="1:7" x14ac:dyDescent="0.2">
      <c r="A450" s="258"/>
      <c r="B450" s="258"/>
      <c r="C450" s="258"/>
      <c r="D450" s="258"/>
      <c r="E450" s="258"/>
      <c r="F450" s="258"/>
      <c r="G450" s="258"/>
    </row>
    <row r="451" spans="1:7" x14ac:dyDescent="0.2">
      <c r="A451" s="258"/>
      <c r="B451" s="258"/>
      <c r="C451" s="258"/>
      <c r="D451" s="258"/>
      <c r="E451" s="258"/>
      <c r="F451" s="258"/>
      <c r="G451" s="258"/>
    </row>
    <row r="452" spans="1:7" x14ac:dyDescent="0.2">
      <c r="E452" s="216"/>
    </row>
    <row r="453" spans="1:7" x14ac:dyDescent="0.2">
      <c r="E453" s="216"/>
    </row>
    <row r="454" spans="1:7" x14ac:dyDescent="0.2">
      <c r="E454" s="216"/>
    </row>
    <row r="455" spans="1:7" x14ac:dyDescent="0.2">
      <c r="E455" s="216"/>
    </row>
    <row r="456" spans="1:7" x14ac:dyDescent="0.2">
      <c r="E456" s="216"/>
    </row>
    <row r="457" spans="1:7" x14ac:dyDescent="0.2">
      <c r="E457" s="216"/>
    </row>
    <row r="458" spans="1:7" x14ac:dyDescent="0.2">
      <c r="E458" s="216"/>
    </row>
    <row r="459" spans="1:7" x14ac:dyDescent="0.2">
      <c r="E459" s="216"/>
    </row>
    <row r="460" spans="1:7" x14ac:dyDescent="0.2">
      <c r="E460" s="216"/>
    </row>
    <row r="461" spans="1:7" x14ac:dyDescent="0.2">
      <c r="E461" s="216"/>
    </row>
    <row r="462" spans="1:7" x14ac:dyDescent="0.2">
      <c r="E462" s="216"/>
    </row>
    <row r="463" spans="1:7" x14ac:dyDescent="0.2">
      <c r="E463" s="216"/>
    </row>
    <row r="464" spans="1:7" x14ac:dyDescent="0.2">
      <c r="E464" s="216"/>
    </row>
    <row r="465" spans="5:5" x14ac:dyDescent="0.2">
      <c r="E465" s="216"/>
    </row>
    <row r="466" spans="5:5" x14ac:dyDescent="0.2">
      <c r="E466" s="216"/>
    </row>
    <row r="467" spans="5:5" x14ac:dyDescent="0.2">
      <c r="E467" s="216"/>
    </row>
    <row r="468" spans="5:5" x14ac:dyDescent="0.2">
      <c r="E468" s="216"/>
    </row>
    <row r="469" spans="5:5" x14ac:dyDescent="0.2">
      <c r="E469" s="216"/>
    </row>
    <row r="470" spans="5:5" x14ac:dyDescent="0.2">
      <c r="E470" s="216"/>
    </row>
    <row r="471" spans="5:5" x14ac:dyDescent="0.2">
      <c r="E471" s="216"/>
    </row>
    <row r="472" spans="5:5" x14ac:dyDescent="0.2">
      <c r="E472" s="216"/>
    </row>
    <row r="473" spans="5:5" x14ac:dyDescent="0.2">
      <c r="E473" s="216"/>
    </row>
    <row r="474" spans="5:5" x14ac:dyDescent="0.2">
      <c r="E474" s="216"/>
    </row>
    <row r="475" spans="5:5" x14ac:dyDescent="0.2">
      <c r="E475" s="216"/>
    </row>
    <row r="476" spans="5:5" x14ac:dyDescent="0.2">
      <c r="E476" s="216"/>
    </row>
    <row r="477" spans="5:5" x14ac:dyDescent="0.2">
      <c r="E477" s="216"/>
    </row>
    <row r="478" spans="5:5" x14ac:dyDescent="0.2">
      <c r="E478" s="216"/>
    </row>
    <row r="479" spans="5:5" x14ac:dyDescent="0.2">
      <c r="E479" s="216"/>
    </row>
    <row r="480" spans="5:5" x14ac:dyDescent="0.2">
      <c r="E480" s="216"/>
    </row>
    <row r="481" spans="1:7" x14ac:dyDescent="0.2">
      <c r="E481" s="216"/>
    </row>
    <row r="482" spans="1:7" x14ac:dyDescent="0.2">
      <c r="E482" s="216"/>
    </row>
    <row r="483" spans="1:7" x14ac:dyDescent="0.2">
      <c r="A483" s="269"/>
      <c r="B483" s="269"/>
    </row>
    <row r="484" spans="1:7" x14ac:dyDescent="0.2">
      <c r="A484" s="258"/>
      <c r="B484" s="258"/>
      <c r="C484" s="270"/>
      <c r="D484" s="270"/>
      <c r="E484" s="271"/>
      <c r="F484" s="270"/>
      <c r="G484" s="272"/>
    </row>
    <row r="485" spans="1:7" x14ac:dyDescent="0.2">
      <c r="A485" s="273"/>
      <c r="B485" s="273"/>
      <c r="C485" s="258"/>
      <c r="D485" s="258"/>
      <c r="E485" s="274"/>
      <c r="F485" s="258"/>
      <c r="G485" s="258"/>
    </row>
    <row r="486" spans="1:7" x14ac:dyDescent="0.2">
      <c r="A486" s="258"/>
      <c r="B486" s="258"/>
      <c r="C486" s="258"/>
      <c r="D486" s="258"/>
      <c r="E486" s="274"/>
      <c r="F486" s="258"/>
      <c r="G486" s="258"/>
    </row>
    <row r="487" spans="1:7" x14ac:dyDescent="0.2">
      <c r="A487" s="258"/>
      <c r="B487" s="258"/>
      <c r="C487" s="258"/>
      <c r="D487" s="258"/>
      <c r="E487" s="274"/>
      <c r="F487" s="258"/>
      <c r="G487" s="258"/>
    </row>
    <row r="488" spans="1:7" x14ac:dyDescent="0.2">
      <c r="A488" s="258"/>
      <c r="B488" s="258"/>
      <c r="C488" s="258"/>
      <c r="D488" s="258"/>
      <c r="E488" s="274"/>
      <c r="F488" s="258"/>
      <c r="G488" s="258"/>
    </row>
    <row r="489" spans="1:7" x14ac:dyDescent="0.2">
      <c r="A489" s="258"/>
      <c r="B489" s="258"/>
      <c r="C489" s="258"/>
      <c r="D489" s="258"/>
      <c r="E489" s="274"/>
      <c r="F489" s="258"/>
      <c r="G489" s="258"/>
    </row>
    <row r="490" spans="1:7" x14ac:dyDescent="0.2">
      <c r="A490" s="258"/>
      <c r="B490" s="258"/>
      <c r="C490" s="258"/>
      <c r="D490" s="258"/>
      <c r="E490" s="274"/>
      <c r="F490" s="258"/>
      <c r="G490" s="258"/>
    </row>
    <row r="491" spans="1:7" x14ac:dyDescent="0.2">
      <c r="A491" s="258"/>
      <c r="B491" s="258"/>
      <c r="C491" s="258"/>
      <c r="D491" s="258"/>
      <c r="E491" s="274"/>
      <c r="F491" s="258"/>
      <c r="G491" s="258"/>
    </row>
    <row r="492" spans="1:7" x14ac:dyDescent="0.2">
      <c r="A492" s="258"/>
      <c r="B492" s="258"/>
      <c r="C492" s="258"/>
      <c r="D492" s="258"/>
      <c r="E492" s="274"/>
      <c r="F492" s="258"/>
      <c r="G492" s="258"/>
    </row>
    <row r="493" spans="1:7" x14ac:dyDescent="0.2">
      <c r="A493" s="258"/>
      <c r="B493" s="258"/>
      <c r="C493" s="258"/>
      <c r="D493" s="258"/>
      <c r="E493" s="274"/>
      <c r="F493" s="258"/>
      <c r="G493" s="258"/>
    </row>
    <row r="494" spans="1:7" x14ac:dyDescent="0.2">
      <c r="A494" s="258"/>
      <c r="B494" s="258"/>
      <c r="C494" s="258"/>
      <c r="D494" s="258"/>
      <c r="E494" s="274"/>
      <c r="F494" s="258"/>
      <c r="G494" s="258"/>
    </row>
    <row r="495" spans="1:7" x14ac:dyDescent="0.2">
      <c r="A495" s="258"/>
      <c r="B495" s="258"/>
      <c r="C495" s="258"/>
      <c r="D495" s="258"/>
      <c r="E495" s="274"/>
      <c r="F495" s="258"/>
      <c r="G495" s="258"/>
    </row>
    <row r="496" spans="1:7" x14ac:dyDescent="0.2">
      <c r="A496" s="258"/>
      <c r="B496" s="258"/>
      <c r="C496" s="258"/>
      <c r="D496" s="258"/>
      <c r="E496" s="274"/>
      <c r="F496" s="258"/>
      <c r="G496" s="258"/>
    </row>
    <row r="497" spans="1:7" x14ac:dyDescent="0.2">
      <c r="A497" s="258"/>
      <c r="B497" s="258"/>
      <c r="C497" s="258"/>
      <c r="D497" s="258"/>
      <c r="E497" s="274"/>
      <c r="F497" s="258"/>
      <c r="G497" s="258"/>
    </row>
  </sheetData>
  <mergeCells count="6">
    <mergeCell ref="C14:G14"/>
    <mergeCell ref="A1:G1"/>
    <mergeCell ref="A3:B3"/>
    <mergeCell ref="A4:B4"/>
    <mergeCell ref="E4:G4"/>
    <mergeCell ref="C9:G9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1634</v>
      </c>
      <c r="D2" s="81" t="s">
        <v>1635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5 Rek'!E19</f>
        <v>0</v>
      </c>
      <c r="D15" s="133" t="str">
        <f>'SO 01 5 Rek'!A24</f>
        <v>Zařízení staveniště</v>
      </c>
      <c r="E15" s="134"/>
      <c r="F15" s="135"/>
      <c r="G15" s="132">
        <f>'SO 01 5 Rek'!I24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5 Rek'!F19</f>
        <v>0</v>
      </c>
      <c r="D16" s="85" t="str">
        <f>'SO 01 5 Rek'!A25</f>
        <v>Provoz investora</v>
      </c>
      <c r="E16" s="136"/>
      <c r="F16" s="137"/>
      <c r="G16" s="132">
        <f>'SO 01 5 Rek'!I25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5 Rek'!H19</f>
        <v>0</v>
      </c>
      <c r="D17" s="85" t="str">
        <f>'SO 01 5 Rek'!A26</f>
        <v>Kompletační činnost (IČD)</v>
      </c>
      <c r="E17" s="136"/>
      <c r="F17" s="137"/>
      <c r="G17" s="132">
        <f>'SO 01 5 Rek'!I26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5 Rek'!G19</f>
        <v>0</v>
      </c>
      <c r="D18" s="85" t="str">
        <f>'SO 01 5 Rek'!A27</f>
        <v>Rezerva rozpočtu</v>
      </c>
      <c r="E18" s="136"/>
      <c r="F18" s="137"/>
      <c r="G18" s="132">
        <f>'SO 01 5 Rek'!I27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5 Rek'!I19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01 5 Rek'!H28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/>
  <dimension ref="A1:BE79"/>
  <sheetViews>
    <sheetView view="pageBreakPreview" topLeftCell="A13" zoomScale="60" zoomScaleNormal="100" workbookViewId="0">
      <selection activeCell="G27" sqref="G2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1634</v>
      </c>
      <c r="I1" s="175"/>
    </row>
    <row r="2" spans="1:9" ht="13.5" thickBot="1" x14ac:dyDescent="0.25">
      <c r="A2" s="413" t="s">
        <v>69</v>
      </c>
      <c r="B2" s="414"/>
      <c r="C2" s="176" t="s">
        <v>100</v>
      </c>
      <c r="D2" s="177"/>
      <c r="E2" s="178"/>
      <c r="F2" s="177"/>
      <c r="G2" s="415" t="s">
        <v>1635</v>
      </c>
      <c r="H2" s="416"/>
      <c r="I2" s="417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5 Pol'!B7</f>
        <v>1.1</v>
      </c>
      <c r="B7" s="50" t="str">
        <f>'SO 01 5 Pol'!C7</f>
        <v>Rozvaděč - atyp  s dřevěným obkladem v provedení dle obkladu stěny, barevnost dle  části D.10 tohoto projektu</v>
      </c>
      <c r="D7" s="188"/>
      <c r="E7" s="276">
        <f>'SO 01 5 Pol'!BA16</f>
        <v>0</v>
      </c>
      <c r="F7" s="277">
        <f>'SO 01 5 Pol'!BB16</f>
        <v>0</v>
      </c>
      <c r="G7" s="277">
        <f>'SO 01 5 Pol'!BC16</f>
        <v>0</v>
      </c>
      <c r="H7" s="277">
        <f>'SO 01 5 Pol'!BD16</f>
        <v>0</v>
      </c>
      <c r="I7" s="278">
        <f>'SO 01 5 Pol'!BE16</f>
        <v>0</v>
      </c>
    </row>
    <row r="8" spans="1:9" s="111" customFormat="1" x14ac:dyDescent="0.2">
      <c r="A8" s="275" t="str">
        <f>'SO 01 5 Pol'!B17</f>
        <v>1.1D</v>
      </c>
      <c r="B8" s="50" t="str">
        <f>'SO 01 5 Pol'!C17</f>
        <v>Řídící jednotka -dodávka</v>
      </c>
      <c r="D8" s="188"/>
      <c r="E8" s="276">
        <f>'SO 01 5 Pol'!BA22</f>
        <v>0</v>
      </c>
      <c r="F8" s="277">
        <f>'SO 01 5 Pol'!BB22</f>
        <v>0</v>
      </c>
      <c r="G8" s="277">
        <f>'SO 01 5 Pol'!BC22</f>
        <v>0</v>
      </c>
      <c r="H8" s="277">
        <f>'SO 01 5 Pol'!BD22</f>
        <v>0</v>
      </c>
      <c r="I8" s="278">
        <f>'SO 01 5 Pol'!BE22</f>
        <v>0</v>
      </c>
    </row>
    <row r="9" spans="1:9" s="111" customFormat="1" x14ac:dyDescent="0.2">
      <c r="A9" s="275" t="str">
        <f>'SO 01 5 Pol'!B23</f>
        <v>1.1M</v>
      </c>
      <c r="B9" s="50" t="str">
        <f>'SO 01 5 Pol'!C23</f>
        <v>Ostatní náklady</v>
      </c>
      <c r="D9" s="188"/>
      <c r="E9" s="276">
        <f>'SO 01 5 Pol'!BA26</f>
        <v>0</v>
      </c>
      <c r="F9" s="277">
        <f>'SO 01 5 Pol'!BB26</f>
        <v>0</v>
      </c>
      <c r="G9" s="277">
        <f>'SO 01 5 Pol'!BC26</f>
        <v>0</v>
      </c>
      <c r="H9" s="277">
        <f>'SO 01 5 Pol'!BD26</f>
        <v>0</v>
      </c>
      <c r="I9" s="278">
        <f>'SO 01 5 Pol'!BE26</f>
        <v>0</v>
      </c>
    </row>
    <row r="10" spans="1:9" s="111" customFormat="1" x14ac:dyDescent="0.2">
      <c r="A10" s="275" t="str">
        <f>'SO 01 5 Pol'!B27</f>
        <v>1.2D</v>
      </c>
      <c r="B10" s="50" t="str">
        <f>'SO 01 5 Pol'!C27</f>
        <v>Přístroje - dodávka</v>
      </c>
      <c r="D10" s="188"/>
      <c r="E10" s="276">
        <f>'SO 01 5 Pol'!BA59</f>
        <v>0</v>
      </c>
      <c r="F10" s="277">
        <f>'SO 01 5 Pol'!BB59</f>
        <v>0</v>
      </c>
      <c r="G10" s="277">
        <f>'SO 01 5 Pol'!BC59</f>
        <v>0</v>
      </c>
      <c r="H10" s="277">
        <f>'SO 01 5 Pol'!BD59</f>
        <v>0</v>
      </c>
      <c r="I10" s="278">
        <f>'SO 01 5 Pol'!BE59</f>
        <v>0</v>
      </c>
    </row>
    <row r="11" spans="1:9" s="111" customFormat="1" x14ac:dyDescent="0.2">
      <c r="A11" s="275" t="str">
        <f>'SO 01 5 Pol'!B60</f>
        <v>1.2M</v>
      </c>
      <c r="B11" s="50" t="str">
        <f>'SO 01 5 Pol'!C60</f>
        <v>Přístroje  - montáž</v>
      </c>
      <c r="D11" s="188"/>
      <c r="E11" s="276">
        <f>'SO 01 5 Pol'!BA92</f>
        <v>0</v>
      </c>
      <c r="F11" s="277">
        <f>'SO 01 5 Pol'!BB92</f>
        <v>0</v>
      </c>
      <c r="G11" s="277">
        <f>'SO 01 5 Pol'!BC92</f>
        <v>0</v>
      </c>
      <c r="H11" s="277">
        <f>'SO 01 5 Pol'!BD92</f>
        <v>0</v>
      </c>
      <c r="I11" s="278">
        <f>'SO 01 5 Pol'!BE92</f>
        <v>0</v>
      </c>
    </row>
    <row r="12" spans="1:9" s="111" customFormat="1" x14ac:dyDescent="0.2">
      <c r="A12" s="275" t="str">
        <f>'SO 01 5 Pol'!B93</f>
        <v>1.4D</v>
      </c>
      <c r="B12" s="50" t="str">
        <f>'SO 01 5 Pol'!C93</f>
        <v>Kabely - dodávka</v>
      </c>
      <c r="D12" s="188"/>
      <c r="E12" s="276">
        <f>'SO 01 5 Pol'!BA99</f>
        <v>0</v>
      </c>
      <c r="F12" s="277">
        <f>'SO 01 5 Pol'!BB99</f>
        <v>0</v>
      </c>
      <c r="G12" s="277">
        <f>'SO 01 5 Pol'!BC99</f>
        <v>0</v>
      </c>
      <c r="H12" s="277">
        <f>'SO 01 5 Pol'!BD99</f>
        <v>0</v>
      </c>
      <c r="I12" s="278">
        <f>'SO 01 5 Pol'!BE99</f>
        <v>0</v>
      </c>
    </row>
    <row r="13" spans="1:9" s="111" customFormat="1" x14ac:dyDescent="0.2">
      <c r="A13" s="275" t="str">
        <f>'SO 01 5 Pol'!B100</f>
        <v>1.4M</v>
      </c>
      <c r="B13" s="50" t="str">
        <f>'SO 01 5 Pol'!C100</f>
        <v>Kabyly - montáž</v>
      </c>
      <c r="D13" s="188"/>
      <c r="E13" s="276">
        <f>'SO 01 5 Pol'!BA106</f>
        <v>0</v>
      </c>
      <c r="F13" s="277">
        <f>'SO 01 5 Pol'!BB106</f>
        <v>0</v>
      </c>
      <c r="G13" s="277">
        <f>'SO 01 5 Pol'!BC106</f>
        <v>0</v>
      </c>
      <c r="H13" s="277">
        <f>'SO 01 5 Pol'!BD106</f>
        <v>0</v>
      </c>
      <c r="I13" s="278">
        <f>'SO 01 5 Pol'!BE106</f>
        <v>0</v>
      </c>
    </row>
    <row r="14" spans="1:9" s="111" customFormat="1" x14ac:dyDescent="0.2">
      <c r="A14" s="275" t="str">
        <f>'SO 01 5 Pol'!B107</f>
        <v>2.1</v>
      </c>
      <c r="B14" s="50" t="str">
        <f>'SO 01 5 Pol'!C107</f>
        <v>Řídící systém</v>
      </c>
      <c r="D14" s="188"/>
      <c r="E14" s="276">
        <f>'SO 01 5 Pol'!BA114</f>
        <v>0</v>
      </c>
      <c r="F14" s="277">
        <f>'SO 01 5 Pol'!BB114</f>
        <v>0</v>
      </c>
      <c r="G14" s="277">
        <f>'SO 01 5 Pol'!BC114</f>
        <v>0</v>
      </c>
      <c r="H14" s="277">
        <f>'SO 01 5 Pol'!BD114</f>
        <v>0</v>
      </c>
      <c r="I14" s="278">
        <f>'SO 01 5 Pol'!BE114</f>
        <v>0</v>
      </c>
    </row>
    <row r="15" spans="1:9" s="111" customFormat="1" x14ac:dyDescent="0.2">
      <c r="A15" s="275" t="str">
        <f>'SO 01 5 Pol'!B115</f>
        <v>2.2D</v>
      </c>
      <c r="B15" s="50" t="str">
        <f>'SO 01 5 Pol'!C115</f>
        <v>Přístroje - dodávka</v>
      </c>
      <c r="D15" s="188"/>
      <c r="E15" s="276">
        <f>'SO 01 5 Pol'!BA134</f>
        <v>0</v>
      </c>
      <c r="F15" s="277">
        <f>'SO 01 5 Pol'!BB134</f>
        <v>0</v>
      </c>
      <c r="G15" s="277">
        <f>'SO 01 5 Pol'!BC134</f>
        <v>0</v>
      </c>
      <c r="H15" s="277">
        <f>'SO 01 5 Pol'!BD134</f>
        <v>0</v>
      </c>
      <c r="I15" s="278">
        <f>'SO 01 5 Pol'!BE134</f>
        <v>0</v>
      </c>
    </row>
    <row r="16" spans="1:9" s="111" customFormat="1" x14ac:dyDescent="0.2">
      <c r="A16" s="275" t="str">
        <f>'SO 01 5 Pol'!B135</f>
        <v>2.2M</v>
      </c>
      <c r="B16" s="50" t="str">
        <f>'SO 01 5 Pol'!C135</f>
        <v>Přístroje - montáž</v>
      </c>
      <c r="D16" s="188"/>
      <c r="E16" s="276">
        <f>'SO 01 5 Pol'!BA154</f>
        <v>0</v>
      </c>
      <c r="F16" s="277">
        <f>'SO 01 5 Pol'!BB154</f>
        <v>0</v>
      </c>
      <c r="G16" s="277">
        <f>'SO 01 5 Pol'!BC154</f>
        <v>0</v>
      </c>
      <c r="H16" s="277">
        <f>'SO 01 5 Pol'!BD154</f>
        <v>0</v>
      </c>
      <c r="I16" s="278">
        <f>'SO 01 5 Pol'!BE154</f>
        <v>0</v>
      </c>
    </row>
    <row r="17" spans="1:57" s="111" customFormat="1" x14ac:dyDescent="0.2">
      <c r="A17" s="275" t="str">
        <f>'SO 01 5 Pol'!B155</f>
        <v>2.4</v>
      </c>
      <c r="B17" s="50" t="str">
        <f>'SO 01 5 Pol'!C155</f>
        <v>Kabely</v>
      </c>
      <c r="D17" s="188"/>
      <c r="E17" s="276">
        <f>'SO 01 5 Pol'!BA164</f>
        <v>0</v>
      </c>
      <c r="F17" s="277">
        <f>'SO 01 5 Pol'!BB164</f>
        <v>0</v>
      </c>
      <c r="G17" s="277">
        <f>'SO 01 5 Pol'!BC164</f>
        <v>0</v>
      </c>
      <c r="H17" s="277">
        <f>'SO 01 5 Pol'!BD164</f>
        <v>0</v>
      </c>
      <c r="I17" s="278">
        <f>'SO 01 5 Pol'!BE164</f>
        <v>0</v>
      </c>
    </row>
    <row r="18" spans="1:57" s="111" customFormat="1" ht="13.5" thickBot="1" x14ac:dyDescent="0.25">
      <c r="A18" s="275" t="str">
        <f>'SO 01 5 Pol'!B165</f>
        <v>3</v>
      </c>
      <c r="B18" s="50" t="str">
        <f>'SO 01 5 Pol'!C165</f>
        <v>Společné</v>
      </c>
      <c r="D18" s="188"/>
      <c r="E18" s="276">
        <f>'SO 01 5 Pol'!BA179</f>
        <v>0</v>
      </c>
      <c r="F18" s="277">
        <f>'SO 01 5 Pol'!BB179</f>
        <v>0</v>
      </c>
      <c r="G18" s="277">
        <f>'SO 01 5 Pol'!BC179</f>
        <v>0</v>
      </c>
      <c r="H18" s="277">
        <f>'SO 01 5 Pol'!BD179</f>
        <v>0</v>
      </c>
      <c r="I18" s="278">
        <f>'SO 01 5 Pol'!BE179</f>
        <v>0</v>
      </c>
    </row>
    <row r="19" spans="1:57" s="6" customFormat="1" ht="13.5" thickBot="1" x14ac:dyDescent="0.25">
      <c r="A19" s="189"/>
      <c r="B19" s="190" t="s">
        <v>72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 x14ac:dyDescent="0.2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 x14ac:dyDescent="0.25">
      <c r="A21" s="180" t="s">
        <v>73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 x14ac:dyDescent="0.25"/>
    <row r="23" spans="1:57" x14ac:dyDescent="0.2">
      <c r="A23" s="146" t="s">
        <v>74</v>
      </c>
      <c r="B23" s="147"/>
      <c r="C23" s="147"/>
      <c r="D23" s="196"/>
      <c r="E23" s="197" t="s">
        <v>75</v>
      </c>
      <c r="F23" s="198" t="s">
        <v>7</v>
      </c>
      <c r="G23" s="199" t="s">
        <v>76</v>
      </c>
      <c r="H23" s="200"/>
      <c r="I23" s="201" t="s">
        <v>75</v>
      </c>
    </row>
    <row r="24" spans="1:57" x14ac:dyDescent="0.2">
      <c r="A24" s="140" t="s">
        <v>869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870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1</v>
      </c>
    </row>
    <row r="26" spans="1:57" x14ac:dyDescent="0.2">
      <c r="A26" s="140" t="s">
        <v>871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x14ac:dyDescent="0.2">
      <c r="A27" s="140" t="s">
        <v>872</v>
      </c>
      <c r="B27" s="131"/>
      <c r="C27" s="131"/>
      <c r="D27" s="202"/>
      <c r="E27" s="203">
        <v>0</v>
      </c>
      <c r="F27" s="204">
        <v>0</v>
      </c>
      <c r="G27" s="205">
        <v>0</v>
      </c>
      <c r="H27" s="206"/>
      <c r="I27" s="207">
        <f>E27+F27*G27/100</f>
        <v>0</v>
      </c>
      <c r="BA27" s="1">
        <v>2</v>
      </c>
    </row>
    <row r="28" spans="1:57" ht="13.5" thickBot="1" x14ac:dyDescent="0.25">
      <c r="A28" s="208"/>
      <c r="B28" s="209" t="s">
        <v>77</v>
      </c>
      <c r="C28" s="210"/>
      <c r="D28" s="211"/>
      <c r="E28" s="212"/>
      <c r="F28" s="213"/>
      <c r="G28" s="213"/>
      <c r="H28" s="418">
        <f>SUM(I24:I27)</f>
        <v>0</v>
      </c>
      <c r="I28" s="419"/>
    </row>
    <row r="30" spans="1:57" x14ac:dyDescent="0.2">
      <c r="B30" s="6"/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</sheetData>
  <mergeCells count="4">
    <mergeCell ref="A1:B1"/>
    <mergeCell ref="A2:B2"/>
    <mergeCell ref="G2:I2"/>
    <mergeCell ref="H28:I2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CB252"/>
  <sheetViews>
    <sheetView showGridLines="0" showZeros="0" view="pageBreakPreview" zoomScaleNormal="100" zoomScaleSheetLayoutView="100" workbookViewId="0">
      <selection activeCell="F14" sqref="F14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2726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01 5 Rek'!H1</f>
        <v>5</v>
      </c>
      <c r="G3" s="223"/>
    </row>
    <row r="4" spans="1:80" ht="13.5" thickBot="1" x14ac:dyDescent="0.25">
      <c r="A4" s="436" t="s">
        <v>69</v>
      </c>
      <c r="B4" s="414"/>
      <c r="C4" s="176" t="s">
        <v>100</v>
      </c>
      <c r="D4" s="224"/>
      <c r="E4" s="437" t="str">
        <f>'SO 01 5 Rek'!G2</f>
        <v>Měření a regulace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ht="29.25" customHeight="1" x14ac:dyDescent="0.2">
      <c r="A7" s="233" t="s">
        <v>90</v>
      </c>
      <c r="B7" s="234" t="s">
        <v>1636</v>
      </c>
      <c r="C7" s="425" t="s">
        <v>2677</v>
      </c>
      <c r="D7" s="426"/>
      <c r="E7" s="426"/>
      <c r="F7" s="426"/>
      <c r="G7" s="427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1638</v>
      </c>
      <c r="C8" s="246" t="s">
        <v>1639</v>
      </c>
      <c r="D8" s="247" t="s">
        <v>93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16">
        <v>2</v>
      </c>
      <c r="AA8" s="216">
        <v>12</v>
      </c>
      <c r="AB8" s="216">
        <v>0</v>
      </c>
      <c r="AC8" s="216">
        <v>50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12</v>
      </c>
      <c r="CB8" s="216">
        <v>0</v>
      </c>
    </row>
    <row r="9" spans="1:80" ht="22.5" x14ac:dyDescent="0.2">
      <c r="A9" s="252"/>
      <c r="B9" s="253"/>
      <c r="C9" s="420" t="s">
        <v>1640</v>
      </c>
      <c r="D9" s="421"/>
      <c r="E9" s="421"/>
      <c r="F9" s="421"/>
      <c r="G9" s="422"/>
      <c r="I9" s="254"/>
      <c r="K9" s="254"/>
      <c r="L9" s="310" t="s">
        <v>1640</v>
      </c>
      <c r="O9" s="216">
        <v>3</v>
      </c>
    </row>
    <row r="10" spans="1:80" ht="22.5" x14ac:dyDescent="0.2">
      <c r="A10" s="244">
        <v>2</v>
      </c>
      <c r="B10" s="245" t="s">
        <v>1641</v>
      </c>
      <c r="C10" s="246" t="s">
        <v>1639</v>
      </c>
      <c r="D10" s="247" t="s">
        <v>93</v>
      </c>
      <c r="E10" s="248">
        <v>1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16">
        <v>2</v>
      </c>
      <c r="AA10" s="216">
        <v>12</v>
      </c>
      <c r="AB10" s="216">
        <v>0</v>
      </c>
      <c r="AC10" s="216">
        <v>51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12</v>
      </c>
      <c r="CB10" s="216">
        <v>0</v>
      </c>
    </row>
    <row r="11" spans="1:80" ht="22.5" x14ac:dyDescent="0.2">
      <c r="A11" s="252"/>
      <c r="B11" s="253"/>
      <c r="C11" s="420" t="s">
        <v>1640</v>
      </c>
      <c r="D11" s="421"/>
      <c r="E11" s="421"/>
      <c r="F11" s="421"/>
      <c r="G11" s="422"/>
      <c r="I11" s="254"/>
      <c r="K11" s="254"/>
      <c r="L11" s="310" t="s">
        <v>1640</v>
      </c>
      <c r="O11" s="216">
        <v>3</v>
      </c>
    </row>
    <row r="12" spans="1:80" ht="22.5" x14ac:dyDescent="0.2">
      <c r="A12" s="244">
        <v>3</v>
      </c>
      <c r="B12" s="245" t="s">
        <v>1642</v>
      </c>
      <c r="C12" s="246" t="s">
        <v>1643</v>
      </c>
      <c r="D12" s="247" t="s">
        <v>93</v>
      </c>
      <c r="E12" s="248">
        <v>1</v>
      </c>
      <c r="F12" s="248">
        <v>0</v>
      </c>
      <c r="G12" s="249">
        <f>E12*F12</f>
        <v>0</v>
      </c>
      <c r="H12" s="250">
        <v>0</v>
      </c>
      <c r="I12" s="251">
        <f>E12*H12</f>
        <v>0</v>
      </c>
      <c r="J12" s="250"/>
      <c r="K12" s="251">
        <f>E12*J12</f>
        <v>0</v>
      </c>
      <c r="O12" s="216">
        <v>2</v>
      </c>
      <c r="AA12" s="216">
        <v>12</v>
      </c>
      <c r="AB12" s="216">
        <v>0</v>
      </c>
      <c r="AC12" s="216">
        <v>94</v>
      </c>
      <c r="AZ12" s="216">
        <v>1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16">
        <v>12</v>
      </c>
      <c r="CB12" s="216">
        <v>0</v>
      </c>
    </row>
    <row r="13" spans="1:80" ht="22.5" x14ac:dyDescent="0.2">
      <c r="A13" s="252"/>
      <c r="B13" s="253"/>
      <c r="C13" s="420" t="s">
        <v>1640</v>
      </c>
      <c r="D13" s="421"/>
      <c r="E13" s="421"/>
      <c r="F13" s="421"/>
      <c r="G13" s="422"/>
      <c r="I13" s="254"/>
      <c r="K13" s="254"/>
      <c r="L13" s="310" t="s">
        <v>1640</v>
      </c>
      <c r="O13" s="216">
        <v>3</v>
      </c>
    </row>
    <row r="14" spans="1:80" ht="22.5" x14ac:dyDescent="0.2">
      <c r="A14" s="244">
        <v>4</v>
      </c>
      <c r="B14" s="245" t="s">
        <v>1644</v>
      </c>
      <c r="C14" s="246" t="s">
        <v>1643</v>
      </c>
      <c r="D14" s="247" t="s">
        <v>93</v>
      </c>
      <c r="E14" s="248">
        <v>1</v>
      </c>
      <c r="F14" s="248"/>
      <c r="G14" s="249">
        <f>E14*F14</f>
        <v>0</v>
      </c>
      <c r="H14" s="250">
        <v>0</v>
      </c>
      <c r="I14" s="251">
        <f>E14*H14</f>
        <v>0</v>
      </c>
      <c r="J14" s="250"/>
      <c r="K14" s="251">
        <f>E14*J14</f>
        <v>0</v>
      </c>
      <c r="O14" s="216">
        <v>2</v>
      </c>
      <c r="AA14" s="216">
        <v>12</v>
      </c>
      <c r="AB14" s="216">
        <v>0</v>
      </c>
      <c r="AC14" s="216">
        <v>95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12</v>
      </c>
      <c r="CB14" s="216">
        <v>0</v>
      </c>
    </row>
    <row r="15" spans="1:80" ht="22.5" x14ac:dyDescent="0.2">
      <c r="A15" s="252"/>
      <c r="B15" s="253"/>
      <c r="C15" s="420" t="s">
        <v>1640</v>
      </c>
      <c r="D15" s="421"/>
      <c r="E15" s="421"/>
      <c r="F15" s="421"/>
      <c r="G15" s="422"/>
      <c r="I15" s="254"/>
      <c r="K15" s="254"/>
      <c r="L15" s="310" t="s">
        <v>1640</v>
      </c>
      <c r="O15" s="216">
        <v>3</v>
      </c>
    </row>
    <row r="16" spans="1:80" x14ac:dyDescent="0.2">
      <c r="A16" s="259"/>
      <c r="B16" s="260" t="s">
        <v>94</v>
      </c>
      <c r="C16" s="261" t="s">
        <v>1637</v>
      </c>
      <c r="D16" s="262"/>
      <c r="E16" s="263"/>
      <c r="F16" s="264"/>
      <c r="G16" s="265">
        <f>SUM(G7:G15)</f>
        <v>0</v>
      </c>
      <c r="H16" s="266"/>
      <c r="I16" s="267">
        <f>SUM(I7:I15)</f>
        <v>0</v>
      </c>
      <c r="J16" s="266"/>
      <c r="K16" s="267">
        <f>SUM(K7:K15)</f>
        <v>0</v>
      </c>
      <c r="O16" s="216">
        <v>4</v>
      </c>
      <c r="BA16" s="268">
        <f>SUM(BA7:BA15)</f>
        <v>0</v>
      </c>
      <c r="BB16" s="268">
        <f>SUM(BB7:BB15)</f>
        <v>0</v>
      </c>
      <c r="BC16" s="268">
        <f>SUM(BC7:BC15)</f>
        <v>0</v>
      </c>
      <c r="BD16" s="268">
        <f>SUM(BD7:BD15)</f>
        <v>0</v>
      </c>
      <c r="BE16" s="268">
        <f>SUM(BE7:BE15)</f>
        <v>0</v>
      </c>
    </row>
    <row r="17" spans="1:80" x14ac:dyDescent="0.2">
      <c r="A17" s="233" t="s">
        <v>90</v>
      </c>
      <c r="B17" s="234" t="s">
        <v>1645</v>
      </c>
      <c r="C17" s="235" t="s">
        <v>1646</v>
      </c>
      <c r="D17" s="236"/>
      <c r="E17" s="237"/>
      <c r="F17" s="237"/>
      <c r="G17" s="238"/>
      <c r="H17" s="239"/>
      <c r="I17" s="240"/>
      <c r="J17" s="241"/>
      <c r="K17" s="242"/>
      <c r="O17" s="216">
        <v>1</v>
      </c>
    </row>
    <row r="18" spans="1:80" x14ac:dyDescent="0.2">
      <c r="A18" s="244">
        <v>5</v>
      </c>
      <c r="B18" s="245" t="s">
        <v>1645</v>
      </c>
      <c r="C18" s="246" t="s">
        <v>1648</v>
      </c>
      <c r="D18" s="247"/>
      <c r="E18" s="248">
        <v>0</v>
      </c>
      <c r="F18" s="248">
        <v>0</v>
      </c>
      <c r="G18" s="249">
        <f>E18*F18</f>
        <v>0</v>
      </c>
      <c r="H18" s="250">
        <v>0</v>
      </c>
      <c r="I18" s="251">
        <f>E18*H18</f>
        <v>0</v>
      </c>
      <c r="J18" s="250"/>
      <c r="K18" s="251">
        <f>E18*J18</f>
        <v>0</v>
      </c>
      <c r="O18" s="216">
        <v>2</v>
      </c>
      <c r="AA18" s="216">
        <v>12</v>
      </c>
      <c r="AB18" s="216">
        <v>0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16">
        <v>12</v>
      </c>
      <c r="CB18" s="216">
        <v>0</v>
      </c>
    </row>
    <row r="19" spans="1:80" x14ac:dyDescent="0.2">
      <c r="A19" s="244">
        <v>6</v>
      </c>
      <c r="B19" s="245" t="s">
        <v>1649</v>
      </c>
      <c r="C19" s="246" t="s">
        <v>1650</v>
      </c>
      <c r="D19" s="247" t="s">
        <v>1651</v>
      </c>
      <c r="E19" s="248">
        <v>75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/>
      <c r="K19" s="251">
        <f>E19*J19</f>
        <v>0</v>
      </c>
      <c r="O19" s="216">
        <v>2</v>
      </c>
      <c r="AA19" s="216">
        <v>12</v>
      </c>
      <c r="AB19" s="216">
        <v>0</v>
      </c>
      <c r="AC19" s="216">
        <v>4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16">
        <v>12</v>
      </c>
      <c r="CB19" s="216">
        <v>0</v>
      </c>
    </row>
    <row r="20" spans="1:80" x14ac:dyDescent="0.2">
      <c r="A20" s="244">
        <v>7</v>
      </c>
      <c r="B20" s="245" t="s">
        <v>1652</v>
      </c>
      <c r="C20" s="246" t="s">
        <v>1653</v>
      </c>
      <c r="D20" s="247" t="s">
        <v>93</v>
      </c>
      <c r="E20" s="248">
        <v>1</v>
      </c>
      <c r="F20" s="248">
        <v>0</v>
      </c>
      <c r="G20" s="249">
        <f>E20*F20</f>
        <v>0</v>
      </c>
      <c r="H20" s="250">
        <v>0</v>
      </c>
      <c r="I20" s="251">
        <f>E20*H20</f>
        <v>0</v>
      </c>
      <c r="J20" s="250"/>
      <c r="K20" s="251">
        <f>E20*J20</f>
        <v>0</v>
      </c>
      <c r="O20" s="216">
        <v>2</v>
      </c>
      <c r="AA20" s="216">
        <v>12</v>
      </c>
      <c r="AB20" s="216">
        <v>0</v>
      </c>
      <c r="AC20" s="216">
        <v>2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16">
        <v>12</v>
      </c>
      <c r="CB20" s="216">
        <v>0</v>
      </c>
    </row>
    <row r="21" spans="1:80" ht="22.5" x14ac:dyDescent="0.2">
      <c r="A21" s="244">
        <v>8</v>
      </c>
      <c r="B21" s="245" t="s">
        <v>1654</v>
      </c>
      <c r="C21" s="246" t="s">
        <v>1655</v>
      </c>
      <c r="D21" s="247" t="s">
        <v>93</v>
      </c>
      <c r="E21" s="248">
        <v>1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/>
      <c r="K21" s="251">
        <f>E21*J21</f>
        <v>0</v>
      </c>
      <c r="O21" s="216">
        <v>2</v>
      </c>
      <c r="AA21" s="216">
        <v>12</v>
      </c>
      <c r="AB21" s="216">
        <v>0</v>
      </c>
      <c r="AC21" s="216">
        <v>3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16">
        <v>12</v>
      </c>
      <c r="CB21" s="216">
        <v>0</v>
      </c>
    </row>
    <row r="22" spans="1:80" x14ac:dyDescent="0.2">
      <c r="A22" s="259"/>
      <c r="B22" s="260" t="s">
        <v>94</v>
      </c>
      <c r="C22" s="261" t="s">
        <v>1647</v>
      </c>
      <c r="D22" s="262"/>
      <c r="E22" s="263"/>
      <c r="F22" s="264"/>
      <c r="G22" s="265">
        <f>SUM(G17:G21)</f>
        <v>0</v>
      </c>
      <c r="H22" s="266"/>
      <c r="I22" s="267">
        <f>SUM(I17:I21)</f>
        <v>0</v>
      </c>
      <c r="J22" s="266"/>
      <c r="K22" s="267">
        <f>SUM(K17:K21)</f>
        <v>0</v>
      </c>
      <c r="O22" s="216">
        <v>4</v>
      </c>
      <c r="BA22" s="268">
        <f>SUM(BA17:BA21)</f>
        <v>0</v>
      </c>
      <c r="BB22" s="268">
        <f>SUM(BB17:BB21)</f>
        <v>0</v>
      </c>
      <c r="BC22" s="268">
        <f>SUM(BC17:BC21)</f>
        <v>0</v>
      </c>
      <c r="BD22" s="268">
        <f>SUM(BD17:BD21)</f>
        <v>0</v>
      </c>
      <c r="BE22" s="268">
        <f>SUM(BE17:BE21)</f>
        <v>0</v>
      </c>
    </row>
    <row r="23" spans="1:80" x14ac:dyDescent="0.2">
      <c r="A23" s="233" t="s">
        <v>90</v>
      </c>
      <c r="B23" s="234" t="s">
        <v>1656</v>
      </c>
      <c r="C23" s="235" t="s">
        <v>1618</v>
      </c>
      <c r="D23" s="236"/>
      <c r="E23" s="237"/>
      <c r="F23" s="237"/>
      <c r="G23" s="238"/>
      <c r="H23" s="239"/>
      <c r="I23" s="240"/>
      <c r="J23" s="241"/>
      <c r="K23" s="242"/>
      <c r="O23" s="216">
        <v>1</v>
      </c>
    </row>
    <row r="24" spans="1:80" x14ac:dyDescent="0.2">
      <c r="A24" s="244">
        <v>9</v>
      </c>
      <c r="B24" s="245" t="s">
        <v>1658</v>
      </c>
      <c r="C24" s="246" t="s">
        <v>1653</v>
      </c>
      <c r="D24" s="247" t="s">
        <v>93</v>
      </c>
      <c r="E24" s="248">
        <v>1</v>
      </c>
      <c r="F24" s="248">
        <v>0</v>
      </c>
      <c r="G24" s="249">
        <f>E24*F24</f>
        <v>0</v>
      </c>
      <c r="H24" s="250">
        <v>0</v>
      </c>
      <c r="I24" s="251">
        <f>E24*H24</f>
        <v>0</v>
      </c>
      <c r="J24" s="250"/>
      <c r="K24" s="251">
        <f>E24*J24</f>
        <v>0</v>
      </c>
      <c r="O24" s="216">
        <v>2</v>
      </c>
      <c r="AA24" s="216">
        <v>12</v>
      </c>
      <c r="AB24" s="216">
        <v>0</v>
      </c>
      <c r="AC24" s="216">
        <v>5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16">
        <v>12</v>
      </c>
      <c r="CB24" s="216">
        <v>0</v>
      </c>
    </row>
    <row r="25" spans="1:80" ht="22.5" x14ac:dyDescent="0.2">
      <c r="A25" s="244">
        <v>10</v>
      </c>
      <c r="B25" s="245" t="s">
        <v>1659</v>
      </c>
      <c r="C25" s="246" t="s">
        <v>1655</v>
      </c>
      <c r="D25" s="247" t="s">
        <v>93</v>
      </c>
      <c r="E25" s="248">
        <v>1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/>
      <c r="K25" s="251">
        <f>E25*J25</f>
        <v>0</v>
      </c>
      <c r="O25" s="216">
        <v>2</v>
      </c>
      <c r="AA25" s="216">
        <v>12</v>
      </c>
      <c r="AB25" s="216">
        <v>0</v>
      </c>
      <c r="AC25" s="216">
        <v>6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16">
        <v>12</v>
      </c>
      <c r="CB25" s="216">
        <v>0</v>
      </c>
    </row>
    <row r="26" spans="1:80" x14ac:dyDescent="0.2">
      <c r="A26" s="259"/>
      <c r="B26" s="260" t="s">
        <v>94</v>
      </c>
      <c r="C26" s="261" t="s">
        <v>1657</v>
      </c>
      <c r="D26" s="262"/>
      <c r="E26" s="263"/>
      <c r="F26" s="264"/>
      <c r="G26" s="265">
        <f>SUM(G23:G25)</f>
        <v>0</v>
      </c>
      <c r="H26" s="266"/>
      <c r="I26" s="267">
        <f>SUM(I23:I25)</f>
        <v>0</v>
      </c>
      <c r="J26" s="266"/>
      <c r="K26" s="267">
        <f>SUM(K23:K25)</f>
        <v>0</v>
      </c>
      <c r="O26" s="216">
        <v>4</v>
      </c>
      <c r="BA26" s="268">
        <f>SUM(BA23:BA25)</f>
        <v>0</v>
      </c>
      <c r="BB26" s="268">
        <f>SUM(BB23:BB25)</f>
        <v>0</v>
      </c>
      <c r="BC26" s="268">
        <f>SUM(BC23:BC25)</f>
        <v>0</v>
      </c>
      <c r="BD26" s="268">
        <f>SUM(BD23:BD25)</f>
        <v>0</v>
      </c>
      <c r="BE26" s="268">
        <f>SUM(BE23:BE25)</f>
        <v>0</v>
      </c>
    </row>
    <row r="27" spans="1:80" x14ac:dyDescent="0.2">
      <c r="A27" s="233" t="s">
        <v>90</v>
      </c>
      <c r="B27" s="234" t="s">
        <v>1660</v>
      </c>
      <c r="C27" s="235" t="s">
        <v>1661</v>
      </c>
      <c r="D27" s="236"/>
      <c r="E27" s="237"/>
      <c r="F27" s="237"/>
      <c r="G27" s="238"/>
      <c r="H27" s="239"/>
      <c r="I27" s="240"/>
      <c r="J27" s="241"/>
      <c r="K27" s="242"/>
      <c r="O27" s="216">
        <v>1</v>
      </c>
    </row>
    <row r="28" spans="1:80" ht="22.5" x14ac:dyDescent="0.2">
      <c r="A28" s="244">
        <v>11</v>
      </c>
      <c r="B28" s="245" t="s">
        <v>1663</v>
      </c>
      <c r="C28" s="246" t="s">
        <v>1664</v>
      </c>
      <c r="D28" s="247" t="s">
        <v>93</v>
      </c>
      <c r="E28" s="248">
        <v>2</v>
      </c>
      <c r="F28" s="248">
        <v>0</v>
      </c>
      <c r="G28" s="249">
        <f t="shared" ref="G28:G58" si="0">E28*F28</f>
        <v>0</v>
      </c>
      <c r="H28" s="250">
        <v>0</v>
      </c>
      <c r="I28" s="251">
        <f t="shared" ref="I28:I58" si="1">E28*H28</f>
        <v>0</v>
      </c>
      <c r="J28" s="250">
        <v>0</v>
      </c>
      <c r="K28" s="251">
        <f t="shared" ref="K28:K58" si="2">E28*J28</f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ref="BA28:BA58" si="3">IF(AZ28=1,G28,0)</f>
        <v>0</v>
      </c>
      <c r="BB28" s="216">
        <f t="shared" ref="BB28:BB58" si="4">IF(AZ28=2,G28,0)</f>
        <v>0</v>
      </c>
      <c r="BC28" s="216">
        <f t="shared" ref="BC28:BC58" si="5">IF(AZ28=3,G28,0)</f>
        <v>0</v>
      </c>
      <c r="BD28" s="216">
        <f t="shared" ref="BD28:BD58" si="6">IF(AZ28=4,G28,0)</f>
        <v>0</v>
      </c>
      <c r="BE28" s="216">
        <f t="shared" ref="BE28:BE58" si="7">IF(AZ28=5,G28,0)</f>
        <v>0</v>
      </c>
      <c r="CA28" s="216">
        <v>1</v>
      </c>
      <c r="CB28" s="216">
        <v>1</v>
      </c>
    </row>
    <row r="29" spans="1:80" x14ac:dyDescent="0.2">
      <c r="A29" s="244">
        <v>12</v>
      </c>
      <c r="B29" s="245" t="s">
        <v>1665</v>
      </c>
      <c r="C29" s="246" t="s">
        <v>1666</v>
      </c>
      <c r="D29" s="247" t="s">
        <v>93</v>
      </c>
      <c r="E29" s="248">
        <v>1</v>
      </c>
      <c r="F29" s="248">
        <v>0</v>
      </c>
      <c r="G29" s="249">
        <f t="shared" si="0"/>
        <v>0</v>
      </c>
      <c r="H29" s="250">
        <v>0</v>
      </c>
      <c r="I29" s="251">
        <f t="shared" si="1"/>
        <v>0</v>
      </c>
      <c r="J29" s="250">
        <v>0</v>
      </c>
      <c r="K29" s="251">
        <f t="shared" si="2"/>
        <v>0</v>
      </c>
      <c r="O29" s="216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3"/>
        <v>0</v>
      </c>
      <c r="BB29" s="216">
        <f t="shared" si="4"/>
        <v>0</v>
      </c>
      <c r="BC29" s="216">
        <f t="shared" si="5"/>
        <v>0</v>
      </c>
      <c r="BD29" s="216">
        <f t="shared" si="6"/>
        <v>0</v>
      </c>
      <c r="BE29" s="216">
        <f t="shared" si="7"/>
        <v>0</v>
      </c>
      <c r="CA29" s="216">
        <v>1</v>
      </c>
      <c r="CB29" s="216">
        <v>1</v>
      </c>
    </row>
    <row r="30" spans="1:80" x14ac:dyDescent="0.2">
      <c r="A30" s="244">
        <v>13</v>
      </c>
      <c r="B30" s="245" t="s">
        <v>1667</v>
      </c>
      <c r="C30" s="246" t="s">
        <v>1666</v>
      </c>
      <c r="D30" s="247" t="s">
        <v>93</v>
      </c>
      <c r="E30" s="248">
        <v>1</v>
      </c>
      <c r="F30" s="248">
        <v>0</v>
      </c>
      <c r="G30" s="249">
        <f t="shared" si="0"/>
        <v>0</v>
      </c>
      <c r="H30" s="250">
        <v>0</v>
      </c>
      <c r="I30" s="251">
        <f t="shared" si="1"/>
        <v>0</v>
      </c>
      <c r="J30" s="250">
        <v>0</v>
      </c>
      <c r="K30" s="251">
        <f t="shared" si="2"/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3"/>
        <v>0</v>
      </c>
      <c r="BB30" s="216">
        <f t="shared" si="4"/>
        <v>0</v>
      </c>
      <c r="BC30" s="216">
        <f t="shared" si="5"/>
        <v>0</v>
      </c>
      <c r="BD30" s="216">
        <f t="shared" si="6"/>
        <v>0</v>
      </c>
      <c r="BE30" s="216">
        <f t="shared" si="7"/>
        <v>0</v>
      </c>
      <c r="CA30" s="216">
        <v>1</v>
      </c>
      <c r="CB30" s="216">
        <v>1</v>
      </c>
    </row>
    <row r="31" spans="1:80" x14ac:dyDescent="0.2">
      <c r="A31" s="244">
        <v>14</v>
      </c>
      <c r="B31" s="245" t="s">
        <v>1667</v>
      </c>
      <c r="C31" s="246" t="s">
        <v>1666</v>
      </c>
      <c r="D31" s="247" t="s">
        <v>93</v>
      </c>
      <c r="E31" s="248">
        <v>1</v>
      </c>
      <c r="F31" s="248">
        <v>0</v>
      </c>
      <c r="G31" s="249">
        <f t="shared" si="0"/>
        <v>0</v>
      </c>
      <c r="H31" s="250">
        <v>0</v>
      </c>
      <c r="I31" s="251">
        <f t="shared" si="1"/>
        <v>0</v>
      </c>
      <c r="J31" s="250">
        <v>0</v>
      </c>
      <c r="K31" s="251">
        <f t="shared" si="2"/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3"/>
        <v>0</v>
      </c>
      <c r="BB31" s="216">
        <f t="shared" si="4"/>
        <v>0</v>
      </c>
      <c r="BC31" s="216">
        <f t="shared" si="5"/>
        <v>0</v>
      </c>
      <c r="BD31" s="216">
        <f t="shared" si="6"/>
        <v>0</v>
      </c>
      <c r="BE31" s="216">
        <f t="shared" si="7"/>
        <v>0</v>
      </c>
      <c r="CA31" s="216">
        <v>1</v>
      </c>
      <c r="CB31" s="216">
        <v>1</v>
      </c>
    </row>
    <row r="32" spans="1:80" x14ac:dyDescent="0.2">
      <c r="A32" s="244">
        <v>15</v>
      </c>
      <c r="B32" s="245" t="s">
        <v>1668</v>
      </c>
      <c r="C32" s="246" t="s">
        <v>1666</v>
      </c>
      <c r="D32" s="247" t="s">
        <v>93</v>
      </c>
      <c r="E32" s="248">
        <v>1</v>
      </c>
      <c r="F32" s="248">
        <v>0</v>
      </c>
      <c r="G32" s="249">
        <f t="shared" si="0"/>
        <v>0</v>
      </c>
      <c r="H32" s="250">
        <v>0</v>
      </c>
      <c r="I32" s="251">
        <f t="shared" si="1"/>
        <v>0</v>
      </c>
      <c r="J32" s="250">
        <v>0</v>
      </c>
      <c r="K32" s="251">
        <f t="shared" si="2"/>
        <v>0</v>
      </c>
      <c r="O32" s="216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3"/>
        <v>0</v>
      </c>
      <c r="BB32" s="216">
        <f t="shared" si="4"/>
        <v>0</v>
      </c>
      <c r="BC32" s="216">
        <f t="shared" si="5"/>
        <v>0</v>
      </c>
      <c r="BD32" s="216">
        <f t="shared" si="6"/>
        <v>0</v>
      </c>
      <c r="BE32" s="216">
        <f t="shared" si="7"/>
        <v>0</v>
      </c>
      <c r="CA32" s="216">
        <v>1</v>
      </c>
      <c r="CB32" s="216">
        <v>1</v>
      </c>
    </row>
    <row r="33" spans="1:80" x14ac:dyDescent="0.2">
      <c r="A33" s="244">
        <v>16</v>
      </c>
      <c r="B33" s="245" t="s">
        <v>1669</v>
      </c>
      <c r="C33" s="246" t="s">
        <v>1670</v>
      </c>
      <c r="D33" s="247" t="s">
        <v>93</v>
      </c>
      <c r="E33" s="248">
        <v>3</v>
      </c>
      <c r="F33" s="248">
        <v>0</v>
      </c>
      <c r="G33" s="249">
        <f t="shared" si="0"/>
        <v>0</v>
      </c>
      <c r="H33" s="250">
        <v>0</v>
      </c>
      <c r="I33" s="251">
        <f t="shared" si="1"/>
        <v>0</v>
      </c>
      <c r="J33" s="250">
        <v>0</v>
      </c>
      <c r="K33" s="251">
        <f t="shared" si="2"/>
        <v>0</v>
      </c>
      <c r="O33" s="216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 t="shared" si="3"/>
        <v>0</v>
      </c>
      <c r="BB33" s="216">
        <f t="shared" si="4"/>
        <v>0</v>
      </c>
      <c r="BC33" s="216">
        <f t="shared" si="5"/>
        <v>0</v>
      </c>
      <c r="BD33" s="216">
        <f t="shared" si="6"/>
        <v>0</v>
      </c>
      <c r="BE33" s="216">
        <f t="shared" si="7"/>
        <v>0</v>
      </c>
      <c r="CA33" s="216">
        <v>1</v>
      </c>
      <c r="CB33" s="216">
        <v>1</v>
      </c>
    </row>
    <row r="34" spans="1:80" ht="22.5" x14ac:dyDescent="0.2">
      <c r="A34" s="244">
        <v>17</v>
      </c>
      <c r="B34" s="245" t="s">
        <v>1671</v>
      </c>
      <c r="C34" s="246" t="s">
        <v>1672</v>
      </c>
      <c r="D34" s="247" t="s">
        <v>93</v>
      </c>
      <c r="E34" s="248">
        <v>4</v>
      </c>
      <c r="F34" s="248">
        <v>0</v>
      </c>
      <c r="G34" s="249">
        <f t="shared" si="0"/>
        <v>0</v>
      </c>
      <c r="H34" s="250">
        <v>0</v>
      </c>
      <c r="I34" s="251">
        <f t="shared" si="1"/>
        <v>0</v>
      </c>
      <c r="J34" s="250">
        <v>0</v>
      </c>
      <c r="K34" s="251">
        <f t="shared" si="2"/>
        <v>0</v>
      </c>
      <c r="O34" s="216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 t="shared" si="3"/>
        <v>0</v>
      </c>
      <c r="BB34" s="216">
        <f t="shared" si="4"/>
        <v>0</v>
      </c>
      <c r="BC34" s="216">
        <f t="shared" si="5"/>
        <v>0</v>
      </c>
      <c r="BD34" s="216">
        <f t="shared" si="6"/>
        <v>0</v>
      </c>
      <c r="BE34" s="216">
        <f t="shared" si="7"/>
        <v>0</v>
      </c>
      <c r="CA34" s="216">
        <v>1</v>
      </c>
      <c r="CB34" s="216">
        <v>1</v>
      </c>
    </row>
    <row r="35" spans="1:80" ht="22.5" x14ac:dyDescent="0.2">
      <c r="A35" s="244">
        <v>18</v>
      </c>
      <c r="B35" s="245" t="s">
        <v>1673</v>
      </c>
      <c r="C35" s="246" t="s">
        <v>1672</v>
      </c>
      <c r="D35" s="247" t="s">
        <v>93</v>
      </c>
      <c r="E35" s="248">
        <v>7</v>
      </c>
      <c r="F35" s="248">
        <v>0</v>
      </c>
      <c r="G35" s="249">
        <f t="shared" si="0"/>
        <v>0</v>
      </c>
      <c r="H35" s="250">
        <v>0</v>
      </c>
      <c r="I35" s="251">
        <f t="shared" si="1"/>
        <v>0</v>
      </c>
      <c r="J35" s="250">
        <v>0</v>
      </c>
      <c r="K35" s="251">
        <f t="shared" si="2"/>
        <v>0</v>
      </c>
      <c r="O35" s="216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 t="shared" si="3"/>
        <v>0</v>
      </c>
      <c r="BB35" s="216">
        <f t="shared" si="4"/>
        <v>0</v>
      </c>
      <c r="BC35" s="216">
        <f t="shared" si="5"/>
        <v>0</v>
      </c>
      <c r="BD35" s="216">
        <f t="shared" si="6"/>
        <v>0</v>
      </c>
      <c r="BE35" s="216">
        <f t="shared" si="7"/>
        <v>0</v>
      </c>
      <c r="CA35" s="216">
        <v>1</v>
      </c>
      <c r="CB35" s="216">
        <v>1</v>
      </c>
    </row>
    <row r="36" spans="1:80" x14ac:dyDescent="0.2">
      <c r="A36" s="244">
        <v>19</v>
      </c>
      <c r="B36" s="245" t="s">
        <v>1674</v>
      </c>
      <c r="C36" s="246" t="s">
        <v>1675</v>
      </c>
      <c r="D36" s="247" t="s">
        <v>93</v>
      </c>
      <c r="E36" s="248">
        <v>1</v>
      </c>
      <c r="F36" s="248">
        <v>0</v>
      </c>
      <c r="G36" s="249">
        <f t="shared" si="0"/>
        <v>0</v>
      </c>
      <c r="H36" s="250">
        <v>0</v>
      </c>
      <c r="I36" s="251">
        <f t="shared" si="1"/>
        <v>0</v>
      </c>
      <c r="J36" s="250"/>
      <c r="K36" s="251">
        <f t="shared" si="2"/>
        <v>0</v>
      </c>
      <c r="O36" s="216">
        <v>2</v>
      </c>
      <c r="AA36" s="216">
        <v>12</v>
      </c>
      <c r="AB36" s="216">
        <v>0</v>
      </c>
      <c r="AC36" s="216">
        <v>17</v>
      </c>
      <c r="AZ36" s="216">
        <v>1</v>
      </c>
      <c r="BA36" s="216">
        <f t="shared" si="3"/>
        <v>0</v>
      </c>
      <c r="BB36" s="216">
        <f t="shared" si="4"/>
        <v>0</v>
      </c>
      <c r="BC36" s="216">
        <f t="shared" si="5"/>
        <v>0</v>
      </c>
      <c r="BD36" s="216">
        <f t="shared" si="6"/>
        <v>0</v>
      </c>
      <c r="BE36" s="216">
        <f t="shared" si="7"/>
        <v>0</v>
      </c>
      <c r="CA36" s="216">
        <v>12</v>
      </c>
      <c r="CB36" s="216">
        <v>0</v>
      </c>
    </row>
    <row r="37" spans="1:80" x14ac:dyDescent="0.2">
      <c r="A37" s="244">
        <v>20</v>
      </c>
      <c r="B37" s="245" t="s">
        <v>1676</v>
      </c>
      <c r="C37" s="246" t="s">
        <v>1677</v>
      </c>
      <c r="D37" s="247" t="s">
        <v>93</v>
      </c>
      <c r="E37" s="248">
        <v>1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16">
        <v>2</v>
      </c>
      <c r="AA37" s="216">
        <v>12</v>
      </c>
      <c r="AB37" s="216">
        <v>0</v>
      </c>
      <c r="AC37" s="216">
        <v>18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16">
        <v>12</v>
      </c>
      <c r="CB37" s="216">
        <v>0</v>
      </c>
    </row>
    <row r="38" spans="1:80" x14ac:dyDescent="0.2">
      <c r="A38" s="244">
        <v>21</v>
      </c>
      <c r="B38" s="245" t="s">
        <v>1678</v>
      </c>
      <c r="C38" s="246" t="s">
        <v>1679</v>
      </c>
      <c r="D38" s="247" t="s">
        <v>93</v>
      </c>
      <c r="E38" s="248">
        <v>1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16">
        <v>2</v>
      </c>
      <c r="AA38" s="216">
        <v>12</v>
      </c>
      <c r="AB38" s="216">
        <v>0</v>
      </c>
      <c r="AC38" s="216">
        <v>19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16">
        <v>12</v>
      </c>
      <c r="CB38" s="216">
        <v>0</v>
      </c>
    </row>
    <row r="39" spans="1:80" x14ac:dyDescent="0.2">
      <c r="A39" s="244">
        <v>22</v>
      </c>
      <c r="B39" s="245" t="s">
        <v>1680</v>
      </c>
      <c r="C39" s="246" t="s">
        <v>1681</v>
      </c>
      <c r="D39" s="247" t="s">
        <v>93</v>
      </c>
      <c r="E39" s="248">
        <v>1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16">
        <v>2</v>
      </c>
      <c r="AA39" s="216">
        <v>12</v>
      </c>
      <c r="AB39" s="216">
        <v>0</v>
      </c>
      <c r="AC39" s="216">
        <v>16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16">
        <v>12</v>
      </c>
      <c r="CB39" s="216">
        <v>0</v>
      </c>
    </row>
    <row r="40" spans="1:80" x14ac:dyDescent="0.2">
      <c r="A40" s="244">
        <v>23</v>
      </c>
      <c r="B40" s="245" t="s">
        <v>1682</v>
      </c>
      <c r="C40" s="246" t="s">
        <v>1683</v>
      </c>
      <c r="D40" s="247" t="s">
        <v>93</v>
      </c>
      <c r="E40" s="248">
        <v>1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16">
        <v>2</v>
      </c>
      <c r="AA40" s="216">
        <v>12</v>
      </c>
      <c r="AB40" s="216">
        <v>0</v>
      </c>
      <c r="AC40" s="216">
        <v>13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16">
        <v>12</v>
      </c>
      <c r="CB40" s="216">
        <v>0</v>
      </c>
    </row>
    <row r="41" spans="1:80" x14ac:dyDescent="0.2">
      <c r="A41" s="244">
        <v>24</v>
      </c>
      <c r="B41" s="245" t="s">
        <v>1684</v>
      </c>
      <c r="C41" s="246" t="s">
        <v>1685</v>
      </c>
      <c r="D41" s="247" t="s">
        <v>93</v>
      </c>
      <c r="E41" s="248">
        <v>3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16">
        <v>2</v>
      </c>
      <c r="AA41" s="216">
        <v>12</v>
      </c>
      <c r="AB41" s="216">
        <v>0</v>
      </c>
      <c r="AC41" s="216">
        <v>14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16">
        <v>12</v>
      </c>
      <c r="CB41" s="216">
        <v>0</v>
      </c>
    </row>
    <row r="42" spans="1:80" x14ac:dyDescent="0.2">
      <c r="A42" s="244">
        <v>25</v>
      </c>
      <c r="B42" s="245" t="s">
        <v>1686</v>
      </c>
      <c r="C42" s="246" t="s">
        <v>1687</v>
      </c>
      <c r="D42" s="247" t="s">
        <v>93</v>
      </c>
      <c r="E42" s="248">
        <v>1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16">
        <v>2</v>
      </c>
      <c r="AA42" s="216">
        <v>12</v>
      </c>
      <c r="AB42" s="216">
        <v>0</v>
      </c>
      <c r="AC42" s="216">
        <v>15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16">
        <v>12</v>
      </c>
      <c r="CB42" s="216">
        <v>0</v>
      </c>
    </row>
    <row r="43" spans="1:80" x14ac:dyDescent="0.2">
      <c r="A43" s="244">
        <v>26</v>
      </c>
      <c r="B43" s="245" t="s">
        <v>1688</v>
      </c>
      <c r="C43" s="246" t="s">
        <v>1689</v>
      </c>
      <c r="D43" s="247" t="s">
        <v>93</v>
      </c>
      <c r="E43" s="248">
        <v>1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16">
        <v>2</v>
      </c>
      <c r="AA43" s="216">
        <v>12</v>
      </c>
      <c r="AB43" s="216">
        <v>0</v>
      </c>
      <c r="AC43" s="216">
        <v>7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16">
        <v>12</v>
      </c>
      <c r="CB43" s="216">
        <v>0</v>
      </c>
    </row>
    <row r="44" spans="1:80" x14ac:dyDescent="0.2">
      <c r="A44" s="244">
        <v>27</v>
      </c>
      <c r="B44" s="245" t="s">
        <v>1690</v>
      </c>
      <c r="C44" s="246" t="s">
        <v>1691</v>
      </c>
      <c r="D44" s="247" t="s">
        <v>93</v>
      </c>
      <c r="E44" s="248">
        <v>1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16">
        <v>2</v>
      </c>
      <c r="AA44" s="216">
        <v>12</v>
      </c>
      <c r="AB44" s="216">
        <v>0</v>
      </c>
      <c r="AC44" s="216">
        <v>8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16">
        <v>12</v>
      </c>
      <c r="CB44" s="216">
        <v>0</v>
      </c>
    </row>
    <row r="45" spans="1:80" x14ac:dyDescent="0.2">
      <c r="A45" s="244">
        <v>28</v>
      </c>
      <c r="B45" s="245" t="s">
        <v>1692</v>
      </c>
      <c r="C45" s="246" t="s">
        <v>1693</v>
      </c>
      <c r="D45" s="247" t="s">
        <v>93</v>
      </c>
      <c r="E45" s="248">
        <v>1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16">
        <v>2</v>
      </c>
      <c r="AA45" s="216">
        <v>12</v>
      </c>
      <c r="AB45" s="216">
        <v>0</v>
      </c>
      <c r="AC45" s="216">
        <v>9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16">
        <v>12</v>
      </c>
      <c r="CB45" s="216">
        <v>0</v>
      </c>
    </row>
    <row r="46" spans="1:80" x14ac:dyDescent="0.2">
      <c r="A46" s="244">
        <v>29</v>
      </c>
      <c r="B46" s="245" t="s">
        <v>1694</v>
      </c>
      <c r="C46" s="246" t="s">
        <v>1693</v>
      </c>
      <c r="D46" s="247" t="s">
        <v>93</v>
      </c>
      <c r="E46" s="248">
        <v>1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16">
        <v>2</v>
      </c>
      <c r="AA46" s="216">
        <v>12</v>
      </c>
      <c r="AB46" s="216">
        <v>0</v>
      </c>
      <c r="AC46" s="216">
        <v>10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16">
        <v>12</v>
      </c>
      <c r="CB46" s="216">
        <v>0</v>
      </c>
    </row>
    <row r="47" spans="1:80" x14ac:dyDescent="0.2">
      <c r="A47" s="244">
        <v>30</v>
      </c>
      <c r="B47" s="245" t="s">
        <v>1695</v>
      </c>
      <c r="C47" s="246" t="s">
        <v>1693</v>
      </c>
      <c r="D47" s="247" t="s">
        <v>93</v>
      </c>
      <c r="E47" s="248">
        <v>1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16">
        <v>2</v>
      </c>
      <c r="AA47" s="216">
        <v>12</v>
      </c>
      <c r="AB47" s="216">
        <v>0</v>
      </c>
      <c r="AC47" s="216">
        <v>11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16">
        <v>12</v>
      </c>
      <c r="CB47" s="216">
        <v>0</v>
      </c>
    </row>
    <row r="48" spans="1:80" x14ac:dyDescent="0.2">
      <c r="A48" s="244">
        <v>31</v>
      </c>
      <c r="B48" s="245" t="s">
        <v>1696</v>
      </c>
      <c r="C48" s="246" t="s">
        <v>1691</v>
      </c>
      <c r="D48" s="247" t="s">
        <v>93</v>
      </c>
      <c r="E48" s="248">
        <v>1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16">
        <v>2</v>
      </c>
      <c r="AA48" s="216">
        <v>12</v>
      </c>
      <c r="AB48" s="216">
        <v>0</v>
      </c>
      <c r="AC48" s="216">
        <v>12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16">
        <v>12</v>
      </c>
      <c r="CB48" s="216">
        <v>0</v>
      </c>
    </row>
    <row r="49" spans="1:80" ht="22.5" x14ac:dyDescent="0.2">
      <c r="A49" s="244">
        <v>32</v>
      </c>
      <c r="B49" s="245" t="s">
        <v>1697</v>
      </c>
      <c r="C49" s="246" t="s">
        <v>1698</v>
      </c>
      <c r="D49" s="247" t="s">
        <v>93</v>
      </c>
      <c r="E49" s="248">
        <v>1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16">
        <v>2</v>
      </c>
      <c r="AA49" s="216">
        <v>12</v>
      </c>
      <c r="AB49" s="216">
        <v>0</v>
      </c>
      <c r="AC49" s="216">
        <v>20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16">
        <v>12</v>
      </c>
      <c r="CB49" s="216">
        <v>0</v>
      </c>
    </row>
    <row r="50" spans="1:80" ht="22.5" x14ac:dyDescent="0.2">
      <c r="A50" s="244">
        <v>33</v>
      </c>
      <c r="B50" s="245" t="s">
        <v>1699</v>
      </c>
      <c r="C50" s="246" t="s">
        <v>1700</v>
      </c>
      <c r="D50" s="247" t="s">
        <v>93</v>
      </c>
      <c r="E50" s="248">
        <v>1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16">
        <v>2</v>
      </c>
      <c r="AA50" s="216">
        <v>12</v>
      </c>
      <c r="AB50" s="216">
        <v>0</v>
      </c>
      <c r="AC50" s="216">
        <v>21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16">
        <v>12</v>
      </c>
      <c r="CB50" s="216">
        <v>0</v>
      </c>
    </row>
    <row r="51" spans="1:80" ht="22.5" x14ac:dyDescent="0.2">
      <c r="A51" s="244">
        <v>34</v>
      </c>
      <c r="B51" s="245" t="s">
        <v>1701</v>
      </c>
      <c r="C51" s="246" t="s">
        <v>1698</v>
      </c>
      <c r="D51" s="247" t="s">
        <v>93</v>
      </c>
      <c r="E51" s="248">
        <v>1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16">
        <v>2</v>
      </c>
      <c r="AA51" s="216">
        <v>12</v>
      </c>
      <c r="AB51" s="216">
        <v>0</v>
      </c>
      <c r="AC51" s="216">
        <v>22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16">
        <v>12</v>
      </c>
      <c r="CB51" s="216">
        <v>0</v>
      </c>
    </row>
    <row r="52" spans="1:80" x14ac:dyDescent="0.2">
      <c r="A52" s="244">
        <v>35</v>
      </c>
      <c r="B52" s="245" t="s">
        <v>1702</v>
      </c>
      <c r="C52" s="246" t="s">
        <v>1703</v>
      </c>
      <c r="D52" s="247" t="s">
        <v>93</v>
      </c>
      <c r="E52" s="248">
        <v>1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16">
        <v>2</v>
      </c>
      <c r="AA52" s="216">
        <v>12</v>
      </c>
      <c r="AB52" s="216">
        <v>0</v>
      </c>
      <c r="AC52" s="216">
        <v>23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16">
        <v>12</v>
      </c>
      <c r="CB52" s="216">
        <v>0</v>
      </c>
    </row>
    <row r="53" spans="1:80" x14ac:dyDescent="0.2">
      <c r="A53" s="244">
        <v>36</v>
      </c>
      <c r="B53" s="245" t="s">
        <v>1704</v>
      </c>
      <c r="C53" s="246" t="s">
        <v>1705</v>
      </c>
      <c r="D53" s="247" t="s">
        <v>93</v>
      </c>
      <c r="E53" s="248">
        <v>1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16">
        <v>2</v>
      </c>
      <c r="AA53" s="216">
        <v>12</v>
      </c>
      <c r="AB53" s="216">
        <v>0</v>
      </c>
      <c r="AC53" s="216">
        <v>24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16">
        <v>12</v>
      </c>
      <c r="CB53" s="216">
        <v>0</v>
      </c>
    </row>
    <row r="54" spans="1:80" x14ac:dyDescent="0.2">
      <c r="A54" s="244">
        <v>37</v>
      </c>
      <c r="B54" s="245" t="s">
        <v>1706</v>
      </c>
      <c r="C54" s="246" t="s">
        <v>1705</v>
      </c>
      <c r="D54" s="247" t="s">
        <v>93</v>
      </c>
      <c r="E54" s="248">
        <v>1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16">
        <v>2</v>
      </c>
      <c r="AA54" s="216">
        <v>12</v>
      </c>
      <c r="AB54" s="216">
        <v>0</v>
      </c>
      <c r="AC54" s="216">
        <v>25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16">
        <v>12</v>
      </c>
      <c r="CB54" s="216">
        <v>0</v>
      </c>
    </row>
    <row r="55" spans="1:80" ht="22.5" x14ac:dyDescent="0.2">
      <c r="A55" s="244">
        <v>38</v>
      </c>
      <c r="B55" s="245" t="s">
        <v>1707</v>
      </c>
      <c r="C55" s="246" t="s">
        <v>1672</v>
      </c>
      <c r="D55" s="247" t="s">
        <v>93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16">
        <v>2</v>
      </c>
      <c r="AA55" s="216">
        <v>12</v>
      </c>
      <c r="AB55" s="216">
        <v>0</v>
      </c>
      <c r="AC55" s="216">
        <v>26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16">
        <v>12</v>
      </c>
      <c r="CB55" s="216">
        <v>0</v>
      </c>
    </row>
    <row r="56" spans="1:80" x14ac:dyDescent="0.2">
      <c r="A56" s="244">
        <v>39</v>
      </c>
      <c r="B56" s="245" t="s">
        <v>1708</v>
      </c>
      <c r="C56" s="246" t="s">
        <v>1709</v>
      </c>
      <c r="D56" s="247" t="s">
        <v>93</v>
      </c>
      <c r="E56" s="248">
        <v>3</v>
      </c>
      <c r="F56" s="248">
        <v>0</v>
      </c>
      <c r="G56" s="249">
        <f t="shared" si="0"/>
        <v>0</v>
      </c>
      <c r="H56" s="250">
        <v>0</v>
      </c>
      <c r="I56" s="251">
        <f t="shared" si="1"/>
        <v>0</v>
      </c>
      <c r="J56" s="250"/>
      <c r="K56" s="251">
        <f t="shared" si="2"/>
        <v>0</v>
      </c>
      <c r="O56" s="216">
        <v>2</v>
      </c>
      <c r="AA56" s="216">
        <v>12</v>
      </c>
      <c r="AB56" s="216">
        <v>0</v>
      </c>
      <c r="AC56" s="216">
        <v>27</v>
      </c>
      <c r="AZ56" s="216">
        <v>1</v>
      </c>
      <c r="BA56" s="216">
        <f t="shared" si="3"/>
        <v>0</v>
      </c>
      <c r="BB56" s="216">
        <f t="shared" si="4"/>
        <v>0</v>
      </c>
      <c r="BC56" s="216">
        <f t="shared" si="5"/>
        <v>0</v>
      </c>
      <c r="BD56" s="216">
        <f t="shared" si="6"/>
        <v>0</v>
      </c>
      <c r="BE56" s="216">
        <f t="shared" si="7"/>
        <v>0</v>
      </c>
      <c r="CA56" s="216">
        <v>12</v>
      </c>
      <c r="CB56" s="216">
        <v>0</v>
      </c>
    </row>
    <row r="57" spans="1:80" x14ac:dyDescent="0.2">
      <c r="A57" s="244">
        <v>40</v>
      </c>
      <c r="B57" s="245" t="s">
        <v>1710</v>
      </c>
      <c r="C57" s="246" t="s">
        <v>1711</v>
      </c>
      <c r="D57" s="247" t="s">
        <v>93</v>
      </c>
      <c r="E57" s="248">
        <v>7</v>
      </c>
      <c r="F57" s="248">
        <v>0</v>
      </c>
      <c r="G57" s="249">
        <f t="shared" si="0"/>
        <v>0</v>
      </c>
      <c r="H57" s="250">
        <v>0</v>
      </c>
      <c r="I57" s="251">
        <f t="shared" si="1"/>
        <v>0</v>
      </c>
      <c r="J57" s="250"/>
      <c r="K57" s="251">
        <f t="shared" si="2"/>
        <v>0</v>
      </c>
      <c r="O57" s="216">
        <v>2</v>
      </c>
      <c r="AA57" s="216">
        <v>3</v>
      </c>
      <c r="AB57" s="216">
        <v>1</v>
      </c>
      <c r="AC57" s="216" t="s">
        <v>1710</v>
      </c>
      <c r="AZ57" s="216">
        <v>1</v>
      </c>
      <c r="BA57" s="216">
        <f t="shared" si="3"/>
        <v>0</v>
      </c>
      <c r="BB57" s="216">
        <f t="shared" si="4"/>
        <v>0</v>
      </c>
      <c r="BC57" s="216">
        <f t="shared" si="5"/>
        <v>0</v>
      </c>
      <c r="BD57" s="216">
        <f t="shared" si="6"/>
        <v>0</v>
      </c>
      <c r="BE57" s="216">
        <f t="shared" si="7"/>
        <v>0</v>
      </c>
      <c r="CA57" s="216">
        <v>3</v>
      </c>
      <c r="CB57" s="216">
        <v>1</v>
      </c>
    </row>
    <row r="58" spans="1:80" x14ac:dyDescent="0.2">
      <c r="A58" s="244">
        <v>41</v>
      </c>
      <c r="B58" s="245" t="s">
        <v>1712</v>
      </c>
      <c r="C58" s="246" t="s">
        <v>1709</v>
      </c>
      <c r="D58" s="247" t="s">
        <v>93</v>
      </c>
      <c r="E58" s="248">
        <v>5</v>
      </c>
      <c r="F58" s="248">
        <v>0</v>
      </c>
      <c r="G58" s="249">
        <f t="shared" si="0"/>
        <v>0</v>
      </c>
      <c r="H58" s="250">
        <v>0</v>
      </c>
      <c r="I58" s="251">
        <f t="shared" si="1"/>
        <v>0</v>
      </c>
      <c r="J58" s="250"/>
      <c r="K58" s="251">
        <f t="shared" si="2"/>
        <v>0</v>
      </c>
      <c r="O58" s="216">
        <v>2</v>
      </c>
      <c r="AA58" s="216">
        <v>3</v>
      </c>
      <c r="AB58" s="216">
        <v>1</v>
      </c>
      <c r="AC58" s="216" t="s">
        <v>1712</v>
      </c>
      <c r="AZ58" s="216">
        <v>1</v>
      </c>
      <c r="BA58" s="216">
        <f t="shared" si="3"/>
        <v>0</v>
      </c>
      <c r="BB58" s="216">
        <f t="shared" si="4"/>
        <v>0</v>
      </c>
      <c r="BC58" s="216">
        <f t="shared" si="5"/>
        <v>0</v>
      </c>
      <c r="BD58" s="216">
        <f t="shared" si="6"/>
        <v>0</v>
      </c>
      <c r="BE58" s="216">
        <f t="shared" si="7"/>
        <v>0</v>
      </c>
      <c r="CA58" s="216">
        <v>3</v>
      </c>
      <c r="CB58" s="216">
        <v>1</v>
      </c>
    </row>
    <row r="59" spans="1:80" x14ac:dyDescent="0.2">
      <c r="A59" s="259"/>
      <c r="B59" s="260" t="s">
        <v>94</v>
      </c>
      <c r="C59" s="261" t="s">
        <v>1662</v>
      </c>
      <c r="D59" s="262"/>
      <c r="E59" s="263"/>
      <c r="F59" s="264"/>
      <c r="G59" s="265">
        <f>SUM(G27:G58)</f>
        <v>0</v>
      </c>
      <c r="H59" s="266"/>
      <c r="I59" s="267">
        <f>SUM(I27:I58)</f>
        <v>0</v>
      </c>
      <c r="J59" s="266"/>
      <c r="K59" s="267">
        <f>SUM(K27:K58)</f>
        <v>0</v>
      </c>
      <c r="O59" s="216">
        <v>4</v>
      </c>
      <c r="BA59" s="268">
        <f>SUM(BA27:BA58)</f>
        <v>0</v>
      </c>
      <c r="BB59" s="268">
        <f>SUM(BB27:BB58)</f>
        <v>0</v>
      </c>
      <c r="BC59" s="268">
        <f>SUM(BC27:BC58)</f>
        <v>0</v>
      </c>
      <c r="BD59" s="268">
        <f>SUM(BD27:BD58)</f>
        <v>0</v>
      </c>
      <c r="BE59" s="268">
        <f>SUM(BE27:BE58)</f>
        <v>0</v>
      </c>
    </row>
    <row r="60" spans="1:80" x14ac:dyDescent="0.2">
      <c r="A60" s="233" t="s">
        <v>90</v>
      </c>
      <c r="B60" s="234" t="s">
        <v>1713</v>
      </c>
      <c r="C60" s="235" t="s">
        <v>1714</v>
      </c>
      <c r="D60" s="236"/>
      <c r="E60" s="237"/>
      <c r="F60" s="237"/>
      <c r="G60" s="238"/>
      <c r="H60" s="239"/>
      <c r="I60" s="240"/>
      <c r="J60" s="241"/>
      <c r="K60" s="242"/>
      <c r="O60" s="216">
        <v>1</v>
      </c>
    </row>
    <row r="61" spans="1:80" ht="22.5" x14ac:dyDescent="0.2">
      <c r="A61" s="244">
        <v>42</v>
      </c>
      <c r="B61" s="245" t="s">
        <v>1716</v>
      </c>
      <c r="C61" s="246" t="s">
        <v>1664</v>
      </c>
      <c r="D61" s="247" t="s">
        <v>93</v>
      </c>
      <c r="E61" s="248">
        <v>2</v>
      </c>
      <c r="F61" s="248">
        <v>0</v>
      </c>
      <c r="G61" s="249">
        <f t="shared" ref="G61:G91" si="8">E61*F61</f>
        <v>0</v>
      </c>
      <c r="H61" s="250">
        <v>0</v>
      </c>
      <c r="I61" s="251">
        <f t="shared" ref="I61:I91" si="9">E61*H61</f>
        <v>0</v>
      </c>
      <c r="J61" s="250">
        <v>0</v>
      </c>
      <c r="K61" s="251">
        <f t="shared" ref="K61:K91" si="10">E61*J61</f>
        <v>0</v>
      </c>
      <c r="O61" s="216">
        <v>2</v>
      </c>
      <c r="AA61" s="216">
        <v>1</v>
      </c>
      <c r="AB61" s="216">
        <v>1</v>
      </c>
      <c r="AC61" s="216">
        <v>1</v>
      </c>
      <c r="AZ61" s="216">
        <v>1</v>
      </c>
      <c r="BA61" s="216">
        <f t="shared" ref="BA61:BA91" si="11">IF(AZ61=1,G61,0)</f>
        <v>0</v>
      </c>
      <c r="BB61" s="216">
        <f t="shared" ref="BB61:BB91" si="12">IF(AZ61=2,G61,0)</f>
        <v>0</v>
      </c>
      <c r="BC61" s="216">
        <f t="shared" ref="BC61:BC91" si="13">IF(AZ61=3,G61,0)</f>
        <v>0</v>
      </c>
      <c r="BD61" s="216">
        <f t="shared" ref="BD61:BD91" si="14">IF(AZ61=4,G61,0)</f>
        <v>0</v>
      </c>
      <c r="BE61" s="216">
        <f t="shared" ref="BE61:BE91" si="15">IF(AZ61=5,G61,0)</f>
        <v>0</v>
      </c>
      <c r="CA61" s="216">
        <v>1</v>
      </c>
      <c r="CB61" s="216">
        <v>1</v>
      </c>
    </row>
    <row r="62" spans="1:80" x14ac:dyDescent="0.2">
      <c r="A62" s="244">
        <v>43</v>
      </c>
      <c r="B62" s="245" t="s">
        <v>1717</v>
      </c>
      <c r="C62" s="246" t="s">
        <v>1666</v>
      </c>
      <c r="D62" s="247" t="s">
        <v>93</v>
      </c>
      <c r="E62" s="248">
        <v>1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>
        <v>0</v>
      </c>
      <c r="K62" s="251">
        <f t="shared" si="10"/>
        <v>0</v>
      </c>
      <c r="O62" s="216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16">
        <v>1</v>
      </c>
      <c r="CB62" s="216">
        <v>1</v>
      </c>
    </row>
    <row r="63" spans="1:80" x14ac:dyDescent="0.2">
      <c r="A63" s="244">
        <v>44</v>
      </c>
      <c r="B63" s="245" t="s">
        <v>1718</v>
      </c>
      <c r="C63" s="246" t="s">
        <v>1666</v>
      </c>
      <c r="D63" s="247" t="s">
        <v>93</v>
      </c>
      <c r="E63" s="248">
        <v>1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>
        <v>0</v>
      </c>
      <c r="K63" s="251">
        <f t="shared" si="10"/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16">
        <v>1</v>
      </c>
      <c r="CB63" s="216">
        <v>1</v>
      </c>
    </row>
    <row r="64" spans="1:80" x14ac:dyDescent="0.2">
      <c r="A64" s="244">
        <v>45</v>
      </c>
      <c r="B64" s="245" t="s">
        <v>1719</v>
      </c>
      <c r="C64" s="246" t="s">
        <v>1666</v>
      </c>
      <c r="D64" s="247" t="s">
        <v>93</v>
      </c>
      <c r="E64" s="248">
        <v>1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>
        <v>0</v>
      </c>
      <c r="K64" s="251">
        <f t="shared" si="10"/>
        <v>0</v>
      </c>
      <c r="O64" s="216">
        <v>2</v>
      </c>
      <c r="AA64" s="216">
        <v>1</v>
      </c>
      <c r="AB64" s="216">
        <v>1</v>
      </c>
      <c r="AC64" s="216">
        <v>1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16">
        <v>1</v>
      </c>
      <c r="CB64" s="216">
        <v>1</v>
      </c>
    </row>
    <row r="65" spans="1:80" x14ac:dyDescent="0.2">
      <c r="A65" s="244">
        <v>46</v>
      </c>
      <c r="B65" s="245" t="s">
        <v>1720</v>
      </c>
      <c r="C65" s="246" t="s">
        <v>1666</v>
      </c>
      <c r="D65" s="247" t="s">
        <v>93</v>
      </c>
      <c r="E65" s="248">
        <v>1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>
        <v>0</v>
      </c>
      <c r="K65" s="251">
        <f t="shared" si="10"/>
        <v>0</v>
      </c>
      <c r="O65" s="216">
        <v>2</v>
      </c>
      <c r="AA65" s="216">
        <v>1</v>
      </c>
      <c r="AB65" s="216">
        <v>1</v>
      </c>
      <c r="AC65" s="216">
        <v>1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16">
        <v>1</v>
      </c>
      <c r="CB65" s="216">
        <v>1</v>
      </c>
    </row>
    <row r="66" spans="1:80" x14ac:dyDescent="0.2">
      <c r="A66" s="244">
        <v>47</v>
      </c>
      <c r="B66" s="245" t="s">
        <v>1721</v>
      </c>
      <c r="C66" s="246" t="s">
        <v>1670</v>
      </c>
      <c r="D66" s="247" t="s">
        <v>93</v>
      </c>
      <c r="E66" s="248">
        <v>3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>
        <v>0</v>
      </c>
      <c r="K66" s="251">
        <f t="shared" si="10"/>
        <v>0</v>
      </c>
      <c r="O66" s="216">
        <v>2</v>
      </c>
      <c r="AA66" s="216">
        <v>1</v>
      </c>
      <c r="AB66" s="216">
        <v>1</v>
      </c>
      <c r="AC66" s="216">
        <v>1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16">
        <v>1</v>
      </c>
      <c r="CB66" s="216">
        <v>1</v>
      </c>
    </row>
    <row r="67" spans="1:80" ht="22.5" x14ac:dyDescent="0.2">
      <c r="A67" s="244">
        <v>48</v>
      </c>
      <c r="B67" s="245" t="s">
        <v>1722</v>
      </c>
      <c r="C67" s="246" t="s">
        <v>1672</v>
      </c>
      <c r="D67" s="247" t="s">
        <v>93</v>
      </c>
      <c r="E67" s="248">
        <v>4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>
        <v>0</v>
      </c>
      <c r="K67" s="251">
        <f t="shared" si="10"/>
        <v>0</v>
      </c>
      <c r="O67" s="216">
        <v>2</v>
      </c>
      <c r="AA67" s="216">
        <v>1</v>
      </c>
      <c r="AB67" s="216">
        <v>1</v>
      </c>
      <c r="AC67" s="216">
        <v>1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16">
        <v>1</v>
      </c>
      <c r="CB67" s="216">
        <v>1</v>
      </c>
    </row>
    <row r="68" spans="1:80" ht="22.5" x14ac:dyDescent="0.2">
      <c r="A68" s="244">
        <v>49</v>
      </c>
      <c r="B68" s="245" t="s">
        <v>1723</v>
      </c>
      <c r="C68" s="246" t="s">
        <v>1672</v>
      </c>
      <c r="D68" s="247" t="s">
        <v>93</v>
      </c>
      <c r="E68" s="248">
        <v>7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>
        <v>0</v>
      </c>
      <c r="K68" s="251">
        <f t="shared" si="10"/>
        <v>0</v>
      </c>
      <c r="O68" s="216">
        <v>2</v>
      </c>
      <c r="AA68" s="216">
        <v>1</v>
      </c>
      <c r="AB68" s="216">
        <v>1</v>
      </c>
      <c r="AC68" s="216">
        <v>1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16">
        <v>1</v>
      </c>
      <c r="CB68" s="216">
        <v>1</v>
      </c>
    </row>
    <row r="69" spans="1:80" x14ac:dyDescent="0.2">
      <c r="A69" s="244">
        <v>50</v>
      </c>
      <c r="B69" s="245" t="s">
        <v>1724</v>
      </c>
      <c r="C69" s="246" t="s">
        <v>1675</v>
      </c>
      <c r="D69" s="247" t="s">
        <v>93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16">
        <v>2</v>
      </c>
      <c r="AA69" s="216">
        <v>12</v>
      </c>
      <c r="AB69" s="216">
        <v>0</v>
      </c>
      <c r="AC69" s="216">
        <v>39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16">
        <v>12</v>
      </c>
      <c r="CB69" s="216">
        <v>0</v>
      </c>
    </row>
    <row r="70" spans="1:80" x14ac:dyDescent="0.2">
      <c r="A70" s="244">
        <v>51</v>
      </c>
      <c r="B70" s="245" t="s">
        <v>1725</v>
      </c>
      <c r="C70" s="246" t="s">
        <v>1677</v>
      </c>
      <c r="D70" s="247" t="s">
        <v>93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16">
        <v>2</v>
      </c>
      <c r="AA70" s="216">
        <v>12</v>
      </c>
      <c r="AB70" s="216">
        <v>0</v>
      </c>
      <c r="AC70" s="216">
        <v>40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16">
        <v>12</v>
      </c>
      <c r="CB70" s="216">
        <v>0</v>
      </c>
    </row>
    <row r="71" spans="1:80" x14ac:dyDescent="0.2">
      <c r="A71" s="244">
        <v>52</v>
      </c>
      <c r="B71" s="245" t="s">
        <v>1726</v>
      </c>
      <c r="C71" s="246" t="s">
        <v>1679</v>
      </c>
      <c r="D71" s="247" t="s">
        <v>93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16">
        <v>2</v>
      </c>
      <c r="AA71" s="216">
        <v>12</v>
      </c>
      <c r="AB71" s="216">
        <v>0</v>
      </c>
      <c r="AC71" s="216">
        <v>41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16">
        <v>12</v>
      </c>
      <c r="CB71" s="216">
        <v>0</v>
      </c>
    </row>
    <row r="72" spans="1:80" x14ac:dyDescent="0.2">
      <c r="A72" s="244">
        <v>53</v>
      </c>
      <c r="B72" s="245" t="s">
        <v>1727</v>
      </c>
      <c r="C72" s="246" t="s">
        <v>1681</v>
      </c>
      <c r="D72" s="247" t="s">
        <v>93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16">
        <v>2</v>
      </c>
      <c r="AA72" s="216">
        <v>12</v>
      </c>
      <c r="AB72" s="216">
        <v>0</v>
      </c>
      <c r="AC72" s="216">
        <v>38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16">
        <v>12</v>
      </c>
      <c r="CB72" s="216">
        <v>0</v>
      </c>
    </row>
    <row r="73" spans="1:80" x14ac:dyDescent="0.2">
      <c r="A73" s="244">
        <v>54</v>
      </c>
      <c r="B73" s="245" t="s">
        <v>1728</v>
      </c>
      <c r="C73" s="246" t="s">
        <v>1683</v>
      </c>
      <c r="D73" s="247" t="s">
        <v>93</v>
      </c>
      <c r="E73" s="248">
        <v>1</v>
      </c>
      <c r="F73" s="248">
        <v>0</v>
      </c>
      <c r="G73" s="249">
        <f t="shared" si="8"/>
        <v>0</v>
      </c>
      <c r="H73" s="250">
        <v>0</v>
      </c>
      <c r="I73" s="251">
        <f t="shared" si="9"/>
        <v>0</v>
      </c>
      <c r="J73" s="250"/>
      <c r="K73" s="251">
        <f t="shared" si="10"/>
        <v>0</v>
      </c>
      <c r="O73" s="216">
        <v>2</v>
      </c>
      <c r="AA73" s="216">
        <v>12</v>
      </c>
      <c r="AB73" s="216">
        <v>0</v>
      </c>
      <c r="AC73" s="216">
        <v>35</v>
      </c>
      <c r="AZ73" s="216">
        <v>1</v>
      </c>
      <c r="BA73" s="216">
        <f t="shared" si="11"/>
        <v>0</v>
      </c>
      <c r="BB73" s="216">
        <f t="shared" si="12"/>
        <v>0</v>
      </c>
      <c r="BC73" s="216">
        <f t="shared" si="13"/>
        <v>0</v>
      </c>
      <c r="BD73" s="216">
        <f t="shared" si="14"/>
        <v>0</v>
      </c>
      <c r="BE73" s="216">
        <f t="shared" si="15"/>
        <v>0</v>
      </c>
      <c r="CA73" s="216">
        <v>12</v>
      </c>
      <c r="CB73" s="216">
        <v>0</v>
      </c>
    </row>
    <row r="74" spans="1:80" x14ac:dyDescent="0.2">
      <c r="A74" s="244">
        <v>55</v>
      </c>
      <c r="B74" s="245" t="s">
        <v>1729</v>
      </c>
      <c r="C74" s="246" t="s">
        <v>1685</v>
      </c>
      <c r="D74" s="247" t="s">
        <v>93</v>
      </c>
      <c r="E74" s="248">
        <v>3</v>
      </c>
      <c r="F74" s="248">
        <v>0</v>
      </c>
      <c r="G74" s="249">
        <f t="shared" si="8"/>
        <v>0</v>
      </c>
      <c r="H74" s="250">
        <v>0</v>
      </c>
      <c r="I74" s="251">
        <f t="shared" si="9"/>
        <v>0</v>
      </c>
      <c r="J74" s="250"/>
      <c r="K74" s="251">
        <f t="shared" si="10"/>
        <v>0</v>
      </c>
      <c r="O74" s="216">
        <v>2</v>
      </c>
      <c r="AA74" s="216">
        <v>12</v>
      </c>
      <c r="AB74" s="216">
        <v>0</v>
      </c>
      <c r="AC74" s="216">
        <v>36</v>
      </c>
      <c r="AZ74" s="216">
        <v>1</v>
      </c>
      <c r="BA74" s="216">
        <f t="shared" si="11"/>
        <v>0</v>
      </c>
      <c r="BB74" s="216">
        <f t="shared" si="12"/>
        <v>0</v>
      </c>
      <c r="BC74" s="216">
        <f t="shared" si="13"/>
        <v>0</v>
      </c>
      <c r="BD74" s="216">
        <f t="shared" si="14"/>
        <v>0</v>
      </c>
      <c r="BE74" s="216">
        <f t="shared" si="15"/>
        <v>0</v>
      </c>
      <c r="CA74" s="216">
        <v>12</v>
      </c>
      <c r="CB74" s="216">
        <v>0</v>
      </c>
    </row>
    <row r="75" spans="1:80" x14ac:dyDescent="0.2">
      <c r="A75" s="244">
        <v>56</v>
      </c>
      <c r="B75" s="245" t="s">
        <v>1730</v>
      </c>
      <c r="C75" s="246" t="s">
        <v>1687</v>
      </c>
      <c r="D75" s="247" t="s">
        <v>93</v>
      </c>
      <c r="E75" s="248">
        <v>1</v>
      </c>
      <c r="F75" s="248">
        <v>0</v>
      </c>
      <c r="G75" s="249">
        <f t="shared" si="8"/>
        <v>0</v>
      </c>
      <c r="H75" s="250">
        <v>0</v>
      </c>
      <c r="I75" s="251">
        <f t="shared" si="9"/>
        <v>0</v>
      </c>
      <c r="J75" s="250"/>
      <c r="K75" s="251">
        <f t="shared" si="10"/>
        <v>0</v>
      </c>
      <c r="O75" s="216">
        <v>2</v>
      </c>
      <c r="AA75" s="216">
        <v>12</v>
      </c>
      <c r="AB75" s="216">
        <v>0</v>
      </c>
      <c r="AC75" s="216">
        <v>37</v>
      </c>
      <c r="AZ75" s="216">
        <v>1</v>
      </c>
      <c r="BA75" s="216">
        <f t="shared" si="11"/>
        <v>0</v>
      </c>
      <c r="BB75" s="216">
        <f t="shared" si="12"/>
        <v>0</v>
      </c>
      <c r="BC75" s="216">
        <f t="shared" si="13"/>
        <v>0</v>
      </c>
      <c r="BD75" s="216">
        <f t="shared" si="14"/>
        <v>0</v>
      </c>
      <c r="BE75" s="216">
        <f t="shared" si="15"/>
        <v>0</v>
      </c>
      <c r="CA75" s="216">
        <v>12</v>
      </c>
      <c r="CB75" s="216">
        <v>0</v>
      </c>
    </row>
    <row r="76" spans="1:80" x14ac:dyDescent="0.2">
      <c r="A76" s="244">
        <v>57</v>
      </c>
      <c r="B76" s="245" t="s">
        <v>1731</v>
      </c>
      <c r="C76" s="246" t="s">
        <v>1689</v>
      </c>
      <c r="D76" s="247" t="s">
        <v>93</v>
      </c>
      <c r="E76" s="248">
        <v>1</v>
      </c>
      <c r="F76" s="248">
        <v>0</v>
      </c>
      <c r="G76" s="249">
        <f t="shared" si="8"/>
        <v>0</v>
      </c>
      <c r="H76" s="250">
        <v>0</v>
      </c>
      <c r="I76" s="251">
        <f t="shared" si="9"/>
        <v>0</v>
      </c>
      <c r="J76" s="250"/>
      <c r="K76" s="251">
        <f t="shared" si="10"/>
        <v>0</v>
      </c>
      <c r="O76" s="216">
        <v>2</v>
      </c>
      <c r="AA76" s="216">
        <v>12</v>
      </c>
      <c r="AB76" s="216">
        <v>0</v>
      </c>
      <c r="AC76" s="216">
        <v>28</v>
      </c>
      <c r="AZ76" s="216">
        <v>1</v>
      </c>
      <c r="BA76" s="216">
        <f t="shared" si="11"/>
        <v>0</v>
      </c>
      <c r="BB76" s="216">
        <f t="shared" si="12"/>
        <v>0</v>
      </c>
      <c r="BC76" s="216">
        <f t="shared" si="13"/>
        <v>0</v>
      </c>
      <c r="BD76" s="216">
        <f t="shared" si="14"/>
        <v>0</v>
      </c>
      <c r="BE76" s="216">
        <f t="shared" si="15"/>
        <v>0</v>
      </c>
      <c r="CA76" s="216">
        <v>12</v>
      </c>
      <c r="CB76" s="216">
        <v>0</v>
      </c>
    </row>
    <row r="77" spans="1:80" x14ac:dyDescent="0.2">
      <c r="A77" s="244">
        <v>58</v>
      </c>
      <c r="B77" s="245" t="s">
        <v>1732</v>
      </c>
      <c r="C77" s="246" t="s">
        <v>1733</v>
      </c>
      <c r="D77" s="247" t="s">
        <v>93</v>
      </c>
      <c r="E77" s="248">
        <v>7</v>
      </c>
      <c r="F77" s="248">
        <v>0</v>
      </c>
      <c r="G77" s="249">
        <f t="shared" si="8"/>
        <v>0</v>
      </c>
      <c r="H77" s="250">
        <v>0</v>
      </c>
      <c r="I77" s="251">
        <f t="shared" si="9"/>
        <v>0</v>
      </c>
      <c r="J77" s="250"/>
      <c r="K77" s="251">
        <f t="shared" si="10"/>
        <v>0</v>
      </c>
      <c r="O77" s="216">
        <v>2</v>
      </c>
      <c r="AA77" s="216">
        <v>12</v>
      </c>
      <c r="AB77" s="216">
        <v>0</v>
      </c>
      <c r="AC77" s="216">
        <v>34</v>
      </c>
      <c r="AZ77" s="216">
        <v>1</v>
      </c>
      <c r="BA77" s="216">
        <f t="shared" si="11"/>
        <v>0</v>
      </c>
      <c r="BB77" s="216">
        <f t="shared" si="12"/>
        <v>0</v>
      </c>
      <c r="BC77" s="216">
        <f t="shared" si="13"/>
        <v>0</v>
      </c>
      <c r="BD77" s="216">
        <f t="shared" si="14"/>
        <v>0</v>
      </c>
      <c r="BE77" s="216">
        <f t="shared" si="15"/>
        <v>0</v>
      </c>
      <c r="CA77" s="216">
        <v>12</v>
      </c>
      <c r="CB77" s="216">
        <v>0</v>
      </c>
    </row>
    <row r="78" spans="1:80" x14ac:dyDescent="0.2">
      <c r="A78" s="244">
        <v>59</v>
      </c>
      <c r="B78" s="245" t="s">
        <v>1734</v>
      </c>
      <c r="C78" s="246" t="s">
        <v>1691</v>
      </c>
      <c r="D78" s="247" t="s">
        <v>93</v>
      </c>
      <c r="E78" s="248">
        <v>1</v>
      </c>
      <c r="F78" s="248">
        <v>0</v>
      </c>
      <c r="G78" s="249">
        <f t="shared" si="8"/>
        <v>0</v>
      </c>
      <c r="H78" s="250">
        <v>0</v>
      </c>
      <c r="I78" s="251">
        <f t="shared" si="9"/>
        <v>0</v>
      </c>
      <c r="J78" s="250"/>
      <c r="K78" s="251">
        <f t="shared" si="10"/>
        <v>0</v>
      </c>
      <c r="O78" s="216">
        <v>2</v>
      </c>
      <c r="AA78" s="216">
        <v>12</v>
      </c>
      <c r="AB78" s="216">
        <v>0</v>
      </c>
      <c r="AC78" s="216">
        <v>29</v>
      </c>
      <c r="AZ78" s="216">
        <v>1</v>
      </c>
      <c r="BA78" s="216">
        <f t="shared" si="11"/>
        <v>0</v>
      </c>
      <c r="BB78" s="216">
        <f t="shared" si="12"/>
        <v>0</v>
      </c>
      <c r="BC78" s="216">
        <f t="shared" si="13"/>
        <v>0</v>
      </c>
      <c r="BD78" s="216">
        <f t="shared" si="14"/>
        <v>0</v>
      </c>
      <c r="BE78" s="216">
        <f t="shared" si="15"/>
        <v>0</v>
      </c>
      <c r="CA78" s="216">
        <v>12</v>
      </c>
      <c r="CB78" s="216">
        <v>0</v>
      </c>
    </row>
    <row r="79" spans="1:80" x14ac:dyDescent="0.2">
      <c r="A79" s="244">
        <v>60</v>
      </c>
      <c r="B79" s="245" t="s">
        <v>1735</v>
      </c>
      <c r="C79" s="246" t="s">
        <v>1693</v>
      </c>
      <c r="D79" s="247" t="s">
        <v>93</v>
      </c>
      <c r="E79" s="248">
        <v>1</v>
      </c>
      <c r="F79" s="248">
        <v>0</v>
      </c>
      <c r="G79" s="249">
        <f t="shared" si="8"/>
        <v>0</v>
      </c>
      <c r="H79" s="250">
        <v>0</v>
      </c>
      <c r="I79" s="251">
        <f t="shared" si="9"/>
        <v>0</v>
      </c>
      <c r="J79" s="250"/>
      <c r="K79" s="251">
        <f t="shared" si="10"/>
        <v>0</v>
      </c>
      <c r="O79" s="216">
        <v>2</v>
      </c>
      <c r="AA79" s="216">
        <v>12</v>
      </c>
      <c r="AB79" s="216">
        <v>0</v>
      </c>
      <c r="AC79" s="216">
        <v>30</v>
      </c>
      <c r="AZ79" s="216">
        <v>1</v>
      </c>
      <c r="BA79" s="216">
        <f t="shared" si="11"/>
        <v>0</v>
      </c>
      <c r="BB79" s="216">
        <f t="shared" si="12"/>
        <v>0</v>
      </c>
      <c r="BC79" s="216">
        <f t="shared" si="13"/>
        <v>0</v>
      </c>
      <c r="BD79" s="216">
        <f t="shared" si="14"/>
        <v>0</v>
      </c>
      <c r="BE79" s="216">
        <f t="shared" si="15"/>
        <v>0</v>
      </c>
      <c r="CA79" s="216">
        <v>12</v>
      </c>
      <c r="CB79" s="216">
        <v>0</v>
      </c>
    </row>
    <row r="80" spans="1:80" x14ac:dyDescent="0.2">
      <c r="A80" s="244">
        <v>61</v>
      </c>
      <c r="B80" s="245" t="s">
        <v>1736</v>
      </c>
      <c r="C80" s="246" t="s">
        <v>1693</v>
      </c>
      <c r="D80" s="247" t="s">
        <v>93</v>
      </c>
      <c r="E80" s="248">
        <v>1</v>
      </c>
      <c r="F80" s="248">
        <v>0</v>
      </c>
      <c r="G80" s="249">
        <f t="shared" si="8"/>
        <v>0</v>
      </c>
      <c r="H80" s="250">
        <v>0</v>
      </c>
      <c r="I80" s="251">
        <f t="shared" si="9"/>
        <v>0</v>
      </c>
      <c r="J80" s="250"/>
      <c r="K80" s="251">
        <f t="shared" si="10"/>
        <v>0</v>
      </c>
      <c r="O80" s="216">
        <v>2</v>
      </c>
      <c r="AA80" s="216">
        <v>12</v>
      </c>
      <c r="AB80" s="216">
        <v>0</v>
      </c>
      <c r="AC80" s="216">
        <v>31</v>
      </c>
      <c r="AZ80" s="216">
        <v>1</v>
      </c>
      <c r="BA80" s="216">
        <f t="shared" si="11"/>
        <v>0</v>
      </c>
      <c r="BB80" s="216">
        <f t="shared" si="12"/>
        <v>0</v>
      </c>
      <c r="BC80" s="216">
        <f t="shared" si="13"/>
        <v>0</v>
      </c>
      <c r="BD80" s="216">
        <f t="shared" si="14"/>
        <v>0</v>
      </c>
      <c r="BE80" s="216">
        <f t="shared" si="15"/>
        <v>0</v>
      </c>
      <c r="CA80" s="216">
        <v>12</v>
      </c>
      <c r="CB80" s="216">
        <v>0</v>
      </c>
    </row>
    <row r="81" spans="1:80" x14ac:dyDescent="0.2">
      <c r="A81" s="244">
        <v>62</v>
      </c>
      <c r="B81" s="245" t="s">
        <v>1737</v>
      </c>
      <c r="C81" s="246" t="s">
        <v>1693</v>
      </c>
      <c r="D81" s="247" t="s">
        <v>93</v>
      </c>
      <c r="E81" s="248">
        <v>1</v>
      </c>
      <c r="F81" s="248">
        <v>0</v>
      </c>
      <c r="G81" s="249">
        <f t="shared" si="8"/>
        <v>0</v>
      </c>
      <c r="H81" s="250">
        <v>0</v>
      </c>
      <c r="I81" s="251">
        <f t="shared" si="9"/>
        <v>0</v>
      </c>
      <c r="J81" s="250"/>
      <c r="K81" s="251">
        <f t="shared" si="10"/>
        <v>0</v>
      </c>
      <c r="O81" s="216">
        <v>2</v>
      </c>
      <c r="AA81" s="216">
        <v>12</v>
      </c>
      <c r="AB81" s="216">
        <v>0</v>
      </c>
      <c r="AC81" s="216">
        <v>32</v>
      </c>
      <c r="AZ81" s="216">
        <v>1</v>
      </c>
      <c r="BA81" s="216">
        <f t="shared" si="11"/>
        <v>0</v>
      </c>
      <c r="BB81" s="216">
        <f t="shared" si="12"/>
        <v>0</v>
      </c>
      <c r="BC81" s="216">
        <f t="shared" si="13"/>
        <v>0</v>
      </c>
      <c r="BD81" s="216">
        <f t="shared" si="14"/>
        <v>0</v>
      </c>
      <c r="BE81" s="216">
        <f t="shared" si="15"/>
        <v>0</v>
      </c>
      <c r="CA81" s="216">
        <v>12</v>
      </c>
      <c r="CB81" s="216">
        <v>0</v>
      </c>
    </row>
    <row r="82" spans="1:80" x14ac:dyDescent="0.2">
      <c r="A82" s="244">
        <v>63</v>
      </c>
      <c r="B82" s="245" t="s">
        <v>1738</v>
      </c>
      <c r="C82" s="246" t="s">
        <v>1691</v>
      </c>
      <c r="D82" s="247" t="s">
        <v>93</v>
      </c>
      <c r="E82" s="248">
        <v>1</v>
      </c>
      <c r="F82" s="248">
        <v>0</v>
      </c>
      <c r="G82" s="249">
        <f t="shared" si="8"/>
        <v>0</v>
      </c>
      <c r="H82" s="250">
        <v>0</v>
      </c>
      <c r="I82" s="251">
        <f t="shared" si="9"/>
        <v>0</v>
      </c>
      <c r="J82" s="250"/>
      <c r="K82" s="251">
        <f t="shared" si="10"/>
        <v>0</v>
      </c>
      <c r="O82" s="216">
        <v>2</v>
      </c>
      <c r="AA82" s="216">
        <v>12</v>
      </c>
      <c r="AB82" s="216">
        <v>0</v>
      </c>
      <c r="AC82" s="216">
        <v>33</v>
      </c>
      <c r="AZ82" s="216">
        <v>1</v>
      </c>
      <c r="BA82" s="216">
        <f t="shared" si="11"/>
        <v>0</v>
      </c>
      <c r="BB82" s="216">
        <f t="shared" si="12"/>
        <v>0</v>
      </c>
      <c r="BC82" s="216">
        <f t="shared" si="13"/>
        <v>0</v>
      </c>
      <c r="BD82" s="216">
        <f t="shared" si="14"/>
        <v>0</v>
      </c>
      <c r="BE82" s="216">
        <f t="shared" si="15"/>
        <v>0</v>
      </c>
      <c r="CA82" s="216">
        <v>12</v>
      </c>
      <c r="CB82" s="216">
        <v>0</v>
      </c>
    </row>
    <row r="83" spans="1:80" ht="22.5" x14ac:dyDescent="0.2">
      <c r="A83" s="244">
        <v>64</v>
      </c>
      <c r="B83" s="245" t="s">
        <v>1739</v>
      </c>
      <c r="C83" s="246" t="s">
        <v>1698</v>
      </c>
      <c r="D83" s="247" t="s">
        <v>93</v>
      </c>
      <c r="E83" s="248">
        <v>1</v>
      </c>
      <c r="F83" s="248">
        <v>0</v>
      </c>
      <c r="G83" s="249">
        <f t="shared" si="8"/>
        <v>0</v>
      </c>
      <c r="H83" s="250">
        <v>0</v>
      </c>
      <c r="I83" s="251">
        <f t="shared" si="9"/>
        <v>0</v>
      </c>
      <c r="J83" s="250"/>
      <c r="K83" s="251">
        <f t="shared" si="10"/>
        <v>0</v>
      </c>
      <c r="O83" s="216">
        <v>2</v>
      </c>
      <c r="AA83" s="216">
        <v>12</v>
      </c>
      <c r="AB83" s="216">
        <v>0</v>
      </c>
      <c r="AC83" s="216">
        <v>42</v>
      </c>
      <c r="AZ83" s="216">
        <v>1</v>
      </c>
      <c r="BA83" s="216">
        <f t="shared" si="11"/>
        <v>0</v>
      </c>
      <c r="BB83" s="216">
        <f t="shared" si="12"/>
        <v>0</v>
      </c>
      <c r="BC83" s="216">
        <f t="shared" si="13"/>
        <v>0</v>
      </c>
      <c r="BD83" s="216">
        <f t="shared" si="14"/>
        <v>0</v>
      </c>
      <c r="BE83" s="216">
        <f t="shared" si="15"/>
        <v>0</v>
      </c>
      <c r="CA83" s="216">
        <v>12</v>
      </c>
      <c r="CB83" s="216">
        <v>0</v>
      </c>
    </row>
    <row r="84" spans="1:80" ht="22.5" x14ac:dyDescent="0.2">
      <c r="A84" s="244">
        <v>65</v>
      </c>
      <c r="B84" s="245" t="s">
        <v>1740</v>
      </c>
      <c r="C84" s="246" t="s">
        <v>1700</v>
      </c>
      <c r="D84" s="247" t="s">
        <v>93</v>
      </c>
      <c r="E84" s="248">
        <v>1</v>
      </c>
      <c r="F84" s="248">
        <v>0</v>
      </c>
      <c r="G84" s="249">
        <f t="shared" si="8"/>
        <v>0</v>
      </c>
      <c r="H84" s="250">
        <v>0</v>
      </c>
      <c r="I84" s="251">
        <f t="shared" si="9"/>
        <v>0</v>
      </c>
      <c r="J84" s="250"/>
      <c r="K84" s="251">
        <f t="shared" si="10"/>
        <v>0</v>
      </c>
      <c r="O84" s="216">
        <v>2</v>
      </c>
      <c r="AA84" s="216">
        <v>12</v>
      </c>
      <c r="AB84" s="216">
        <v>0</v>
      </c>
      <c r="AC84" s="216">
        <v>43</v>
      </c>
      <c r="AZ84" s="216">
        <v>1</v>
      </c>
      <c r="BA84" s="216">
        <f t="shared" si="11"/>
        <v>0</v>
      </c>
      <c r="BB84" s="216">
        <f t="shared" si="12"/>
        <v>0</v>
      </c>
      <c r="BC84" s="216">
        <f t="shared" si="13"/>
        <v>0</v>
      </c>
      <c r="BD84" s="216">
        <f t="shared" si="14"/>
        <v>0</v>
      </c>
      <c r="BE84" s="216">
        <f t="shared" si="15"/>
        <v>0</v>
      </c>
      <c r="CA84" s="216">
        <v>12</v>
      </c>
      <c r="CB84" s="216">
        <v>0</v>
      </c>
    </row>
    <row r="85" spans="1:80" ht="22.5" x14ac:dyDescent="0.2">
      <c r="A85" s="244">
        <v>66</v>
      </c>
      <c r="B85" s="245" t="s">
        <v>1741</v>
      </c>
      <c r="C85" s="246" t="s">
        <v>1698</v>
      </c>
      <c r="D85" s="247" t="s">
        <v>93</v>
      </c>
      <c r="E85" s="248">
        <v>1</v>
      </c>
      <c r="F85" s="248">
        <v>0</v>
      </c>
      <c r="G85" s="249">
        <f t="shared" si="8"/>
        <v>0</v>
      </c>
      <c r="H85" s="250">
        <v>0</v>
      </c>
      <c r="I85" s="251">
        <f t="shared" si="9"/>
        <v>0</v>
      </c>
      <c r="J85" s="250"/>
      <c r="K85" s="251">
        <f t="shared" si="10"/>
        <v>0</v>
      </c>
      <c r="O85" s="216">
        <v>2</v>
      </c>
      <c r="AA85" s="216">
        <v>12</v>
      </c>
      <c r="AB85" s="216">
        <v>0</v>
      </c>
      <c r="AC85" s="216">
        <v>44</v>
      </c>
      <c r="AZ85" s="216">
        <v>1</v>
      </c>
      <c r="BA85" s="216">
        <f t="shared" si="11"/>
        <v>0</v>
      </c>
      <c r="BB85" s="216">
        <f t="shared" si="12"/>
        <v>0</v>
      </c>
      <c r="BC85" s="216">
        <f t="shared" si="13"/>
        <v>0</v>
      </c>
      <c r="BD85" s="216">
        <f t="shared" si="14"/>
        <v>0</v>
      </c>
      <c r="BE85" s="216">
        <f t="shared" si="15"/>
        <v>0</v>
      </c>
      <c r="CA85" s="216">
        <v>12</v>
      </c>
      <c r="CB85" s="216">
        <v>0</v>
      </c>
    </row>
    <row r="86" spans="1:80" x14ac:dyDescent="0.2">
      <c r="A86" s="244">
        <v>67</v>
      </c>
      <c r="B86" s="245" t="s">
        <v>1742</v>
      </c>
      <c r="C86" s="246" t="s">
        <v>1703</v>
      </c>
      <c r="D86" s="247" t="s">
        <v>93</v>
      </c>
      <c r="E86" s="248">
        <v>1</v>
      </c>
      <c r="F86" s="248">
        <v>0</v>
      </c>
      <c r="G86" s="249">
        <f t="shared" si="8"/>
        <v>0</v>
      </c>
      <c r="H86" s="250">
        <v>0</v>
      </c>
      <c r="I86" s="251">
        <f t="shared" si="9"/>
        <v>0</v>
      </c>
      <c r="J86" s="250"/>
      <c r="K86" s="251">
        <f t="shared" si="10"/>
        <v>0</v>
      </c>
      <c r="O86" s="216">
        <v>2</v>
      </c>
      <c r="AA86" s="216">
        <v>12</v>
      </c>
      <c r="AB86" s="216">
        <v>0</v>
      </c>
      <c r="AC86" s="216">
        <v>45</v>
      </c>
      <c r="AZ86" s="216">
        <v>1</v>
      </c>
      <c r="BA86" s="216">
        <f t="shared" si="11"/>
        <v>0</v>
      </c>
      <c r="BB86" s="216">
        <f t="shared" si="12"/>
        <v>0</v>
      </c>
      <c r="BC86" s="216">
        <f t="shared" si="13"/>
        <v>0</v>
      </c>
      <c r="BD86" s="216">
        <f t="shared" si="14"/>
        <v>0</v>
      </c>
      <c r="BE86" s="216">
        <f t="shared" si="15"/>
        <v>0</v>
      </c>
      <c r="CA86" s="216">
        <v>12</v>
      </c>
      <c r="CB86" s="216">
        <v>0</v>
      </c>
    </row>
    <row r="87" spans="1:80" x14ac:dyDescent="0.2">
      <c r="A87" s="244">
        <v>68</v>
      </c>
      <c r="B87" s="245" t="s">
        <v>1743</v>
      </c>
      <c r="C87" s="246" t="s">
        <v>1705</v>
      </c>
      <c r="D87" s="247" t="s">
        <v>93</v>
      </c>
      <c r="E87" s="248">
        <v>1</v>
      </c>
      <c r="F87" s="248">
        <v>0</v>
      </c>
      <c r="G87" s="249">
        <f t="shared" si="8"/>
        <v>0</v>
      </c>
      <c r="H87" s="250">
        <v>0</v>
      </c>
      <c r="I87" s="251">
        <f t="shared" si="9"/>
        <v>0</v>
      </c>
      <c r="J87" s="250"/>
      <c r="K87" s="251">
        <f t="shared" si="10"/>
        <v>0</v>
      </c>
      <c r="O87" s="216">
        <v>2</v>
      </c>
      <c r="AA87" s="216">
        <v>12</v>
      </c>
      <c r="AB87" s="216">
        <v>0</v>
      </c>
      <c r="AC87" s="216">
        <v>46</v>
      </c>
      <c r="AZ87" s="216">
        <v>1</v>
      </c>
      <c r="BA87" s="216">
        <f t="shared" si="11"/>
        <v>0</v>
      </c>
      <c r="BB87" s="216">
        <f t="shared" si="12"/>
        <v>0</v>
      </c>
      <c r="BC87" s="216">
        <f t="shared" si="13"/>
        <v>0</v>
      </c>
      <c r="BD87" s="216">
        <f t="shared" si="14"/>
        <v>0</v>
      </c>
      <c r="BE87" s="216">
        <f t="shared" si="15"/>
        <v>0</v>
      </c>
      <c r="CA87" s="216">
        <v>12</v>
      </c>
      <c r="CB87" s="216">
        <v>0</v>
      </c>
    </row>
    <row r="88" spans="1:80" x14ac:dyDescent="0.2">
      <c r="A88" s="244">
        <v>69</v>
      </c>
      <c r="B88" s="245" t="s">
        <v>1744</v>
      </c>
      <c r="C88" s="246" t="s">
        <v>1705</v>
      </c>
      <c r="D88" s="247" t="s">
        <v>93</v>
      </c>
      <c r="E88" s="248">
        <v>1</v>
      </c>
      <c r="F88" s="248">
        <v>0</v>
      </c>
      <c r="G88" s="249">
        <f t="shared" si="8"/>
        <v>0</v>
      </c>
      <c r="H88" s="250">
        <v>0</v>
      </c>
      <c r="I88" s="251">
        <f t="shared" si="9"/>
        <v>0</v>
      </c>
      <c r="J88" s="250"/>
      <c r="K88" s="251">
        <f t="shared" si="10"/>
        <v>0</v>
      </c>
      <c r="O88" s="216">
        <v>2</v>
      </c>
      <c r="AA88" s="216">
        <v>12</v>
      </c>
      <c r="AB88" s="216">
        <v>0</v>
      </c>
      <c r="AC88" s="216">
        <v>47</v>
      </c>
      <c r="AZ88" s="216">
        <v>1</v>
      </c>
      <c r="BA88" s="216">
        <f t="shared" si="11"/>
        <v>0</v>
      </c>
      <c r="BB88" s="216">
        <f t="shared" si="12"/>
        <v>0</v>
      </c>
      <c r="BC88" s="216">
        <f t="shared" si="13"/>
        <v>0</v>
      </c>
      <c r="BD88" s="216">
        <f t="shared" si="14"/>
        <v>0</v>
      </c>
      <c r="BE88" s="216">
        <f t="shared" si="15"/>
        <v>0</v>
      </c>
      <c r="CA88" s="216">
        <v>12</v>
      </c>
      <c r="CB88" s="216">
        <v>0</v>
      </c>
    </row>
    <row r="89" spans="1:80" ht="22.5" x14ac:dyDescent="0.2">
      <c r="A89" s="244">
        <v>70</v>
      </c>
      <c r="B89" s="245" t="s">
        <v>1745</v>
      </c>
      <c r="C89" s="246" t="s">
        <v>1672</v>
      </c>
      <c r="D89" s="247" t="s">
        <v>93</v>
      </c>
      <c r="E89" s="248">
        <v>1</v>
      </c>
      <c r="F89" s="248">
        <v>0</v>
      </c>
      <c r="G89" s="249">
        <f t="shared" si="8"/>
        <v>0</v>
      </c>
      <c r="H89" s="250">
        <v>0</v>
      </c>
      <c r="I89" s="251">
        <f t="shared" si="9"/>
        <v>0</v>
      </c>
      <c r="J89" s="250"/>
      <c r="K89" s="251">
        <f t="shared" si="10"/>
        <v>0</v>
      </c>
      <c r="O89" s="216">
        <v>2</v>
      </c>
      <c r="AA89" s="216">
        <v>12</v>
      </c>
      <c r="AB89" s="216">
        <v>0</v>
      </c>
      <c r="AC89" s="216">
        <v>48</v>
      </c>
      <c r="AZ89" s="216">
        <v>1</v>
      </c>
      <c r="BA89" s="216">
        <f t="shared" si="11"/>
        <v>0</v>
      </c>
      <c r="BB89" s="216">
        <f t="shared" si="12"/>
        <v>0</v>
      </c>
      <c r="BC89" s="216">
        <f t="shared" si="13"/>
        <v>0</v>
      </c>
      <c r="BD89" s="216">
        <f t="shared" si="14"/>
        <v>0</v>
      </c>
      <c r="BE89" s="216">
        <f t="shared" si="15"/>
        <v>0</v>
      </c>
      <c r="CA89" s="216">
        <v>12</v>
      </c>
      <c r="CB89" s="216">
        <v>0</v>
      </c>
    </row>
    <row r="90" spans="1:80" x14ac:dyDescent="0.2">
      <c r="A90" s="244">
        <v>71</v>
      </c>
      <c r="B90" s="245" t="s">
        <v>1746</v>
      </c>
      <c r="C90" s="246" t="s">
        <v>1709</v>
      </c>
      <c r="D90" s="247" t="s">
        <v>93</v>
      </c>
      <c r="E90" s="248">
        <v>3</v>
      </c>
      <c r="F90" s="248">
        <v>0</v>
      </c>
      <c r="G90" s="249">
        <f t="shared" si="8"/>
        <v>0</v>
      </c>
      <c r="H90" s="250">
        <v>0</v>
      </c>
      <c r="I90" s="251">
        <f t="shared" si="9"/>
        <v>0</v>
      </c>
      <c r="J90" s="250"/>
      <c r="K90" s="251">
        <f t="shared" si="10"/>
        <v>0</v>
      </c>
      <c r="O90" s="216">
        <v>2</v>
      </c>
      <c r="AA90" s="216">
        <v>12</v>
      </c>
      <c r="AB90" s="216">
        <v>0</v>
      </c>
      <c r="AC90" s="216">
        <v>49</v>
      </c>
      <c r="AZ90" s="216">
        <v>1</v>
      </c>
      <c r="BA90" s="216">
        <f t="shared" si="11"/>
        <v>0</v>
      </c>
      <c r="BB90" s="216">
        <f t="shared" si="12"/>
        <v>0</v>
      </c>
      <c r="BC90" s="216">
        <f t="shared" si="13"/>
        <v>0</v>
      </c>
      <c r="BD90" s="216">
        <f t="shared" si="14"/>
        <v>0</v>
      </c>
      <c r="BE90" s="216">
        <f t="shared" si="15"/>
        <v>0</v>
      </c>
      <c r="CA90" s="216">
        <v>12</v>
      </c>
      <c r="CB90" s="216">
        <v>0</v>
      </c>
    </row>
    <row r="91" spans="1:80" x14ac:dyDescent="0.2">
      <c r="A91" s="244">
        <v>72</v>
      </c>
      <c r="B91" s="245" t="s">
        <v>1747</v>
      </c>
      <c r="C91" s="246" t="s">
        <v>1709</v>
      </c>
      <c r="D91" s="247" t="s">
        <v>93</v>
      </c>
      <c r="E91" s="248">
        <v>5</v>
      </c>
      <c r="F91" s="248">
        <v>0</v>
      </c>
      <c r="G91" s="249">
        <f t="shared" si="8"/>
        <v>0</v>
      </c>
      <c r="H91" s="250">
        <v>0</v>
      </c>
      <c r="I91" s="251">
        <f t="shared" si="9"/>
        <v>0</v>
      </c>
      <c r="J91" s="250"/>
      <c r="K91" s="251">
        <f t="shared" si="10"/>
        <v>0</v>
      </c>
      <c r="O91" s="216">
        <v>2</v>
      </c>
      <c r="AA91" s="216">
        <v>3</v>
      </c>
      <c r="AB91" s="216">
        <v>1</v>
      </c>
      <c r="AC91" s="216" t="s">
        <v>1747</v>
      </c>
      <c r="AZ91" s="216">
        <v>1</v>
      </c>
      <c r="BA91" s="216">
        <f t="shared" si="11"/>
        <v>0</v>
      </c>
      <c r="BB91" s="216">
        <f t="shared" si="12"/>
        <v>0</v>
      </c>
      <c r="BC91" s="216">
        <f t="shared" si="13"/>
        <v>0</v>
      </c>
      <c r="BD91" s="216">
        <f t="shared" si="14"/>
        <v>0</v>
      </c>
      <c r="BE91" s="216">
        <f t="shared" si="15"/>
        <v>0</v>
      </c>
      <c r="CA91" s="216">
        <v>3</v>
      </c>
      <c r="CB91" s="216">
        <v>1</v>
      </c>
    </row>
    <row r="92" spans="1:80" x14ac:dyDescent="0.2">
      <c r="A92" s="259"/>
      <c r="B92" s="260" t="s">
        <v>94</v>
      </c>
      <c r="C92" s="261" t="s">
        <v>1715</v>
      </c>
      <c r="D92" s="262"/>
      <c r="E92" s="263"/>
      <c r="F92" s="264"/>
      <c r="G92" s="265">
        <f>SUM(G60:G91)</f>
        <v>0</v>
      </c>
      <c r="H92" s="266"/>
      <c r="I92" s="267">
        <f>SUM(I60:I91)</f>
        <v>0</v>
      </c>
      <c r="J92" s="266"/>
      <c r="K92" s="267">
        <f>SUM(K60:K91)</f>
        <v>0</v>
      </c>
      <c r="O92" s="216">
        <v>4</v>
      </c>
      <c r="BA92" s="268">
        <f>SUM(BA60:BA91)</f>
        <v>0</v>
      </c>
      <c r="BB92" s="268">
        <f>SUM(BB60:BB91)</f>
        <v>0</v>
      </c>
      <c r="BC92" s="268">
        <f>SUM(BC60:BC91)</f>
        <v>0</v>
      </c>
      <c r="BD92" s="268">
        <f>SUM(BD60:BD91)</f>
        <v>0</v>
      </c>
      <c r="BE92" s="268">
        <f>SUM(BE60:BE91)</f>
        <v>0</v>
      </c>
    </row>
    <row r="93" spans="1:80" x14ac:dyDescent="0.2">
      <c r="A93" s="233" t="s">
        <v>90</v>
      </c>
      <c r="B93" s="234" t="s">
        <v>1748</v>
      </c>
      <c r="C93" s="235" t="s">
        <v>1749</v>
      </c>
      <c r="D93" s="236"/>
      <c r="E93" s="237"/>
      <c r="F93" s="237"/>
      <c r="G93" s="238"/>
      <c r="H93" s="239"/>
      <c r="I93" s="240"/>
      <c r="J93" s="241"/>
      <c r="K93" s="242"/>
      <c r="O93" s="216">
        <v>1</v>
      </c>
    </row>
    <row r="94" spans="1:80" x14ac:dyDescent="0.2">
      <c r="A94" s="244">
        <v>73</v>
      </c>
      <c r="B94" s="245" t="s">
        <v>1751</v>
      </c>
      <c r="C94" s="246" t="s">
        <v>1752</v>
      </c>
      <c r="D94" s="247" t="s">
        <v>164</v>
      </c>
      <c r="E94" s="248">
        <v>1200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16">
        <v>2</v>
      </c>
      <c r="AA94" s="216">
        <v>12</v>
      </c>
      <c r="AB94" s="216">
        <v>0</v>
      </c>
      <c r="AC94" s="216">
        <v>52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16">
        <v>12</v>
      </c>
      <c r="CB94" s="216">
        <v>0</v>
      </c>
    </row>
    <row r="95" spans="1:80" x14ac:dyDescent="0.2">
      <c r="A95" s="244">
        <v>74</v>
      </c>
      <c r="B95" s="245" t="s">
        <v>1753</v>
      </c>
      <c r="C95" s="246" t="s">
        <v>1754</v>
      </c>
      <c r="D95" s="247" t="s">
        <v>164</v>
      </c>
      <c r="E95" s="248">
        <v>130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16">
        <v>2</v>
      </c>
      <c r="AA95" s="216">
        <v>12</v>
      </c>
      <c r="AB95" s="216">
        <v>0</v>
      </c>
      <c r="AC95" s="216">
        <v>53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16">
        <v>12</v>
      </c>
      <c r="CB95" s="216">
        <v>0</v>
      </c>
    </row>
    <row r="96" spans="1:80" x14ac:dyDescent="0.2">
      <c r="A96" s="244">
        <v>75</v>
      </c>
      <c r="B96" s="245" t="s">
        <v>1755</v>
      </c>
      <c r="C96" s="246" t="s">
        <v>1756</v>
      </c>
      <c r="D96" s="247" t="s">
        <v>164</v>
      </c>
      <c r="E96" s="248">
        <v>40</v>
      </c>
      <c r="F96" s="248">
        <v>0</v>
      </c>
      <c r="G96" s="249">
        <f>E96*F96</f>
        <v>0</v>
      </c>
      <c r="H96" s="250">
        <v>0</v>
      </c>
      <c r="I96" s="251">
        <f>E96*H96</f>
        <v>0</v>
      </c>
      <c r="J96" s="250"/>
      <c r="K96" s="251">
        <f>E96*J96</f>
        <v>0</v>
      </c>
      <c r="O96" s="216">
        <v>2</v>
      </c>
      <c r="AA96" s="216">
        <v>12</v>
      </c>
      <c r="AB96" s="216">
        <v>0</v>
      </c>
      <c r="AC96" s="216">
        <v>54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16">
        <v>12</v>
      </c>
      <c r="CB96" s="216">
        <v>0</v>
      </c>
    </row>
    <row r="97" spans="1:80" x14ac:dyDescent="0.2">
      <c r="A97" s="244">
        <v>76</v>
      </c>
      <c r="B97" s="245" t="s">
        <v>1757</v>
      </c>
      <c r="C97" s="246" t="s">
        <v>1758</v>
      </c>
      <c r="D97" s="247" t="s">
        <v>164</v>
      </c>
      <c r="E97" s="248">
        <v>15</v>
      </c>
      <c r="F97" s="248">
        <v>0</v>
      </c>
      <c r="G97" s="249">
        <f>E97*F97</f>
        <v>0</v>
      </c>
      <c r="H97" s="250">
        <v>0</v>
      </c>
      <c r="I97" s="251">
        <f>E97*H97</f>
        <v>0</v>
      </c>
      <c r="J97" s="250"/>
      <c r="K97" s="251">
        <f>E97*J97</f>
        <v>0</v>
      </c>
      <c r="O97" s="216">
        <v>2</v>
      </c>
      <c r="AA97" s="216">
        <v>12</v>
      </c>
      <c r="AB97" s="216">
        <v>0</v>
      </c>
      <c r="AC97" s="216">
        <v>55</v>
      </c>
      <c r="AZ97" s="216">
        <v>1</v>
      </c>
      <c r="BA97" s="216">
        <f>IF(AZ97=1,G97,0)</f>
        <v>0</v>
      </c>
      <c r="BB97" s="216">
        <f>IF(AZ97=2,G97,0)</f>
        <v>0</v>
      </c>
      <c r="BC97" s="216">
        <f>IF(AZ97=3,G97,0)</f>
        <v>0</v>
      </c>
      <c r="BD97" s="216">
        <f>IF(AZ97=4,G97,0)</f>
        <v>0</v>
      </c>
      <c r="BE97" s="216">
        <f>IF(AZ97=5,G97,0)</f>
        <v>0</v>
      </c>
      <c r="CA97" s="216">
        <v>12</v>
      </c>
      <c r="CB97" s="216">
        <v>0</v>
      </c>
    </row>
    <row r="98" spans="1:80" x14ac:dyDescent="0.2">
      <c r="A98" s="244">
        <v>77</v>
      </c>
      <c r="B98" s="245" t="s">
        <v>1759</v>
      </c>
      <c r="C98" s="246" t="s">
        <v>1760</v>
      </c>
      <c r="D98" s="247" t="s">
        <v>164</v>
      </c>
      <c r="E98" s="248">
        <v>20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/>
      <c r="K98" s="251">
        <f>E98*J98</f>
        <v>0</v>
      </c>
      <c r="O98" s="216">
        <v>2</v>
      </c>
      <c r="AA98" s="216">
        <v>12</v>
      </c>
      <c r="AB98" s="216">
        <v>0</v>
      </c>
      <c r="AC98" s="216">
        <v>56</v>
      </c>
      <c r="AZ98" s="216">
        <v>1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16">
        <v>12</v>
      </c>
      <c r="CB98" s="216">
        <v>0</v>
      </c>
    </row>
    <row r="99" spans="1:80" x14ac:dyDescent="0.2">
      <c r="A99" s="259"/>
      <c r="B99" s="260" t="s">
        <v>94</v>
      </c>
      <c r="C99" s="261" t="s">
        <v>1750</v>
      </c>
      <c r="D99" s="262"/>
      <c r="E99" s="263"/>
      <c r="F99" s="264"/>
      <c r="G99" s="265">
        <f>SUM(G93:G98)</f>
        <v>0</v>
      </c>
      <c r="H99" s="266"/>
      <c r="I99" s="267">
        <f>SUM(I93:I98)</f>
        <v>0</v>
      </c>
      <c r="J99" s="266"/>
      <c r="K99" s="267">
        <f>SUM(K93:K98)</f>
        <v>0</v>
      </c>
      <c r="O99" s="216">
        <v>4</v>
      </c>
      <c r="BA99" s="268">
        <f>SUM(BA93:BA98)</f>
        <v>0</v>
      </c>
      <c r="BB99" s="268">
        <f>SUM(BB93:BB98)</f>
        <v>0</v>
      </c>
      <c r="BC99" s="268">
        <f>SUM(BC93:BC98)</f>
        <v>0</v>
      </c>
      <c r="BD99" s="268">
        <f>SUM(BD93:BD98)</f>
        <v>0</v>
      </c>
      <c r="BE99" s="268">
        <f>SUM(BE93:BE98)</f>
        <v>0</v>
      </c>
    </row>
    <row r="100" spans="1:80" x14ac:dyDescent="0.2">
      <c r="A100" s="233" t="s">
        <v>90</v>
      </c>
      <c r="B100" s="234" t="s">
        <v>1761</v>
      </c>
      <c r="C100" s="235" t="s">
        <v>1762</v>
      </c>
      <c r="D100" s="236"/>
      <c r="E100" s="237"/>
      <c r="F100" s="237"/>
      <c r="G100" s="238"/>
      <c r="H100" s="239"/>
      <c r="I100" s="240"/>
      <c r="J100" s="241"/>
      <c r="K100" s="242"/>
      <c r="O100" s="216">
        <v>1</v>
      </c>
    </row>
    <row r="101" spans="1:80" x14ac:dyDescent="0.2">
      <c r="A101" s="244">
        <v>78</v>
      </c>
      <c r="B101" s="245" t="s">
        <v>1764</v>
      </c>
      <c r="C101" s="246" t="s">
        <v>1752</v>
      </c>
      <c r="D101" s="247" t="s">
        <v>164</v>
      </c>
      <c r="E101" s="248">
        <v>1200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16">
        <v>2</v>
      </c>
      <c r="AA101" s="216">
        <v>12</v>
      </c>
      <c r="AB101" s="216">
        <v>0</v>
      </c>
      <c r="AC101" s="216">
        <v>57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12</v>
      </c>
      <c r="CB101" s="216">
        <v>0</v>
      </c>
    </row>
    <row r="102" spans="1:80" x14ac:dyDescent="0.2">
      <c r="A102" s="244">
        <v>79</v>
      </c>
      <c r="B102" s="245" t="s">
        <v>1765</v>
      </c>
      <c r="C102" s="246" t="s">
        <v>1754</v>
      </c>
      <c r="D102" s="247" t="s">
        <v>164</v>
      </c>
      <c r="E102" s="248">
        <v>130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16">
        <v>2</v>
      </c>
      <c r="AA102" s="216">
        <v>12</v>
      </c>
      <c r="AB102" s="216">
        <v>0</v>
      </c>
      <c r="AC102" s="216">
        <v>58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16">
        <v>12</v>
      </c>
      <c r="CB102" s="216">
        <v>0</v>
      </c>
    </row>
    <row r="103" spans="1:80" x14ac:dyDescent="0.2">
      <c r="A103" s="244">
        <v>80</v>
      </c>
      <c r="B103" s="245" t="s">
        <v>1766</v>
      </c>
      <c r="C103" s="246" t="s">
        <v>1756</v>
      </c>
      <c r="D103" s="247" t="s">
        <v>164</v>
      </c>
      <c r="E103" s="248">
        <v>40</v>
      </c>
      <c r="F103" s="248">
        <v>0</v>
      </c>
      <c r="G103" s="249">
        <f>E103*F103</f>
        <v>0</v>
      </c>
      <c r="H103" s="250">
        <v>0</v>
      </c>
      <c r="I103" s="251">
        <f>E103*H103</f>
        <v>0</v>
      </c>
      <c r="J103" s="250"/>
      <c r="K103" s="251">
        <f>E103*J103</f>
        <v>0</v>
      </c>
      <c r="O103" s="216">
        <v>2</v>
      </c>
      <c r="AA103" s="216">
        <v>12</v>
      </c>
      <c r="AB103" s="216">
        <v>0</v>
      </c>
      <c r="AC103" s="216">
        <v>59</v>
      </c>
      <c r="AZ103" s="216">
        <v>1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16">
        <v>12</v>
      </c>
      <c r="CB103" s="216">
        <v>0</v>
      </c>
    </row>
    <row r="104" spans="1:80" x14ac:dyDescent="0.2">
      <c r="A104" s="244">
        <v>81</v>
      </c>
      <c r="B104" s="245" t="s">
        <v>1767</v>
      </c>
      <c r="C104" s="246" t="s">
        <v>1758</v>
      </c>
      <c r="D104" s="247" t="s">
        <v>164</v>
      </c>
      <c r="E104" s="248">
        <v>15</v>
      </c>
      <c r="F104" s="248">
        <v>0</v>
      </c>
      <c r="G104" s="249">
        <f>E104*F104</f>
        <v>0</v>
      </c>
      <c r="H104" s="250">
        <v>0</v>
      </c>
      <c r="I104" s="251">
        <f>E104*H104</f>
        <v>0</v>
      </c>
      <c r="J104" s="250"/>
      <c r="K104" s="251">
        <f>E104*J104</f>
        <v>0</v>
      </c>
      <c r="O104" s="216">
        <v>2</v>
      </c>
      <c r="AA104" s="216">
        <v>12</v>
      </c>
      <c r="AB104" s="216">
        <v>0</v>
      </c>
      <c r="AC104" s="216">
        <v>60</v>
      </c>
      <c r="AZ104" s="216">
        <v>1</v>
      </c>
      <c r="BA104" s="216">
        <f>IF(AZ104=1,G104,0)</f>
        <v>0</v>
      </c>
      <c r="BB104" s="216">
        <f>IF(AZ104=2,G104,0)</f>
        <v>0</v>
      </c>
      <c r="BC104" s="216">
        <f>IF(AZ104=3,G104,0)</f>
        <v>0</v>
      </c>
      <c r="BD104" s="216">
        <f>IF(AZ104=4,G104,0)</f>
        <v>0</v>
      </c>
      <c r="BE104" s="216">
        <f>IF(AZ104=5,G104,0)</f>
        <v>0</v>
      </c>
      <c r="CA104" s="216">
        <v>12</v>
      </c>
      <c r="CB104" s="216">
        <v>0</v>
      </c>
    </row>
    <row r="105" spans="1:80" x14ac:dyDescent="0.2">
      <c r="A105" s="244">
        <v>82</v>
      </c>
      <c r="B105" s="245" t="s">
        <v>1768</v>
      </c>
      <c r="C105" s="246" t="s">
        <v>1760</v>
      </c>
      <c r="D105" s="247" t="s">
        <v>164</v>
      </c>
      <c r="E105" s="248">
        <v>20</v>
      </c>
      <c r="F105" s="248">
        <v>0</v>
      </c>
      <c r="G105" s="249">
        <f>E105*F105</f>
        <v>0</v>
      </c>
      <c r="H105" s="250">
        <v>0</v>
      </c>
      <c r="I105" s="251">
        <f>E105*H105</f>
        <v>0</v>
      </c>
      <c r="J105" s="250"/>
      <c r="K105" s="251">
        <f>E105*J105</f>
        <v>0</v>
      </c>
      <c r="O105" s="216">
        <v>2</v>
      </c>
      <c r="AA105" s="216">
        <v>12</v>
      </c>
      <c r="AB105" s="216">
        <v>0</v>
      </c>
      <c r="AC105" s="216">
        <v>61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12</v>
      </c>
      <c r="CB105" s="216">
        <v>0</v>
      </c>
    </row>
    <row r="106" spans="1:80" x14ac:dyDescent="0.2">
      <c r="A106" s="259"/>
      <c r="B106" s="260" t="s">
        <v>94</v>
      </c>
      <c r="C106" s="261" t="s">
        <v>1763</v>
      </c>
      <c r="D106" s="262"/>
      <c r="E106" s="263"/>
      <c r="F106" s="264"/>
      <c r="G106" s="265">
        <f>SUM(G100:G105)</f>
        <v>0</v>
      </c>
      <c r="H106" s="266"/>
      <c r="I106" s="267">
        <f>SUM(I100:I105)</f>
        <v>0</v>
      </c>
      <c r="J106" s="266"/>
      <c r="K106" s="267">
        <f>SUM(K100:K105)</f>
        <v>0</v>
      </c>
      <c r="O106" s="216">
        <v>4</v>
      </c>
      <c r="BA106" s="268">
        <f>SUM(BA100:BA105)</f>
        <v>0</v>
      </c>
      <c r="BB106" s="268">
        <f>SUM(BB100:BB105)</f>
        <v>0</v>
      </c>
      <c r="BC106" s="268">
        <f>SUM(BC100:BC105)</f>
        <v>0</v>
      </c>
      <c r="BD106" s="268">
        <f>SUM(BD100:BD105)</f>
        <v>0</v>
      </c>
      <c r="BE106" s="268">
        <f>SUM(BE100:BE105)</f>
        <v>0</v>
      </c>
    </row>
    <row r="107" spans="1:80" x14ac:dyDescent="0.2">
      <c r="A107" s="233" t="s">
        <v>90</v>
      </c>
      <c r="B107" s="234" t="s">
        <v>1769</v>
      </c>
      <c r="C107" s="235" t="s">
        <v>1770</v>
      </c>
      <c r="D107" s="236"/>
      <c r="E107" s="237"/>
      <c r="F107" s="237"/>
      <c r="G107" s="238"/>
      <c r="H107" s="239"/>
      <c r="I107" s="240"/>
      <c r="J107" s="241"/>
      <c r="K107" s="242"/>
      <c r="O107" s="216">
        <v>1</v>
      </c>
    </row>
    <row r="108" spans="1:80" x14ac:dyDescent="0.2">
      <c r="A108" s="244">
        <v>83</v>
      </c>
      <c r="B108" s="245" t="s">
        <v>1772</v>
      </c>
      <c r="C108" s="246" t="s">
        <v>1773</v>
      </c>
      <c r="D108" s="247"/>
      <c r="E108" s="248">
        <v>0</v>
      </c>
      <c r="F108" s="248">
        <v>0</v>
      </c>
      <c r="G108" s="249">
        <f t="shared" ref="G108:G113" si="16">E108*F108</f>
        <v>0</v>
      </c>
      <c r="H108" s="250">
        <v>0</v>
      </c>
      <c r="I108" s="251">
        <f t="shared" ref="I108:I113" si="17">E108*H108</f>
        <v>0</v>
      </c>
      <c r="J108" s="250"/>
      <c r="K108" s="251">
        <f t="shared" ref="K108:K113" si="18">E108*J108</f>
        <v>0</v>
      </c>
      <c r="O108" s="216">
        <v>2</v>
      </c>
      <c r="AA108" s="216">
        <v>12</v>
      </c>
      <c r="AB108" s="216">
        <v>0</v>
      </c>
      <c r="AC108" s="216">
        <v>62</v>
      </c>
      <c r="AZ108" s="216">
        <v>1</v>
      </c>
      <c r="BA108" s="216">
        <f t="shared" ref="BA108:BA113" si="19">IF(AZ108=1,G108,0)</f>
        <v>0</v>
      </c>
      <c r="BB108" s="216">
        <f t="shared" ref="BB108:BB113" si="20">IF(AZ108=2,G108,0)</f>
        <v>0</v>
      </c>
      <c r="BC108" s="216">
        <f t="shared" ref="BC108:BC113" si="21">IF(AZ108=3,G108,0)</f>
        <v>0</v>
      </c>
      <c r="BD108" s="216">
        <f t="shared" ref="BD108:BD113" si="22">IF(AZ108=4,G108,0)</f>
        <v>0</v>
      </c>
      <c r="BE108" s="216">
        <f t="shared" ref="BE108:BE113" si="23">IF(AZ108=5,G108,0)</f>
        <v>0</v>
      </c>
      <c r="CA108" s="216">
        <v>12</v>
      </c>
      <c r="CB108" s="216">
        <v>0</v>
      </c>
    </row>
    <row r="109" spans="1:80" x14ac:dyDescent="0.2">
      <c r="A109" s="244">
        <v>84</v>
      </c>
      <c r="B109" s="245" t="s">
        <v>1774</v>
      </c>
      <c r="C109" s="246" t="s">
        <v>1650</v>
      </c>
      <c r="D109" s="247" t="s">
        <v>1651</v>
      </c>
      <c r="E109" s="248">
        <v>40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16">
        <v>2</v>
      </c>
      <c r="AA109" s="216">
        <v>12</v>
      </c>
      <c r="AB109" s="216">
        <v>0</v>
      </c>
      <c r="AC109" s="216">
        <v>65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16">
        <v>12</v>
      </c>
      <c r="CB109" s="216">
        <v>0</v>
      </c>
    </row>
    <row r="110" spans="1:80" ht="22.5" x14ac:dyDescent="0.2">
      <c r="A110" s="244">
        <v>85</v>
      </c>
      <c r="B110" s="245" t="s">
        <v>1775</v>
      </c>
      <c r="C110" s="246" t="s">
        <v>1776</v>
      </c>
      <c r="D110" s="247" t="s">
        <v>93</v>
      </c>
      <c r="E110" s="248">
        <v>1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16">
        <v>2</v>
      </c>
      <c r="AA110" s="216">
        <v>12</v>
      </c>
      <c r="AB110" s="216">
        <v>0</v>
      </c>
      <c r="AC110" s="216">
        <v>63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16">
        <v>12</v>
      </c>
      <c r="CB110" s="216">
        <v>0</v>
      </c>
    </row>
    <row r="111" spans="1:80" ht="22.5" x14ac:dyDescent="0.2">
      <c r="A111" s="244">
        <v>86</v>
      </c>
      <c r="B111" s="245" t="s">
        <v>1777</v>
      </c>
      <c r="C111" s="246" t="s">
        <v>1776</v>
      </c>
      <c r="D111" s="247" t="s">
        <v>93</v>
      </c>
      <c r="E111" s="248">
        <v>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16">
        <v>2</v>
      </c>
      <c r="AA111" s="216">
        <v>12</v>
      </c>
      <c r="AB111" s="216">
        <v>0</v>
      </c>
      <c r="AC111" s="216">
        <v>64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16">
        <v>12</v>
      </c>
      <c r="CB111" s="216">
        <v>0</v>
      </c>
    </row>
    <row r="112" spans="1:80" ht="22.5" x14ac:dyDescent="0.2">
      <c r="A112" s="244">
        <v>87</v>
      </c>
      <c r="B112" s="245" t="s">
        <v>1778</v>
      </c>
      <c r="C112" s="246" t="s">
        <v>1776</v>
      </c>
      <c r="D112" s="247" t="s">
        <v>93</v>
      </c>
      <c r="E112" s="248">
        <v>1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16">
        <v>2</v>
      </c>
      <c r="AA112" s="216">
        <v>12</v>
      </c>
      <c r="AB112" s="216">
        <v>0</v>
      </c>
      <c r="AC112" s="216">
        <v>66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16">
        <v>12</v>
      </c>
      <c r="CB112" s="216">
        <v>0</v>
      </c>
    </row>
    <row r="113" spans="1:80" ht="22.5" x14ac:dyDescent="0.2">
      <c r="A113" s="244">
        <v>88</v>
      </c>
      <c r="B113" s="245" t="s">
        <v>1779</v>
      </c>
      <c r="C113" s="246" t="s">
        <v>1776</v>
      </c>
      <c r="D113" s="247" t="s">
        <v>93</v>
      </c>
      <c r="E113" s="248">
        <v>1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16">
        <v>2</v>
      </c>
      <c r="AA113" s="216">
        <v>12</v>
      </c>
      <c r="AB113" s="216">
        <v>0</v>
      </c>
      <c r="AC113" s="216">
        <v>67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16">
        <v>12</v>
      </c>
      <c r="CB113" s="216">
        <v>0</v>
      </c>
    </row>
    <row r="114" spans="1:80" x14ac:dyDescent="0.2">
      <c r="A114" s="259"/>
      <c r="B114" s="260" t="s">
        <v>94</v>
      </c>
      <c r="C114" s="261" t="s">
        <v>1771</v>
      </c>
      <c r="D114" s="262"/>
      <c r="E114" s="263"/>
      <c r="F114" s="264"/>
      <c r="G114" s="265">
        <f>SUM(G107:G113)</f>
        <v>0</v>
      </c>
      <c r="H114" s="266"/>
      <c r="I114" s="267">
        <f>SUM(I107:I113)</f>
        <v>0</v>
      </c>
      <c r="J114" s="266"/>
      <c r="K114" s="267">
        <f>SUM(K107:K113)</f>
        <v>0</v>
      </c>
      <c r="O114" s="216">
        <v>4</v>
      </c>
      <c r="BA114" s="268">
        <f>SUM(BA107:BA113)</f>
        <v>0</v>
      </c>
      <c r="BB114" s="268">
        <f>SUM(BB107:BB113)</f>
        <v>0</v>
      </c>
      <c r="BC114" s="268">
        <f>SUM(BC107:BC113)</f>
        <v>0</v>
      </c>
      <c r="BD114" s="268">
        <f>SUM(BD107:BD113)</f>
        <v>0</v>
      </c>
      <c r="BE114" s="268">
        <f>SUM(BE107:BE113)</f>
        <v>0</v>
      </c>
    </row>
    <row r="115" spans="1:80" x14ac:dyDescent="0.2">
      <c r="A115" s="233" t="s">
        <v>90</v>
      </c>
      <c r="B115" s="234" t="s">
        <v>1780</v>
      </c>
      <c r="C115" s="235" t="s">
        <v>1661</v>
      </c>
      <c r="D115" s="236"/>
      <c r="E115" s="237"/>
      <c r="F115" s="237"/>
      <c r="G115" s="238"/>
      <c r="H115" s="239"/>
      <c r="I115" s="240"/>
      <c r="J115" s="241"/>
      <c r="K115" s="242"/>
      <c r="O115" s="216">
        <v>1</v>
      </c>
    </row>
    <row r="116" spans="1:80" x14ac:dyDescent="0.2">
      <c r="A116" s="244">
        <v>89</v>
      </c>
      <c r="B116" s="245" t="s">
        <v>1782</v>
      </c>
      <c r="C116" s="246" t="s">
        <v>1733</v>
      </c>
      <c r="D116" s="247" t="s">
        <v>93</v>
      </c>
      <c r="E116" s="248">
        <v>1</v>
      </c>
      <c r="F116" s="248">
        <v>0</v>
      </c>
      <c r="G116" s="249">
        <f t="shared" ref="G116:G133" si="24">E116*F116</f>
        <v>0</v>
      </c>
      <c r="H116" s="250">
        <v>0</v>
      </c>
      <c r="I116" s="251">
        <f t="shared" ref="I116:I133" si="25">E116*H116</f>
        <v>0</v>
      </c>
      <c r="J116" s="250">
        <v>0</v>
      </c>
      <c r="K116" s="251">
        <f t="shared" ref="K116:K133" si="26">E116*J116</f>
        <v>0</v>
      </c>
      <c r="O116" s="216">
        <v>2</v>
      </c>
      <c r="AA116" s="216">
        <v>1</v>
      </c>
      <c r="AB116" s="216">
        <v>1</v>
      </c>
      <c r="AC116" s="216">
        <v>1</v>
      </c>
      <c r="AZ116" s="216">
        <v>1</v>
      </c>
      <c r="BA116" s="216">
        <f t="shared" ref="BA116:BA133" si="27">IF(AZ116=1,G116,0)</f>
        <v>0</v>
      </c>
      <c r="BB116" s="216">
        <f t="shared" ref="BB116:BB133" si="28">IF(AZ116=2,G116,0)</f>
        <v>0</v>
      </c>
      <c r="BC116" s="216">
        <f t="shared" ref="BC116:BC133" si="29">IF(AZ116=3,G116,0)</f>
        <v>0</v>
      </c>
      <c r="BD116" s="216">
        <f t="shared" ref="BD116:BD133" si="30">IF(AZ116=4,G116,0)</f>
        <v>0</v>
      </c>
      <c r="BE116" s="216">
        <f t="shared" ref="BE116:BE133" si="31">IF(AZ116=5,G116,0)</f>
        <v>0</v>
      </c>
      <c r="CA116" s="216">
        <v>1</v>
      </c>
      <c r="CB116" s="216">
        <v>1</v>
      </c>
    </row>
    <row r="117" spans="1:80" ht="22.5" x14ac:dyDescent="0.2">
      <c r="A117" s="244">
        <v>90</v>
      </c>
      <c r="B117" s="245" t="s">
        <v>1783</v>
      </c>
      <c r="C117" s="246" t="s">
        <v>1664</v>
      </c>
      <c r="D117" s="247" t="s">
        <v>93</v>
      </c>
      <c r="E117" s="248">
        <v>2</v>
      </c>
      <c r="F117" s="248">
        <v>0</v>
      </c>
      <c r="G117" s="249">
        <f t="shared" si="24"/>
        <v>0</v>
      </c>
      <c r="H117" s="250">
        <v>0</v>
      </c>
      <c r="I117" s="251">
        <f t="shared" si="25"/>
        <v>0</v>
      </c>
      <c r="J117" s="250"/>
      <c r="K117" s="251">
        <f t="shared" si="26"/>
        <v>0</v>
      </c>
      <c r="O117" s="216">
        <v>2</v>
      </c>
      <c r="AA117" s="216">
        <v>12</v>
      </c>
      <c r="AB117" s="216">
        <v>0</v>
      </c>
      <c r="AC117" s="216">
        <v>70</v>
      </c>
      <c r="AZ117" s="216">
        <v>1</v>
      </c>
      <c r="BA117" s="216">
        <f t="shared" si="27"/>
        <v>0</v>
      </c>
      <c r="BB117" s="216">
        <f t="shared" si="28"/>
        <v>0</v>
      </c>
      <c r="BC117" s="216">
        <f t="shared" si="29"/>
        <v>0</v>
      </c>
      <c r="BD117" s="216">
        <f t="shared" si="30"/>
        <v>0</v>
      </c>
      <c r="BE117" s="216">
        <f t="shared" si="31"/>
        <v>0</v>
      </c>
      <c r="CA117" s="216">
        <v>12</v>
      </c>
      <c r="CB117" s="216">
        <v>0</v>
      </c>
    </row>
    <row r="118" spans="1:80" x14ac:dyDescent="0.2">
      <c r="A118" s="244">
        <v>91</v>
      </c>
      <c r="B118" s="245" t="s">
        <v>1784</v>
      </c>
      <c r="C118" s="246" t="s">
        <v>1670</v>
      </c>
      <c r="D118" s="247" t="s">
        <v>93</v>
      </c>
      <c r="E118" s="248">
        <v>3</v>
      </c>
      <c r="F118" s="248">
        <v>0</v>
      </c>
      <c r="G118" s="249">
        <f t="shared" si="24"/>
        <v>0</v>
      </c>
      <c r="H118" s="250">
        <v>0</v>
      </c>
      <c r="I118" s="251">
        <f t="shared" si="25"/>
        <v>0</v>
      </c>
      <c r="J118" s="250"/>
      <c r="K118" s="251">
        <f t="shared" si="26"/>
        <v>0</v>
      </c>
      <c r="O118" s="216">
        <v>2</v>
      </c>
      <c r="AA118" s="216">
        <v>12</v>
      </c>
      <c r="AB118" s="216">
        <v>0</v>
      </c>
      <c r="AC118" s="216">
        <v>68</v>
      </c>
      <c r="AZ118" s="216">
        <v>1</v>
      </c>
      <c r="BA118" s="216">
        <f t="shared" si="27"/>
        <v>0</v>
      </c>
      <c r="BB118" s="216">
        <f t="shared" si="28"/>
        <v>0</v>
      </c>
      <c r="BC118" s="216">
        <f t="shared" si="29"/>
        <v>0</v>
      </c>
      <c r="BD118" s="216">
        <f t="shared" si="30"/>
        <v>0</v>
      </c>
      <c r="BE118" s="216">
        <f t="shared" si="31"/>
        <v>0</v>
      </c>
      <c r="CA118" s="216">
        <v>12</v>
      </c>
      <c r="CB118" s="216">
        <v>0</v>
      </c>
    </row>
    <row r="119" spans="1:80" x14ac:dyDescent="0.2">
      <c r="A119" s="244">
        <v>92</v>
      </c>
      <c r="B119" s="245" t="s">
        <v>1785</v>
      </c>
      <c r="C119" s="246" t="s">
        <v>1733</v>
      </c>
      <c r="D119" s="247" t="s">
        <v>93</v>
      </c>
      <c r="E119" s="248">
        <v>6</v>
      </c>
      <c r="F119" s="248">
        <v>0</v>
      </c>
      <c r="G119" s="249">
        <f t="shared" si="24"/>
        <v>0</v>
      </c>
      <c r="H119" s="250">
        <v>0</v>
      </c>
      <c r="I119" s="251">
        <f t="shared" si="25"/>
        <v>0</v>
      </c>
      <c r="J119" s="250"/>
      <c r="K119" s="251">
        <f t="shared" si="26"/>
        <v>0</v>
      </c>
      <c r="O119" s="216">
        <v>2</v>
      </c>
      <c r="AA119" s="216">
        <v>12</v>
      </c>
      <c r="AB119" s="216">
        <v>0</v>
      </c>
      <c r="AC119" s="216">
        <v>69</v>
      </c>
      <c r="AZ119" s="216">
        <v>1</v>
      </c>
      <c r="BA119" s="216">
        <f t="shared" si="27"/>
        <v>0</v>
      </c>
      <c r="BB119" s="216">
        <f t="shared" si="28"/>
        <v>0</v>
      </c>
      <c r="BC119" s="216">
        <f t="shared" si="29"/>
        <v>0</v>
      </c>
      <c r="BD119" s="216">
        <f t="shared" si="30"/>
        <v>0</v>
      </c>
      <c r="BE119" s="216">
        <f t="shared" si="31"/>
        <v>0</v>
      </c>
      <c r="CA119" s="216">
        <v>12</v>
      </c>
      <c r="CB119" s="216">
        <v>0</v>
      </c>
    </row>
    <row r="120" spans="1:80" x14ac:dyDescent="0.2">
      <c r="A120" s="244">
        <v>93</v>
      </c>
      <c r="B120" s="245" t="s">
        <v>1786</v>
      </c>
      <c r="C120" s="246" t="s">
        <v>1703</v>
      </c>
      <c r="D120" s="247" t="s">
        <v>93</v>
      </c>
      <c r="E120" s="248">
        <v>1</v>
      </c>
      <c r="F120" s="248">
        <v>0</v>
      </c>
      <c r="G120" s="249">
        <f t="shared" si="24"/>
        <v>0</v>
      </c>
      <c r="H120" s="250">
        <v>0</v>
      </c>
      <c r="I120" s="251">
        <f t="shared" si="25"/>
        <v>0</v>
      </c>
      <c r="J120" s="250"/>
      <c r="K120" s="251">
        <f t="shared" si="26"/>
        <v>0</v>
      </c>
      <c r="O120" s="216">
        <v>2</v>
      </c>
      <c r="AA120" s="216">
        <v>12</v>
      </c>
      <c r="AB120" s="216">
        <v>0</v>
      </c>
      <c r="AC120" s="216">
        <v>71</v>
      </c>
      <c r="AZ120" s="216">
        <v>1</v>
      </c>
      <c r="BA120" s="216">
        <f t="shared" si="27"/>
        <v>0</v>
      </c>
      <c r="BB120" s="216">
        <f t="shared" si="28"/>
        <v>0</v>
      </c>
      <c r="BC120" s="216">
        <f t="shared" si="29"/>
        <v>0</v>
      </c>
      <c r="BD120" s="216">
        <f t="shared" si="30"/>
        <v>0</v>
      </c>
      <c r="BE120" s="216">
        <f t="shared" si="31"/>
        <v>0</v>
      </c>
      <c r="CA120" s="216">
        <v>12</v>
      </c>
      <c r="CB120" s="216">
        <v>0</v>
      </c>
    </row>
    <row r="121" spans="1:80" x14ac:dyDescent="0.2">
      <c r="A121" s="244">
        <v>94</v>
      </c>
      <c r="B121" s="245" t="s">
        <v>1787</v>
      </c>
      <c r="C121" s="246" t="s">
        <v>1705</v>
      </c>
      <c r="D121" s="247" t="s">
        <v>93</v>
      </c>
      <c r="E121" s="248">
        <v>1</v>
      </c>
      <c r="F121" s="248">
        <v>0</v>
      </c>
      <c r="G121" s="249">
        <f t="shared" si="24"/>
        <v>0</v>
      </c>
      <c r="H121" s="250">
        <v>0</v>
      </c>
      <c r="I121" s="251">
        <f t="shared" si="25"/>
        <v>0</v>
      </c>
      <c r="J121" s="250"/>
      <c r="K121" s="251">
        <f t="shared" si="26"/>
        <v>0</v>
      </c>
      <c r="O121" s="216">
        <v>2</v>
      </c>
      <c r="AA121" s="216">
        <v>12</v>
      </c>
      <c r="AB121" s="216">
        <v>0</v>
      </c>
      <c r="AC121" s="216">
        <v>72</v>
      </c>
      <c r="AZ121" s="216">
        <v>1</v>
      </c>
      <c r="BA121" s="216">
        <f t="shared" si="27"/>
        <v>0</v>
      </c>
      <c r="BB121" s="216">
        <f t="shared" si="28"/>
        <v>0</v>
      </c>
      <c r="BC121" s="216">
        <f t="shared" si="29"/>
        <v>0</v>
      </c>
      <c r="BD121" s="216">
        <f t="shared" si="30"/>
        <v>0</v>
      </c>
      <c r="BE121" s="216">
        <f t="shared" si="31"/>
        <v>0</v>
      </c>
      <c r="CA121" s="216">
        <v>12</v>
      </c>
      <c r="CB121" s="216">
        <v>0</v>
      </c>
    </row>
    <row r="122" spans="1:80" x14ac:dyDescent="0.2">
      <c r="A122" s="244">
        <v>95</v>
      </c>
      <c r="B122" s="245" t="s">
        <v>1788</v>
      </c>
      <c r="C122" s="246" t="s">
        <v>1705</v>
      </c>
      <c r="D122" s="247" t="s">
        <v>93</v>
      </c>
      <c r="E122" s="248">
        <v>1</v>
      </c>
      <c r="F122" s="248">
        <v>0</v>
      </c>
      <c r="G122" s="249">
        <f t="shared" si="24"/>
        <v>0</v>
      </c>
      <c r="H122" s="250">
        <v>0</v>
      </c>
      <c r="I122" s="251">
        <f t="shared" si="25"/>
        <v>0</v>
      </c>
      <c r="J122" s="250"/>
      <c r="K122" s="251">
        <f t="shared" si="26"/>
        <v>0</v>
      </c>
      <c r="O122" s="216">
        <v>2</v>
      </c>
      <c r="AA122" s="216">
        <v>12</v>
      </c>
      <c r="AB122" s="216">
        <v>0</v>
      </c>
      <c r="AC122" s="216">
        <v>73</v>
      </c>
      <c r="AZ122" s="216">
        <v>1</v>
      </c>
      <c r="BA122" s="216">
        <f t="shared" si="27"/>
        <v>0</v>
      </c>
      <c r="BB122" s="216">
        <f t="shared" si="28"/>
        <v>0</v>
      </c>
      <c r="BC122" s="216">
        <f t="shared" si="29"/>
        <v>0</v>
      </c>
      <c r="BD122" s="216">
        <f t="shared" si="30"/>
        <v>0</v>
      </c>
      <c r="BE122" s="216">
        <f t="shared" si="31"/>
        <v>0</v>
      </c>
      <c r="CA122" s="216">
        <v>12</v>
      </c>
      <c r="CB122" s="216">
        <v>0</v>
      </c>
    </row>
    <row r="123" spans="1:80" ht="22.5" x14ac:dyDescent="0.2">
      <c r="A123" s="244">
        <v>96</v>
      </c>
      <c r="B123" s="245" t="s">
        <v>1789</v>
      </c>
      <c r="C123" s="246" t="s">
        <v>1672</v>
      </c>
      <c r="D123" s="247" t="s">
        <v>93</v>
      </c>
      <c r="E123" s="248">
        <v>3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16">
        <v>2</v>
      </c>
      <c r="AA123" s="216">
        <v>12</v>
      </c>
      <c r="AB123" s="216">
        <v>0</v>
      </c>
      <c r="AC123" s="216">
        <v>76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16">
        <v>12</v>
      </c>
      <c r="CB123" s="216">
        <v>0</v>
      </c>
    </row>
    <row r="124" spans="1:80" ht="22.5" x14ac:dyDescent="0.2">
      <c r="A124" s="244">
        <v>97</v>
      </c>
      <c r="B124" s="245" t="s">
        <v>1790</v>
      </c>
      <c r="C124" s="246" t="s">
        <v>1672</v>
      </c>
      <c r="D124" s="247" t="s">
        <v>93</v>
      </c>
      <c r="E124" s="248">
        <v>2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16">
        <v>2</v>
      </c>
      <c r="AA124" s="216">
        <v>12</v>
      </c>
      <c r="AB124" s="216">
        <v>0</v>
      </c>
      <c r="AC124" s="216">
        <v>77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16">
        <v>12</v>
      </c>
      <c r="CB124" s="216">
        <v>0</v>
      </c>
    </row>
    <row r="125" spans="1:80" ht="22.5" x14ac:dyDescent="0.2">
      <c r="A125" s="244">
        <v>98</v>
      </c>
      <c r="B125" s="245" t="s">
        <v>1791</v>
      </c>
      <c r="C125" s="246" t="s">
        <v>1672</v>
      </c>
      <c r="D125" s="247" t="s">
        <v>93</v>
      </c>
      <c r="E125" s="248">
        <v>3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16">
        <v>2</v>
      </c>
      <c r="AA125" s="216">
        <v>12</v>
      </c>
      <c r="AB125" s="216">
        <v>0</v>
      </c>
      <c r="AC125" s="216">
        <v>78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16">
        <v>12</v>
      </c>
      <c r="CB125" s="216">
        <v>0</v>
      </c>
    </row>
    <row r="126" spans="1:80" ht="22.5" x14ac:dyDescent="0.2">
      <c r="A126" s="244">
        <v>99</v>
      </c>
      <c r="B126" s="245" t="s">
        <v>1792</v>
      </c>
      <c r="C126" s="246" t="s">
        <v>1672</v>
      </c>
      <c r="D126" s="247" t="s">
        <v>93</v>
      </c>
      <c r="E126" s="248">
        <v>2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16">
        <v>2</v>
      </c>
      <c r="AA126" s="216">
        <v>12</v>
      </c>
      <c r="AB126" s="216">
        <v>0</v>
      </c>
      <c r="AC126" s="216">
        <v>74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16">
        <v>12</v>
      </c>
      <c r="CB126" s="216">
        <v>0</v>
      </c>
    </row>
    <row r="127" spans="1:80" ht="22.5" x14ac:dyDescent="0.2">
      <c r="A127" s="244">
        <v>100</v>
      </c>
      <c r="B127" s="245" t="s">
        <v>1793</v>
      </c>
      <c r="C127" s="246" t="s">
        <v>1672</v>
      </c>
      <c r="D127" s="247" t="s">
        <v>93</v>
      </c>
      <c r="E127" s="248">
        <v>2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16">
        <v>2</v>
      </c>
      <c r="AA127" s="216">
        <v>12</v>
      </c>
      <c r="AB127" s="216">
        <v>0</v>
      </c>
      <c r="AC127" s="216">
        <v>75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16">
        <v>12</v>
      </c>
      <c r="CB127" s="216">
        <v>0</v>
      </c>
    </row>
    <row r="128" spans="1:80" x14ac:dyDescent="0.2">
      <c r="A128" s="244">
        <v>101</v>
      </c>
      <c r="B128" s="245" t="s">
        <v>1794</v>
      </c>
      <c r="C128" s="246" t="s">
        <v>1709</v>
      </c>
      <c r="D128" s="247" t="s">
        <v>93</v>
      </c>
      <c r="E128" s="248">
        <v>4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16">
        <v>2</v>
      </c>
      <c r="AA128" s="216">
        <v>12</v>
      </c>
      <c r="AB128" s="216">
        <v>0</v>
      </c>
      <c r="AC128" s="216">
        <v>80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16">
        <v>12</v>
      </c>
      <c r="CB128" s="216">
        <v>0</v>
      </c>
    </row>
    <row r="129" spans="1:80" x14ac:dyDescent="0.2">
      <c r="A129" s="244">
        <v>102</v>
      </c>
      <c r="B129" s="245" t="s">
        <v>1795</v>
      </c>
      <c r="C129" s="246" t="s">
        <v>1709</v>
      </c>
      <c r="D129" s="247" t="s">
        <v>93</v>
      </c>
      <c r="E129" s="248">
        <v>5</v>
      </c>
      <c r="F129" s="248">
        <v>0</v>
      </c>
      <c r="G129" s="249">
        <f t="shared" si="24"/>
        <v>0</v>
      </c>
      <c r="H129" s="250">
        <v>0</v>
      </c>
      <c r="I129" s="251">
        <f t="shared" si="25"/>
        <v>0</v>
      </c>
      <c r="J129" s="250"/>
      <c r="K129" s="251">
        <f t="shared" si="26"/>
        <v>0</v>
      </c>
      <c r="O129" s="216">
        <v>2</v>
      </c>
      <c r="AA129" s="216">
        <v>12</v>
      </c>
      <c r="AB129" s="216">
        <v>0</v>
      </c>
      <c r="AC129" s="216">
        <v>79</v>
      </c>
      <c r="AZ129" s="216">
        <v>1</v>
      </c>
      <c r="BA129" s="216">
        <f t="shared" si="27"/>
        <v>0</v>
      </c>
      <c r="BB129" s="216">
        <f t="shared" si="28"/>
        <v>0</v>
      </c>
      <c r="BC129" s="216">
        <f t="shared" si="29"/>
        <v>0</v>
      </c>
      <c r="BD129" s="216">
        <f t="shared" si="30"/>
        <v>0</v>
      </c>
      <c r="BE129" s="216">
        <f t="shared" si="31"/>
        <v>0</v>
      </c>
      <c r="CA129" s="216">
        <v>12</v>
      </c>
      <c r="CB129" s="216">
        <v>0</v>
      </c>
    </row>
    <row r="130" spans="1:80" x14ac:dyDescent="0.2">
      <c r="A130" s="244">
        <v>103</v>
      </c>
      <c r="B130" s="245" t="s">
        <v>1796</v>
      </c>
      <c r="C130" s="246" t="s">
        <v>1797</v>
      </c>
      <c r="D130" s="247" t="s">
        <v>93</v>
      </c>
      <c r="E130" s="248">
        <v>1</v>
      </c>
      <c r="F130" s="248">
        <v>0</v>
      </c>
      <c r="G130" s="249">
        <f t="shared" si="24"/>
        <v>0</v>
      </c>
      <c r="H130" s="250">
        <v>0</v>
      </c>
      <c r="I130" s="251">
        <f t="shared" si="25"/>
        <v>0</v>
      </c>
      <c r="J130" s="250"/>
      <c r="K130" s="251">
        <f t="shared" si="26"/>
        <v>0</v>
      </c>
      <c r="O130" s="216">
        <v>2</v>
      </c>
      <c r="AA130" s="216">
        <v>3</v>
      </c>
      <c r="AB130" s="216">
        <v>1</v>
      </c>
      <c r="AC130" s="216" t="s">
        <v>1796</v>
      </c>
      <c r="AZ130" s="216">
        <v>1</v>
      </c>
      <c r="BA130" s="216">
        <f t="shared" si="27"/>
        <v>0</v>
      </c>
      <c r="BB130" s="216">
        <f t="shared" si="28"/>
        <v>0</v>
      </c>
      <c r="BC130" s="216">
        <f t="shared" si="29"/>
        <v>0</v>
      </c>
      <c r="BD130" s="216">
        <f t="shared" si="30"/>
        <v>0</v>
      </c>
      <c r="BE130" s="216">
        <f t="shared" si="31"/>
        <v>0</v>
      </c>
      <c r="CA130" s="216">
        <v>3</v>
      </c>
      <c r="CB130" s="216">
        <v>1</v>
      </c>
    </row>
    <row r="131" spans="1:80" x14ac:dyDescent="0.2">
      <c r="A131" s="244">
        <v>104</v>
      </c>
      <c r="B131" s="245" t="s">
        <v>1798</v>
      </c>
      <c r="C131" s="246" t="s">
        <v>1797</v>
      </c>
      <c r="D131" s="247" t="s">
        <v>93</v>
      </c>
      <c r="E131" s="248">
        <v>1</v>
      </c>
      <c r="F131" s="248">
        <v>0</v>
      </c>
      <c r="G131" s="249">
        <f t="shared" si="24"/>
        <v>0</v>
      </c>
      <c r="H131" s="250">
        <v>0</v>
      </c>
      <c r="I131" s="251">
        <f t="shared" si="25"/>
        <v>0</v>
      </c>
      <c r="J131" s="250"/>
      <c r="K131" s="251">
        <f t="shared" si="26"/>
        <v>0</v>
      </c>
      <c r="O131" s="216">
        <v>2</v>
      </c>
      <c r="AA131" s="216">
        <v>3</v>
      </c>
      <c r="AB131" s="216">
        <v>1</v>
      </c>
      <c r="AC131" s="216" t="s">
        <v>1798</v>
      </c>
      <c r="AZ131" s="216">
        <v>1</v>
      </c>
      <c r="BA131" s="216">
        <f t="shared" si="27"/>
        <v>0</v>
      </c>
      <c r="BB131" s="216">
        <f t="shared" si="28"/>
        <v>0</v>
      </c>
      <c r="BC131" s="216">
        <f t="shared" si="29"/>
        <v>0</v>
      </c>
      <c r="BD131" s="216">
        <f t="shared" si="30"/>
        <v>0</v>
      </c>
      <c r="BE131" s="216">
        <f t="shared" si="31"/>
        <v>0</v>
      </c>
      <c r="CA131" s="216">
        <v>3</v>
      </c>
      <c r="CB131" s="216">
        <v>1</v>
      </c>
    </row>
    <row r="132" spans="1:80" x14ac:dyDescent="0.2">
      <c r="A132" s="244">
        <v>105</v>
      </c>
      <c r="B132" s="245" t="s">
        <v>1798</v>
      </c>
      <c r="C132" s="246" t="s">
        <v>1797</v>
      </c>
      <c r="D132" s="247" t="s">
        <v>93</v>
      </c>
      <c r="E132" s="248">
        <v>1</v>
      </c>
      <c r="F132" s="248">
        <v>0</v>
      </c>
      <c r="G132" s="249">
        <f t="shared" si="24"/>
        <v>0</v>
      </c>
      <c r="H132" s="250">
        <v>0</v>
      </c>
      <c r="I132" s="251">
        <f t="shared" si="25"/>
        <v>0</v>
      </c>
      <c r="J132" s="250"/>
      <c r="K132" s="251">
        <f t="shared" si="26"/>
        <v>0</v>
      </c>
      <c r="O132" s="216">
        <v>2</v>
      </c>
      <c r="AA132" s="216">
        <v>3</v>
      </c>
      <c r="AB132" s="216">
        <v>1</v>
      </c>
      <c r="AC132" s="216" t="s">
        <v>1798</v>
      </c>
      <c r="AZ132" s="216">
        <v>1</v>
      </c>
      <c r="BA132" s="216">
        <f t="shared" si="27"/>
        <v>0</v>
      </c>
      <c r="BB132" s="216">
        <f t="shared" si="28"/>
        <v>0</v>
      </c>
      <c r="BC132" s="216">
        <f t="shared" si="29"/>
        <v>0</v>
      </c>
      <c r="BD132" s="216">
        <f t="shared" si="30"/>
        <v>0</v>
      </c>
      <c r="BE132" s="216">
        <f t="shared" si="31"/>
        <v>0</v>
      </c>
      <c r="CA132" s="216">
        <v>3</v>
      </c>
      <c r="CB132" s="216">
        <v>1</v>
      </c>
    </row>
    <row r="133" spans="1:80" x14ac:dyDescent="0.2">
      <c r="A133" s="244">
        <v>106</v>
      </c>
      <c r="B133" s="245" t="s">
        <v>1799</v>
      </c>
      <c r="C133" s="246" t="s">
        <v>1797</v>
      </c>
      <c r="D133" s="247" t="s">
        <v>93</v>
      </c>
      <c r="E133" s="248">
        <v>1</v>
      </c>
      <c r="F133" s="248">
        <v>0</v>
      </c>
      <c r="G133" s="249">
        <f t="shared" si="24"/>
        <v>0</v>
      </c>
      <c r="H133" s="250">
        <v>0</v>
      </c>
      <c r="I133" s="251">
        <f t="shared" si="25"/>
        <v>0</v>
      </c>
      <c r="J133" s="250"/>
      <c r="K133" s="251">
        <f t="shared" si="26"/>
        <v>0</v>
      </c>
      <c r="O133" s="216">
        <v>2</v>
      </c>
      <c r="AA133" s="216">
        <v>3</v>
      </c>
      <c r="AB133" s="216">
        <v>1</v>
      </c>
      <c r="AC133" s="216" t="s">
        <v>1799</v>
      </c>
      <c r="AZ133" s="216">
        <v>1</v>
      </c>
      <c r="BA133" s="216">
        <f t="shared" si="27"/>
        <v>0</v>
      </c>
      <c r="BB133" s="216">
        <f t="shared" si="28"/>
        <v>0</v>
      </c>
      <c r="BC133" s="216">
        <f t="shared" si="29"/>
        <v>0</v>
      </c>
      <c r="BD133" s="216">
        <f t="shared" si="30"/>
        <v>0</v>
      </c>
      <c r="BE133" s="216">
        <f t="shared" si="31"/>
        <v>0</v>
      </c>
      <c r="CA133" s="216">
        <v>3</v>
      </c>
      <c r="CB133" s="216">
        <v>1</v>
      </c>
    </row>
    <row r="134" spans="1:80" x14ac:dyDescent="0.2">
      <c r="A134" s="259"/>
      <c r="B134" s="260" t="s">
        <v>94</v>
      </c>
      <c r="C134" s="261" t="s">
        <v>1781</v>
      </c>
      <c r="D134" s="262"/>
      <c r="E134" s="263"/>
      <c r="F134" s="264"/>
      <c r="G134" s="265">
        <f>SUM(G115:G133)</f>
        <v>0</v>
      </c>
      <c r="H134" s="266"/>
      <c r="I134" s="267">
        <f>SUM(I115:I133)</f>
        <v>0</v>
      </c>
      <c r="J134" s="266"/>
      <c r="K134" s="267">
        <f>SUM(K115:K133)</f>
        <v>0</v>
      </c>
      <c r="O134" s="216">
        <v>4</v>
      </c>
      <c r="BA134" s="268">
        <f>SUM(BA115:BA133)</f>
        <v>0</v>
      </c>
      <c r="BB134" s="268">
        <f>SUM(BB115:BB133)</f>
        <v>0</v>
      </c>
      <c r="BC134" s="268">
        <f>SUM(BC115:BC133)</f>
        <v>0</v>
      </c>
      <c r="BD134" s="268">
        <f>SUM(BD115:BD133)</f>
        <v>0</v>
      </c>
      <c r="BE134" s="268">
        <f>SUM(BE115:BE133)</f>
        <v>0</v>
      </c>
    </row>
    <row r="135" spans="1:80" x14ac:dyDescent="0.2">
      <c r="A135" s="233" t="s">
        <v>90</v>
      </c>
      <c r="B135" s="234" t="s">
        <v>1800</v>
      </c>
      <c r="C135" s="235" t="s">
        <v>1801</v>
      </c>
      <c r="D135" s="236"/>
      <c r="E135" s="237"/>
      <c r="F135" s="237"/>
      <c r="G135" s="238"/>
      <c r="H135" s="239"/>
      <c r="I135" s="240"/>
      <c r="J135" s="241"/>
      <c r="K135" s="242"/>
      <c r="O135" s="216">
        <v>1</v>
      </c>
    </row>
    <row r="136" spans="1:80" x14ac:dyDescent="0.2">
      <c r="A136" s="244">
        <v>107</v>
      </c>
      <c r="B136" s="245" t="s">
        <v>1803</v>
      </c>
      <c r="C136" s="246" t="s">
        <v>1733</v>
      </c>
      <c r="D136" s="247" t="s">
        <v>93</v>
      </c>
      <c r="E136" s="248">
        <v>1</v>
      </c>
      <c r="F136" s="248">
        <v>0</v>
      </c>
      <c r="G136" s="249">
        <f t="shared" ref="G136:G153" si="32">E136*F136</f>
        <v>0</v>
      </c>
      <c r="H136" s="250">
        <v>0</v>
      </c>
      <c r="I136" s="251">
        <f t="shared" ref="I136:I153" si="33">E136*H136</f>
        <v>0</v>
      </c>
      <c r="J136" s="250">
        <v>0</v>
      </c>
      <c r="K136" s="251">
        <f t="shared" ref="K136:K153" si="34">E136*J136</f>
        <v>0</v>
      </c>
      <c r="O136" s="216">
        <v>2</v>
      </c>
      <c r="AA136" s="216">
        <v>1</v>
      </c>
      <c r="AB136" s="216">
        <v>1</v>
      </c>
      <c r="AC136" s="216">
        <v>1</v>
      </c>
      <c r="AZ136" s="216">
        <v>1</v>
      </c>
      <c r="BA136" s="216">
        <f t="shared" ref="BA136:BA153" si="35">IF(AZ136=1,G136,0)</f>
        <v>0</v>
      </c>
      <c r="BB136" s="216">
        <f t="shared" ref="BB136:BB153" si="36">IF(AZ136=2,G136,0)</f>
        <v>0</v>
      </c>
      <c r="BC136" s="216">
        <f t="shared" ref="BC136:BC153" si="37">IF(AZ136=3,G136,0)</f>
        <v>0</v>
      </c>
      <c r="BD136" s="216">
        <f t="shared" ref="BD136:BD153" si="38">IF(AZ136=4,G136,0)</f>
        <v>0</v>
      </c>
      <c r="BE136" s="216">
        <f t="shared" ref="BE136:BE153" si="39">IF(AZ136=5,G136,0)</f>
        <v>0</v>
      </c>
      <c r="CA136" s="216">
        <v>1</v>
      </c>
      <c r="CB136" s="216">
        <v>1</v>
      </c>
    </row>
    <row r="137" spans="1:80" ht="22.5" x14ac:dyDescent="0.2">
      <c r="A137" s="244">
        <v>108</v>
      </c>
      <c r="B137" s="245" t="s">
        <v>1804</v>
      </c>
      <c r="C137" s="246" t="s">
        <v>1664</v>
      </c>
      <c r="D137" s="247" t="s">
        <v>93</v>
      </c>
      <c r="E137" s="248">
        <v>2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16">
        <v>2</v>
      </c>
      <c r="AA137" s="216">
        <v>12</v>
      </c>
      <c r="AB137" s="216">
        <v>0</v>
      </c>
      <c r="AC137" s="216">
        <v>83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16">
        <v>12</v>
      </c>
      <c r="CB137" s="216">
        <v>0</v>
      </c>
    </row>
    <row r="138" spans="1:80" x14ac:dyDescent="0.2">
      <c r="A138" s="244">
        <v>109</v>
      </c>
      <c r="B138" s="245" t="s">
        <v>1805</v>
      </c>
      <c r="C138" s="246" t="s">
        <v>1670</v>
      </c>
      <c r="D138" s="247" t="s">
        <v>93</v>
      </c>
      <c r="E138" s="248">
        <v>3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16">
        <v>2</v>
      </c>
      <c r="AA138" s="216">
        <v>12</v>
      </c>
      <c r="AB138" s="216">
        <v>0</v>
      </c>
      <c r="AC138" s="216">
        <v>81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16">
        <v>12</v>
      </c>
      <c r="CB138" s="216">
        <v>0</v>
      </c>
    </row>
    <row r="139" spans="1:80" x14ac:dyDescent="0.2">
      <c r="A139" s="244">
        <v>110</v>
      </c>
      <c r="B139" s="245" t="s">
        <v>1806</v>
      </c>
      <c r="C139" s="246" t="s">
        <v>1733</v>
      </c>
      <c r="D139" s="247" t="s">
        <v>93</v>
      </c>
      <c r="E139" s="248">
        <v>6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16">
        <v>2</v>
      </c>
      <c r="AA139" s="216">
        <v>12</v>
      </c>
      <c r="AB139" s="216">
        <v>0</v>
      </c>
      <c r="AC139" s="216">
        <v>82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16">
        <v>12</v>
      </c>
      <c r="CB139" s="216">
        <v>0</v>
      </c>
    </row>
    <row r="140" spans="1:80" x14ac:dyDescent="0.2">
      <c r="A140" s="244">
        <v>111</v>
      </c>
      <c r="B140" s="245" t="s">
        <v>1807</v>
      </c>
      <c r="C140" s="246" t="s">
        <v>1703</v>
      </c>
      <c r="D140" s="247" t="s">
        <v>93</v>
      </c>
      <c r="E140" s="248">
        <v>1</v>
      </c>
      <c r="F140" s="248">
        <v>0</v>
      </c>
      <c r="G140" s="249">
        <f t="shared" si="32"/>
        <v>0</v>
      </c>
      <c r="H140" s="250">
        <v>0</v>
      </c>
      <c r="I140" s="251">
        <f t="shared" si="33"/>
        <v>0</v>
      </c>
      <c r="J140" s="250"/>
      <c r="K140" s="251">
        <f t="shared" si="34"/>
        <v>0</v>
      </c>
      <c r="O140" s="216">
        <v>2</v>
      </c>
      <c r="AA140" s="216">
        <v>12</v>
      </c>
      <c r="AB140" s="216">
        <v>0</v>
      </c>
      <c r="AC140" s="216">
        <v>84</v>
      </c>
      <c r="AZ140" s="216">
        <v>1</v>
      </c>
      <c r="BA140" s="216">
        <f t="shared" si="35"/>
        <v>0</v>
      </c>
      <c r="BB140" s="216">
        <f t="shared" si="36"/>
        <v>0</v>
      </c>
      <c r="BC140" s="216">
        <f t="shared" si="37"/>
        <v>0</v>
      </c>
      <c r="BD140" s="216">
        <f t="shared" si="38"/>
        <v>0</v>
      </c>
      <c r="BE140" s="216">
        <f t="shared" si="39"/>
        <v>0</v>
      </c>
      <c r="CA140" s="216">
        <v>12</v>
      </c>
      <c r="CB140" s="216">
        <v>0</v>
      </c>
    </row>
    <row r="141" spans="1:80" x14ac:dyDescent="0.2">
      <c r="A141" s="244">
        <v>112</v>
      </c>
      <c r="B141" s="245" t="s">
        <v>1808</v>
      </c>
      <c r="C141" s="246" t="s">
        <v>1705</v>
      </c>
      <c r="D141" s="247" t="s">
        <v>93</v>
      </c>
      <c r="E141" s="248">
        <v>1</v>
      </c>
      <c r="F141" s="248">
        <v>0</v>
      </c>
      <c r="G141" s="249">
        <f t="shared" si="32"/>
        <v>0</v>
      </c>
      <c r="H141" s="250">
        <v>0</v>
      </c>
      <c r="I141" s="251">
        <f t="shared" si="33"/>
        <v>0</v>
      </c>
      <c r="J141" s="250"/>
      <c r="K141" s="251">
        <f t="shared" si="34"/>
        <v>0</v>
      </c>
      <c r="O141" s="216">
        <v>2</v>
      </c>
      <c r="AA141" s="216">
        <v>12</v>
      </c>
      <c r="AB141" s="216">
        <v>0</v>
      </c>
      <c r="AC141" s="216">
        <v>85</v>
      </c>
      <c r="AZ141" s="216">
        <v>1</v>
      </c>
      <c r="BA141" s="216">
        <f t="shared" si="35"/>
        <v>0</v>
      </c>
      <c r="BB141" s="216">
        <f t="shared" si="36"/>
        <v>0</v>
      </c>
      <c r="BC141" s="216">
        <f t="shared" si="37"/>
        <v>0</v>
      </c>
      <c r="BD141" s="216">
        <f t="shared" si="38"/>
        <v>0</v>
      </c>
      <c r="BE141" s="216">
        <f t="shared" si="39"/>
        <v>0</v>
      </c>
      <c r="CA141" s="216">
        <v>12</v>
      </c>
      <c r="CB141" s="216">
        <v>0</v>
      </c>
    </row>
    <row r="142" spans="1:80" x14ac:dyDescent="0.2">
      <c r="A142" s="244">
        <v>113</v>
      </c>
      <c r="B142" s="245" t="s">
        <v>1809</v>
      </c>
      <c r="C142" s="246" t="s">
        <v>1705</v>
      </c>
      <c r="D142" s="247" t="s">
        <v>93</v>
      </c>
      <c r="E142" s="248">
        <v>1</v>
      </c>
      <c r="F142" s="248">
        <v>0</v>
      </c>
      <c r="G142" s="249">
        <f t="shared" si="32"/>
        <v>0</v>
      </c>
      <c r="H142" s="250">
        <v>0</v>
      </c>
      <c r="I142" s="251">
        <f t="shared" si="33"/>
        <v>0</v>
      </c>
      <c r="J142" s="250"/>
      <c r="K142" s="251">
        <f t="shared" si="34"/>
        <v>0</v>
      </c>
      <c r="O142" s="216">
        <v>2</v>
      </c>
      <c r="AA142" s="216">
        <v>12</v>
      </c>
      <c r="AB142" s="216">
        <v>0</v>
      </c>
      <c r="AC142" s="216">
        <v>86</v>
      </c>
      <c r="AZ142" s="216">
        <v>1</v>
      </c>
      <c r="BA142" s="216">
        <f t="shared" si="35"/>
        <v>0</v>
      </c>
      <c r="BB142" s="216">
        <f t="shared" si="36"/>
        <v>0</v>
      </c>
      <c r="BC142" s="216">
        <f t="shared" si="37"/>
        <v>0</v>
      </c>
      <c r="BD142" s="216">
        <f t="shared" si="38"/>
        <v>0</v>
      </c>
      <c r="BE142" s="216">
        <f t="shared" si="39"/>
        <v>0</v>
      </c>
      <c r="CA142" s="216">
        <v>12</v>
      </c>
      <c r="CB142" s="216">
        <v>0</v>
      </c>
    </row>
    <row r="143" spans="1:80" ht="22.5" x14ac:dyDescent="0.2">
      <c r="A143" s="244">
        <v>114</v>
      </c>
      <c r="B143" s="245" t="s">
        <v>1810</v>
      </c>
      <c r="C143" s="246" t="s">
        <v>1672</v>
      </c>
      <c r="D143" s="247" t="s">
        <v>93</v>
      </c>
      <c r="E143" s="248">
        <v>3</v>
      </c>
      <c r="F143" s="248">
        <v>0</v>
      </c>
      <c r="G143" s="249">
        <f t="shared" si="32"/>
        <v>0</v>
      </c>
      <c r="H143" s="250">
        <v>0</v>
      </c>
      <c r="I143" s="251">
        <f t="shared" si="33"/>
        <v>0</v>
      </c>
      <c r="J143" s="250"/>
      <c r="K143" s="251">
        <f t="shared" si="34"/>
        <v>0</v>
      </c>
      <c r="O143" s="216">
        <v>2</v>
      </c>
      <c r="AA143" s="216">
        <v>12</v>
      </c>
      <c r="AB143" s="216">
        <v>0</v>
      </c>
      <c r="AC143" s="216">
        <v>89</v>
      </c>
      <c r="AZ143" s="216">
        <v>1</v>
      </c>
      <c r="BA143" s="216">
        <f t="shared" si="35"/>
        <v>0</v>
      </c>
      <c r="BB143" s="216">
        <f t="shared" si="36"/>
        <v>0</v>
      </c>
      <c r="BC143" s="216">
        <f t="shared" si="37"/>
        <v>0</v>
      </c>
      <c r="BD143" s="216">
        <f t="shared" si="38"/>
        <v>0</v>
      </c>
      <c r="BE143" s="216">
        <f t="shared" si="39"/>
        <v>0</v>
      </c>
      <c r="CA143" s="216">
        <v>12</v>
      </c>
      <c r="CB143" s="216">
        <v>0</v>
      </c>
    </row>
    <row r="144" spans="1:80" ht="22.5" x14ac:dyDescent="0.2">
      <c r="A144" s="244">
        <v>115</v>
      </c>
      <c r="B144" s="245" t="s">
        <v>1811</v>
      </c>
      <c r="C144" s="246" t="s">
        <v>1672</v>
      </c>
      <c r="D144" s="247" t="s">
        <v>93</v>
      </c>
      <c r="E144" s="248">
        <v>2</v>
      </c>
      <c r="F144" s="248">
        <v>0</v>
      </c>
      <c r="G144" s="249">
        <f t="shared" si="32"/>
        <v>0</v>
      </c>
      <c r="H144" s="250">
        <v>0</v>
      </c>
      <c r="I144" s="251">
        <f t="shared" si="33"/>
        <v>0</v>
      </c>
      <c r="J144" s="250"/>
      <c r="K144" s="251">
        <f t="shared" si="34"/>
        <v>0</v>
      </c>
      <c r="O144" s="216">
        <v>2</v>
      </c>
      <c r="AA144" s="216">
        <v>12</v>
      </c>
      <c r="AB144" s="216">
        <v>0</v>
      </c>
      <c r="AC144" s="216">
        <v>90</v>
      </c>
      <c r="AZ144" s="216">
        <v>1</v>
      </c>
      <c r="BA144" s="216">
        <f t="shared" si="35"/>
        <v>0</v>
      </c>
      <c r="BB144" s="216">
        <f t="shared" si="36"/>
        <v>0</v>
      </c>
      <c r="BC144" s="216">
        <f t="shared" si="37"/>
        <v>0</v>
      </c>
      <c r="BD144" s="216">
        <f t="shared" si="38"/>
        <v>0</v>
      </c>
      <c r="BE144" s="216">
        <f t="shared" si="39"/>
        <v>0</v>
      </c>
      <c r="CA144" s="216">
        <v>12</v>
      </c>
      <c r="CB144" s="216">
        <v>0</v>
      </c>
    </row>
    <row r="145" spans="1:80" ht="22.5" x14ac:dyDescent="0.2">
      <c r="A145" s="244">
        <v>116</v>
      </c>
      <c r="B145" s="245" t="s">
        <v>1812</v>
      </c>
      <c r="C145" s="246" t="s">
        <v>1672</v>
      </c>
      <c r="D145" s="247" t="s">
        <v>93</v>
      </c>
      <c r="E145" s="248">
        <v>3</v>
      </c>
      <c r="F145" s="248">
        <v>0</v>
      </c>
      <c r="G145" s="249">
        <f t="shared" si="32"/>
        <v>0</v>
      </c>
      <c r="H145" s="250">
        <v>0</v>
      </c>
      <c r="I145" s="251">
        <f t="shared" si="33"/>
        <v>0</v>
      </c>
      <c r="J145" s="250"/>
      <c r="K145" s="251">
        <f t="shared" si="34"/>
        <v>0</v>
      </c>
      <c r="O145" s="216">
        <v>2</v>
      </c>
      <c r="AA145" s="216">
        <v>12</v>
      </c>
      <c r="AB145" s="216">
        <v>0</v>
      </c>
      <c r="AC145" s="216">
        <v>91</v>
      </c>
      <c r="AZ145" s="216">
        <v>1</v>
      </c>
      <c r="BA145" s="216">
        <f t="shared" si="35"/>
        <v>0</v>
      </c>
      <c r="BB145" s="216">
        <f t="shared" si="36"/>
        <v>0</v>
      </c>
      <c r="BC145" s="216">
        <f t="shared" si="37"/>
        <v>0</v>
      </c>
      <c r="BD145" s="216">
        <f t="shared" si="38"/>
        <v>0</v>
      </c>
      <c r="BE145" s="216">
        <f t="shared" si="39"/>
        <v>0</v>
      </c>
      <c r="CA145" s="216">
        <v>12</v>
      </c>
      <c r="CB145" s="216">
        <v>0</v>
      </c>
    </row>
    <row r="146" spans="1:80" ht="22.5" x14ac:dyDescent="0.2">
      <c r="A146" s="244">
        <v>117</v>
      </c>
      <c r="B146" s="245" t="s">
        <v>1813</v>
      </c>
      <c r="C146" s="246" t="s">
        <v>1672</v>
      </c>
      <c r="D146" s="247" t="s">
        <v>93</v>
      </c>
      <c r="E146" s="248">
        <v>2</v>
      </c>
      <c r="F146" s="248">
        <v>0</v>
      </c>
      <c r="G146" s="249">
        <f t="shared" si="32"/>
        <v>0</v>
      </c>
      <c r="H146" s="250">
        <v>0</v>
      </c>
      <c r="I146" s="251">
        <f t="shared" si="33"/>
        <v>0</v>
      </c>
      <c r="J146" s="250"/>
      <c r="K146" s="251">
        <f t="shared" si="34"/>
        <v>0</v>
      </c>
      <c r="O146" s="216">
        <v>2</v>
      </c>
      <c r="AA146" s="216">
        <v>12</v>
      </c>
      <c r="AB146" s="216">
        <v>0</v>
      </c>
      <c r="AC146" s="216">
        <v>87</v>
      </c>
      <c r="AZ146" s="216">
        <v>1</v>
      </c>
      <c r="BA146" s="216">
        <f t="shared" si="35"/>
        <v>0</v>
      </c>
      <c r="BB146" s="216">
        <f t="shared" si="36"/>
        <v>0</v>
      </c>
      <c r="BC146" s="216">
        <f t="shared" si="37"/>
        <v>0</v>
      </c>
      <c r="BD146" s="216">
        <f t="shared" si="38"/>
        <v>0</v>
      </c>
      <c r="BE146" s="216">
        <f t="shared" si="39"/>
        <v>0</v>
      </c>
      <c r="CA146" s="216">
        <v>12</v>
      </c>
      <c r="CB146" s="216">
        <v>0</v>
      </c>
    </row>
    <row r="147" spans="1:80" ht="22.5" x14ac:dyDescent="0.2">
      <c r="A147" s="244">
        <v>118</v>
      </c>
      <c r="B147" s="245" t="s">
        <v>1814</v>
      </c>
      <c r="C147" s="246" t="s">
        <v>1672</v>
      </c>
      <c r="D147" s="247" t="s">
        <v>93</v>
      </c>
      <c r="E147" s="248">
        <v>2</v>
      </c>
      <c r="F147" s="248">
        <v>0</v>
      </c>
      <c r="G147" s="249">
        <f t="shared" si="32"/>
        <v>0</v>
      </c>
      <c r="H147" s="250">
        <v>0</v>
      </c>
      <c r="I147" s="251">
        <f t="shared" si="33"/>
        <v>0</v>
      </c>
      <c r="J147" s="250"/>
      <c r="K147" s="251">
        <f t="shared" si="34"/>
        <v>0</v>
      </c>
      <c r="O147" s="216">
        <v>2</v>
      </c>
      <c r="AA147" s="216">
        <v>12</v>
      </c>
      <c r="AB147" s="216">
        <v>0</v>
      </c>
      <c r="AC147" s="216">
        <v>88</v>
      </c>
      <c r="AZ147" s="216">
        <v>1</v>
      </c>
      <c r="BA147" s="216">
        <f t="shared" si="35"/>
        <v>0</v>
      </c>
      <c r="BB147" s="216">
        <f t="shared" si="36"/>
        <v>0</v>
      </c>
      <c r="BC147" s="216">
        <f t="shared" si="37"/>
        <v>0</v>
      </c>
      <c r="BD147" s="216">
        <f t="shared" si="38"/>
        <v>0</v>
      </c>
      <c r="BE147" s="216">
        <f t="shared" si="39"/>
        <v>0</v>
      </c>
      <c r="CA147" s="216">
        <v>12</v>
      </c>
      <c r="CB147" s="216">
        <v>0</v>
      </c>
    </row>
    <row r="148" spans="1:80" x14ac:dyDescent="0.2">
      <c r="A148" s="244">
        <v>119</v>
      </c>
      <c r="B148" s="245" t="s">
        <v>1815</v>
      </c>
      <c r="C148" s="246" t="s">
        <v>1709</v>
      </c>
      <c r="D148" s="247" t="s">
        <v>93</v>
      </c>
      <c r="E148" s="248">
        <v>4</v>
      </c>
      <c r="F148" s="248">
        <v>0</v>
      </c>
      <c r="G148" s="249">
        <f t="shared" si="32"/>
        <v>0</v>
      </c>
      <c r="H148" s="250">
        <v>0</v>
      </c>
      <c r="I148" s="251">
        <f t="shared" si="33"/>
        <v>0</v>
      </c>
      <c r="J148" s="250"/>
      <c r="K148" s="251">
        <f t="shared" si="34"/>
        <v>0</v>
      </c>
      <c r="O148" s="216">
        <v>2</v>
      </c>
      <c r="AA148" s="216">
        <v>12</v>
      </c>
      <c r="AB148" s="216">
        <v>0</v>
      </c>
      <c r="AC148" s="216">
        <v>93</v>
      </c>
      <c r="AZ148" s="216">
        <v>1</v>
      </c>
      <c r="BA148" s="216">
        <f t="shared" si="35"/>
        <v>0</v>
      </c>
      <c r="BB148" s="216">
        <f t="shared" si="36"/>
        <v>0</v>
      </c>
      <c r="BC148" s="216">
        <f t="shared" si="37"/>
        <v>0</v>
      </c>
      <c r="BD148" s="216">
        <f t="shared" si="38"/>
        <v>0</v>
      </c>
      <c r="BE148" s="216">
        <f t="shared" si="39"/>
        <v>0</v>
      </c>
      <c r="CA148" s="216">
        <v>12</v>
      </c>
      <c r="CB148" s="216">
        <v>0</v>
      </c>
    </row>
    <row r="149" spans="1:80" x14ac:dyDescent="0.2">
      <c r="A149" s="244">
        <v>120</v>
      </c>
      <c r="B149" s="245" t="s">
        <v>1816</v>
      </c>
      <c r="C149" s="246" t="s">
        <v>1709</v>
      </c>
      <c r="D149" s="247" t="s">
        <v>93</v>
      </c>
      <c r="E149" s="248">
        <v>5</v>
      </c>
      <c r="F149" s="248">
        <v>0</v>
      </c>
      <c r="G149" s="249">
        <f t="shared" si="32"/>
        <v>0</v>
      </c>
      <c r="H149" s="250">
        <v>0</v>
      </c>
      <c r="I149" s="251">
        <f t="shared" si="33"/>
        <v>0</v>
      </c>
      <c r="J149" s="250"/>
      <c r="K149" s="251">
        <f t="shared" si="34"/>
        <v>0</v>
      </c>
      <c r="O149" s="216">
        <v>2</v>
      </c>
      <c r="AA149" s="216">
        <v>12</v>
      </c>
      <c r="AB149" s="216">
        <v>0</v>
      </c>
      <c r="AC149" s="216">
        <v>92</v>
      </c>
      <c r="AZ149" s="216">
        <v>1</v>
      </c>
      <c r="BA149" s="216">
        <f t="shared" si="35"/>
        <v>0</v>
      </c>
      <c r="BB149" s="216">
        <f t="shared" si="36"/>
        <v>0</v>
      </c>
      <c r="BC149" s="216">
        <f t="shared" si="37"/>
        <v>0</v>
      </c>
      <c r="BD149" s="216">
        <f t="shared" si="38"/>
        <v>0</v>
      </c>
      <c r="BE149" s="216">
        <f t="shared" si="39"/>
        <v>0</v>
      </c>
      <c r="CA149" s="216">
        <v>12</v>
      </c>
      <c r="CB149" s="216">
        <v>0</v>
      </c>
    </row>
    <row r="150" spans="1:80" x14ac:dyDescent="0.2">
      <c r="A150" s="244">
        <v>121</v>
      </c>
      <c r="B150" s="245" t="s">
        <v>1817</v>
      </c>
      <c r="C150" s="246" t="s">
        <v>1797</v>
      </c>
      <c r="D150" s="247" t="s">
        <v>93</v>
      </c>
      <c r="E150" s="248">
        <v>1</v>
      </c>
      <c r="F150" s="248">
        <v>0</v>
      </c>
      <c r="G150" s="249">
        <f t="shared" si="32"/>
        <v>0</v>
      </c>
      <c r="H150" s="250">
        <v>0</v>
      </c>
      <c r="I150" s="251">
        <f t="shared" si="33"/>
        <v>0</v>
      </c>
      <c r="J150" s="250"/>
      <c r="K150" s="251">
        <f t="shared" si="34"/>
        <v>0</v>
      </c>
      <c r="O150" s="216">
        <v>2</v>
      </c>
      <c r="AA150" s="216">
        <v>3</v>
      </c>
      <c r="AB150" s="216">
        <v>1</v>
      </c>
      <c r="AC150" s="216" t="s">
        <v>1817</v>
      </c>
      <c r="AZ150" s="216">
        <v>1</v>
      </c>
      <c r="BA150" s="216">
        <f t="shared" si="35"/>
        <v>0</v>
      </c>
      <c r="BB150" s="216">
        <f t="shared" si="36"/>
        <v>0</v>
      </c>
      <c r="BC150" s="216">
        <f t="shared" si="37"/>
        <v>0</v>
      </c>
      <c r="BD150" s="216">
        <f t="shared" si="38"/>
        <v>0</v>
      </c>
      <c r="BE150" s="216">
        <f t="shared" si="39"/>
        <v>0</v>
      </c>
      <c r="CA150" s="216">
        <v>3</v>
      </c>
      <c r="CB150" s="216">
        <v>1</v>
      </c>
    </row>
    <row r="151" spans="1:80" x14ac:dyDescent="0.2">
      <c r="A151" s="244">
        <v>122</v>
      </c>
      <c r="B151" s="245" t="s">
        <v>1818</v>
      </c>
      <c r="C151" s="246" t="s">
        <v>1797</v>
      </c>
      <c r="D151" s="247" t="s">
        <v>93</v>
      </c>
      <c r="E151" s="248">
        <v>1</v>
      </c>
      <c r="F151" s="248">
        <v>0</v>
      </c>
      <c r="G151" s="249">
        <f t="shared" si="32"/>
        <v>0</v>
      </c>
      <c r="H151" s="250">
        <v>0</v>
      </c>
      <c r="I151" s="251">
        <f t="shared" si="33"/>
        <v>0</v>
      </c>
      <c r="J151" s="250"/>
      <c r="K151" s="251">
        <f t="shared" si="34"/>
        <v>0</v>
      </c>
      <c r="O151" s="216">
        <v>2</v>
      </c>
      <c r="AA151" s="216">
        <v>3</v>
      </c>
      <c r="AB151" s="216">
        <v>1</v>
      </c>
      <c r="AC151" s="216" t="s">
        <v>1818</v>
      </c>
      <c r="AZ151" s="216">
        <v>1</v>
      </c>
      <c r="BA151" s="216">
        <f t="shared" si="35"/>
        <v>0</v>
      </c>
      <c r="BB151" s="216">
        <f t="shared" si="36"/>
        <v>0</v>
      </c>
      <c r="BC151" s="216">
        <f t="shared" si="37"/>
        <v>0</v>
      </c>
      <c r="BD151" s="216">
        <f t="shared" si="38"/>
        <v>0</v>
      </c>
      <c r="BE151" s="216">
        <f t="shared" si="39"/>
        <v>0</v>
      </c>
      <c r="CA151" s="216">
        <v>3</v>
      </c>
      <c r="CB151" s="216">
        <v>1</v>
      </c>
    </row>
    <row r="152" spans="1:80" x14ac:dyDescent="0.2">
      <c r="A152" s="244">
        <v>123</v>
      </c>
      <c r="B152" s="245" t="s">
        <v>1818</v>
      </c>
      <c r="C152" s="246" t="s">
        <v>1797</v>
      </c>
      <c r="D152" s="247" t="s">
        <v>93</v>
      </c>
      <c r="E152" s="248">
        <v>1</v>
      </c>
      <c r="F152" s="248">
        <v>0</v>
      </c>
      <c r="G152" s="249">
        <f t="shared" si="32"/>
        <v>0</v>
      </c>
      <c r="H152" s="250">
        <v>0</v>
      </c>
      <c r="I152" s="251">
        <f t="shared" si="33"/>
        <v>0</v>
      </c>
      <c r="J152" s="250"/>
      <c r="K152" s="251">
        <f t="shared" si="34"/>
        <v>0</v>
      </c>
      <c r="O152" s="216">
        <v>2</v>
      </c>
      <c r="AA152" s="216">
        <v>3</v>
      </c>
      <c r="AB152" s="216">
        <v>1</v>
      </c>
      <c r="AC152" s="216" t="s">
        <v>1818</v>
      </c>
      <c r="AZ152" s="216">
        <v>1</v>
      </c>
      <c r="BA152" s="216">
        <f t="shared" si="35"/>
        <v>0</v>
      </c>
      <c r="BB152" s="216">
        <f t="shared" si="36"/>
        <v>0</v>
      </c>
      <c r="BC152" s="216">
        <f t="shared" si="37"/>
        <v>0</v>
      </c>
      <c r="BD152" s="216">
        <f t="shared" si="38"/>
        <v>0</v>
      </c>
      <c r="BE152" s="216">
        <f t="shared" si="39"/>
        <v>0</v>
      </c>
      <c r="CA152" s="216">
        <v>3</v>
      </c>
      <c r="CB152" s="216">
        <v>1</v>
      </c>
    </row>
    <row r="153" spans="1:80" x14ac:dyDescent="0.2">
      <c r="A153" s="244">
        <v>124</v>
      </c>
      <c r="B153" s="245" t="s">
        <v>1819</v>
      </c>
      <c r="C153" s="246" t="s">
        <v>1797</v>
      </c>
      <c r="D153" s="247" t="s">
        <v>93</v>
      </c>
      <c r="E153" s="248">
        <v>1</v>
      </c>
      <c r="F153" s="248">
        <v>0</v>
      </c>
      <c r="G153" s="249">
        <f t="shared" si="32"/>
        <v>0</v>
      </c>
      <c r="H153" s="250">
        <v>0</v>
      </c>
      <c r="I153" s="251">
        <f t="shared" si="33"/>
        <v>0</v>
      </c>
      <c r="J153" s="250"/>
      <c r="K153" s="251">
        <f t="shared" si="34"/>
        <v>0</v>
      </c>
      <c r="O153" s="216">
        <v>2</v>
      </c>
      <c r="AA153" s="216">
        <v>3</v>
      </c>
      <c r="AB153" s="216">
        <v>1</v>
      </c>
      <c r="AC153" s="216" t="s">
        <v>1819</v>
      </c>
      <c r="AZ153" s="216">
        <v>1</v>
      </c>
      <c r="BA153" s="216">
        <f t="shared" si="35"/>
        <v>0</v>
      </c>
      <c r="BB153" s="216">
        <f t="shared" si="36"/>
        <v>0</v>
      </c>
      <c r="BC153" s="216">
        <f t="shared" si="37"/>
        <v>0</v>
      </c>
      <c r="BD153" s="216">
        <f t="shared" si="38"/>
        <v>0</v>
      </c>
      <c r="BE153" s="216">
        <f t="shared" si="39"/>
        <v>0</v>
      </c>
      <c r="CA153" s="216">
        <v>3</v>
      </c>
      <c r="CB153" s="216">
        <v>1</v>
      </c>
    </row>
    <row r="154" spans="1:80" x14ac:dyDescent="0.2">
      <c r="A154" s="259"/>
      <c r="B154" s="260" t="s">
        <v>94</v>
      </c>
      <c r="C154" s="261" t="s">
        <v>1802</v>
      </c>
      <c r="D154" s="262"/>
      <c r="E154" s="263"/>
      <c r="F154" s="264"/>
      <c r="G154" s="265">
        <f>SUM(G135:G153)</f>
        <v>0</v>
      </c>
      <c r="H154" s="266"/>
      <c r="I154" s="267">
        <f>SUM(I135:I153)</f>
        <v>0</v>
      </c>
      <c r="J154" s="266"/>
      <c r="K154" s="267">
        <f>SUM(K135:K153)</f>
        <v>0</v>
      </c>
      <c r="O154" s="216">
        <v>4</v>
      </c>
      <c r="BA154" s="268">
        <f>SUM(BA135:BA153)</f>
        <v>0</v>
      </c>
      <c r="BB154" s="268">
        <f>SUM(BB135:BB153)</f>
        <v>0</v>
      </c>
      <c r="BC154" s="268">
        <f>SUM(BC135:BC153)</f>
        <v>0</v>
      </c>
      <c r="BD154" s="268">
        <f>SUM(BD135:BD153)</f>
        <v>0</v>
      </c>
      <c r="BE154" s="268">
        <f>SUM(BE135:BE153)</f>
        <v>0</v>
      </c>
    </row>
    <row r="155" spans="1:80" x14ac:dyDescent="0.2">
      <c r="A155" s="233" t="s">
        <v>90</v>
      </c>
      <c r="B155" s="234" t="s">
        <v>1820</v>
      </c>
      <c r="C155" s="235" t="s">
        <v>1821</v>
      </c>
      <c r="D155" s="236"/>
      <c r="E155" s="237"/>
      <c r="F155" s="237"/>
      <c r="G155" s="238"/>
      <c r="H155" s="239"/>
      <c r="I155" s="240"/>
      <c r="J155" s="241"/>
      <c r="K155" s="242"/>
      <c r="O155" s="216">
        <v>1</v>
      </c>
    </row>
    <row r="156" spans="1:80" x14ac:dyDescent="0.2">
      <c r="A156" s="244">
        <v>125</v>
      </c>
      <c r="B156" s="245" t="s">
        <v>1823</v>
      </c>
      <c r="C156" s="246" t="s">
        <v>1752</v>
      </c>
      <c r="D156" s="247" t="s">
        <v>164</v>
      </c>
      <c r="E156" s="248">
        <v>750</v>
      </c>
      <c r="F156" s="248">
        <v>0</v>
      </c>
      <c r="G156" s="249">
        <f t="shared" ref="G156:G163" si="40">E156*F156</f>
        <v>0</v>
      </c>
      <c r="H156" s="250">
        <v>0</v>
      </c>
      <c r="I156" s="251">
        <f t="shared" ref="I156:I163" si="41">E156*H156</f>
        <v>0</v>
      </c>
      <c r="J156" s="250"/>
      <c r="K156" s="251">
        <f t="shared" ref="K156:K163" si="42">E156*J156</f>
        <v>0</v>
      </c>
      <c r="O156" s="216">
        <v>2</v>
      </c>
      <c r="AA156" s="216">
        <v>12</v>
      </c>
      <c r="AB156" s="216">
        <v>0</v>
      </c>
      <c r="AC156" s="216">
        <v>96</v>
      </c>
      <c r="AZ156" s="216">
        <v>1</v>
      </c>
      <c r="BA156" s="216">
        <f t="shared" ref="BA156:BA163" si="43">IF(AZ156=1,G156,0)</f>
        <v>0</v>
      </c>
      <c r="BB156" s="216">
        <f t="shared" ref="BB156:BB163" si="44">IF(AZ156=2,G156,0)</f>
        <v>0</v>
      </c>
      <c r="BC156" s="216">
        <f t="shared" ref="BC156:BC163" si="45">IF(AZ156=3,G156,0)</f>
        <v>0</v>
      </c>
      <c r="BD156" s="216">
        <f t="shared" ref="BD156:BD163" si="46">IF(AZ156=4,G156,0)</f>
        <v>0</v>
      </c>
      <c r="BE156" s="216">
        <f t="shared" ref="BE156:BE163" si="47">IF(AZ156=5,G156,0)</f>
        <v>0</v>
      </c>
      <c r="CA156" s="216">
        <v>12</v>
      </c>
      <c r="CB156" s="216">
        <v>0</v>
      </c>
    </row>
    <row r="157" spans="1:80" x14ac:dyDescent="0.2">
      <c r="A157" s="244">
        <v>126</v>
      </c>
      <c r="B157" s="245" t="s">
        <v>1824</v>
      </c>
      <c r="C157" s="246" t="s">
        <v>1756</v>
      </c>
      <c r="D157" s="247" t="s">
        <v>164</v>
      </c>
      <c r="E157" s="248">
        <v>15</v>
      </c>
      <c r="F157" s="248">
        <v>0</v>
      </c>
      <c r="G157" s="249">
        <f t="shared" si="40"/>
        <v>0</v>
      </c>
      <c r="H157" s="250">
        <v>0</v>
      </c>
      <c r="I157" s="251">
        <f t="shared" si="41"/>
        <v>0</v>
      </c>
      <c r="J157" s="250"/>
      <c r="K157" s="251">
        <f t="shared" si="42"/>
        <v>0</v>
      </c>
      <c r="O157" s="216">
        <v>2</v>
      </c>
      <c r="AA157" s="216">
        <v>12</v>
      </c>
      <c r="AB157" s="216">
        <v>0</v>
      </c>
      <c r="AC157" s="216">
        <v>97</v>
      </c>
      <c r="AZ157" s="216">
        <v>1</v>
      </c>
      <c r="BA157" s="216">
        <f t="shared" si="43"/>
        <v>0</v>
      </c>
      <c r="BB157" s="216">
        <f t="shared" si="44"/>
        <v>0</v>
      </c>
      <c r="BC157" s="216">
        <f t="shared" si="45"/>
        <v>0</v>
      </c>
      <c r="BD157" s="216">
        <f t="shared" si="46"/>
        <v>0</v>
      </c>
      <c r="BE157" s="216">
        <f t="shared" si="47"/>
        <v>0</v>
      </c>
      <c r="CA157" s="216">
        <v>12</v>
      </c>
      <c r="CB157" s="216">
        <v>0</v>
      </c>
    </row>
    <row r="158" spans="1:80" x14ac:dyDescent="0.2">
      <c r="A158" s="244">
        <v>127</v>
      </c>
      <c r="B158" s="245" t="s">
        <v>1825</v>
      </c>
      <c r="C158" s="246" t="s">
        <v>1758</v>
      </c>
      <c r="D158" s="247" t="s">
        <v>164</v>
      </c>
      <c r="E158" s="248">
        <v>15</v>
      </c>
      <c r="F158" s="248">
        <v>0</v>
      </c>
      <c r="G158" s="249">
        <f t="shared" si="40"/>
        <v>0</v>
      </c>
      <c r="H158" s="250">
        <v>0</v>
      </c>
      <c r="I158" s="251">
        <f t="shared" si="41"/>
        <v>0</v>
      </c>
      <c r="J158" s="250"/>
      <c r="K158" s="251">
        <f t="shared" si="42"/>
        <v>0</v>
      </c>
      <c r="O158" s="216">
        <v>2</v>
      </c>
      <c r="AA158" s="216">
        <v>12</v>
      </c>
      <c r="AB158" s="216">
        <v>0</v>
      </c>
      <c r="AC158" s="216">
        <v>98</v>
      </c>
      <c r="AZ158" s="216">
        <v>1</v>
      </c>
      <c r="BA158" s="216">
        <f t="shared" si="43"/>
        <v>0</v>
      </c>
      <c r="BB158" s="216">
        <f t="shared" si="44"/>
        <v>0</v>
      </c>
      <c r="BC158" s="216">
        <f t="shared" si="45"/>
        <v>0</v>
      </c>
      <c r="BD158" s="216">
        <f t="shared" si="46"/>
        <v>0</v>
      </c>
      <c r="BE158" s="216">
        <f t="shared" si="47"/>
        <v>0</v>
      </c>
      <c r="CA158" s="216">
        <v>12</v>
      </c>
      <c r="CB158" s="216">
        <v>0</v>
      </c>
    </row>
    <row r="159" spans="1:80" x14ac:dyDescent="0.2">
      <c r="A159" s="244">
        <v>128</v>
      </c>
      <c r="B159" s="245" t="s">
        <v>1826</v>
      </c>
      <c r="C159" s="246" t="s">
        <v>1760</v>
      </c>
      <c r="D159" s="247" t="s">
        <v>164</v>
      </c>
      <c r="E159" s="248">
        <v>30</v>
      </c>
      <c r="F159" s="248">
        <v>0</v>
      </c>
      <c r="G159" s="249">
        <f t="shared" si="40"/>
        <v>0</v>
      </c>
      <c r="H159" s="250">
        <v>0</v>
      </c>
      <c r="I159" s="251">
        <f t="shared" si="41"/>
        <v>0</v>
      </c>
      <c r="J159" s="250"/>
      <c r="K159" s="251">
        <f t="shared" si="42"/>
        <v>0</v>
      </c>
      <c r="O159" s="216">
        <v>2</v>
      </c>
      <c r="AA159" s="216">
        <v>12</v>
      </c>
      <c r="AB159" s="216">
        <v>0</v>
      </c>
      <c r="AC159" s="216">
        <v>99</v>
      </c>
      <c r="AZ159" s="216">
        <v>1</v>
      </c>
      <c r="BA159" s="216">
        <f t="shared" si="43"/>
        <v>0</v>
      </c>
      <c r="BB159" s="216">
        <f t="shared" si="44"/>
        <v>0</v>
      </c>
      <c r="BC159" s="216">
        <f t="shared" si="45"/>
        <v>0</v>
      </c>
      <c r="BD159" s="216">
        <f t="shared" si="46"/>
        <v>0</v>
      </c>
      <c r="BE159" s="216">
        <f t="shared" si="47"/>
        <v>0</v>
      </c>
      <c r="CA159" s="216">
        <v>12</v>
      </c>
      <c r="CB159" s="216">
        <v>0</v>
      </c>
    </row>
    <row r="160" spans="1:80" x14ac:dyDescent="0.2">
      <c r="A160" s="244">
        <v>129</v>
      </c>
      <c r="B160" s="245" t="s">
        <v>1827</v>
      </c>
      <c r="C160" s="246" t="s">
        <v>1752</v>
      </c>
      <c r="D160" s="247" t="s">
        <v>164</v>
      </c>
      <c r="E160" s="248">
        <v>750</v>
      </c>
      <c r="F160" s="248">
        <v>0</v>
      </c>
      <c r="G160" s="249">
        <f t="shared" si="40"/>
        <v>0</v>
      </c>
      <c r="H160" s="250">
        <v>0</v>
      </c>
      <c r="I160" s="251">
        <f t="shared" si="41"/>
        <v>0</v>
      </c>
      <c r="J160" s="250"/>
      <c r="K160" s="251">
        <f t="shared" si="42"/>
        <v>0</v>
      </c>
      <c r="O160" s="216">
        <v>2</v>
      </c>
      <c r="AA160" s="216">
        <v>12</v>
      </c>
      <c r="AB160" s="216">
        <v>0</v>
      </c>
      <c r="AC160" s="216">
        <v>100</v>
      </c>
      <c r="AZ160" s="216">
        <v>1</v>
      </c>
      <c r="BA160" s="216">
        <f t="shared" si="43"/>
        <v>0</v>
      </c>
      <c r="BB160" s="216">
        <f t="shared" si="44"/>
        <v>0</v>
      </c>
      <c r="BC160" s="216">
        <f t="shared" si="45"/>
        <v>0</v>
      </c>
      <c r="BD160" s="216">
        <f t="shared" si="46"/>
        <v>0</v>
      </c>
      <c r="BE160" s="216">
        <f t="shared" si="47"/>
        <v>0</v>
      </c>
      <c r="CA160" s="216">
        <v>12</v>
      </c>
      <c r="CB160" s="216">
        <v>0</v>
      </c>
    </row>
    <row r="161" spans="1:80" x14ac:dyDescent="0.2">
      <c r="A161" s="244">
        <v>130</v>
      </c>
      <c r="B161" s="245" t="s">
        <v>1828</v>
      </c>
      <c r="C161" s="246" t="s">
        <v>1756</v>
      </c>
      <c r="D161" s="247" t="s">
        <v>164</v>
      </c>
      <c r="E161" s="248">
        <v>15</v>
      </c>
      <c r="F161" s="248">
        <v>0</v>
      </c>
      <c r="G161" s="249">
        <f t="shared" si="40"/>
        <v>0</v>
      </c>
      <c r="H161" s="250">
        <v>0</v>
      </c>
      <c r="I161" s="251">
        <f t="shared" si="41"/>
        <v>0</v>
      </c>
      <c r="J161" s="250"/>
      <c r="K161" s="251">
        <f t="shared" si="42"/>
        <v>0</v>
      </c>
      <c r="O161" s="216">
        <v>2</v>
      </c>
      <c r="AA161" s="216">
        <v>12</v>
      </c>
      <c r="AB161" s="216">
        <v>0</v>
      </c>
      <c r="AC161" s="216">
        <v>101</v>
      </c>
      <c r="AZ161" s="216">
        <v>1</v>
      </c>
      <c r="BA161" s="216">
        <f t="shared" si="43"/>
        <v>0</v>
      </c>
      <c r="BB161" s="216">
        <f t="shared" si="44"/>
        <v>0</v>
      </c>
      <c r="BC161" s="216">
        <f t="shared" si="45"/>
        <v>0</v>
      </c>
      <c r="BD161" s="216">
        <f t="shared" si="46"/>
        <v>0</v>
      </c>
      <c r="BE161" s="216">
        <f t="shared" si="47"/>
        <v>0</v>
      </c>
      <c r="CA161" s="216">
        <v>12</v>
      </c>
      <c r="CB161" s="216">
        <v>0</v>
      </c>
    </row>
    <row r="162" spans="1:80" x14ac:dyDescent="0.2">
      <c r="A162" s="244">
        <v>131</v>
      </c>
      <c r="B162" s="245" t="s">
        <v>1829</v>
      </c>
      <c r="C162" s="246" t="s">
        <v>1758</v>
      </c>
      <c r="D162" s="247" t="s">
        <v>164</v>
      </c>
      <c r="E162" s="248">
        <v>15</v>
      </c>
      <c r="F162" s="248">
        <v>0</v>
      </c>
      <c r="G162" s="249">
        <f t="shared" si="40"/>
        <v>0</v>
      </c>
      <c r="H162" s="250">
        <v>0</v>
      </c>
      <c r="I162" s="251">
        <f t="shared" si="41"/>
        <v>0</v>
      </c>
      <c r="J162" s="250"/>
      <c r="K162" s="251">
        <f t="shared" si="42"/>
        <v>0</v>
      </c>
      <c r="O162" s="216">
        <v>2</v>
      </c>
      <c r="AA162" s="216">
        <v>12</v>
      </c>
      <c r="AB162" s="216">
        <v>0</v>
      </c>
      <c r="AC162" s="216">
        <v>102</v>
      </c>
      <c r="AZ162" s="216">
        <v>1</v>
      </c>
      <c r="BA162" s="216">
        <f t="shared" si="43"/>
        <v>0</v>
      </c>
      <c r="BB162" s="216">
        <f t="shared" si="44"/>
        <v>0</v>
      </c>
      <c r="BC162" s="216">
        <f t="shared" si="45"/>
        <v>0</v>
      </c>
      <c r="BD162" s="216">
        <f t="shared" si="46"/>
        <v>0</v>
      </c>
      <c r="BE162" s="216">
        <f t="shared" si="47"/>
        <v>0</v>
      </c>
      <c r="CA162" s="216">
        <v>12</v>
      </c>
      <c r="CB162" s="216">
        <v>0</v>
      </c>
    </row>
    <row r="163" spans="1:80" x14ac:dyDescent="0.2">
      <c r="A163" s="244">
        <v>132</v>
      </c>
      <c r="B163" s="245" t="s">
        <v>1830</v>
      </c>
      <c r="C163" s="246" t="s">
        <v>1760</v>
      </c>
      <c r="D163" s="247" t="s">
        <v>164</v>
      </c>
      <c r="E163" s="248">
        <v>30</v>
      </c>
      <c r="F163" s="248">
        <v>0</v>
      </c>
      <c r="G163" s="249">
        <f t="shared" si="40"/>
        <v>0</v>
      </c>
      <c r="H163" s="250">
        <v>0</v>
      </c>
      <c r="I163" s="251">
        <f t="shared" si="41"/>
        <v>0</v>
      </c>
      <c r="J163" s="250"/>
      <c r="K163" s="251">
        <f t="shared" si="42"/>
        <v>0</v>
      </c>
      <c r="O163" s="216">
        <v>2</v>
      </c>
      <c r="AA163" s="216">
        <v>12</v>
      </c>
      <c r="AB163" s="216">
        <v>0</v>
      </c>
      <c r="AC163" s="216">
        <v>103</v>
      </c>
      <c r="AZ163" s="216">
        <v>1</v>
      </c>
      <c r="BA163" s="216">
        <f t="shared" si="43"/>
        <v>0</v>
      </c>
      <c r="BB163" s="216">
        <f t="shared" si="44"/>
        <v>0</v>
      </c>
      <c r="BC163" s="216">
        <f t="shared" si="45"/>
        <v>0</v>
      </c>
      <c r="BD163" s="216">
        <f t="shared" si="46"/>
        <v>0</v>
      </c>
      <c r="BE163" s="216">
        <f t="shared" si="47"/>
        <v>0</v>
      </c>
      <c r="CA163" s="216">
        <v>12</v>
      </c>
      <c r="CB163" s="216">
        <v>0</v>
      </c>
    </row>
    <row r="164" spans="1:80" x14ac:dyDescent="0.2">
      <c r="A164" s="259"/>
      <c r="B164" s="260" t="s">
        <v>94</v>
      </c>
      <c r="C164" s="261" t="s">
        <v>1822</v>
      </c>
      <c r="D164" s="262"/>
      <c r="E164" s="263"/>
      <c r="F164" s="264"/>
      <c r="G164" s="265">
        <f>SUM(G155:G163)</f>
        <v>0</v>
      </c>
      <c r="H164" s="266"/>
      <c r="I164" s="267">
        <f>SUM(I155:I163)</f>
        <v>0</v>
      </c>
      <c r="J164" s="266"/>
      <c r="K164" s="267">
        <f>SUM(K155:K163)</f>
        <v>0</v>
      </c>
      <c r="O164" s="216">
        <v>4</v>
      </c>
      <c r="BA164" s="268">
        <f>SUM(BA155:BA163)</f>
        <v>0</v>
      </c>
      <c r="BB164" s="268">
        <f>SUM(BB155:BB163)</f>
        <v>0</v>
      </c>
      <c r="BC164" s="268">
        <f>SUM(BC155:BC163)</f>
        <v>0</v>
      </c>
      <c r="BD164" s="268">
        <f>SUM(BD155:BD163)</f>
        <v>0</v>
      </c>
      <c r="BE164" s="268">
        <f>SUM(BE155:BE163)</f>
        <v>0</v>
      </c>
    </row>
    <row r="165" spans="1:80" x14ac:dyDescent="0.2">
      <c r="A165" s="233" t="s">
        <v>90</v>
      </c>
      <c r="B165" s="234" t="s">
        <v>210</v>
      </c>
      <c r="C165" s="235" t="s">
        <v>1831</v>
      </c>
      <c r="D165" s="236"/>
      <c r="E165" s="237"/>
      <c r="F165" s="237"/>
      <c r="G165" s="238"/>
      <c r="H165" s="239"/>
      <c r="I165" s="240"/>
      <c r="J165" s="241"/>
      <c r="K165" s="242"/>
      <c r="O165" s="216">
        <v>1</v>
      </c>
    </row>
    <row r="166" spans="1:80" ht="22.5" x14ac:dyDescent="0.2">
      <c r="A166" s="244">
        <v>133</v>
      </c>
      <c r="B166" s="245" t="s">
        <v>1833</v>
      </c>
      <c r="C166" s="246" t="s">
        <v>1834</v>
      </c>
      <c r="D166" s="247" t="s">
        <v>1835</v>
      </c>
      <c r="E166" s="248">
        <v>1</v>
      </c>
      <c r="F166" s="248">
        <v>0</v>
      </c>
      <c r="G166" s="249">
        <f>E166*F166</f>
        <v>0</v>
      </c>
      <c r="H166" s="250">
        <v>0</v>
      </c>
      <c r="I166" s="251">
        <f>E166*H166</f>
        <v>0</v>
      </c>
      <c r="J166" s="250"/>
      <c r="K166" s="251">
        <f>E166*J166</f>
        <v>0</v>
      </c>
      <c r="O166" s="216">
        <v>2</v>
      </c>
      <c r="AA166" s="216">
        <v>12</v>
      </c>
      <c r="AB166" s="216">
        <v>0</v>
      </c>
      <c r="AC166" s="216">
        <v>104</v>
      </c>
      <c r="AZ166" s="216">
        <v>1</v>
      </c>
      <c r="BA166" s="216">
        <f>IF(AZ166=1,G166,0)</f>
        <v>0</v>
      </c>
      <c r="BB166" s="216">
        <f>IF(AZ166=2,G166,0)</f>
        <v>0</v>
      </c>
      <c r="BC166" s="216">
        <f>IF(AZ166=3,G166,0)</f>
        <v>0</v>
      </c>
      <c r="BD166" s="216">
        <f>IF(AZ166=4,G166,0)</f>
        <v>0</v>
      </c>
      <c r="BE166" s="216">
        <f>IF(AZ166=5,G166,0)</f>
        <v>0</v>
      </c>
      <c r="CA166" s="216">
        <v>12</v>
      </c>
      <c r="CB166" s="216">
        <v>0</v>
      </c>
    </row>
    <row r="167" spans="1:80" ht="22.5" x14ac:dyDescent="0.2">
      <c r="A167" s="252"/>
      <c r="B167" s="253"/>
      <c r="C167" s="420" t="s">
        <v>1836</v>
      </c>
      <c r="D167" s="421"/>
      <c r="E167" s="421"/>
      <c r="F167" s="421"/>
      <c r="G167" s="422"/>
      <c r="I167" s="254"/>
      <c r="K167" s="254"/>
      <c r="L167" s="310" t="s">
        <v>1836</v>
      </c>
      <c r="O167" s="216">
        <v>3</v>
      </c>
    </row>
    <row r="168" spans="1:80" ht="22.5" x14ac:dyDescent="0.2">
      <c r="A168" s="244">
        <v>134</v>
      </c>
      <c r="B168" s="245" t="s">
        <v>1837</v>
      </c>
      <c r="C168" s="246" t="s">
        <v>1838</v>
      </c>
      <c r="D168" s="247" t="s">
        <v>93</v>
      </c>
      <c r="E168" s="248">
        <v>1</v>
      </c>
      <c r="F168" s="248">
        <v>0</v>
      </c>
      <c r="G168" s="249">
        <f t="shared" ref="G168:G175" si="48">E168*F168</f>
        <v>0</v>
      </c>
      <c r="H168" s="250">
        <v>0</v>
      </c>
      <c r="I168" s="251">
        <f t="shared" ref="I168:I175" si="49">E168*H168</f>
        <v>0</v>
      </c>
      <c r="J168" s="250"/>
      <c r="K168" s="251">
        <f t="shared" ref="K168:K175" si="50">E168*J168</f>
        <v>0</v>
      </c>
      <c r="O168" s="216">
        <v>2</v>
      </c>
      <c r="AA168" s="216">
        <v>12</v>
      </c>
      <c r="AB168" s="216">
        <v>0</v>
      </c>
      <c r="AC168" s="216">
        <v>105</v>
      </c>
      <c r="AZ168" s="216">
        <v>1</v>
      </c>
      <c r="BA168" s="216">
        <f t="shared" ref="BA168:BA175" si="51">IF(AZ168=1,G168,0)</f>
        <v>0</v>
      </c>
      <c r="BB168" s="216">
        <f t="shared" ref="BB168:BB175" si="52">IF(AZ168=2,G168,0)</f>
        <v>0</v>
      </c>
      <c r="BC168" s="216">
        <f t="shared" ref="BC168:BC175" si="53">IF(AZ168=3,G168,0)</f>
        <v>0</v>
      </c>
      <c r="BD168" s="216">
        <f t="shared" ref="BD168:BD175" si="54">IF(AZ168=4,G168,0)</f>
        <v>0</v>
      </c>
      <c r="BE168" s="216">
        <f t="shared" ref="BE168:BE175" si="55">IF(AZ168=5,G168,0)</f>
        <v>0</v>
      </c>
      <c r="CA168" s="216">
        <v>12</v>
      </c>
      <c r="CB168" s="216">
        <v>0</v>
      </c>
    </row>
    <row r="169" spans="1:80" x14ac:dyDescent="0.2">
      <c r="A169" s="244">
        <v>135</v>
      </c>
      <c r="B169" s="245" t="s">
        <v>1839</v>
      </c>
      <c r="C169" s="246" t="s">
        <v>1840</v>
      </c>
      <c r="D169" s="247" t="s">
        <v>93</v>
      </c>
      <c r="E169" s="248">
        <v>1</v>
      </c>
      <c r="F169" s="248">
        <v>0</v>
      </c>
      <c r="G169" s="249">
        <f t="shared" si="48"/>
        <v>0</v>
      </c>
      <c r="H169" s="250">
        <v>0</v>
      </c>
      <c r="I169" s="251">
        <f t="shared" si="49"/>
        <v>0</v>
      </c>
      <c r="J169" s="250"/>
      <c r="K169" s="251">
        <f t="shared" si="50"/>
        <v>0</v>
      </c>
      <c r="O169" s="216">
        <v>2</v>
      </c>
      <c r="AA169" s="216">
        <v>12</v>
      </c>
      <c r="AB169" s="216">
        <v>0</v>
      </c>
      <c r="AC169" s="216">
        <v>106</v>
      </c>
      <c r="AZ169" s="216">
        <v>1</v>
      </c>
      <c r="BA169" s="216">
        <f t="shared" si="51"/>
        <v>0</v>
      </c>
      <c r="BB169" s="216">
        <f t="shared" si="52"/>
        <v>0</v>
      </c>
      <c r="BC169" s="216">
        <f t="shared" si="53"/>
        <v>0</v>
      </c>
      <c r="BD169" s="216">
        <f t="shared" si="54"/>
        <v>0</v>
      </c>
      <c r="BE169" s="216">
        <f t="shared" si="55"/>
        <v>0</v>
      </c>
      <c r="CA169" s="216">
        <v>12</v>
      </c>
      <c r="CB169" s="216">
        <v>0</v>
      </c>
    </row>
    <row r="170" spans="1:80" x14ac:dyDescent="0.2">
      <c r="A170" s="244">
        <v>136</v>
      </c>
      <c r="B170" s="245" t="s">
        <v>1841</v>
      </c>
      <c r="C170" s="246" t="s">
        <v>1842</v>
      </c>
      <c r="D170" s="247" t="s">
        <v>1843</v>
      </c>
      <c r="E170" s="248">
        <v>36</v>
      </c>
      <c r="F170" s="248">
        <v>0</v>
      </c>
      <c r="G170" s="249">
        <f t="shared" si="48"/>
        <v>0</v>
      </c>
      <c r="H170" s="250">
        <v>0</v>
      </c>
      <c r="I170" s="251">
        <f t="shared" si="49"/>
        <v>0</v>
      </c>
      <c r="J170" s="250"/>
      <c r="K170" s="251">
        <f t="shared" si="50"/>
        <v>0</v>
      </c>
      <c r="O170" s="216">
        <v>2</v>
      </c>
      <c r="AA170" s="216">
        <v>12</v>
      </c>
      <c r="AB170" s="216">
        <v>0</v>
      </c>
      <c r="AC170" s="216">
        <v>107</v>
      </c>
      <c r="AZ170" s="216">
        <v>1</v>
      </c>
      <c r="BA170" s="216">
        <f t="shared" si="51"/>
        <v>0</v>
      </c>
      <c r="BB170" s="216">
        <f t="shared" si="52"/>
        <v>0</v>
      </c>
      <c r="BC170" s="216">
        <f t="shared" si="53"/>
        <v>0</v>
      </c>
      <c r="BD170" s="216">
        <f t="shared" si="54"/>
        <v>0</v>
      </c>
      <c r="BE170" s="216">
        <f t="shared" si="55"/>
        <v>0</v>
      </c>
      <c r="CA170" s="216">
        <v>12</v>
      </c>
      <c r="CB170" s="216">
        <v>0</v>
      </c>
    </row>
    <row r="171" spans="1:80" x14ac:dyDescent="0.2">
      <c r="A171" s="244">
        <v>137</v>
      </c>
      <c r="B171" s="245" t="s">
        <v>1844</v>
      </c>
      <c r="C171" s="246" t="s">
        <v>1845</v>
      </c>
      <c r="D171" s="247" t="s">
        <v>93</v>
      </c>
      <c r="E171" s="248">
        <v>1</v>
      </c>
      <c r="F171" s="248">
        <v>0</v>
      </c>
      <c r="G171" s="249">
        <f t="shared" si="48"/>
        <v>0</v>
      </c>
      <c r="H171" s="250">
        <v>0</v>
      </c>
      <c r="I171" s="251">
        <f t="shared" si="49"/>
        <v>0</v>
      </c>
      <c r="J171" s="250"/>
      <c r="K171" s="251">
        <f t="shared" si="50"/>
        <v>0</v>
      </c>
      <c r="O171" s="216">
        <v>2</v>
      </c>
      <c r="AA171" s="216">
        <v>12</v>
      </c>
      <c r="AB171" s="216">
        <v>0</v>
      </c>
      <c r="AC171" s="216">
        <v>108</v>
      </c>
      <c r="AZ171" s="216">
        <v>1</v>
      </c>
      <c r="BA171" s="216">
        <f t="shared" si="51"/>
        <v>0</v>
      </c>
      <c r="BB171" s="216">
        <f t="shared" si="52"/>
        <v>0</v>
      </c>
      <c r="BC171" s="216">
        <f t="shared" si="53"/>
        <v>0</v>
      </c>
      <c r="BD171" s="216">
        <f t="shared" si="54"/>
        <v>0</v>
      </c>
      <c r="BE171" s="216">
        <f t="shared" si="55"/>
        <v>0</v>
      </c>
      <c r="CA171" s="216">
        <v>12</v>
      </c>
      <c r="CB171" s="216">
        <v>0</v>
      </c>
    </row>
    <row r="172" spans="1:80" x14ac:dyDescent="0.2">
      <c r="A172" s="244">
        <v>138</v>
      </c>
      <c r="B172" s="245" t="s">
        <v>1846</v>
      </c>
      <c r="C172" s="246" t="s">
        <v>1632</v>
      </c>
      <c r="D172" s="247" t="s">
        <v>1843</v>
      </c>
      <c r="E172" s="248">
        <v>16</v>
      </c>
      <c r="F172" s="248">
        <v>0</v>
      </c>
      <c r="G172" s="249">
        <f t="shared" si="48"/>
        <v>0</v>
      </c>
      <c r="H172" s="250">
        <v>0</v>
      </c>
      <c r="I172" s="251">
        <f t="shared" si="49"/>
        <v>0</v>
      </c>
      <c r="J172" s="250"/>
      <c r="K172" s="251">
        <f t="shared" si="50"/>
        <v>0</v>
      </c>
      <c r="O172" s="216">
        <v>2</v>
      </c>
      <c r="AA172" s="216">
        <v>12</v>
      </c>
      <c r="AB172" s="216">
        <v>0</v>
      </c>
      <c r="AC172" s="216">
        <v>109</v>
      </c>
      <c r="AZ172" s="216">
        <v>1</v>
      </c>
      <c r="BA172" s="216">
        <f t="shared" si="51"/>
        <v>0</v>
      </c>
      <c r="BB172" s="216">
        <f t="shared" si="52"/>
        <v>0</v>
      </c>
      <c r="BC172" s="216">
        <f t="shared" si="53"/>
        <v>0</v>
      </c>
      <c r="BD172" s="216">
        <f t="shared" si="54"/>
        <v>0</v>
      </c>
      <c r="BE172" s="216">
        <f t="shared" si="55"/>
        <v>0</v>
      </c>
      <c r="CA172" s="216">
        <v>12</v>
      </c>
      <c r="CB172" s="216">
        <v>0</v>
      </c>
    </row>
    <row r="173" spans="1:80" x14ac:dyDescent="0.2">
      <c r="A173" s="244">
        <v>139</v>
      </c>
      <c r="B173" s="245" t="s">
        <v>1847</v>
      </c>
      <c r="C173" s="246" t="s">
        <v>1848</v>
      </c>
      <c r="D173" s="247" t="s">
        <v>93</v>
      </c>
      <c r="E173" s="248">
        <v>1</v>
      </c>
      <c r="F173" s="248">
        <v>0</v>
      </c>
      <c r="G173" s="249">
        <f t="shared" si="48"/>
        <v>0</v>
      </c>
      <c r="H173" s="250">
        <v>0</v>
      </c>
      <c r="I173" s="251">
        <f t="shared" si="49"/>
        <v>0</v>
      </c>
      <c r="J173" s="250"/>
      <c r="K173" s="251">
        <f t="shared" si="50"/>
        <v>0</v>
      </c>
      <c r="O173" s="216">
        <v>2</v>
      </c>
      <c r="AA173" s="216">
        <v>12</v>
      </c>
      <c r="AB173" s="216">
        <v>0</v>
      </c>
      <c r="AC173" s="216">
        <v>110</v>
      </c>
      <c r="AZ173" s="216">
        <v>1</v>
      </c>
      <c r="BA173" s="216">
        <f t="shared" si="51"/>
        <v>0</v>
      </c>
      <c r="BB173" s="216">
        <f t="shared" si="52"/>
        <v>0</v>
      </c>
      <c r="BC173" s="216">
        <f t="shared" si="53"/>
        <v>0</v>
      </c>
      <c r="BD173" s="216">
        <f t="shared" si="54"/>
        <v>0</v>
      </c>
      <c r="BE173" s="216">
        <f t="shared" si="55"/>
        <v>0</v>
      </c>
      <c r="CA173" s="216">
        <v>12</v>
      </c>
      <c r="CB173" s="216">
        <v>0</v>
      </c>
    </row>
    <row r="174" spans="1:80" x14ac:dyDescent="0.2">
      <c r="A174" s="244">
        <v>140</v>
      </c>
      <c r="B174" s="245" t="s">
        <v>1849</v>
      </c>
      <c r="C174" s="246" t="s">
        <v>1850</v>
      </c>
      <c r="D174" s="247" t="s">
        <v>93</v>
      </c>
      <c r="E174" s="248">
        <v>1</v>
      </c>
      <c r="F174" s="248">
        <v>0</v>
      </c>
      <c r="G174" s="249">
        <f t="shared" si="48"/>
        <v>0</v>
      </c>
      <c r="H174" s="250">
        <v>0</v>
      </c>
      <c r="I174" s="251">
        <f t="shared" si="49"/>
        <v>0</v>
      </c>
      <c r="J174" s="250"/>
      <c r="K174" s="251">
        <f t="shared" si="50"/>
        <v>0</v>
      </c>
      <c r="O174" s="216">
        <v>2</v>
      </c>
      <c r="AA174" s="216">
        <v>12</v>
      </c>
      <c r="AB174" s="216">
        <v>0</v>
      </c>
      <c r="AC174" s="216">
        <v>111</v>
      </c>
      <c r="AZ174" s="216">
        <v>1</v>
      </c>
      <c r="BA174" s="216">
        <f t="shared" si="51"/>
        <v>0</v>
      </c>
      <c r="BB174" s="216">
        <f t="shared" si="52"/>
        <v>0</v>
      </c>
      <c r="BC174" s="216">
        <f t="shared" si="53"/>
        <v>0</v>
      </c>
      <c r="BD174" s="216">
        <f t="shared" si="54"/>
        <v>0</v>
      </c>
      <c r="BE174" s="216">
        <f t="shared" si="55"/>
        <v>0</v>
      </c>
      <c r="CA174" s="216">
        <v>12</v>
      </c>
      <c r="CB174" s="216">
        <v>0</v>
      </c>
    </row>
    <row r="175" spans="1:80" ht="22.5" x14ac:dyDescent="0.2">
      <c r="A175" s="244">
        <v>141</v>
      </c>
      <c r="B175" s="245" t="s">
        <v>1851</v>
      </c>
      <c r="C175" s="246" t="s">
        <v>1834</v>
      </c>
      <c r="D175" s="247" t="s">
        <v>1835</v>
      </c>
      <c r="E175" s="248">
        <v>1</v>
      </c>
      <c r="F175" s="248">
        <v>0</v>
      </c>
      <c r="G175" s="249">
        <f t="shared" si="48"/>
        <v>0</v>
      </c>
      <c r="H175" s="250">
        <v>0</v>
      </c>
      <c r="I175" s="251">
        <f t="shared" si="49"/>
        <v>0</v>
      </c>
      <c r="J175" s="250"/>
      <c r="K175" s="251">
        <f t="shared" si="50"/>
        <v>0</v>
      </c>
      <c r="O175" s="216">
        <v>2</v>
      </c>
      <c r="AA175" s="216">
        <v>12</v>
      </c>
      <c r="AB175" s="216">
        <v>0</v>
      </c>
      <c r="AC175" s="216">
        <v>112</v>
      </c>
      <c r="AZ175" s="216">
        <v>1</v>
      </c>
      <c r="BA175" s="216">
        <f t="shared" si="51"/>
        <v>0</v>
      </c>
      <c r="BB175" s="216">
        <f t="shared" si="52"/>
        <v>0</v>
      </c>
      <c r="BC175" s="216">
        <f t="shared" si="53"/>
        <v>0</v>
      </c>
      <c r="BD175" s="216">
        <f t="shared" si="54"/>
        <v>0</v>
      </c>
      <c r="BE175" s="216">
        <f t="shared" si="55"/>
        <v>0</v>
      </c>
      <c r="CA175" s="216">
        <v>12</v>
      </c>
      <c r="CB175" s="216">
        <v>0</v>
      </c>
    </row>
    <row r="176" spans="1:80" ht="22.5" x14ac:dyDescent="0.2">
      <c r="A176" s="252"/>
      <c r="B176" s="253"/>
      <c r="C176" s="420" t="s">
        <v>1836</v>
      </c>
      <c r="D176" s="421"/>
      <c r="E176" s="421"/>
      <c r="F176" s="421"/>
      <c r="G176" s="422"/>
      <c r="I176" s="254"/>
      <c r="K176" s="254"/>
      <c r="L176" s="310" t="s">
        <v>1836</v>
      </c>
      <c r="O176" s="216">
        <v>3</v>
      </c>
    </row>
    <row r="177" spans="1:80" ht="22.5" x14ac:dyDescent="0.2">
      <c r="A177" s="244">
        <v>142</v>
      </c>
      <c r="B177" s="245" t="s">
        <v>1852</v>
      </c>
      <c r="C177" s="246" t="s">
        <v>1838</v>
      </c>
      <c r="D177" s="247" t="s">
        <v>93</v>
      </c>
      <c r="E177" s="248">
        <v>1</v>
      </c>
      <c r="F177" s="248">
        <v>0</v>
      </c>
      <c r="G177" s="249">
        <f>E177*F177</f>
        <v>0</v>
      </c>
      <c r="H177" s="250">
        <v>0</v>
      </c>
      <c r="I177" s="251">
        <f>E177*H177</f>
        <v>0</v>
      </c>
      <c r="J177" s="250"/>
      <c r="K177" s="251">
        <f>E177*J177</f>
        <v>0</v>
      </c>
      <c r="O177" s="216">
        <v>2</v>
      </c>
      <c r="AA177" s="216">
        <v>12</v>
      </c>
      <c r="AB177" s="216">
        <v>0</v>
      </c>
      <c r="AC177" s="216">
        <v>113</v>
      </c>
      <c r="AZ177" s="216">
        <v>1</v>
      </c>
      <c r="BA177" s="216">
        <f>IF(AZ177=1,G177,0)</f>
        <v>0</v>
      </c>
      <c r="BB177" s="216">
        <f>IF(AZ177=2,G177,0)</f>
        <v>0</v>
      </c>
      <c r="BC177" s="216">
        <f>IF(AZ177=3,G177,0)</f>
        <v>0</v>
      </c>
      <c r="BD177" s="216">
        <f>IF(AZ177=4,G177,0)</f>
        <v>0</v>
      </c>
      <c r="BE177" s="216">
        <f>IF(AZ177=5,G177,0)</f>
        <v>0</v>
      </c>
      <c r="CA177" s="216">
        <v>12</v>
      </c>
      <c r="CB177" s="216">
        <v>0</v>
      </c>
    </row>
    <row r="178" spans="1:80" x14ac:dyDescent="0.2">
      <c r="A178" s="244">
        <v>143</v>
      </c>
      <c r="B178" s="245" t="s">
        <v>1853</v>
      </c>
      <c r="C178" s="246" t="s">
        <v>1840</v>
      </c>
      <c r="D178" s="247" t="s">
        <v>93</v>
      </c>
      <c r="E178" s="248">
        <v>1</v>
      </c>
      <c r="F178" s="248">
        <v>0</v>
      </c>
      <c r="G178" s="249">
        <f>E178*F178</f>
        <v>0</v>
      </c>
      <c r="H178" s="250">
        <v>0</v>
      </c>
      <c r="I178" s="251">
        <f>E178*H178</f>
        <v>0</v>
      </c>
      <c r="J178" s="250"/>
      <c r="K178" s="251">
        <f>E178*J178</f>
        <v>0</v>
      </c>
      <c r="O178" s="216">
        <v>2</v>
      </c>
      <c r="AA178" s="216">
        <v>12</v>
      </c>
      <c r="AB178" s="216">
        <v>0</v>
      </c>
      <c r="AC178" s="216">
        <v>114</v>
      </c>
      <c r="AZ178" s="216">
        <v>1</v>
      </c>
      <c r="BA178" s="216">
        <f>IF(AZ178=1,G178,0)</f>
        <v>0</v>
      </c>
      <c r="BB178" s="216">
        <f>IF(AZ178=2,G178,0)</f>
        <v>0</v>
      </c>
      <c r="BC178" s="216">
        <f>IF(AZ178=3,G178,0)</f>
        <v>0</v>
      </c>
      <c r="BD178" s="216">
        <f>IF(AZ178=4,G178,0)</f>
        <v>0</v>
      </c>
      <c r="BE178" s="216">
        <f>IF(AZ178=5,G178,0)</f>
        <v>0</v>
      </c>
      <c r="CA178" s="216">
        <v>12</v>
      </c>
      <c r="CB178" s="216">
        <v>0</v>
      </c>
    </row>
    <row r="179" spans="1:80" x14ac:dyDescent="0.2">
      <c r="A179" s="259"/>
      <c r="B179" s="260" t="s">
        <v>94</v>
      </c>
      <c r="C179" s="261" t="s">
        <v>1832</v>
      </c>
      <c r="D179" s="262"/>
      <c r="E179" s="263"/>
      <c r="F179" s="264"/>
      <c r="G179" s="265">
        <f>SUM(G165:G178)</f>
        <v>0</v>
      </c>
      <c r="H179" s="266"/>
      <c r="I179" s="267">
        <f>SUM(I165:I178)</f>
        <v>0</v>
      </c>
      <c r="J179" s="266"/>
      <c r="K179" s="267">
        <f>SUM(K165:K178)</f>
        <v>0</v>
      </c>
      <c r="O179" s="216">
        <v>4</v>
      </c>
      <c r="BA179" s="268">
        <f>SUM(BA165:BA178)</f>
        <v>0</v>
      </c>
      <c r="BB179" s="268">
        <f>SUM(BB165:BB178)</f>
        <v>0</v>
      </c>
      <c r="BC179" s="268">
        <f>SUM(BC165:BC178)</f>
        <v>0</v>
      </c>
      <c r="BD179" s="268">
        <f>SUM(BD165:BD178)</f>
        <v>0</v>
      </c>
      <c r="BE179" s="268">
        <f>SUM(BE165:BE178)</f>
        <v>0</v>
      </c>
    </row>
    <row r="180" spans="1:80" x14ac:dyDescent="0.2">
      <c r="E180" s="216"/>
    </row>
    <row r="181" spans="1:80" x14ac:dyDescent="0.2">
      <c r="E181" s="216"/>
    </row>
    <row r="182" spans="1:80" x14ac:dyDescent="0.2">
      <c r="E182" s="216"/>
    </row>
    <row r="183" spans="1:80" x14ac:dyDescent="0.2">
      <c r="E183" s="216"/>
    </row>
    <row r="184" spans="1:80" x14ac:dyDescent="0.2">
      <c r="E184" s="216"/>
    </row>
    <row r="185" spans="1:80" x14ac:dyDescent="0.2">
      <c r="E185" s="216"/>
    </row>
    <row r="186" spans="1:80" x14ac:dyDescent="0.2">
      <c r="E186" s="216"/>
    </row>
    <row r="187" spans="1:80" x14ac:dyDescent="0.2">
      <c r="E187" s="216"/>
    </row>
    <row r="188" spans="1:80" x14ac:dyDescent="0.2">
      <c r="E188" s="216"/>
    </row>
    <row r="189" spans="1:80" x14ac:dyDescent="0.2">
      <c r="E189" s="216"/>
    </row>
    <row r="190" spans="1:80" x14ac:dyDescent="0.2">
      <c r="E190" s="216"/>
    </row>
    <row r="191" spans="1:80" x14ac:dyDescent="0.2">
      <c r="E191" s="216"/>
    </row>
    <row r="192" spans="1:80" x14ac:dyDescent="0.2">
      <c r="E192" s="216"/>
    </row>
    <row r="193" spans="1:7" x14ac:dyDescent="0.2">
      <c r="E193" s="216"/>
    </row>
    <row r="194" spans="1:7" x14ac:dyDescent="0.2">
      <c r="E194" s="216"/>
    </row>
    <row r="195" spans="1:7" x14ac:dyDescent="0.2">
      <c r="E195" s="216"/>
    </row>
    <row r="196" spans="1:7" x14ac:dyDescent="0.2">
      <c r="E196" s="216"/>
    </row>
    <row r="197" spans="1:7" x14ac:dyDescent="0.2">
      <c r="E197" s="216"/>
    </row>
    <row r="198" spans="1:7" x14ac:dyDescent="0.2">
      <c r="E198" s="216"/>
    </row>
    <row r="199" spans="1:7" x14ac:dyDescent="0.2">
      <c r="E199" s="216"/>
    </row>
    <row r="200" spans="1:7" x14ac:dyDescent="0.2">
      <c r="E200" s="216"/>
    </row>
    <row r="201" spans="1:7" x14ac:dyDescent="0.2">
      <c r="E201" s="216"/>
    </row>
    <row r="202" spans="1:7" x14ac:dyDescent="0.2">
      <c r="E202" s="216"/>
    </row>
    <row r="203" spans="1:7" x14ac:dyDescent="0.2">
      <c r="A203" s="258"/>
      <c r="B203" s="258"/>
      <c r="C203" s="258"/>
      <c r="D203" s="258"/>
      <c r="E203" s="258"/>
      <c r="F203" s="258"/>
      <c r="G203" s="258"/>
    </row>
    <row r="204" spans="1:7" x14ac:dyDescent="0.2">
      <c r="A204" s="258"/>
      <c r="B204" s="258"/>
      <c r="C204" s="258"/>
      <c r="D204" s="258"/>
      <c r="E204" s="258"/>
      <c r="F204" s="258"/>
      <c r="G204" s="258"/>
    </row>
    <row r="205" spans="1:7" x14ac:dyDescent="0.2">
      <c r="A205" s="258"/>
      <c r="B205" s="258"/>
      <c r="C205" s="258"/>
      <c r="D205" s="258"/>
      <c r="E205" s="258"/>
      <c r="F205" s="258"/>
      <c r="G205" s="258"/>
    </row>
    <row r="206" spans="1:7" x14ac:dyDescent="0.2">
      <c r="A206" s="258"/>
      <c r="B206" s="258"/>
      <c r="C206" s="258"/>
      <c r="D206" s="258"/>
      <c r="E206" s="258"/>
      <c r="F206" s="258"/>
      <c r="G206" s="258"/>
    </row>
    <row r="207" spans="1:7" x14ac:dyDescent="0.2">
      <c r="E207" s="216"/>
    </row>
    <row r="208" spans="1:7" x14ac:dyDescent="0.2">
      <c r="E208" s="216"/>
    </row>
    <row r="209" spans="5:5" x14ac:dyDescent="0.2">
      <c r="E209" s="216"/>
    </row>
    <row r="210" spans="5:5" x14ac:dyDescent="0.2">
      <c r="E210" s="216"/>
    </row>
    <row r="211" spans="5:5" x14ac:dyDescent="0.2">
      <c r="E211" s="216"/>
    </row>
    <row r="212" spans="5:5" x14ac:dyDescent="0.2">
      <c r="E212" s="216"/>
    </row>
    <row r="213" spans="5:5" x14ac:dyDescent="0.2">
      <c r="E213" s="216"/>
    </row>
    <row r="214" spans="5:5" x14ac:dyDescent="0.2">
      <c r="E214" s="216"/>
    </row>
    <row r="215" spans="5:5" x14ac:dyDescent="0.2">
      <c r="E215" s="216"/>
    </row>
    <row r="216" spans="5:5" x14ac:dyDescent="0.2">
      <c r="E216" s="216"/>
    </row>
    <row r="217" spans="5:5" x14ac:dyDescent="0.2">
      <c r="E217" s="216"/>
    </row>
    <row r="218" spans="5:5" x14ac:dyDescent="0.2">
      <c r="E218" s="216"/>
    </row>
    <row r="219" spans="5:5" x14ac:dyDescent="0.2">
      <c r="E219" s="216"/>
    </row>
    <row r="220" spans="5:5" x14ac:dyDescent="0.2">
      <c r="E220" s="216"/>
    </row>
    <row r="221" spans="5:5" x14ac:dyDescent="0.2">
      <c r="E221" s="216"/>
    </row>
    <row r="222" spans="5:5" x14ac:dyDescent="0.2">
      <c r="E222" s="216"/>
    </row>
    <row r="223" spans="5:5" x14ac:dyDescent="0.2">
      <c r="E223" s="216"/>
    </row>
    <row r="224" spans="5:5" x14ac:dyDescent="0.2">
      <c r="E224" s="216"/>
    </row>
    <row r="225" spans="1:7" x14ac:dyDescent="0.2">
      <c r="E225" s="216"/>
    </row>
    <row r="226" spans="1:7" x14ac:dyDescent="0.2">
      <c r="E226" s="216"/>
    </row>
    <row r="227" spans="1:7" x14ac:dyDescent="0.2">
      <c r="E227" s="216"/>
    </row>
    <row r="228" spans="1:7" x14ac:dyDescent="0.2">
      <c r="E228" s="216"/>
    </row>
    <row r="229" spans="1:7" x14ac:dyDescent="0.2">
      <c r="E229" s="216"/>
    </row>
    <row r="230" spans="1:7" x14ac:dyDescent="0.2">
      <c r="E230" s="216"/>
    </row>
    <row r="231" spans="1:7" x14ac:dyDescent="0.2">
      <c r="E231" s="216"/>
    </row>
    <row r="232" spans="1:7" x14ac:dyDescent="0.2">
      <c r="E232" s="216"/>
    </row>
    <row r="233" spans="1:7" x14ac:dyDescent="0.2">
      <c r="E233" s="216"/>
    </row>
    <row r="234" spans="1:7" x14ac:dyDescent="0.2">
      <c r="E234" s="216"/>
    </row>
    <row r="235" spans="1:7" x14ac:dyDescent="0.2">
      <c r="E235" s="216"/>
    </row>
    <row r="236" spans="1:7" x14ac:dyDescent="0.2">
      <c r="E236" s="216"/>
    </row>
    <row r="237" spans="1:7" x14ac:dyDescent="0.2">
      <c r="E237" s="216"/>
    </row>
    <row r="238" spans="1:7" x14ac:dyDescent="0.2">
      <c r="A238" s="269"/>
      <c r="B238" s="269"/>
    </row>
    <row r="239" spans="1:7" x14ac:dyDescent="0.2">
      <c r="A239" s="258"/>
      <c r="B239" s="258"/>
      <c r="C239" s="270"/>
      <c r="D239" s="270"/>
      <c r="E239" s="271"/>
      <c r="F239" s="270"/>
      <c r="G239" s="272"/>
    </row>
    <row r="240" spans="1:7" x14ac:dyDescent="0.2">
      <c r="A240" s="273"/>
      <c r="B240" s="273"/>
      <c r="C240" s="258"/>
      <c r="D240" s="258"/>
      <c r="E240" s="274"/>
      <c r="F240" s="258"/>
      <c r="G240" s="258"/>
    </row>
    <row r="241" spans="1:7" x14ac:dyDescent="0.2">
      <c r="A241" s="258"/>
      <c r="B241" s="258"/>
      <c r="C241" s="258"/>
      <c r="D241" s="258"/>
      <c r="E241" s="274"/>
      <c r="F241" s="258"/>
      <c r="G241" s="258"/>
    </row>
    <row r="242" spans="1:7" x14ac:dyDescent="0.2">
      <c r="A242" s="258"/>
      <c r="B242" s="258"/>
      <c r="C242" s="258"/>
      <c r="D242" s="258"/>
      <c r="E242" s="274"/>
      <c r="F242" s="258"/>
      <c r="G242" s="258"/>
    </row>
    <row r="243" spans="1:7" x14ac:dyDescent="0.2">
      <c r="A243" s="258"/>
      <c r="B243" s="258"/>
      <c r="C243" s="258"/>
      <c r="D243" s="258"/>
      <c r="E243" s="274"/>
      <c r="F243" s="258"/>
      <c r="G243" s="258"/>
    </row>
    <row r="244" spans="1:7" x14ac:dyDescent="0.2">
      <c r="A244" s="258"/>
      <c r="B244" s="258"/>
      <c r="C244" s="258"/>
      <c r="D244" s="258"/>
      <c r="E244" s="274"/>
      <c r="F244" s="258"/>
      <c r="G244" s="258"/>
    </row>
    <row r="245" spans="1:7" x14ac:dyDescent="0.2">
      <c r="A245" s="258"/>
      <c r="B245" s="258"/>
      <c r="C245" s="258"/>
      <c r="D245" s="258"/>
      <c r="E245" s="274"/>
      <c r="F245" s="258"/>
      <c r="G245" s="258"/>
    </row>
    <row r="246" spans="1:7" x14ac:dyDescent="0.2">
      <c r="A246" s="258"/>
      <c r="B246" s="258"/>
      <c r="C246" s="258"/>
      <c r="D246" s="258"/>
      <c r="E246" s="274"/>
      <c r="F246" s="258"/>
      <c r="G246" s="258"/>
    </row>
    <row r="247" spans="1:7" x14ac:dyDescent="0.2">
      <c r="A247" s="258"/>
      <c r="B247" s="258"/>
      <c r="C247" s="258"/>
      <c r="D247" s="258"/>
      <c r="E247" s="274"/>
      <c r="F247" s="258"/>
      <c r="G247" s="258"/>
    </row>
    <row r="248" spans="1:7" x14ac:dyDescent="0.2">
      <c r="A248" s="258"/>
      <c r="B248" s="258"/>
      <c r="C248" s="258"/>
      <c r="D248" s="258"/>
      <c r="E248" s="274"/>
      <c r="F248" s="258"/>
      <c r="G248" s="258"/>
    </row>
    <row r="249" spans="1:7" x14ac:dyDescent="0.2">
      <c r="A249" s="258"/>
      <c r="B249" s="258"/>
      <c r="C249" s="258"/>
      <c r="D249" s="258"/>
      <c r="E249" s="274"/>
      <c r="F249" s="258"/>
      <c r="G249" s="258"/>
    </row>
    <row r="250" spans="1:7" x14ac:dyDescent="0.2">
      <c r="A250" s="258"/>
      <c r="B250" s="258"/>
      <c r="C250" s="258"/>
      <c r="D250" s="258"/>
      <c r="E250" s="274"/>
      <c r="F250" s="258"/>
      <c r="G250" s="258"/>
    </row>
    <row r="251" spans="1:7" x14ac:dyDescent="0.2">
      <c r="A251" s="258"/>
      <c r="B251" s="258"/>
      <c r="C251" s="258"/>
      <c r="D251" s="258"/>
      <c r="E251" s="274"/>
      <c r="F251" s="258"/>
      <c r="G251" s="258"/>
    </row>
    <row r="252" spans="1:7" x14ac:dyDescent="0.2">
      <c r="A252" s="258"/>
      <c r="B252" s="258"/>
      <c r="C252" s="258"/>
      <c r="D252" s="258"/>
      <c r="E252" s="274"/>
      <c r="F252" s="258"/>
      <c r="G252" s="258"/>
    </row>
  </sheetData>
  <mergeCells count="11">
    <mergeCell ref="C167:G167"/>
    <mergeCell ref="C176:G176"/>
    <mergeCell ref="A1:G1"/>
    <mergeCell ref="A3:B3"/>
    <mergeCell ref="A4:B4"/>
    <mergeCell ref="E4:G4"/>
    <mergeCell ref="C9:G9"/>
    <mergeCell ref="C11:G11"/>
    <mergeCell ref="C13:G13"/>
    <mergeCell ref="C15:G15"/>
    <mergeCell ref="C7:G7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1855</v>
      </c>
      <c r="D2" s="81" t="s">
        <v>1856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6 Rek'!E19</f>
        <v>0</v>
      </c>
      <c r="D15" s="133" t="str">
        <f>'SO 01 6 Rek'!A24</f>
        <v>Zařízení staveniště</v>
      </c>
      <c r="E15" s="134"/>
      <c r="F15" s="135"/>
      <c r="G15" s="132">
        <f>'SO 01 6 Rek'!I24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6 Rek'!F19</f>
        <v>0</v>
      </c>
      <c r="D16" s="85" t="str">
        <f>'SO 01 6 Rek'!A25</f>
        <v>Provoz investora</v>
      </c>
      <c r="E16" s="136"/>
      <c r="F16" s="137"/>
      <c r="G16" s="132">
        <f>'SO 01 6 Rek'!I25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6 Rek'!H19</f>
        <v>0</v>
      </c>
      <c r="D17" s="85" t="str">
        <f>'SO 01 6 Rek'!A26</f>
        <v>Kompletační činnost (IČD)</v>
      </c>
      <c r="E17" s="136"/>
      <c r="F17" s="137"/>
      <c r="G17" s="132">
        <f>'SO 01 6 Rek'!I26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6 Rek'!G19</f>
        <v>0</v>
      </c>
      <c r="D18" s="85" t="str">
        <f>'SO 01 6 Rek'!A27</f>
        <v>Rezerva rozpočtu</v>
      </c>
      <c r="E18" s="136"/>
      <c r="F18" s="137"/>
      <c r="G18" s="132">
        <f>'SO 01 6 Rek'!I27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6 Rek'!I19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01 6 Rek'!H28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 t="s">
        <v>1996</v>
      </c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/>
  <dimension ref="A1:BE79"/>
  <sheetViews>
    <sheetView view="pageBreakPreview" zoomScale="60" zoomScaleNormal="100" workbookViewId="0">
      <selection activeCell="G27" sqref="G2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1855</v>
      </c>
      <c r="I1" s="175"/>
    </row>
    <row r="2" spans="1:9" ht="13.5" thickBot="1" x14ac:dyDescent="0.25">
      <c r="A2" s="413" t="s">
        <v>69</v>
      </c>
      <c r="B2" s="414"/>
      <c r="C2" s="176" t="s">
        <v>100</v>
      </c>
      <c r="D2" s="177"/>
      <c r="E2" s="178"/>
      <c r="F2" s="177"/>
      <c r="G2" s="415" t="s">
        <v>1856</v>
      </c>
      <c r="H2" s="416"/>
      <c r="I2" s="417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6 Pol'!B7</f>
        <v>1</v>
      </c>
      <c r="B7" s="50" t="str">
        <f>'SO 01 6 Pol'!C7</f>
        <v>DATOVÉ A TELEKOMUNIKAČNÍ ROZVODY</v>
      </c>
      <c r="D7" s="188"/>
      <c r="E7" s="276">
        <f>'SO 01 6 Pol'!BA26</f>
        <v>0</v>
      </c>
      <c r="F7" s="277">
        <f>'SO 01 6 Pol'!BB26</f>
        <v>0</v>
      </c>
      <c r="G7" s="277">
        <f>'SO 01 6 Pol'!BC26</f>
        <v>0</v>
      </c>
      <c r="H7" s="277">
        <f>'SO 01 6 Pol'!BD26</f>
        <v>0</v>
      </c>
      <c r="I7" s="278">
        <f>'SO 01 6 Pol'!BE26</f>
        <v>0</v>
      </c>
    </row>
    <row r="8" spans="1:9" s="111" customFormat="1" x14ac:dyDescent="0.2">
      <c r="A8" s="275" t="str">
        <f>'SO 01 6 Pol'!B27</f>
        <v>2</v>
      </c>
      <c r="B8" s="50" t="str">
        <f>'SO 01 6 Pol'!C27</f>
        <v>DOMÁCÍ AUDIOTELEFON</v>
      </c>
      <c r="D8" s="188"/>
      <c r="E8" s="276">
        <f>'SO 01 6 Pol'!BA40</f>
        <v>0</v>
      </c>
      <c r="F8" s="277">
        <f>'SO 01 6 Pol'!BB40</f>
        <v>0</v>
      </c>
      <c r="G8" s="277">
        <f>'SO 01 6 Pol'!BC40</f>
        <v>0</v>
      </c>
      <c r="H8" s="277">
        <f>'SO 01 6 Pol'!BD40</f>
        <v>0</v>
      </c>
      <c r="I8" s="278">
        <f>'SO 01 6 Pol'!BE40</f>
        <v>0</v>
      </c>
    </row>
    <row r="9" spans="1:9" s="111" customFormat="1" x14ac:dyDescent="0.2">
      <c r="A9" s="275" t="str">
        <f>'SO 01 6 Pol'!B41</f>
        <v>3</v>
      </c>
      <c r="B9" s="50" t="str">
        <f>'SO 01 6 Pol'!C41</f>
        <v>SPOLEČNÁ TELEVIZNÍ ANTÉNA</v>
      </c>
      <c r="D9" s="188"/>
      <c r="E9" s="276">
        <f>'SO 01 6 Pol'!BA62</f>
        <v>0</v>
      </c>
      <c r="F9" s="277">
        <f>'SO 01 6 Pol'!BB62</f>
        <v>0</v>
      </c>
      <c r="G9" s="277">
        <f>'SO 01 6 Pol'!BC62</f>
        <v>0</v>
      </c>
      <c r="H9" s="277">
        <f>'SO 01 6 Pol'!BD62</f>
        <v>0</v>
      </c>
      <c r="I9" s="278">
        <f>'SO 01 6 Pol'!BE62</f>
        <v>0</v>
      </c>
    </row>
    <row r="10" spans="1:9" s="111" customFormat="1" x14ac:dyDescent="0.2">
      <c r="A10" s="275" t="str">
        <f>'SO 01 6 Pol'!B63</f>
        <v>4</v>
      </c>
      <c r="B10" s="50" t="str">
        <f>'SO 01 6 Pol'!C63</f>
        <v>Sportovní hala 1.14</v>
      </c>
      <c r="D10" s="188"/>
      <c r="E10" s="276">
        <f>'SO 01 6 Pol'!BA74</f>
        <v>0</v>
      </c>
      <c r="F10" s="277">
        <f>'SO 01 6 Pol'!BB74</f>
        <v>0</v>
      </c>
      <c r="G10" s="277">
        <f>'SO 01 6 Pol'!BC74</f>
        <v>0</v>
      </c>
      <c r="H10" s="277">
        <f>'SO 01 6 Pol'!BD74</f>
        <v>0</v>
      </c>
      <c r="I10" s="278">
        <f>'SO 01 6 Pol'!BE74</f>
        <v>0</v>
      </c>
    </row>
    <row r="11" spans="1:9" s="111" customFormat="1" x14ac:dyDescent="0.2">
      <c r="A11" s="275" t="str">
        <f>'SO 01 6 Pol'!B75</f>
        <v>5</v>
      </c>
      <c r="B11" s="50" t="str">
        <f>'SO 01 6 Pol'!C75</f>
        <v>Bufet 1.04</v>
      </c>
      <c r="D11" s="188"/>
      <c r="E11" s="276">
        <f>'SO 01 6 Pol'!BA81</f>
        <v>0</v>
      </c>
      <c r="F11" s="277">
        <f>'SO 01 6 Pol'!BB81</f>
        <v>0</v>
      </c>
      <c r="G11" s="277">
        <f>'SO 01 6 Pol'!BC81</f>
        <v>0</v>
      </c>
      <c r="H11" s="277">
        <f>'SO 01 6 Pol'!BD81</f>
        <v>0</v>
      </c>
      <c r="I11" s="278">
        <f>'SO 01 6 Pol'!BE81</f>
        <v>0</v>
      </c>
    </row>
    <row r="12" spans="1:9" s="111" customFormat="1" x14ac:dyDescent="0.2">
      <c r="A12" s="275" t="str">
        <f>'SO 01 6 Pol'!B82</f>
        <v>6</v>
      </c>
      <c r="B12" s="50" t="str">
        <f>'SO 01 6 Pol'!C82</f>
        <v>Přednáškový sál a klubovny 2.22, 2.23, 2.24</v>
      </c>
      <c r="D12" s="188"/>
      <c r="E12" s="276">
        <f>'SO 01 6 Pol'!BA90</f>
        <v>0</v>
      </c>
      <c r="F12" s="277">
        <f>'SO 01 6 Pol'!BB90</f>
        <v>0</v>
      </c>
      <c r="G12" s="277">
        <f>'SO 01 6 Pol'!BC90</f>
        <v>0</v>
      </c>
      <c r="H12" s="277">
        <f>'SO 01 6 Pol'!BD90</f>
        <v>0</v>
      </c>
      <c r="I12" s="278">
        <f>'SO 01 6 Pol'!BE90</f>
        <v>0</v>
      </c>
    </row>
    <row r="13" spans="1:9" s="111" customFormat="1" x14ac:dyDescent="0.2">
      <c r="A13" s="275" t="str">
        <f>'SO 01 6 Pol'!B91</f>
        <v>7</v>
      </c>
      <c r="B13" s="50" t="str">
        <f>'SO 01 6 Pol'!C91</f>
        <v>Malý cvičební prostor 2.14</v>
      </c>
      <c r="D13" s="188"/>
      <c r="E13" s="276">
        <f>'SO 01 6 Pol'!BA96</f>
        <v>0</v>
      </c>
      <c r="F13" s="277">
        <f>'SO 01 6 Pol'!BB96</f>
        <v>0</v>
      </c>
      <c r="G13" s="277">
        <f>'SO 01 6 Pol'!BC96</f>
        <v>0</v>
      </c>
      <c r="H13" s="277">
        <f>'SO 01 6 Pol'!BD96</f>
        <v>0</v>
      </c>
      <c r="I13" s="278">
        <f>'SO 01 6 Pol'!BE96</f>
        <v>0</v>
      </c>
    </row>
    <row r="14" spans="1:9" s="111" customFormat="1" x14ac:dyDescent="0.2">
      <c r="A14" s="275" t="str">
        <f>'SO 01 6 Pol'!B97</f>
        <v>8</v>
      </c>
      <c r="B14" s="50" t="str">
        <f>'SO 01 6 Pol'!C97</f>
        <v>Klubovna 1.28</v>
      </c>
      <c r="D14" s="188"/>
      <c r="E14" s="276">
        <f>'SO 01 6 Pol'!BA103</f>
        <v>0</v>
      </c>
      <c r="F14" s="277">
        <f>'SO 01 6 Pol'!BB103</f>
        <v>0</v>
      </c>
      <c r="G14" s="277">
        <f>'SO 01 6 Pol'!BC103</f>
        <v>0</v>
      </c>
      <c r="H14" s="277">
        <f>'SO 01 6 Pol'!BD103</f>
        <v>0</v>
      </c>
      <c r="I14" s="278">
        <f>'SO 01 6 Pol'!BE103</f>
        <v>0</v>
      </c>
    </row>
    <row r="15" spans="1:9" s="111" customFormat="1" x14ac:dyDescent="0.2">
      <c r="A15" s="275" t="str">
        <f>'SO 01 6 Pol'!B104</f>
        <v>9</v>
      </c>
      <c r="B15" s="50" t="str">
        <f>'SO 01 6 Pol'!C104</f>
        <v>Vnější prostory - hrací plocha</v>
      </c>
      <c r="D15" s="188"/>
      <c r="E15" s="276">
        <f>'SO 01 6 Pol'!BA109</f>
        <v>0</v>
      </c>
      <c r="F15" s="277">
        <f>'SO 01 6 Pol'!BB109</f>
        <v>0</v>
      </c>
      <c r="G15" s="277">
        <f>'SO 01 6 Pol'!BC109</f>
        <v>0</v>
      </c>
      <c r="H15" s="277">
        <f>'SO 01 6 Pol'!BD109</f>
        <v>0</v>
      </c>
      <c r="I15" s="278">
        <f>'SO 01 6 Pol'!BE109</f>
        <v>0</v>
      </c>
    </row>
    <row r="16" spans="1:9" s="111" customFormat="1" x14ac:dyDescent="0.2">
      <c r="A16" s="275" t="str">
        <f>'SO 01 6 Pol'!B110</f>
        <v>10</v>
      </c>
      <c r="B16" s="50" t="str">
        <f>'SO 01 6 Pol'!C110</f>
        <v>KABELOVÉ TRASY VNITŘNÍ</v>
      </c>
      <c r="D16" s="188"/>
      <c r="E16" s="276">
        <f>'SO 01 6 Pol'!BA115</f>
        <v>0</v>
      </c>
      <c r="F16" s="277">
        <f>'SO 01 6 Pol'!BB115</f>
        <v>0</v>
      </c>
      <c r="G16" s="277">
        <f>'SO 01 6 Pol'!BC115</f>
        <v>0</v>
      </c>
      <c r="H16" s="277">
        <f>'SO 01 6 Pol'!BD115</f>
        <v>0</v>
      </c>
      <c r="I16" s="278">
        <f>'SO 01 6 Pol'!BE115</f>
        <v>0</v>
      </c>
    </row>
    <row r="17" spans="1:57" s="111" customFormat="1" x14ac:dyDescent="0.2">
      <c r="A17" s="275" t="str">
        <f>'SO 01 6 Pol'!B116</f>
        <v>11</v>
      </c>
      <c r="B17" s="50" t="str">
        <f>'SO 01 6 Pol'!C116</f>
        <v>OSTATNÍ MATERIÁL A MONTÁŽNÍ PRÁCE</v>
      </c>
      <c r="D17" s="188"/>
      <c r="E17" s="276">
        <f>'SO 01 6 Pol'!BA121</f>
        <v>0</v>
      </c>
      <c r="F17" s="277">
        <f>'SO 01 6 Pol'!BB121</f>
        <v>0</v>
      </c>
      <c r="G17" s="277">
        <f>'SO 01 6 Pol'!BC121</f>
        <v>0</v>
      </c>
      <c r="H17" s="277">
        <f>'SO 01 6 Pol'!BD121</f>
        <v>0</v>
      </c>
      <c r="I17" s="278">
        <f>'SO 01 6 Pol'!BE121</f>
        <v>0</v>
      </c>
    </row>
    <row r="18" spans="1:57" s="111" customFormat="1" ht="13.5" thickBot="1" x14ac:dyDescent="0.25">
      <c r="A18" s="275" t="str">
        <f>'SO 01 6 Pol'!B122</f>
        <v>12</v>
      </c>
      <c r="B18" s="50" t="str">
        <f>'SO 01 6 Pol'!C122</f>
        <v>INŽENÝRSKÁ ČINNOST</v>
      </c>
      <c r="D18" s="188"/>
      <c r="E18" s="276">
        <f>'SO 01 6 Pol'!BA127</f>
        <v>0</v>
      </c>
      <c r="F18" s="277">
        <f>'SO 01 6 Pol'!BB127</f>
        <v>0</v>
      </c>
      <c r="G18" s="277">
        <f>'SO 01 6 Pol'!BC127</f>
        <v>0</v>
      </c>
      <c r="H18" s="277">
        <f>'SO 01 6 Pol'!BD127</f>
        <v>0</v>
      </c>
      <c r="I18" s="278">
        <f>'SO 01 6 Pol'!BE127</f>
        <v>0</v>
      </c>
    </row>
    <row r="19" spans="1:57" s="6" customFormat="1" ht="13.5" thickBot="1" x14ac:dyDescent="0.25">
      <c r="A19" s="189"/>
      <c r="B19" s="190" t="s">
        <v>72</v>
      </c>
      <c r="C19" s="190"/>
      <c r="D19" s="191"/>
      <c r="E19" s="192">
        <f>SUM(E7:E18)</f>
        <v>0</v>
      </c>
      <c r="F19" s="193">
        <f>SUM(F7:F18)</f>
        <v>0</v>
      </c>
      <c r="G19" s="193">
        <f>SUM(G7:G18)</f>
        <v>0</v>
      </c>
      <c r="H19" s="193">
        <f>SUM(H7:H18)</f>
        <v>0</v>
      </c>
      <c r="I19" s="194">
        <f>SUM(I7:I18)</f>
        <v>0</v>
      </c>
    </row>
    <row r="20" spans="1:57" x14ac:dyDescent="0.2">
      <c r="A20" s="111"/>
      <c r="B20" s="111"/>
      <c r="C20" s="111"/>
      <c r="D20" s="111"/>
      <c r="E20" s="111"/>
      <c r="F20" s="111"/>
      <c r="G20" s="111"/>
      <c r="H20" s="111"/>
      <c r="I20" s="111"/>
    </row>
    <row r="21" spans="1:57" ht="19.5" customHeight="1" x14ac:dyDescent="0.25">
      <c r="A21" s="180" t="s">
        <v>73</v>
      </c>
      <c r="B21" s="180"/>
      <c r="C21" s="180"/>
      <c r="D21" s="180"/>
      <c r="E21" s="180"/>
      <c r="F21" s="180"/>
      <c r="G21" s="195"/>
      <c r="H21" s="180"/>
      <c r="I21" s="180"/>
      <c r="BA21" s="117"/>
      <c r="BB21" s="117"/>
      <c r="BC21" s="117"/>
      <c r="BD21" s="117"/>
      <c r="BE21" s="117"/>
    </row>
    <row r="22" spans="1:57" ht="13.5" thickBot="1" x14ac:dyDescent="0.25"/>
    <row r="23" spans="1:57" x14ac:dyDescent="0.2">
      <c r="A23" s="146" t="s">
        <v>74</v>
      </c>
      <c r="B23" s="147"/>
      <c r="C23" s="147"/>
      <c r="D23" s="196"/>
      <c r="E23" s="197" t="s">
        <v>75</v>
      </c>
      <c r="F23" s="198" t="s">
        <v>7</v>
      </c>
      <c r="G23" s="199" t="s">
        <v>76</v>
      </c>
      <c r="H23" s="200"/>
      <c r="I23" s="201" t="s">
        <v>75</v>
      </c>
    </row>
    <row r="24" spans="1:57" x14ac:dyDescent="0.2">
      <c r="A24" s="140" t="s">
        <v>869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870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1</v>
      </c>
    </row>
    <row r="26" spans="1:57" x14ac:dyDescent="0.2">
      <c r="A26" s="140" t="s">
        <v>871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x14ac:dyDescent="0.2">
      <c r="A27" s="140" t="s">
        <v>872</v>
      </c>
      <c r="B27" s="131"/>
      <c r="C27" s="131"/>
      <c r="D27" s="202"/>
      <c r="E27" s="203">
        <v>0</v>
      </c>
      <c r="F27" s="204">
        <v>0</v>
      </c>
      <c r="G27" s="205">
        <v>0</v>
      </c>
      <c r="H27" s="206"/>
      <c r="I27" s="207">
        <f>E27+F27*G27/100</f>
        <v>0</v>
      </c>
      <c r="BA27" s="1">
        <v>2</v>
      </c>
    </row>
    <row r="28" spans="1:57" ht="13.5" thickBot="1" x14ac:dyDescent="0.25">
      <c r="A28" s="208"/>
      <c r="B28" s="209" t="s">
        <v>77</v>
      </c>
      <c r="C28" s="210"/>
      <c r="D28" s="211"/>
      <c r="E28" s="212"/>
      <c r="F28" s="213"/>
      <c r="G28" s="213"/>
      <c r="H28" s="418">
        <f>SUM(I24:I27)</f>
        <v>0</v>
      </c>
      <c r="I28" s="419"/>
    </row>
    <row r="30" spans="1:57" x14ac:dyDescent="0.2">
      <c r="B30" s="6"/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</sheetData>
  <mergeCells count="4">
    <mergeCell ref="A1:B1"/>
    <mergeCell ref="A2:B2"/>
    <mergeCell ref="G2:I2"/>
    <mergeCell ref="H28:I2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CB200"/>
  <sheetViews>
    <sheetView showGridLines="0" showZeros="0" view="pageBreakPreview" topLeftCell="A52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40.5" customHeight="1" thickBot="1" x14ac:dyDescent="0.25">
      <c r="A2" s="447" t="s">
        <v>2740</v>
      </c>
      <c r="B2" s="447"/>
      <c r="C2" s="447"/>
      <c r="D2" s="447"/>
      <c r="E2" s="447"/>
      <c r="F2" s="447"/>
      <c r="G2" s="447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01 6 Rek'!H1</f>
        <v>6</v>
      </c>
      <c r="G3" s="223"/>
    </row>
    <row r="4" spans="1:80" ht="13.5" thickBot="1" x14ac:dyDescent="0.25">
      <c r="A4" s="436" t="s">
        <v>69</v>
      </c>
      <c r="B4" s="414"/>
      <c r="C4" s="176" t="s">
        <v>100</v>
      </c>
      <c r="D4" s="224"/>
      <c r="E4" s="437" t="str">
        <f>'SO 01 6 Rek'!G2</f>
        <v>Slaboproud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2723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1857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ht="45" x14ac:dyDescent="0.2">
      <c r="A8" s="244">
        <v>1</v>
      </c>
      <c r="B8" s="245" t="s">
        <v>1636</v>
      </c>
      <c r="C8" s="246" t="s">
        <v>2678</v>
      </c>
      <c r="D8" s="247" t="s">
        <v>93</v>
      </c>
      <c r="E8" s="248">
        <v>1</v>
      </c>
      <c r="F8" s="248"/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x14ac:dyDescent="0.2">
      <c r="A9" s="252"/>
      <c r="B9" s="253"/>
      <c r="C9" s="420" t="s">
        <v>1859</v>
      </c>
      <c r="D9" s="421"/>
      <c r="E9" s="421"/>
      <c r="F9" s="421"/>
      <c r="G9" s="422"/>
      <c r="I9" s="254"/>
      <c r="K9" s="254"/>
      <c r="L9" s="310" t="s">
        <v>1859</v>
      </c>
      <c r="O9" s="243">
        <v>3</v>
      </c>
    </row>
    <row r="10" spans="1:80" x14ac:dyDescent="0.2">
      <c r="A10" s="244">
        <v>2</v>
      </c>
      <c r="B10" s="245" t="s">
        <v>1860</v>
      </c>
      <c r="C10" s="246" t="s">
        <v>1861</v>
      </c>
      <c r="D10" s="247" t="s">
        <v>93</v>
      </c>
      <c r="E10" s="248">
        <v>1</v>
      </c>
      <c r="F10" s="248"/>
      <c r="G10" s="249">
        <f>E10*F10</f>
        <v>0</v>
      </c>
      <c r="H10" s="250">
        <v>0</v>
      </c>
      <c r="I10" s="251">
        <f>E10*H10</f>
        <v>0</v>
      </c>
      <c r="J10" s="250"/>
      <c r="K10" s="251">
        <f>E10*J10</f>
        <v>0</v>
      </c>
      <c r="O10" s="243">
        <v>2</v>
      </c>
      <c r="AA10" s="216">
        <v>12</v>
      </c>
      <c r="AB10" s="216">
        <v>0</v>
      </c>
      <c r="AC10" s="216">
        <v>2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12</v>
      </c>
      <c r="CB10" s="243">
        <v>0</v>
      </c>
    </row>
    <row r="11" spans="1:80" ht="22.5" x14ac:dyDescent="0.2">
      <c r="A11" s="244">
        <v>3</v>
      </c>
      <c r="B11" s="245" t="s">
        <v>1862</v>
      </c>
      <c r="C11" s="246" t="s">
        <v>1863</v>
      </c>
      <c r="D11" s="247" t="s">
        <v>93</v>
      </c>
      <c r="E11" s="248">
        <v>1</v>
      </c>
      <c r="F11" s="248"/>
      <c r="G11" s="249">
        <f>E11*F11</f>
        <v>0</v>
      </c>
      <c r="H11" s="250">
        <v>0</v>
      </c>
      <c r="I11" s="251">
        <f>E11*H11</f>
        <v>0</v>
      </c>
      <c r="J11" s="250"/>
      <c r="K11" s="251">
        <f>E11*J11</f>
        <v>0</v>
      </c>
      <c r="O11" s="243">
        <v>2</v>
      </c>
      <c r="AA11" s="216">
        <v>12</v>
      </c>
      <c r="AB11" s="216">
        <v>0</v>
      </c>
      <c r="AC11" s="216">
        <v>3</v>
      </c>
      <c r="AZ11" s="216">
        <v>1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12</v>
      </c>
      <c r="CB11" s="243">
        <v>0</v>
      </c>
    </row>
    <row r="12" spans="1:80" ht="22.5" x14ac:dyDescent="0.2">
      <c r="A12" s="252"/>
      <c r="B12" s="253"/>
      <c r="C12" s="420" t="s">
        <v>1864</v>
      </c>
      <c r="D12" s="421"/>
      <c r="E12" s="421"/>
      <c r="F12" s="421"/>
      <c r="G12" s="422"/>
      <c r="I12" s="254"/>
      <c r="K12" s="254"/>
      <c r="L12" s="310" t="s">
        <v>1864</v>
      </c>
      <c r="O12" s="243">
        <v>3</v>
      </c>
    </row>
    <row r="13" spans="1:80" x14ac:dyDescent="0.2">
      <c r="A13" s="244">
        <v>4</v>
      </c>
      <c r="B13" s="245" t="s">
        <v>1865</v>
      </c>
      <c r="C13" s="246" t="s">
        <v>1866</v>
      </c>
      <c r="D13" s="247" t="s">
        <v>93</v>
      </c>
      <c r="E13" s="248">
        <v>1</v>
      </c>
      <c r="F13" s="248">
        <v>0</v>
      </c>
      <c r="G13" s="249">
        <f t="shared" ref="G13:G25" si="0">E13*F13</f>
        <v>0</v>
      </c>
      <c r="H13" s="250">
        <v>0</v>
      </c>
      <c r="I13" s="251">
        <f t="shared" ref="I13:I25" si="1">E13*H13</f>
        <v>0</v>
      </c>
      <c r="J13" s="250"/>
      <c r="K13" s="251">
        <f t="shared" ref="K13:K25" si="2">E13*J13</f>
        <v>0</v>
      </c>
      <c r="O13" s="243">
        <v>2</v>
      </c>
      <c r="AA13" s="216">
        <v>12</v>
      </c>
      <c r="AB13" s="216">
        <v>0</v>
      </c>
      <c r="AC13" s="216">
        <v>4</v>
      </c>
      <c r="AZ13" s="216">
        <v>1</v>
      </c>
      <c r="BA13" s="216">
        <f t="shared" ref="BA13:BA25" si="3">IF(AZ13=1,G13,0)</f>
        <v>0</v>
      </c>
      <c r="BB13" s="216">
        <f t="shared" ref="BB13:BB25" si="4">IF(AZ13=2,G13,0)</f>
        <v>0</v>
      </c>
      <c r="BC13" s="216">
        <f t="shared" ref="BC13:BC25" si="5">IF(AZ13=3,G13,0)</f>
        <v>0</v>
      </c>
      <c r="BD13" s="216">
        <f t="shared" ref="BD13:BD25" si="6">IF(AZ13=4,G13,0)</f>
        <v>0</v>
      </c>
      <c r="BE13" s="216">
        <f t="shared" ref="BE13:BE25" si="7">IF(AZ13=5,G13,0)</f>
        <v>0</v>
      </c>
      <c r="CA13" s="243">
        <v>12</v>
      </c>
      <c r="CB13" s="243">
        <v>0</v>
      </c>
    </row>
    <row r="14" spans="1:80" ht="22.5" x14ac:dyDescent="0.2">
      <c r="A14" s="244">
        <v>5</v>
      </c>
      <c r="B14" s="245" t="s">
        <v>1867</v>
      </c>
      <c r="C14" s="246" t="s">
        <v>1868</v>
      </c>
      <c r="D14" s="247" t="s">
        <v>93</v>
      </c>
      <c r="E14" s="248">
        <v>1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/>
      <c r="K14" s="251">
        <f t="shared" si="2"/>
        <v>0</v>
      </c>
      <c r="O14" s="243">
        <v>2</v>
      </c>
      <c r="AA14" s="216">
        <v>12</v>
      </c>
      <c r="AB14" s="216">
        <v>0</v>
      </c>
      <c r="AC14" s="216">
        <v>5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12</v>
      </c>
      <c r="CB14" s="243">
        <v>0</v>
      </c>
    </row>
    <row r="15" spans="1:80" x14ac:dyDescent="0.2">
      <c r="A15" s="244">
        <v>6</v>
      </c>
      <c r="B15" s="245" t="s">
        <v>1869</v>
      </c>
      <c r="C15" s="246" t="s">
        <v>1870</v>
      </c>
      <c r="D15" s="247" t="s">
        <v>93</v>
      </c>
      <c r="E15" s="248">
        <v>1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/>
      <c r="K15" s="251">
        <f t="shared" si="2"/>
        <v>0</v>
      </c>
      <c r="O15" s="243">
        <v>2</v>
      </c>
      <c r="AA15" s="216">
        <v>12</v>
      </c>
      <c r="AB15" s="216">
        <v>0</v>
      </c>
      <c r="AC15" s="216">
        <v>6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12</v>
      </c>
      <c r="CB15" s="243">
        <v>0</v>
      </c>
    </row>
    <row r="16" spans="1:80" ht="22.5" x14ac:dyDescent="0.2">
      <c r="A16" s="244">
        <v>7</v>
      </c>
      <c r="B16" s="245" t="s">
        <v>1871</v>
      </c>
      <c r="C16" s="246" t="s">
        <v>1872</v>
      </c>
      <c r="D16" s="247" t="s">
        <v>93</v>
      </c>
      <c r="E16" s="248">
        <v>1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/>
      <c r="K16" s="251">
        <f t="shared" si="2"/>
        <v>0</v>
      </c>
      <c r="O16" s="243">
        <v>2</v>
      </c>
      <c r="AA16" s="216">
        <v>12</v>
      </c>
      <c r="AB16" s="216">
        <v>0</v>
      </c>
      <c r="AC16" s="216">
        <v>7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12</v>
      </c>
      <c r="CB16" s="243">
        <v>0</v>
      </c>
    </row>
    <row r="17" spans="1:80" x14ac:dyDescent="0.2">
      <c r="A17" s="244">
        <v>8</v>
      </c>
      <c r="B17" s="245" t="s">
        <v>1873</v>
      </c>
      <c r="C17" s="246" t="s">
        <v>1874</v>
      </c>
      <c r="D17" s="247" t="s">
        <v>93</v>
      </c>
      <c r="E17" s="248">
        <v>1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/>
      <c r="K17" s="251">
        <f t="shared" si="2"/>
        <v>0</v>
      </c>
      <c r="O17" s="243">
        <v>2</v>
      </c>
      <c r="AA17" s="216">
        <v>12</v>
      </c>
      <c r="AB17" s="216">
        <v>0</v>
      </c>
      <c r="AC17" s="216">
        <v>8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12</v>
      </c>
      <c r="CB17" s="243">
        <v>0</v>
      </c>
    </row>
    <row r="18" spans="1:80" x14ac:dyDescent="0.2">
      <c r="A18" s="244">
        <v>9</v>
      </c>
      <c r="B18" s="245" t="s">
        <v>1875</v>
      </c>
      <c r="C18" s="246" t="s">
        <v>1876</v>
      </c>
      <c r="D18" s="247" t="s">
        <v>93</v>
      </c>
      <c r="E18" s="248">
        <v>8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/>
      <c r="K18" s="251">
        <f t="shared" si="2"/>
        <v>0</v>
      </c>
      <c r="O18" s="243">
        <v>2</v>
      </c>
      <c r="AA18" s="216">
        <v>12</v>
      </c>
      <c r="AB18" s="216">
        <v>0</v>
      </c>
      <c r="AC18" s="216">
        <v>9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12</v>
      </c>
      <c r="CB18" s="243">
        <v>0</v>
      </c>
    </row>
    <row r="19" spans="1:80" x14ac:dyDescent="0.2">
      <c r="A19" s="244">
        <v>10</v>
      </c>
      <c r="B19" s="245" t="s">
        <v>1877</v>
      </c>
      <c r="C19" s="246" t="s">
        <v>1878</v>
      </c>
      <c r="D19" s="247" t="s">
        <v>93</v>
      </c>
      <c r="E19" s="248">
        <v>8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/>
      <c r="K19" s="251">
        <f t="shared" si="2"/>
        <v>0</v>
      </c>
      <c r="O19" s="243">
        <v>2</v>
      </c>
      <c r="AA19" s="216">
        <v>12</v>
      </c>
      <c r="AB19" s="216">
        <v>0</v>
      </c>
      <c r="AC19" s="216">
        <v>10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12</v>
      </c>
      <c r="CB19" s="243">
        <v>0</v>
      </c>
    </row>
    <row r="20" spans="1:80" x14ac:dyDescent="0.2">
      <c r="A20" s="244">
        <v>11</v>
      </c>
      <c r="B20" s="245" t="s">
        <v>1879</v>
      </c>
      <c r="C20" s="246" t="s">
        <v>1880</v>
      </c>
      <c r="D20" s="247" t="s">
        <v>93</v>
      </c>
      <c r="E20" s="248">
        <v>8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/>
      <c r="K20" s="251">
        <f t="shared" si="2"/>
        <v>0</v>
      </c>
      <c r="O20" s="243">
        <v>2</v>
      </c>
      <c r="AA20" s="216">
        <v>12</v>
      </c>
      <c r="AB20" s="216">
        <v>0</v>
      </c>
      <c r="AC20" s="216">
        <v>11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12</v>
      </c>
      <c r="CB20" s="243">
        <v>0</v>
      </c>
    </row>
    <row r="21" spans="1:80" x14ac:dyDescent="0.2">
      <c r="A21" s="244">
        <v>12</v>
      </c>
      <c r="B21" s="245" t="s">
        <v>1881</v>
      </c>
      <c r="C21" s="246" t="s">
        <v>1882</v>
      </c>
      <c r="D21" s="247" t="s">
        <v>93</v>
      </c>
      <c r="E21" s="248">
        <v>8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/>
      <c r="K21" s="251">
        <f t="shared" si="2"/>
        <v>0</v>
      </c>
      <c r="O21" s="243">
        <v>2</v>
      </c>
      <c r="AA21" s="216">
        <v>12</v>
      </c>
      <c r="AB21" s="216">
        <v>0</v>
      </c>
      <c r="AC21" s="216">
        <v>12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12</v>
      </c>
      <c r="CB21" s="243">
        <v>0</v>
      </c>
    </row>
    <row r="22" spans="1:80" x14ac:dyDescent="0.2">
      <c r="A22" s="244">
        <v>13</v>
      </c>
      <c r="B22" s="245" t="s">
        <v>1883</v>
      </c>
      <c r="C22" s="246" t="s">
        <v>1884</v>
      </c>
      <c r="D22" s="247" t="s">
        <v>164</v>
      </c>
      <c r="E22" s="248">
        <v>550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/>
      <c r="K22" s="251">
        <f t="shared" si="2"/>
        <v>0</v>
      </c>
      <c r="O22" s="243">
        <v>2</v>
      </c>
      <c r="AA22" s="216">
        <v>12</v>
      </c>
      <c r="AB22" s="216">
        <v>0</v>
      </c>
      <c r="AC22" s="216">
        <v>13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12</v>
      </c>
      <c r="CB22" s="243">
        <v>0</v>
      </c>
    </row>
    <row r="23" spans="1:80" x14ac:dyDescent="0.2">
      <c r="A23" s="244">
        <v>14</v>
      </c>
      <c r="B23" s="245" t="s">
        <v>1885</v>
      </c>
      <c r="C23" s="246" t="s">
        <v>1886</v>
      </c>
      <c r="D23" s="247" t="s">
        <v>164</v>
      </c>
      <c r="E23" s="248">
        <v>550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/>
      <c r="K23" s="251">
        <f t="shared" si="2"/>
        <v>0</v>
      </c>
      <c r="O23" s="243">
        <v>2</v>
      </c>
      <c r="AA23" s="216">
        <v>12</v>
      </c>
      <c r="AB23" s="216">
        <v>0</v>
      </c>
      <c r="AC23" s="216">
        <v>14</v>
      </c>
      <c r="AZ23" s="216">
        <v>1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12</v>
      </c>
      <c r="CB23" s="243">
        <v>0</v>
      </c>
    </row>
    <row r="24" spans="1:80" x14ac:dyDescent="0.2">
      <c r="A24" s="244">
        <v>15</v>
      </c>
      <c r="B24" s="245" t="s">
        <v>1887</v>
      </c>
      <c r="C24" s="246" t="s">
        <v>1888</v>
      </c>
      <c r="D24" s="247" t="s">
        <v>93</v>
      </c>
      <c r="E24" s="248">
        <v>20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/>
      <c r="K24" s="251">
        <f t="shared" si="2"/>
        <v>0</v>
      </c>
      <c r="O24" s="243">
        <v>2</v>
      </c>
      <c r="AA24" s="216">
        <v>12</v>
      </c>
      <c r="AB24" s="216">
        <v>0</v>
      </c>
      <c r="AC24" s="216">
        <v>15</v>
      </c>
      <c r="AZ24" s="216">
        <v>1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12</v>
      </c>
      <c r="CB24" s="243">
        <v>0</v>
      </c>
    </row>
    <row r="25" spans="1:80" x14ac:dyDescent="0.2">
      <c r="A25" s="244">
        <v>16</v>
      </c>
      <c r="B25" s="245" t="s">
        <v>1889</v>
      </c>
      <c r="C25" s="246" t="s">
        <v>1890</v>
      </c>
      <c r="D25" s="247" t="s">
        <v>93</v>
      </c>
      <c r="E25" s="248">
        <v>20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/>
      <c r="K25" s="251">
        <f t="shared" si="2"/>
        <v>0</v>
      </c>
      <c r="O25" s="243">
        <v>2</v>
      </c>
      <c r="AA25" s="216">
        <v>12</v>
      </c>
      <c r="AB25" s="216">
        <v>0</v>
      </c>
      <c r="AC25" s="216">
        <v>16</v>
      </c>
      <c r="AZ25" s="216">
        <v>1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12</v>
      </c>
      <c r="CB25" s="243">
        <v>0</v>
      </c>
    </row>
    <row r="26" spans="1:80" x14ac:dyDescent="0.2">
      <c r="A26" s="259"/>
      <c r="B26" s="260" t="s">
        <v>94</v>
      </c>
      <c r="C26" s="261" t="s">
        <v>1858</v>
      </c>
      <c r="D26" s="262"/>
      <c r="E26" s="263"/>
      <c r="F26" s="264"/>
      <c r="G26" s="265">
        <f>SUM(G7:G25)</f>
        <v>0</v>
      </c>
      <c r="H26" s="266"/>
      <c r="I26" s="267">
        <f>SUM(I7:I25)</f>
        <v>0</v>
      </c>
      <c r="J26" s="266"/>
      <c r="K26" s="267">
        <f>SUM(K7:K25)</f>
        <v>0</v>
      </c>
      <c r="O26" s="243">
        <v>4</v>
      </c>
      <c r="BA26" s="268">
        <f>SUM(BA7:BA25)</f>
        <v>0</v>
      </c>
      <c r="BB26" s="268">
        <f>SUM(BB7:BB25)</f>
        <v>0</v>
      </c>
      <c r="BC26" s="268">
        <f>SUM(BC7:BC25)</f>
        <v>0</v>
      </c>
      <c r="BD26" s="268">
        <f>SUM(BD7:BD25)</f>
        <v>0</v>
      </c>
      <c r="BE26" s="268">
        <f>SUM(BE7:BE25)</f>
        <v>0</v>
      </c>
    </row>
    <row r="27" spans="1:80" x14ac:dyDescent="0.2">
      <c r="A27" s="233" t="s">
        <v>90</v>
      </c>
      <c r="B27" s="234" t="s">
        <v>159</v>
      </c>
      <c r="C27" s="235" t="s">
        <v>1891</v>
      </c>
      <c r="D27" s="236"/>
      <c r="E27" s="237"/>
      <c r="F27" s="237"/>
      <c r="G27" s="238"/>
      <c r="H27" s="239"/>
      <c r="I27" s="240"/>
      <c r="J27" s="241"/>
      <c r="K27" s="242"/>
      <c r="O27" s="243">
        <v>1</v>
      </c>
    </row>
    <row r="28" spans="1:80" ht="22.5" x14ac:dyDescent="0.2">
      <c r="A28" s="244">
        <v>17</v>
      </c>
      <c r="B28" s="245" t="s">
        <v>1769</v>
      </c>
      <c r="C28" s="246" t="s">
        <v>1893</v>
      </c>
      <c r="D28" s="247" t="s">
        <v>93</v>
      </c>
      <c r="E28" s="248">
        <v>4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/>
      <c r="K28" s="251">
        <f>E28*J28</f>
        <v>0</v>
      </c>
      <c r="O28" s="243">
        <v>2</v>
      </c>
      <c r="AA28" s="216">
        <v>12</v>
      </c>
      <c r="AB28" s="216">
        <v>0</v>
      </c>
      <c r="AC28" s="216">
        <v>42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12</v>
      </c>
      <c r="CB28" s="243">
        <v>0</v>
      </c>
    </row>
    <row r="29" spans="1:80" x14ac:dyDescent="0.2">
      <c r="A29" s="252"/>
      <c r="B29" s="253"/>
      <c r="C29" s="420">
        <v>0</v>
      </c>
      <c r="D29" s="421"/>
      <c r="E29" s="421"/>
      <c r="F29" s="421"/>
      <c r="G29" s="422"/>
      <c r="I29" s="254"/>
      <c r="K29" s="254"/>
      <c r="L29" s="310" t="s">
        <v>1894</v>
      </c>
      <c r="O29" s="243">
        <v>3</v>
      </c>
    </row>
    <row r="30" spans="1:80" x14ac:dyDescent="0.2">
      <c r="A30" s="244">
        <v>18</v>
      </c>
      <c r="B30" s="245" t="s">
        <v>2015</v>
      </c>
      <c r="C30" s="246" t="s">
        <v>1896</v>
      </c>
      <c r="D30" s="247" t="s">
        <v>93</v>
      </c>
      <c r="E30" s="248">
        <v>4</v>
      </c>
      <c r="F30" s="248">
        <v>0</v>
      </c>
      <c r="G30" s="249">
        <f t="shared" ref="G30:G39" si="8">E30*F30</f>
        <v>0</v>
      </c>
      <c r="H30" s="250">
        <v>0</v>
      </c>
      <c r="I30" s="251">
        <f t="shared" ref="I30:I39" si="9">E30*H30</f>
        <v>0</v>
      </c>
      <c r="J30" s="250"/>
      <c r="K30" s="251">
        <f t="shared" ref="K30:K39" si="10">E30*J30</f>
        <v>0</v>
      </c>
      <c r="O30" s="243">
        <v>2</v>
      </c>
      <c r="AA30" s="216">
        <v>12</v>
      </c>
      <c r="AB30" s="216">
        <v>0</v>
      </c>
      <c r="AC30" s="216">
        <v>43</v>
      </c>
      <c r="AZ30" s="216">
        <v>1</v>
      </c>
      <c r="BA30" s="216">
        <f t="shared" ref="BA30:BA39" si="11">IF(AZ30=1,G30,0)</f>
        <v>0</v>
      </c>
      <c r="BB30" s="216">
        <f t="shared" ref="BB30:BB39" si="12">IF(AZ30=2,G30,0)</f>
        <v>0</v>
      </c>
      <c r="BC30" s="216">
        <f t="shared" ref="BC30:BC39" si="13">IF(AZ30=3,G30,0)</f>
        <v>0</v>
      </c>
      <c r="BD30" s="216">
        <f t="shared" ref="BD30:BD39" si="14">IF(AZ30=4,G30,0)</f>
        <v>0</v>
      </c>
      <c r="BE30" s="216">
        <f t="shared" ref="BE30:BE39" si="15">IF(AZ30=5,G30,0)</f>
        <v>0</v>
      </c>
      <c r="CA30" s="243">
        <v>12</v>
      </c>
      <c r="CB30" s="243">
        <v>0</v>
      </c>
    </row>
    <row r="31" spans="1:80" x14ac:dyDescent="0.2">
      <c r="A31" s="244">
        <v>19</v>
      </c>
      <c r="B31" s="245" t="s">
        <v>2017</v>
      </c>
      <c r="C31" s="246" t="s">
        <v>1898</v>
      </c>
      <c r="D31" s="247" t="s">
        <v>93</v>
      </c>
      <c r="E31" s="248">
        <v>4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/>
      <c r="K31" s="251">
        <f t="shared" si="10"/>
        <v>0</v>
      </c>
      <c r="O31" s="243">
        <v>2</v>
      </c>
      <c r="AA31" s="216">
        <v>12</v>
      </c>
      <c r="AB31" s="216">
        <v>0</v>
      </c>
      <c r="AC31" s="216">
        <v>44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12</v>
      </c>
      <c r="CB31" s="243">
        <v>0</v>
      </c>
    </row>
    <row r="32" spans="1:80" x14ac:dyDescent="0.2">
      <c r="A32" s="244">
        <v>20</v>
      </c>
      <c r="B32" s="253"/>
      <c r="C32" s="246" t="s">
        <v>1900</v>
      </c>
      <c r="D32" s="247" t="s">
        <v>93</v>
      </c>
      <c r="E32" s="248">
        <v>4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/>
      <c r="K32" s="251">
        <f t="shared" si="10"/>
        <v>0</v>
      </c>
      <c r="O32" s="243">
        <v>2</v>
      </c>
      <c r="AA32" s="216">
        <v>12</v>
      </c>
      <c r="AB32" s="216">
        <v>0</v>
      </c>
      <c r="AC32" s="216">
        <v>45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12</v>
      </c>
      <c r="CB32" s="243">
        <v>0</v>
      </c>
    </row>
    <row r="33" spans="1:80" x14ac:dyDescent="0.2">
      <c r="A33" s="244">
        <v>21</v>
      </c>
      <c r="B33" s="245" t="s">
        <v>1820</v>
      </c>
      <c r="C33" s="246" t="s">
        <v>1902</v>
      </c>
      <c r="D33" s="247" t="s">
        <v>93</v>
      </c>
      <c r="E33" s="248">
        <v>1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/>
      <c r="K33" s="251">
        <f t="shared" si="10"/>
        <v>0</v>
      </c>
      <c r="O33" s="243">
        <v>2</v>
      </c>
      <c r="AA33" s="216">
        <v>12</v>
      </c>
      <c r="AB33" s="216">
        <v>0</v>
      </c>
      <c r="AC33" s="216">
        <v>46</v>
      </c>
      <c r="AZ33" s="216">
        <v>1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12</v>
      </c>
      <c r="CB33" s="243">
        <v>0</v>
      </c>
    </row>
    <row r="34" spans="1:80" x14ac:dyDescent="0.2">
      <c r="A34" s="244">
        <v>22</v>
      </c>
      <c r="B34" s="245" t="s">
        <v>2020</v>
      </c>
      <c r="C34" s="246" t="s">
        <v>1904</v>
      </c>
      <c r="D34" s="247" t="s">
        <v>93</v>
      </c>
      <c r="E34" s="248">
        <v>1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/>
      <c r="K34" s="251">
        <f t="shared" si="10"/>
        <v>0</v>
      </c>
      <c r="O34" s="243">
        <v>2</v>
      </c>
      <c r="AA34" s="216">
        <v>12</v>
      </c>
      <c r="AB34" s="216">
        <v>0</v>
      </c>
      <c r="AC34" s="216">
        <v>47</v>
      </c>
      <c r="AZ34" s="216">
        <v>1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12</v>
      </c>
      <c r="CB34" s="243">
        <v>0</v>
      </c>
    </row>
    <row r="35" spans="1:80" x14ac:dyDescent="0.2">
      <c r="A35" s="244">
        <v>23</v>
      </c>
      <c r="B35" s="253"/>
      <c r="C35" s="246" t="s">
        <v>1906</v>
      </c>
      <c r="D35" s="247" t="s">
        <v>93</v>
      </c>
      <c r="E35" s="248">
        <v>1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/>
      <c r="K35" s="251">
        <f t="shared" si="10"/>
        <v>0</v>
      </c>
      <c r="O35" s="243">
        <v>2</v>
      </c>
      <c r="AA35" s="216">
        <v>12</v>
      </c>
      <c r="AB35" s="216">
        <v>0</v>
      </c>
      <c r="AC35" s="216">
        <v>48</v>
      </c>
      <c r="AZ35" s="216">
        <v>1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12</v>
      </c>
      <c r="CB35" s="243">
        <v>0</v>
      </c>
    </row>
    <row r="36" spans="1:80" x14ac:dyDescent="0.2">
      <c r="A36" s="244">
        <v>24</v>
      </c>
      <c r="B36" s="245" t="s">
        <v>2022</v>
      </c>
      <c r="C36" s="246" t="s">
        <v>1908</v>
      </c>
      <c r="D36" s="247" t="s">
        <v>93</v>
      </c>
      <c r="E36" s="248">
        <v>1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/>
      <c r="K36" s="251">
        <f t="shared" si="10"/>
        <v>0</v>
      </c>
      <c r="O36" s="243">
        <v>2</v>
      </c>
      <c r="AA36" s="216">
        <v>12</v>
      </c>
      <c r="AB36" s="216">
        <v>0</v>
      </c>
      <c r="AC36" s="216">
        <v>49</v>
      </c>
      <c r="AZ36" s="216">
        <v>1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12</v>
      </c>
      <c r="CB36" s="243">
        <v>0</v>
      </c>
    </row>
    <row r="37" spans="1:80" x14ac:dyDescent="0.2">
      <c r="A37" s="244">
        <v>25</v>
      </c>
      <c r="B37" s="245" t="s">
        <v>2024</v>
      </c>
      <c r="C37" s="246" t="s">
        <v>1910</v>
      </c>
      <c r="D37" s="247" t="s">
        <v>1835</v>
      </c>
      <c r="E37" s="248">
        <v>1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/>
      <c r="K37" s="251">
        <f t="shared" si="10"/>
        <v>0</v>
      </c>
      <c r="O37" s="243">
        <v>2</v>
      </c>
      <c r="AA37" s="216">
        <v>12</v>
      </c>
      <c r="AB37" s="216">
        <v>0</v>
      </c>
      <c r="AC37" s="216">
        <v>50</v>
      </c>
      <c r="AZ37" s="216">
        <v>1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12</v>
      </c>
      <c r="CB37" s="243">
        <v>0</v>
      </c>
    </row>
    <row r="38" spans="1:80" x14ac:dyDescent="0.2">
      <c r="A38" s="244">
        <v>26</v>
      </c>
      <c r="B38" s="253"/>
      <c r="C38" s="246" t="s">
        <v>1912</v>
      </c>
      <c r="D38" s="247" t="s">
        <v>164</v>
      </c>
      <c r="E38" s="248">
        <v>250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/>
      <c r="K38" s="251">
        <f t="shared" si="10"/>
        <v>0</v>
      </c>
      <c r="O38" s="243">
        <v>2</v>
      </c>
      <c r="AA38" s="216">
        <v>12</v>
      </c>
      <c r="AB38" s="216">
        <v>0</v>
      </c>
      <c r="AC38" s="216">
        <v>51</v>
      </c>
      <c r="AZ38" s="216">
        <v>1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12</v>
      </c>
      <c r="CB38" s="243">
        <v>0</v>
      </c>
    </row>
    <row r="39" spans="1:80" x14ac:dyDescent="0.2">
      <c r="A39" s="244">
        <v>27</v>
      </c>
      <c r="B39" s="245" t="s">
        <v>2026</v>
      </c>
      <c r="C39" s="246" t="s">
        <v>1914</v>
      </c>
      <c r="D39" s="247" t="s">
        <v>164</v>
      </c>
      <c r="E39" s="248">
        <v>250</v>
      </c>
      <c r="F39" s="248">
        <v>0</v>
      </c>
      <c r="G39" s="249">
        <f t="shared" si="8"/>
        <v>0</v>
      </c>
      <c r="H39" s="250">
        <v>0</v>
      </c>
      <c r="I39" s="251">
        <f t="shared" si="9"/>
        <v>0</v>
      </c>
      <c r="J39" s="250"/>
      <c r="K39" s="251">
        <f t="shared" si="10"/>
        <v>0</v>
      </c>
      <c r="O39" s="243">
        <v>2</v>
      </c>
      <c r="AA39" s="216">
        <v>12</v>
      </c>
      <c r="AB39" s="216">
        <v>0</v>
      </c>
      <c r="AC39" s="216">
        <v>52</v>
      </c>
      <c r="AZ39" s="216">
        <v>1</v>
      </c>
      <c r="BA39" s="216">
        <f t="shared" si="11"/>
        <v>0</v>
      </c>
      <c r="BB39" s="216">
        <f t="shared" si="12"/>
        <v>0</v>
      </c>
      <c r="BC39" s="216">
        <f t="shared" si="13"/>
        <v>0</v>
      </c>
      <c r="BD39" s="216">
        <f t="shared" si="14"/>
        <v>0</v>
      </c>
      <c r="BE39" s="216">
        <f t="shared" si="15"/>
        <v>0</v>
      </c>
      <c r="CA39" s="243">
        <v>12</v>
      </c>
      <c r="CB39" s="243">
        <v>0</v>
      </c>
    </row>
    <row r="40" spans="1:80" x14ac:dyDescent="0.2">
      <c r="A40" s="259"/>
      <c r="B40" s="260" t="s">
        <v>94</v>
      </c>
      <c r="C40" s="261" t="s">
        <v>2643</v>
      </c>
      <c r="D40" s="262"/>
      <c r="E40" s="263"/>
      <c r="F40" s="264"/>
      <c r="G40" s="265">
        <f>SUM(G27:G39)</f>
        <v>0</v>
      </c>
      <c r="H40" s="266"/>
      <c r="I40" s="267">
        <f>SUM(I27:I39)</f>
        <v>0</v>
      </c>
      <c r="J40" s="266"/>
      <c r="K40" s="267">
        <f>SUM(K27:K39)</f>
        <v>0</v>
      </c>
      <c r="O40" s="243">
        <v>4</v>
      </c>
      <c r="BA40" s="268">
        <f>SUM(BA27:BA39)</f>
        <v>0</v>
      </c>
      <c r="BB40" s="268">
        <f>SUM(BB27:BB39)</f>
        <v>0</v>
      </c>
      <c r="BC40" s="268">
        <f>SUM(BC27:BC39)</f>
        <v>0</v>
      </c>
      <c r="BD40" s="268">
        <f>SUM(BD27:BD39)</f>
        <v>0</v>
      </c>
      <c r="BE40" s="268">
        <f>SUM(BE27:BE39)</f>
        <v>0</v>
      </c>
    </row>
    <row r="41" spans="1:80" x14ac:dyDescent="0.2">
      <c r="A41" s="233" t="s">
        <v>90</v>
      </c>
      <c r="B41" s="234" t="s">
        <v>210</v>
      </c>
      <c r="C41" s="235" t="s">
        <v>1915</v>
      </c>
      <c r="D41" s="236"/>
      <c r="E41" s="237"/>
      <c r="F41" s="237"/>
      <c r="G41" s="238"/>
      <c r="H41" s="239"/>
      <c r="I41" s="240"/>
      <c r="J41" s="241"/>
      <c r="K41" s="242"/>
      <c r="O41" s="243">
        <v>1</v>
      </c>
    </row>
    <row r="42" spans="1:80" x14ac:dyDescent="0.2">
      <c r="A42" s="244">
        <v>28</v>
      </c>
      <c r="B42" s="245" t="s">
        <v>1892</v>
      </c>
      <c r="C42" s="246" t="s">
        <v>1917</v>
      </c>
      <c r="D42" s="247" t="s">
        <v>93</v>
      </c>
      <c r="E42" s="248">
        <v>1</v>
      </c>
      <c r="F42" s="248">
        <v>0</v>
      </c>
      <c r="G42" s="249">
        <f t="shared" ref="G42:G61" si="16">E42*F42</f>
        <v>0</v>
      </c>
      <c r="H42" s="250">
        <v>0</v>
      </c>
      <c r="I42" s="251">
        <f t="shared" ref="I42:I61" si="17">E42*H42</f>
        <v>0</v>
      </c>
      <c r="J42" s="250"/>
      <c r="K42" s="251">
        <f t="shared" ref="K42:K61" si="18">E42*J42</f>
        <v>0</v>
      </c>
      <c r="O42" s="243">
        <v>2</v>
      </c>
      <c r="AA42" s="216">
        <v>12</v>
      </c>
      <c r="AB42" s="216">
        <v>0</v>
      </c>
      <c r="AC42" s="216">
        <v>53</v>
      </c>
      <c r="AZ42" s="216">
        <v>1</v>
      </c>
      <c r="BA42" s="216">
        <f t="shared" ref="BA42:BA61" si="19">IF(AZ42=1,G42,0)</f>
        <v>0</v>
      </c>
      <c r="BB42" s="216">
        <f t="shared" ref="BB42:BB61" si="20">IF(AZ42=2,G42,0)</f>
        <v>0</v>
      </c>
      <c r="BC42" s="216">
        <f t="shared" ref="BC42:BC61" si="21">IF(AZ42=3,G42,0)</f>
        <v>0</v>
      </c>
      <c r="BD42" s="216">
        <f t="shared" ref="BD42:BD61" si="22">IF(AZ42=4,G42,0)</f>
        <v>0</v>
      </c>
      <c r="BE42" s="216">
        <f t="shared" ref="BE42:BE61" si="23">IF(AZ42=5,G42,0)</f>
        <v>0</v>
      </c>
      <c r="CA42" s="243">
        <v>12</v>
      </c>
      <c r="CB42" s="243">
        <v>0</v>
      </c>
    </row>
    <row r="43" spans="1:80" x14ac:dyDescent="0.2">
      <c r="A43" s="244">
        <v>29</v>
      </c>
      <c r="B43" s="245" t="s">
        <v>1895</v>
      </c>
      <c r="C43" s="246" t="s">
        <v>1919</v>
      </c>
      <c r="D43" s="247" t="s">
        <v>93</v>
      </c>
      <c r="E43" s="248">
        <v>1</v>
      </c>
      <c r="F43" s="248">
        <v>0</v>
      </c>
      <c r="G43" s="249">
        <f t="shared" si="16"/>
        <v>0</v>
      </c>
      <c r="H43" s="250">
        <v>0</v>
      </c>
      <c r="I43" s="251">
        <f t="shared" si="17"/>
        <v>0</v>
      </c>
      <c r="J43" s="250"/>
      <c r="K43" s="251">
        <f t="shared" si="18"/>
        <v>0</v>
      </c>
      <c r="O43" s="243">
        <v>2</v>
      </c>
      <c r="AA43" s="216">
        <v>12</v>
      </c>
      <c r="AB43" s="216">
        <v>0</v>
      </c>
      <c r="AC43" s="216">
        <v>54</v>
      </c>
      <c r="AZ43" s="216">
        <v>1</v>
      </c>
      <c r="BA43" s="216">
        <f t="shared" si="19"/>
        <v>0</v>
      </c>
      <c r="BB43" s="216">
        <f t="shared" si="20"/>
        <v>0</v>
      </c>
      <c r="BC43" s="216">
        <f t="shared" si="21"/>
        <v>0</v>
      </c>
      <c r="BD43" s="216">
        <f t="shared" si="22"/>
        <v>0</v>
      </c>
      <c r="BE43" s="216">
        <f t="shared" si="23"/>
        <v>0</v>
      </c>
      <c r="CA43" s="243">
        <v>12</v>
      </c>
      <c r="CB43" s="243">
        <v>0</v>
      </c>
    </row>
    <row r="44" spans="1:80" x14ac:dyDescent="0.2">
      <c r="A44" s="244">
        <v>30</v>
      </c>
      <c r="B44" s="245" t="s">
        <v>1897</v>
      </c>
      <c r="C44" s="246" t="s">
        <v>1921</v>
      </c>
      <c r="D44" s="247" t="s">
        <v>93</v>
      </c>
      <c r="E44" s="248">
        <v>1</v>
      </c>
      <c r="F44" s="248">
        <v>0</v>
      </c>
      <c r="G44" s="249">
        <f t="shared" si="16"/>
        <v>0</v>
      </c>
      <c r="H44" s="250">
        <v>0</v>
      </c>
      <c r="I44" s="251">
        <f t="shared" si="17"/>
        <v>0</v>
      </c>
      <c r="J44" s="250"/>
      <c r="K44" s="251">
        <f t="shared" si="18"/>
        <v>0</v>
      </c>
      <c r="O44" s="243">
        <v>2</v>
      </c>
      <c r="AA44" s="216">
        <v>12</v>
      </c>
      <c r="AB44" s="216">
        <v>0</v>
      </c>
      <c r="AC44" s="216">
        <v>55</v>
      </c>
      <c r="AZ44" s="216">
        <v>1</v>
      </c>
      <c r="BA44" s="216">
        <f t="shared" si="19"/>
        <v>0</v>
      </c>
      <c r="BB44" s="216">
        <f t="shared" si="20"/>
        <v>0</v>
      </c>
      <c r="BC44" s="216">
        <f t="shared" si="21"/>
        <v>0</v>
      </c>
      <c r="BD44" s="216">
        <f t="shared" si="22"/>
        <v>0</v>
      </c>
      <c r="BE44" s="216">
        <f t="shared" si="23"/>
        <v>0</v>
      </c>
      <c r="CA44" s="243">
        <v>12</v>
      </c>
      <c r="CB44" s="243">
        <v>0</v>
      </c>
    </row>
    <row r="45" spans="1:80" x14ac:dyDescent="0.2">
      <c r="A45" s="244">
        <v>31</v>
      </c>
      <c r="B45" s="245" t="s">
        <v>1899</v>
      </c>
      <c r="C45" s="246" t="s">
        <v>1919</v>
      </c>
      <c r="D45" s="247" t="s">
        <v>93</v>
      </c>
      <c r="E45" s="248">
        <v>1</v>
      </c>
      <c r="F45" s="248">
        <v>0</v>
      </c>
      <c r="G45" s="249">
        <f t="shared" si="16"/>
        <v>0</v>
      </c>
      <c r="H45" s="250">
        <v>0</v>
      </c>
      <c r="I45" s="251">
        <f t="shared" si="17"/>
        <v>0</v>
      </c>
      <c r="J45" s="250"/>
      <c r="K45" s="251">
        <f t="shared" si="18"/>
        <v>0</v>
      </c>
      <c r="O45" s="243">
        <v>2</v>
      </c>
      <c r="AA45" s="216">
        <v>12</v>
      </c>
      <c r="AB45" s="216">
        <v>0</v>
      </c>
      <c r="AC45" s="216">
        <v>56</v>
      </c>
      <c r="AZ45" s="216">
        <v>1</v>
      </c>
      <c r="BA45" s="216">
        <f t="shared" si="19"/>
        <v>0</v>
      </c>
      <c r="BB45" s="216">
        <f t="shared" si="20"/>
        <v>0</v>
      </c>
      <c r="BC45" s="216">
        <f t="shared" si="21"/>
        <v>0</v>
      </c>
      <c r="BD45" s="216">
        <f t="shared" si="22"/>
        <v>0</v>
      </c>
      <c r="BE45" s="216">
        <f t="shared" si="23"/>
        <v>0</v>
      </c>
      <c r="CA45" s="243">
        <v>12</v>
      </c>
      <c r="CB45" s="243">
        <v>0</v>
      </c>
    </row>
    <row r="46" spans="1:80" x14ac:dyDescent="0.2">
      <c r="A46" s="244">
        <v>32</v>
      </c>
      <c r="B46" s="245" t="s">
        <v>1901</v>
      </c>
      <c r="C46" s="246" t="s">
        <v>1924</v>
      </c>
      <c r="D46" s="247" t="s">
        <v>93</v>
      </c>
      <c r="E46" s="248">
        <v>1</v>
      </c>
      <c r="F46" s="248">
        <v>0</v>
      </c>
      <c r="G46" s="249">
        <f t="shared" si="16"/>
        <v>0</v>
      </c>
      <c r="H46" s="250">
        <v>0</v>
      </c>
      <c r="I46" s="251">
        <f t="shared" si="17"/>
        <v>0</v>
      </c>
      <c r="J46" s="250"/>
      <c r="K46" s="251">
        <f t="shared" si="18"/>
        <v>0</v>
      </c>
      <c r="O46" s="243">
        <v>2</v>
      </c>
      <c r="AA46" s="216">
        <v>12</v>
      </c>
      <c r="AB46" s="216">
        <v>0</v>
      </c>
      <c r="AC46" s="216">
        <v>57</v>
      </c>
      <c r="AZ46" s="216">
        <v>1</v>
      </c>
      <c r="BA46" s="216">
        <f t="shared" si="19"/>
        <v>0</v>
      </c>
      <c r="BB46" s="216">
        <f t="shared" si="20"/>
        <v>0</v>
      </c>
      <c r="BC46" s="216">
        <f t="shared" si="21"/>
        <v>0</v>
      </c>
      <c r="BD46" s="216">
        <f t="shared" si="22"/>
        <v>0</v>
      </c>
      <c r="BE46" s="216">
        <f t="shared" si="23"/>
        <v>0</v>
      </c>
      <c r="CA46" s="243">
        <v>12</v>
      </c>
      <c r="CB46" s="243">
        <v>0</v>
      </c>
    </row>
    <row r="47" spans="1:80" x14ac:dyDescent="0.2">
      <c r="A47" s="244">
        <v>33</v>
      </c>
      <c r="B47" s="245" t="s">
        <v>1903</v>
      </c>
      <c r="C47" s="246" t="s">
        <v>1926</v>
      </c>
      <c r="D47" s="247" t="s">
        <v>93</v>
      </c>
      <c r="E47" s="248">
        <v>1</v>
      </c>
      <c r="F47" s="248">
        <v>0</v>
      </c>
      <c r="G47" s="249">
        <f t="shared" si="16"/>
        <v>0</v>
      </c>
      <c r="H47" s="250">
        <v>0</v>
      </c>
      <c r="I47" s="251">
        <f t="shared" si="17"/>
        <v>0</v>
      </c>
      <c r="J47" s="250"/>
      <c r="K47" s="251">
        <f t="shared" si="18"/>
        <v>0</v>
      </c>
      <c r="O47" s="243">
        <v>2</v>
      </c>
      <c r="AA47" s="216">
        <v>12</v>
      </c>
      <c r="AB47" s="216">
        <v>0</v>
      </c>
      <c r="AC47" s="216">
        <v>58</v>
      </c>
      <c r="AZ47" s="216">
        <v>1</v>
      </c>
      <c r="BA47" s="216">
        <f t="shared" si="19"/>
        <v>0</v>
      </c>
      <c r="BB47" s="216">
        <f t="shared" si="20"/>
        <v>0</v>
      </c>
      <c r="BC47" s="216">
        <f t="shared" si="21"/>
        <v>0</v>
      </c>
      <c r="BD47" s="216">
        <f t="shared" si="22"/>
        <v>0</v>
      </c>
      <c r="BE47" s="216">
        <f t="shared" si="23"/>
        <v>0</v>
      </c>
      <c r="CA47" s="243">
        <v>12</v>
      </c>
      <c r="CB47" s="243">
        <v>0</v>
      </c>
    </row>
    <row r="48" spans="1:80" x14ac:dyDescent="0.2">
      <c r="A48" s="244">
        <v>34</v>
      </c>
      <c r="B48" s="245" t="s">
        <v>1905</v>
      </c>
      <c r="C48" s="246" t="s">
        <v>1928</v>
      </c>
      <c r="D48" s="247" t="s">
        <v>93</v>
      </c>
      <c r="E48" s="248">
        <v>1</v>
      </c>
      <c r="F48" s="248">
        <v>0</v>
      </c>
      <c r="G48" s="249">
        <f t="shared" si="16"/>
        <v>0</v>
      </c>
      <c r="H48" s="250">
        <v>0</v>
      </c>
      <c r="I48" s="251">
        <f t="shared" si="17"/>
        <v>0</v>
      </c>
      <c r="J48" s="250"/>
      <c r="K48" s="251">
        <f t="shared" si="18"/>
        <v>0</v>
      </c>
      <c r="O48" s="243">
        <v>2</v>
      </c>
      <c r="AA48" s="216">
        <v>12</v>
      </c>
      <c r="AB48" s="216">
        <v>0</v>
      </c>
      <c r="AC48" s="216">
        <v>59</v>
      </c>
      <c r="AZ48" s="216">
        <v>1</v>
      </c>
      <c r="BA48" s="216">
        <f t="shared" si="19"/>
        <v>0</v>
      </c>
      <c r="BB48" s="216">
        <f t="shared" si="20"/>
        <v>0</v>
      </c>
      <c r="BC48" s="216">
        <f t="shared" si="21"/>
        <v>0</v>
      </c>
      <c r="BD48" s="216">
        <f t="shared" si="22"/>
        <v>0</v>
      </c>
      <c r="BE48" s="216">
        <f t="shared" si="23"/>
        <v>0</v>
      </c>
      <c r="CA48" s="243">
        <v>12</v>
      </c>
      <c r="CB48" s="243">
        <v>0</v>
      </c>
    </row>
    <row r="49" spans="1:80" x14ac:dyDescent="0.2">
      <c r="A49" s="244">
        <v>35</v>
      </c>
      <c r="B49" s="245" t="s">
        <v>1907</v>
      </c>
      <c r="C49" s="246" t="s">
        <v>1930</v>
      </c>
      <c r="D49" s="247" t="s">
        <v>93</v>
      </c>
      <c r="E49" s="248">
        <v>1</v>
      </c>
      <c r="F49" s="248">
        <v>0</v>
      </c>
      <c r="G49" s="249">
        <f t="shared" si="16"/>
        <v>0</v>
      </c>
      <c r="H49" s="250">
        <v>0</v>
      </c>
      <c r="I49" s="251">
        <f t="shared" si="17"/>
        <v>0</v>
      </c>
      <c r="J49" s="250"/>
      <c r="K49" s="251">
        <f t="shared" si="18"/>
        <v>0</v>
      </c>
      <c r="O49" s="243">
        <v>2</v>
      </c>
      <c r="AA49" s="216">
        <v>12</v>
      </c>
      <c r="AB49" s="216">
        <v>0</v>
      </c>
      <c r="AC49" s="216">
        <v>60</v>
      </c>
      <c r="AZ49" s="216">
        <v>1</v>
      </c>
      <c r="BA49" s="216">
        <f t="shared" si="19"/>
        <v>0</v>
      </c>
      <c r="BB49" s="216">
        <f t="shared" si="20"/>
        <v>0</v>
      </c>
      <c r="BC49" s="216">
        <f t="shared" si="21"/>
        <v>0</v>
      </c>
      <c r="BD49" s="216">
        <f t="shared" si="22"/>
        <v>0</v>
      </c>
      <c r="BE49" s="216">
        <f t="shared" si="23"/>
        <v>0</v>
      </c>
      <c r="CA49" s="243">
        <v>12</v>
      </c>
      <c r="CB49" s="243">
        <v>0</v>
      </c>
    </row>
    <row r="50" spans="1:80" x14ac:dyDescent="0.2">
      <c r="A50" s="244">
        <v>36</v>
      </c>
      <c r="B50" s="245" t="s">
        <v>1909</v>
      </c>
      <c r="C50" s="246" t="s">
        <v>1932</v>
      </c>
      <c r="D50" s="247" t="s">
        <v>93</v>
      </c>
      <c r="E50" s="248">
        <v>4</v>
      </c>
      <c r="F50" s="248">
        <v>0</v>
      </c>
      <c r="G50" s="249">
        <f t="shared" si="16"/>
        <v>0</v>
      </c>
      <c r="H50" s="250">
        <v>0</v>
      </c>
      <c r="I50" s="251">
        <f t="shared" si="17"/>
        <v>0</v>
      </c>
      <c r="J50" s="250"/>
      <c r="K50" s="251">
        <f t="shared" si="18"/>
        <v>0</v>
      </c>
      <c r="O50" s="243">
        <v>2</v>
      </c>
      <c r="AA50" s="216">
        <v>12</v>
      </c>
      <c r="AB50" s="216">
        <v>0</v>
      </c>
      <c r="AC50" s="216">
        <v>61</v>
      </c>
      <c r="AZ50" s="216">
        <v>1</v>
      </c>
      <c r="BA50" s="216">
        <f t="shared" si="19"/>
        <v>0</v>
      </c>
      <c r="BB50" s="216">
        <f t="shared" si="20"/>
        <v>0</v>
      </c>
      <c r="BC50" s="216">
        <f t="shared" si="21"/>
        <v>0</v>
      </c>
      <c r="BD50" s="216">
        <f t="shared" si="22"/>
        <v>0</v>
      </c>
      <c r="BE50" s="216">
        <f t="shared" si="23"/>
        <v>0</v>
      </c>
      <c r="CA50" s="243">
        <v>12</v>
      </c>
      <c r="CB50" s="243">
        <v>0</v>
      </c>
    </row>
    <row r="51" spans="1:80" x14ac:dyDescent="0.2">
      <c r="A51" s="244">
        <v>37</v>
      </c>
      <c r="B51" s="245" t="s">
        <v>1911</v>
      </c>
      <c r="C51" s="246" t="s">
        <v>1934</v>
      </c>
      <c r="D51" s="247" t="s">
        <v>93</v>
      </c>
      <c r="E51" s="248">
        <v>4</v>
      </c>
      <c r="F51" s="248">
        <v>0</v>
      </c>
      <c r="G51" s="249">
        <f t="shared" si="16"/>
        <v>0</v>
      </c>
      <c r="H51" s="250">
        <v>0</v>
      </c>
      <c r="I51" s="251">
        <f t="shared" si="17"/>
        <v>0</v>
      </c>
      <c r="J51" s="250"/>
      <c r="K51" s="251">
        <f t="shared" si="18"/>
        <v>0</v>
      </c>
      <c r="O51" s="243">
        <v>2</v>
      </c>
      <c r="AA51" s="216">
        <v>12</v>
      </c>
      <c r="AB51" s="216">
        <v>0</v>
      </c>
      <c r="AC51" s="216">
        <v>62</v>
      </c>
      <c r="AZ51" s="216">
        <v>1</v>
      </c>
      <c r="BA51" s="216">
        <f t="shared" si="19"/>
        <v>0</v>
      </c>
      <c r="BB51" s="216">
        <f t="shared" si="20"/>
        <v>0</v>
      </c>
      <c r="BC51" s="216">
        <f t="shared" si="21"/>
        <v>0</v>
      </c>
      <c r="BD51" s="216">
        <f t="shared" si="22"/>
        <v>0</v>
      </c>
      <c r="BE51" s="216">
        <f t="shared" si="23"/>
        <v>0</v>
      </c>
      <c r="CA51" s="243">
        <v>12</v>
      </c>
      <c r="CB51" s="243">
        <v>0</v>
      </c>
    </row>
    <row r="52" spans="1:80" x14ac:dyDescent="0.2">
      <c r="A52" s="244">
        <v>38</v>
      </c>
      <c r="B52" s="245" t="s">
        <v>1913</v>
      </c>
      <c r="C52" s="246" t="s">
        <v>1936</v>
      </c>
      <c r="D52" s="247" t="s">
        <v>93</v>
      </c>
      <c r="E52" s="248">
        <v>2</v>
      </c>
      <c r="F52" s="248">
        <v>0</v>
      </c>
      <c r="G52" s="249">
        <f t="shared" si="16"/>
        <v>0</v>
      </c>
      <c r="H52" s="250">
        <v>0</v>
      </c>
      <c r="I52" s="251">
        <f t="shared" si="17"/>
        <v>0</v>
      </c>
      <c r="J52" s="250"/>
      <c r="K52" s="251">
        <f t="shared" si="18"/>
        <v>0</v>
      </c>
      <c r="O52" s="243">
        <v>2</v>
      </c>
      <c r="AA52" s="216">
        <v>12</v>
      </c>
      <c r="AB52" s="216">
        <v>0</v>
      </c>
      <c r="AC52" s="216">
        <v>63</v>
      </c>
      <c r="AZ52" s="216">
        <v>1</v>
      </c>
      <c r="BA52" s="216">
        <f t="shared" si="19"/>
        <v>0</v>
      </c>
      <c r="BB52" s="216">
        <f t="shared" si="20"/>
        <v>0</v>
      </c>
      <c r="BC52" s="216">
        <f t="shared" si="21"/>
        <v>0</v>
      </c>
      <c r="BD52" s="216">
        <f t="shared" si="22"/>
        <v>0</v>
      </c>
      <c r="BE52" s="216">
        <f t="shared" si="23"/>
        <v>0</v>
      </c>
      <c r="CA52" s="243">
        <v>12</v>
      </c>
      <c r="CB52" s="243">
        <v>0</v>
      </c>
    </row>
    <row r="53" spans="1:80" x14ac:dyDescent="0.2">
      <c r="A53" s="244">
        <v>39</v>
      </c>
      <c r="B53" s="245" t="s">
        <v>2066</v>
      </c>
      <c r="C53" s="246" t="s">
        <v>1937</v>
      </c>
      <c r="D53" s="247" t="s">
        <v>93</v>
      </c>
      <c r="E53" s="248">
        <v>2</v>
      </c>
      <c r="F53" s="248">
        <v>0</v>
      </c>
      <c r="G53" s="249">
        <f t="shared" si="16"/>
        <v>0</v>
      </c>
      <c r="H53" s="250">
        <v>0</v>
      </c>
      <c r="I53" s="251">
        <f t="shared" si="17"/>
        <v>0</v>
      </c>
      <c r="J53" s="250"/>
      <c r="K53" s="251">
        <f t="shared" si="18"/>
        <v>0</v>
      </c>
      <c r="O53" s="243">
        <v>2</v>
      </c>
      <c r="AA53" s="216">
        <v>12</v>
      </c>
      <c r="AB53" s="216">
        <v>0</v>
      </c>
      <c r="AC53" s="216">
        <v>64</v>
      </c>
      <c r="AZ53" s="216">
        <v>1</v>
      </c>
      <c r="BA53" s="216">
        <f t="shared" si="19"/>
        <v>0</v>
      </c>
      <c r="BB53" s="216">
        <f t="shared" si="20"/>
        <v>0</v>
      </c>
      <c r="BC53" s="216">
        <f t="shared" si="21"/>
        <v>0</v>
      </c>
      <c r="BD53" s="216">
        <f t="shared" si="22"/>
        <v>0</v>
      </c>
      <c r="BE53" s="216">
        <f t="shared" si="23"/>
        <v>0</v>
      </c>
      <c r="CA53" s="243">
        <v>12</v>
      </c>
      <c r="CB53" s="243">
        <v>0</v>
      </c>
    </row>
    <row r="54" spans="1:80" x14ac:dyDescent="0.2">
      <c r="A54" s="244">
        <v>40</v>
      </c>
      <c r="B54" s="245" t="s">
        <v>2068</v>
      </c>
      <c r="C54" s="246" t="s">
        <v>1938</v>
      </c>
      <c r="D54" s="247" t="s">
        <v>164</v>
      </c>
      <c r="E54" s="248">
        <v>250</v>
      </c>
      <c r="F54" s="248">
        <v>0</v>
      </c>
      <c r="G54" s="249">
        <f t="shared" si="16"/>
        <v>0</v>
      </c>
      <c r="H54" s="250">
        <v>0</v>
      </c>
      <c r="I54" s="251">
        <f t="shared" si="17"/>
        <v>0</v>
      </c>
      <c r="J54" s="250"/>
      <c r="K54" s="251">
        <f t="shared" si="18"/>
        <v>0</v>
      </c>
      <c r="O54" s="243">
        <v>2</v>
      </c>
      <c r="AA54" s="216">
        <v>12</v>
      </c>
      <c r="AB54" s="216">
        <v>0</v>
      </c>
      <c r="AC54" s="216">
        <v>65</v>
      </c>
      <c r="AZ54" s="216">
        <v>1</v>
      </c>
      <c r="BA54" s="216">
        <f t="shared" si="19"/>
        <v>0</v>
      </c>
      <c r="BB54" s="216">
        <f t="shared" si="20"/>
        <v>0</v>
      </c>
      <c r="BC54" s="216">
        <f t="shared" si="21"/>
        <v>0</v>
      </c>
      <c r="BD54" s="216">
        <f t="shared" si="22"/>
        <v>0</v>
      </c>
      <c r="BE54" s="216">
        <f t="shared" si="23"/>
        <v>0</v>
      </c>
      <c r="CA54" s="243">
        <v>12</v>
      </c>
      <c r="CB54" s="243">
        <v>0</v>
      </c>
    </row>
    <row r="55" spans="1:80" x14ac:dyDescent="0.2">
      <c r="A55" s="244">
        <v>41</v>
      </c>
      <c r="B55" s="245" t="s">
        <v>2069</v>
      </c>
      <c r="C55" s="246" t="s">
        <v>1886</v>
      </c>
      <c r="D55" s="247" t="s">
        <v>164</v>
      </c>
      <c r="E55" s="248">
        <v>250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/>
      <c r="K55" s="251">
        <f t="shared" si="18"/>
        <v>0</v>
      </c>
      <c r="O55" s="243">
        <v>2</v>
      </c>
      <c r="AA55" s="216">
        <v>12</v>
      </c>
      <c r="AB55" s="216">
        <v>0</v>
      </c>
      <c r="AC55" s="216">
        <v>66</v>
      </c>
      <c r="AZ55" s="216">
        <v>1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12</v>
      </c>
      <c r="CB55" s="243">
        <v>0</v>
      </c>
    </row>
    <row r="56" spans="1:80" x14ac:dyDescent="0.2">
      <c r="A56" s="244">
        <v>42</v>
      </c>
      <c r="B56" s="245" t="s">
        <v>2644</v>
      </c>
      <c r="C56" s="246" t="s">
        <v>1939</v>
      </c>
      <c r="D56" s="247" t="s">
        <v>93</v>
      </c>
      <c r="E56" s="248">
        <v>2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/>
      <c r="K56" s="251">
        <f t="shared" si="18"/>
        <v>0</v>
      </c>
      <c r="O56" s="243">
        <v>2</v>
      </c>
      <c r="AA56" s="216">
        <v>12</v>
      </c>
      <c r="AB56" s="216">
        <v>0</v>
      </c>
      <c r="AC56" s="216">
        <v>67</v>
      </c>
      <c r="AZ56" s="216">
        <v>1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12</v>
      </c>
      <c r="CB56" s="243">
        <v>0</v>
      </c>
    </row>
    <row r="57" spans="1:80" x14ac:dyDescent="0.2">
      <c r="A57" s="244">
        <v>43</v>
      </c>
      <c r="B57" s="245" t="s">
        <v>2645</v>
      </c>
      <c r="C57" s="246" t="s">
        <v>1940</v>
      </c>
      <c r="D57" s="247" t="s">
        <v>93</v>
      </c>
      <c r="E57" s="248">
        <v>2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/>
      <c r="K57" s="251">
        <f t="shared" si="18"/>
        <v>0</v>
      </c>
      <c r="O57" s="243">
        <v>2</v>
      </c>
      <c r="AA57" s="216">
        <v>12</v>
      </c>
      <c r="AB57" s="216">
        <v>0</v>
      </c>
      <c r="AC57" s="216">
        <v>68</v>
      </c>
      <c r="AZ57" s="216">
        <v>1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12</v>
      </c>
      <c r="CB57" s="243">
        <v>0</v>
      </c>
    </row>
    <row r="58" spans="1:80" x14ac:dyDescent="0.2">
      <c r="A58" s="244">
        <v>44</v>
      </c>
      <c r="B58" s="245" t="s">
        <v>2646</v>
      </c>
      <c r="C58" s="246" t="s">
        <v>1941</v>
      </c>
      <c r="D58" s="247" t="s">
        <v>93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/>
      <c r="K58" s="251">
        <f t="shared" si="18"/>
        <v>0</v>
      </c>
      <c r="O58" s="243">
        <v>2</v>
      </c>
      <c r="AA58" s="216">
        <v>12</v>
      </c>
      <c r="AB58" s="216">
        <v>0</v>
      </c>
      <c r="AC58" s="216">
        <v>69</v>
      </c>
      <c r="AZ58" s="216">
        <v>1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12</v>
      </c>
      <c r="CB58" s="243">
        <v>0</v>
      </c>
    </row>
    <row r="59" spans="1:80" x14ac:dyDescent="0.2">
      <c r="A59" s="244">
        <v>45</v>
      </c>
      <c r="B59" s="245" t="s">
        <v>2647</v>
      </c>
      <c r="C59" s="246" t="s">
        <v>1942</v>
      </c>
      <c r="D59" s="247" t="s">
        <v>93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/>
      <c r="K59" s="251">
        <f t="shared" si="18"/>
        <v>0</v>
      </c>
      <c r="O59" s="243">
        <v>2</v>
      </c>
      <c r="AA59" s="216">
        <v>12</v>
      </c>
      <c r="AB59" s="216">
        <v>0</v>
      </c>
      <c r="AC59" s="216">
        <v>70</v>
      </c>
      <c r="AZ59" s="216">
        <v>1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12</v>
      </c>
      <c r="CB59" s="243">
        <v>0</v>
      </c>
    </row>
    <row r="60" spans="1:80" x14ac:dyDescent="0.2">
      <c r="A60" s="244">
        <v>46</v>
      </c>
      <c r="B60" s="245" t="s">
        <v>2648</v>
      </c>
      <c r="C60" s="246" t="s">
        <v>1880</v>
      </c>
      <c r="D60" s="247" t="s">
        <v>93</v>
      </c>
      <c r="E60" s="248">
        <v>2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/>
      <c r="K60" s="251">
        <f t="shared" si="18"/>
        <v>0</v>
      </c>
      <c r="O60" s="243">
        <v>2</v>
      </c>
      <c r="AA60" s="216">
        <v>12</v>
      </c>
      <c r="AB60" s="216">
        <v>0</v>
      </c>
      <c r="AC60" s="216">
        <v>71</v>
      </c>
      <c r="AZ60" s="216">
        <v>1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12</v>
      </c>
      <c r="CB60" s="243">
        <v>0</v>
      </c>
    </row>
    <row r="61" spans="1:80" x14ac:dyDescent="0.2">
      <c r="A61" s="244">
        <v>47</v>
      </c>
      <c r="B61" s="245" t="s">
        <v>2649</v>
      </c>
      <c r="C61" s="246" t="s">
        <v>1943</v>
      </c>
      <c r="D61" s="247" t="s">
        <v>93</v>
      </c>
      <c r="E61" s="248">
        <v>2</v>
      </c>
      <c r="F61" s="248">
        <v>0</v>
      </c>
      <c r="G61" s="249">
        <f t="shared" si="16"/>
        <v>0</v>
      </c>
      <c r="H61" s="250">
        <v>0</v>
      </c>
      <c r="I61" s="251">
        <f t="shared" si="17"/>
        <v>0</v>
      </c>
      <c r="J61" s="250"/>
      <c r="K61" s="251">
        <f t="shared" si="18"/>
        <v>0</v>
      </c>
      <c r="O61" s="243">
        <v>2</v>
      </c>
      <c r="AA61" s="216">
        <v>12</v>
      </c>
      <c r="AB61" s="216">
        <v>0</v>
      </c>
      <c r="AC61" s="216">
        <v>72</v>
      </c>
      <c r="AZ61" s="216">
        <v>1</v>
      </c>
      <c r="BA61" s="216">
        <f t="shared" si="19"/>
        <v>0</v>
      </c>
      <c r="BB61" s="216">
        <f t="shared" si="20"/>
        <v>0</v>
      </c>
      <c r="BC61" s="216">
        <f t="shared" si="21"/>
        <v>0</v>
      </c>
      <c r="BD61" s="216">
        <f t="shared" si="22"/>
        <v>0</v>
      </c>
      <c r="BE61" s="216">
        <f t="shared" si="23"/>
        <v>0</v>
      </c>
      <c r="CA61" s="243">
        <v>12</v>
      </c>
      <c r="CB61" s="243">
        <v>0</v>
      </c>
    </row>
    <row r="62" spans="1:80" x14ac:dyDescent="0.2">
      <c r="A62" s="259"/>
      <c r="B62" s="260" t="s">
        <v>94</v>
      </c>
      <c r="C62" s="261" t="s">
        <v>2650</v>
      </c>
      <c r="D62" s="262"/>
      <c r="E62" s="263"/>
      <c r="F62" s="264"/>
      <c r="G62" s="265">
        <f>SUM(G41:G61)</f>
        <v>0</v>
      </c>
      <c r="H62" s="266"/>
      <c r="I62" s="267">
        <f>SUM(I41:I61)</f>
        <v>0</v>
      </c>
      <c r="J62" s="266"/>
      <c r="K62" s="267">
        <f>SUM(K41:K61)</f>
        <v>0</v>
      </c>
      <c r="O62" s="243">
        <v>4</v>
      </c>
      <c r="BA62" s="268">
        <f>SUM(BA41:BA61)</f>
        <v>0</v>
      </c>
      <c r="BB62" s="268">
        <f>SUM(BB41:BB61)</f>
        <v>0</v>
      </c>
      <c r="BC62" s="268">
        <f>SUM(BC41:BC61)</f>
        <v>0</v>
      </c>
      <c r="BD62" s="268">
        <f>SUM(BD41:BD61)</f>
        <v>0</v>
      </c>
      <c r="BE62" s="268">
        <f>SUM(BE41:BE61)</f>
        <v>0</v>
      </c>
    </row>
    <row r="63" spans="1:80" x14ac:dyDescent="0.2">
      <c r="A63" s="233" t="s">
        <v>90</v>
      </c>
      <c r="B63" s="234" t="s">
        <v>240</v>
      </c>
      <c r="C63" s="235" t="s">
        <v>1944</v>
      </c>
      <c r="D63" s="236"/>
      <c r="E63" s="237"/>
      <c r="F63" s="237"/>
      <c r="G63" s="238"/>
      <c r="H63" s="239"/>
      <c r="I63" s="240"/>
      <c r="J63" s="241"/>
      <c r="K63" s="242"/>
      <c r="O63" s="243">
        <v>1</v>
      </c>
    </row>
    <row r="64" spans="1:80" x14ac:dyDescent="0.2">
      <c r="A64" s="318">
        <v>48</v>
      </c>
      <c r="B64" s="245" t="s">
        <v>1916</v>
      </c>
      <c r="C64" s="320" t="s">
        <v>2675</v>
      </c>
      <c r="D64" s="247" t="s">
        <v>93</v>
      </c>
      <c r="E64" s="248">
        <v>1</v>
      </c>
      <c r="F64" s="248">
        <v>0</v>
      </c>
      <c r="G64" s="249">
        <f>E64*F64</f>
        <v>0</v>
      </c>
      <c r="H64" s="239"/>
      <c r="I64" s="240"/>
      <c r="J64" s="241"/>
      <c r="K64" s="242"/>
      <c r="O64" s="243"/>
    </row>
    <row r="65" spans="1:80" x14ac:dyDescent="0.2">
      <c r="A65" s="318">
        <v>49</v>
      </c>
      <c r="B65" s="245" t="s">
        <v>1918</v>
      </c>
      <c r="C65" s="320" t="s">
        <v>2676</v>
      </c>
      <c r="D65" s="247" t="s">
        <v>93</v>
      </c>
      <c r="E65" s="248">
        <v>1</v>
      </c>
      <c r="F65" s="248">
        <v>0</v>
      </c>
      <c r="G65" s="249">
        <f>E65*F65</f>
        <v>0</v>
      </c>
      <c r="H65" s="239"/>
      <c r="I65" s="240"/>
      <c r="J65" s="241"/>
      <c r="K65" s="242"/>
      <c r="O65" s="243"/>
    </row>
    <row r="66" spans="1:80" ht="33.75" x14ac:dyDescent="0.2">
      <c r="A66" s="318">
        <v>50</v>
      </c>
      <c r="B66" s="245" t="s">
        <v>1920</v>
      </c>
      <c r="C66" s="246" t="s">
        <v>2598</v>
      </c>
      <c r="D66" s="247" t="s">
        <v>93</v>
      </c>
      <c r="E66" s="248">
        <v>1</v>
      </c>
      <c r="F66" s="248">
        <v>0</v>
      </c>
      <c r="G66" s="249">
        <f>E66*F66</f>
        <v>0</v>
      </c>
      <c r="H66" s="250">
        <v>0</v>
      </c>
      <c r="I66" s="251">
        <f>E66*H66</f>
        <v>0</v>
      </c>
      <c r="J66" s="250"/>
      <c r="K66" s="251">
        <f>E66*J66</f>
        <v>0</v>
      </c>
      <c r="O66" s="243">
        <v>2</v>
      </c>
      <c r="AA66" s="216">
        <v>12</v>
      </c>
      <c r="AB66" s="216">
        <v>0</v>
      </c>
      <c r="AC66" s="216">
        <v>84</v>
      </c>
      <c r="AZ66" s="216">
        <v>1</v>
      </c>
      <c r="BA66" s="216">
        <f>IF(AZ66=1,G66,0)</f>
        <v>0</v>
      </c>
      <c r="BB66" s="216">
        <f>IF(AZ66=2,G66,0)</f>
        <v>0</v>
      </c>
      <c r="BC66" s="216">
        <f>IF(AZ66=3,G66,0)</f>
        <v>0</v>
      </c>
      <c r="BD66" s="216">
        <f>IF(AZ66=4,G66,0)</f>
        <v>0</v>
      </c>
      <c r="BE66" s="216">
        <f>IF(AZ66=5,G66,0)</f>
        <v>0</v>
      </c>
      <c r="CA66" s="243">
        <v>12</v>
      </c>
      <c r="CB66" s="243">
        <v>0</v>
      </c>
    </row>
    <row r="67" spans="1:80" ht="22.5" x14ac:dyDescent="0.2">
      <c r="A67" s="318">
        <v>51</v>
      </c>
      <c r="B67" s="245" t="s">
        <v>1922</v>
      </c>
      <c r="C67" s="246" t="s">
        <v>2727</v>
      </c>
      <c r="D67" s="247" t="s">
        <v>93</v>
      </c>
      <c r="E67" s="248">
        <v>2</v>
      </c>
      <c r="F67" s="248">
        <v>0</v>
      </c>
      <c r="G67" s="249">
        <f>E67*F67</f>
        <v>0</v>
      </c>
      <c r="H67" s="250">
        <v>0</v>
      </c>
      <c r="I67" s="251">
        <f>E67*H67</f>
        <v>0</v>
      </c>
      <c r="J67" s="250"/>
      <c r="K67" s="251">
        <f>E67*J67</f>
        <v>0</v>
      </c>
      <c r="O67" s="243">
        <v>2</v>
      </c>
      <c r="AA67" s="216">
        <v>12</v>
      </c>
      <c r="AB67" s="216">
        <v>0</v>
      </c>
      <c r="AC67" s="216">
        <v>85</v>
      </c>
      <c r="AZ67" s="216">
        <v>1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43">
        <v>12</v>
      </c>
      <c r="CB67" s="243">
        <v>0</v>
      </c>
    </row>
    <row r="68" spans="1:80" x14ac:dyDescent="0.2">
      <c r="A68" s="318">
        <v>52</v>
      </c>
      <c r="B68" s="245" t="s">
        <v>1923</v>
      </c>
      <c r="C68" s="432"/>
      <c r="D68" s="433"/>
      <c r="E68" s="433"/>
      <c r="F68" s="433"/>
      <c r="G68" s="434"/>
      <c r="I68" s="254"/>
      <c r="K68" s="254"/>
      <c r="L68" s="255"/>
      <c r="O68" s="243">
        <v>3</v>
      </c>
    </row>
    <row r="69" spans="1:80" x14ac:dyDescent="0.2">
      <c r="A69" s="318">
        <v>53</v>
      </c>
      <c r="B69" s="245" t="s">
        <v>1925</v>
      </c>
      <c r="C69" s="246" t="s">
        <v>1948</v>
      </c>
      <c r="D69" s="247" t="s">
        <v>93</v>
      </c>
      <c r="E69" s="248">
        <v>2</v>
      </c>
      <c r="F69" s="248">
        <v>0</v>
      </c>
      <c r="G69" s="249">
        <f>E69*F69</f>
        <v>0</v>
      </c>
      <c r="H69" s="250">
        <v>0</v>
      </c>
      <c r="I69" s="251">
        <f>E69*H69</f>
        <v>0</v>
      </c>
      <c r="J69" s="250"/>
      <c r="K69" s="251">
        <f>E69*J69</f>
        <v>0</v>
      </c>
      <c r="O69" s="243">
        <v>2</v>
      </c>
      <c r="AA69" s="216">
        <v>12</v>
      </c>
      <c r="AB69" s="216">
        <v>0</v>
      </c>
      <c r="AC69" s="216">
        <v>86</v>
      </c>
      <c r="AZ69" s="216">
        <v>1</v>
      </c>
      <c r="BA69" s="216">
        <f>IF(AZ69=1,G69,0)</f>
        <v>0</v>
      </c>
      <c r="BB69" s="216">
        <f>IF(AZ69=2,G69,0)</f>
        <v>0</v>
      </c>
      <c r="BC69" s="216">
        <f>IF(AZ69=3,G69,0)</f>
        <v>0</v>
      </c>
      <c r="BD69" s="216">
        <f>IF(AZ69=4,G69,0)</f>
        <v>0</v>
      </c>
      <c r="BE69" s="216">
        <f>IF(AZ69=5,G69,0)</f>
        <v>0</v>
      </c>
      <c r="CA69" s="243">
        <v>12</v>
      </c>
      <c r="CB69" s="243">
        <v>0</v>
      </c>
    </row>
    <row r="70" spans="1:80" x14ac:dyDescent="0.2">
      <c r="A70" s="318">
        <v>54</v>
      </c>
      <c r="B70" s="245" t="s">
        <v>1927</v>
      </c>
      <c r="C70" s="246" t="s">
        <v>1950</v>
      </c>
      <c r="D70" s="247" t="s">
        <v>164</v>
      </c>
      <c r="E70" s="248">
        <v>200</v>
      </c>
      <c r="F70" s="248">
        <v>0</v>
      </c>
      <c r="G70" s="249">
        <f>E70*F70</f>
        <v>0</v>
      </c>
      <c r="H70" s="250">
        <v>0</v>
      </c>
      <c r="I70" s="251">
        <f>E70*H70</f>
        <v>0</v>
      </c>
      <c r="J70" s="250"/>
      <c r="K70" s="251">
        <f>E70*J70</f>
        <v>0</v>
      </c>
      <c r="O70" s="243">
        <v>2</v>
      </c>
      <c r="AA70" s="216">
        <v>12</v>
      </c>
      <c r="AB70" s="216">
        <v>0</v>
      </c>
      <c r="AC70" s="216">
        <v>87</v>
      </c>
      <c r="AZ70" s="216">
        <v>1</v>
      </c>
      <c r="BA70" s="216">
        <f>IF(AZ70=1,G70,0)</f>
        <v>0</v>
      </c>
      <c r="BB70" s="216">
        <f>IF(AZ70=2,G70,0)</f>
        <v>0</v>
      </c>
      <c r="BC70" s="216">
        <f>IF(AZ70=3,G70,0)</f>
        <v>0</v>
      </c>
      <c r="BD70" s="216">
        <f>IF(AZ70=4,G70,0)</f>
        <v>0</v>
      </c>
      <c r="BE70" s="216">
        <f>IF(AZ70=5,G70,0)</f>
        <v>0</v>
      </c>
      <c r="CA70" s="243">
        <v>12</v>
      </c>
      <c r="CB70" s="243">
        <v>0</v>
      </c>
    </row>
    <row r="71" spans="1:80" x14ac:dyDescent="0.2">
      <c r="A71" s="318">
        <v>55</v>
      </c>
      <c r="B71" s="245" t="s">
        <v>1929</v>
      </c>
      <c r="C71" s="246" t="s">
        <v>1952</v>
      </c>
      <c r="D71" s="247" t="s">
        <v>93</v>
      </c>
      <c r="E71" s="248">
        <v>1</v>
      </c>
      <c r="F71" s="248">
        <v>0</v>
      </c>
      <c r="G71" s="249">
        <f>E71*F71</f>
        <v>0</v>
      </c>
      <c r="H71" s="250">
        <v>0</v>
      </c>
      <c r="I71" s="251">
        <f>E71*H71</f>
        <v>0</v>
      </c>
      <c r="J71" s="250"/>
      <c r="K71" s="251">
        <f>E71*J71</f>
        <v>0</v>
      </c>
      <c r="O71" s="243">
        <v>2</v>
      </c>
      <c r="AA71" s="216">
        <v>12</v>
      </c>
      <c r="AB71" s="216">
        <v>0</v>
      </c>
      <c r="AC71" s="216">
        <v>88</v>
      </c>
      <c r="AZ71" s="216">
        <v>1</v>
      </c>
      <c r="BA71" s="216">
        <f>IF(AZ71=1,G71,0)</f>
        <v>0</v>
      </c>
      <c r="BB71" s="216">
        <f>IF(AZ71=2,G71,0)</f>
        <v>0</v>
      </c>
      <c r="BC71" s="216">
        <f>IF(AZ71=3,G71,0)</f>
        <v>0</v>
      </c>
      <c r="BD71" s="216">
        <f>IF(AZ71=4,G71,0)</f>
        <v>0</v>
      </c>
      <c r="BE71" s="216">
        <f>IF(AZ71=5,G71,0)</f>
        <v>0</v>
      </c>
      <c r="CA71" s="243">
        <v>12</v>
      </c>
      <c r="CB71" s="243">
        <v>0</v>
      </c>
    </row>
    <row r="72" spans="1:80" x14ac:dyDescent="0.2">
      <c r="A72" s="318">
        <v>56</v>
      </c>
      <c r="B72" s="245" t="s">
        <v>1931</v>
      </c>
      <c r="C72" s="246" t="s">
        <v>1954</v>
      </c>
      <c r="D72" s="247" t="s">
        <v>93</v>
      </c>
      <c r="E72" s="248">
        <v>1</v>
      </c>
      <c r="F72" s="248">
        <v>0</v>
      </c>
      <c r="G72" s="249">
        <f>E72*F72</f>
        <v>0</v>
      </c>
      <c r="H72" s="250">
        <v>0</v>
      </c>
      <c r="I72" s="251">
        <f>E72*H72</f>
        <v>0</v>
      </c>
      <c r="J72" s="250"/>
      <c r="K72" s="251">
        <f>E72*J72</f>
        <v>0</v>
      </c>
      <c r="O72" s="243">
        <v>2</v>
      </c>
      <c r="AA72" s="216">
        <v>12</v>
      </c>
      <c r="AB72" s="216">
        <v>0</v>
      </c>
      <c r="AC72" s="216">
        <v>89</v>
      </c>
      <c r="AZ72" s="216">
        <v>1</v>
      </c>
      <c r="BA72" s="216">
        <f>IF(AZ72=1,G72,0)</f>
        <v>0</v>
      </c>
      <c r="BB72" s="216">
        <f>IF(AZ72=2,G72,0)</f>
        <v>0</v>
      </c>
      <c r="BC72" s="216">
        <f>IF(AZ72=3,G72,0)</f>
        <v>0</v>
      </c>
      <c r="BD72" s="216">
        <f>IF(AZ72=4,G72,0)</f>
        <v>0</v>
      </c>
      <c r="BE72" s="216">
        <f>IF(AZ72=5,G72,0)</f>
        <v>0</v>
      </c>
      <c r="CA72" s="243">
        <v>12</v>
      </c>
      <c r="CB72" s="243">
        <v>0</v>
      </c>
    </row>
    <row r="73" spans="1:80" x14ac:dyDescent="0.2">
      <c r="A73" s="318">
        <v>57</v>
      </c>
      <c r="B73" s="245" t="s">
        <v>1933</v>
      </c>
      <c r="C73" s="246" t="s">
        <v>1956</v>
      </c>
      <c r="D73" s="247" t="s">
        <v>164</v>
      </c>
      <c r="E73" s="248">
        <v>30</v>
      </c>
      <c r="F73" s="248">
        <v>0</v>
      </c>
      <c r="G73" s="249">
        <f>E73*F73</f>
        <v>0</v>
      </c>
      <c r="H73" s="250">
        <v>0</v>
      </c>
      <c r="I73" s="251">
        <f>E73*H73</f>
        <v>0</v>
      </c>
      <c r="J73" s="250"/>
      <c r="K73" s="251">
        <f>E73*J73</f>
        <v>0</v>
      </c>
      <c r="O73" s="243">
        <v>2</v>
      </c>
      <c r="AA73" s="216">
        <v>12</v>
      </c>
      <c r="AB73" s="216">
        <v>0</v>
      </c>
      <c r="AC73" s="216">
        <v>90</v>
      </c>
      <c r="AZ73" s="216">
        <v>1</v>
      </c>
      <c r="BA73" s="216">
        <f>IF(AZ73=1,G73,0)</f>
        <v>0</v>
      </c>
      <c r="BB73" s="216">
        <f>IF(AZ73=2,G73,0)</f>
        <v>0</v>
      </c>
      <c r="BC73" s="216">
        <f>IF(AZ73=3,G73,0)</f>
        <v>0</v>
      </c>
      <c r="BD73" s="216">
        <f>IF(AZ73=4,G73,0)</f>
        <v>0</v>
      </c>
      <c r="BE73" s="216">
        <f>IF(AZ73=5,G73,0)</f>
        <v>0</v>
      </c>
      <c r="CA73" s="243">
        <v>12</v>
      </c>
      <c r="CB73" s="243">
        <v>0</v>
      </c>
    </row>
    <row r="74" spans="1:80" x14ac:dyDescent="0.2">
      <c r="A74" s="259"/>
      <c r="B74" s="260" t="s">
        <v>94</v>
      </c>
      <c r="C74" s="261" t="s">
        <v>2651</v>
      </c>
      <c r="D74" s="262"/>
      <c r="E74" s="263"/>
      <c r="F74" s="264"/>
      <c r="G74" s="265">
        <f>SUM(G63:G73)</f>
        <v>0</v>
      </c>
      <c r="H74" s="266"/>
      <c r="I74" s="267">
        <f>SUM(I63:I73)</f>
        <v>0</v>
      </c>
      <c r="J74" s="266"/>
      <c r="K74" s="267">
        <f>SUM(K63:K73)</f>
        <v>0</v>
      </c>
      <c r="O74" s="243">
        <v>4</v>
      </c>
      <c r="BA74" s="268">
        <f>SUM(BA63:BA73)</f>
        <v>0</v>
      </c>
      <c r="BB74" s="268">
        <f>SUM(BB63:BB73)</f>
        <v>0</v>
      </c>
      <c r="BC74" s="268">
        <f>SUM(BC63:BC73)</f>
        <v>0</v>
      </c>
      <c r="BD74" s="268">
        <f>SUM(BD63:BD73)</f>
        <v>0</v>
      </c>
      <c r="BE74" s="268">
        <f>SUM(BE63:BE73)</f>
        <v>0</v>
      </c>
    </row>
    <row r="75" spans="1:80" x14ac:dyDescent="0.2">
      <c r="A75" s="233" t="s">
        <v>90</v>
      </c>
      <c r="B75" s="234" t="s">
        <v>1634</v>
      </c>
      <c r="C75" s="235" t="s">
        <v>1957</v>
      </c>
      <c r="D75" s="236"/>
      <c r="E75" s="237"/>
      <c r="F75" s="237"/>
      <c r="G75" s="238"/>
      <c r="H75" s="239"/>
      <c r="I75" s="240"/>
      <c r="J75" s="241"/>
      <c r="K75" s="242"/>
      <c r="O75" s="243">
        <v>1</v>
      </c>
    </row>
    <row r="76" spans="1:80" ht="33.75" x14ac:dyDescent="0.2">
      <c r="A76" s="244">
        <v>58</v>
      </c>
      <c r="B76" s="245" t="s">
        <v>2096</v>
      </c>
      <c r="C76" s="246" t="s">
        <v>2597</v>
      </c>
      <c r="D76" s="247" t="s">
        <v>93</v>
      </c>
      <c r="E76" s="248">
        <v>1</v>
      </c>
      <c r="F76" s="248">
        <v>0</v>
      </c>
      <c r="G76" s="249">
        <f>E76*F76</f>
        <v>0</v>
      </c>
      <c r="H76" s="250">
        <v>0</v>
      </c>
      <c r="I76" s="251">
        <f>E76*H76</f>
        <v>0</v>
      </c>
      <c r="J76" s="250"/>
      <c r="K76" s="251">
        <f>E76*J76</f>
        <v>0</v>
      </c>
      <c r="O76" s="243">
        <v>2</v>
      </c>
      <c r="AA76" s="216">
        <v>12</v>
      </c>
      <c r="AB76" s="216">
        <v>0</v>
      </c>
      <c r="AC76" s="216">
        <v>91</v>
      </c>
      <c r="AZ76" s="216">
        <v>1</v>
      </c>
      <c r="BA76" s="216">
        <f>IF(AZ76=1,G76,0)</f>
        <v>0</v>
      </c>
      <c r="BB76" s="216">
        <f>IF(AZ76=2,G76,0)</f>
        <v>0</v>
      </c>
      <c r="BC76" s="216">
        <f>IF(AZ76=3,G76,0)</f>
        <v>0</v>
      </c>
      <c r="BD76" s="216">
        <f>IF(AZ76=4,G76,0)</f>
        <v>0</v>
      </c>
      <c r="BE76" s="216">
        <f>IF(AZ76=5,G76,0)</f>
        <v>0</v>
      </c>
      <c r="CA76" s="243">
        <v>12</v>
      </c>
      <c r="CB76" s="243">
        <v>0</v>
      </c>
    </row>
    <row r="77" spans="1:80" ht="22.5" x14ac:dyDescent="0.2">
      <c r="A77" s="244">
        <v>59</v>
      </c>
      <c r="B77" s="245" t="s">
        <v>2098</v>
      </c>
      <c r="C77" s="246" t="s">
        <v>2727</v>
      </c>
      <c r="D77" s="247" t="s">
        <v>93</v>
      </c>
      <c r="E77" s="248">
        <v>2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/>
      <c r="K77" s="251">
        <f>E77*J77</f>
        <v>0</v>
      </c>
      <c r="O77" s="243">
        <v>2</v>
      </c>
      <c r="AA77" s="216">
        <v>12</v>
      </c>
      <c r="AB77" s="216">
        <v>0</v>
      </c>
      <c r="AC77" s="216">
        <v>92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12</v>
      </c>
      <c r="CB77" s="243">
        <v>0</v>
      </c>
    </row>
    <row r="78" spans="1:80" x14ac:dyDescent="0.2">
      <c r="A78" s="244">
        <v>60</v>
      </c>
      <c r="B78" s="245" t="s">
        <v>2100</v>
      </c>
      <c r="C78" s="246" t="s">
        <v>1948</v>
      </c>
      <c r="D78" s="247" t="s">
        <v>93</v>
      </c>
      <c r="E78" s="248">
        <v>2</v>
      </c>
      <c r="F78" s="248">
        <v>0</v>
      </c>
      <c r="G78" s="249">
        <f>E78*F78</f>
        <v>0</v>
      </c>
      <c r="H78" s="250">
        <v>0</v>
      </c>
      <c r="I78" s="251">
        <f>E78*H78</f>
        <v>0</v>
      </c>
      <c r="J78" s="250"/>
      <c r="K78" s="251">
        <f>E78*J78</f>
        <v>0</v>
      </c>
      <c r="O78" s="243">
        <v>2</v>
      </c>
      <c r="AA78" s="216">
        <v>12</v>
      </c>
      <c r="AB78" s="216">
        <v>0</v>
      </c>
      <c r="AC78" s="216">
        <v>93</v>
      </c>
      <c r="AZ78" s="216">
        <v>1</v>
      </c>
      <c r="BA78" s="216">
        <f>IF(AZ78=1,G78,0)</f>
        <v>0</v>
      </c>
      <c r="BB78" s="216">
        <f>IF(AZ78=2,G78,0)</f>
        <v>0</v>
      </c>
      <c r="BC78" s="216">
        <f>IF(AZ78=3,G78,0)</f>
        <v>0</v>
      </c>
      <c r="BD78" s="216">
        <f>IF(AZ78=4,G78,0)</f>
        <v>0</v>
      </c>
      <c r="BE78" s="216">
        <f>IF(AZ78=5,G78,0)</f>
        <v>0</v>
      </c>
      <c r="CA78" s="243">
        <v>12</v>
      </c>
      <c r="CB78" s="243">
        <v>0</v>
      </c>
    </row>
    <row r="79" spans="1:80" x14ac:dyDescent="0.2">
      <c r="A79" s="244">
        <v>61</v>
      </c>
      <c r="B79" s="245" t="s">
        <v>2102</v>
      </c>
      <c r="C79" s="246" t="s">
        <v>1960</v>
      </c>
      <c r="D79" s="247" t="s">
        <v>164</v>
      </c>
      <c r="E79" s="248">
        <v>20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/>
      <c r="K79" s="251">
        <f>E79*J79</f>
        <v>0</v>
      </c>
      <c r="O79" s="243">
        <v>2</v>
      </c>
      <c r="AA79" s="216">
        <v>12</v>
      </c>
      <c r="AB79" s="216">
        <v>0</v>
      </c>
      <c r="AC79" s="216">
        <v>94</v>
      </c>
      <c r="AZ79" s="216">
        <v>1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12</v>
      </c>
      <c r="CB79" s="243">
        <v>0</v>
      </c>
    </row>
    <row r="80" spans="1:80" x14ac:dyDescent="0.2">
      <c r="A80" s="244">
        <v>62</v>
      </c>
      <c r="B80" s="245" t="s">
        <v>2104</v>
      </c>
      <c r="C80" s="246" t="s">
        <v>1961</v>
      </c>
      <c r="D80" s="247" t="s">
        <v>93</v>
      </c>
      <c r="E80" s="248">
        <v>1</v>
      </c>
      <c r="F80" s="248">
        <v>0</v>
      </c>
      <c r="G80" s="249">
        <f>E80*F80</f>
        <v>0</v>
      </c>
      <c r="H80" s="250">
        <v>0</v>
      </c>
      <c r="I80" s="251">
        <f>E80*H80</f>
        <v>0</v>
      </c>
      <c r="J80" s="250"/>
      <c r="K80" s="251">
        <f>E80*J80</f>
        <v>0</v>
      </c>
      <c r="O80" s="243">
        <v>2</v>
      </c>
      <c r="AA80" s="216">
        <v>12</v>
      </c>
      <c r="AB80" s="216">
        <v>0</v>
      </c>
      <c r="AC80" s="216">
        <v>95</v>
      </c>
      <c r="AZ80" s="216">
        <v>1</v>
      </c>
      <c r="BA80" s="216">
        <f>IF(AZ80=1,G80,0)</f>
        <v>0</v>
      </c>
      <c r="BB80" s="216">
        <f>IF(AZ80=2,G80,0)</f>
        <v>0</v>
      </c>
      <c r="BC80" s="216">
        <f>IF(AZ80=3,G80,0)</f>
        <v>0</v>
      </c>
      <c r="BD80" s="216">
        <f>IF(AZ80=4,G80,0)</f>
        <v>0</v>
      </c>
      <c r="BE80" s="216">
        <f>IF(AZ80=5,G80,0)</f>
        <v>0</v>
      </c>
      <c r="CA80" s="243">
        <v>12</v>
      </c>
      <c r="CB80" s="243">
        <v>0</v>
      </c>
    </row>
    <row r="81" spans="1:80" x14ac:dyDescent="0.2">
      <c r="A81" s="259"/>
      <c r="B81" s="260" t="s">
        <v>94</v>
      </c>
      <c r="C81" s="261" t="s">
        <v>2652</v>
      </c>
      <c r="D81" s="262"/>
      <c r="E81" s="263"/>
      <c r="F81" s="264"/>
      <c r="G81" s="265">
        <f>SUM(G75:G80)</f>
        <v>0</v>
      </c>
      <c r="H81" s="266"/>
      <c r="I81" s="267">
        <f>SUM(I75:I80)</f>
        <v>0</v>
      </c>
      <c r="J81" s="266"/>
      <c r="K81" s="267">
        <f>SUM(K75:K80)</f>
        <v>0</v>
      </c>
      <c r="O81" s="243">
        <v>4</v>
      </c>
      <c r="BA81" s="268">
        <f>SUM(BA75:BA80)</f>
        <v>0</v>
      </c>
      <c r="BB81" s="268">
        <f>SUM(BB75:BB80)</f>
        <v>0</v>
      </c>
      <c r="BC81" s="268">
        <f>SUM(BC75:BC80)</f>
        <v>0</v>
      </c>
      <c r="BD81" s="268">
        <f>SUM(BD75:BD80)</f>
        <v>0</v>
      </c>
      <c r="BE81" s="268">
        <f>SUM(BE75:BE80)</f>
        <v>0</v>
      </c>
    </row>
    <row r="82" spans="1:80" x14ac:dyDescent="0.2">
      <c r="A82" s="233" t="s">
        <v>90</v>
      </c>
      <c r="B82" s="234" t="s">
        <v>1855</v>
      </c>
      <c r="C82" s="314" t="s">
        <v>1962</v>
      </c>
      <c r="D82" s="315"/>
      <c r="E82" s="316"/>
      <c r="F82" s="316"/>
      <c r="G82" s="317"/>
      <c r="H82" s="239"/>
      <c r="I82" s="240"/>
      <c r="J82" s="241"/>
      <c r="K82" s="242"/>
      <c r="O82" s="243">
        <v>1</v>
      </c>
    </row>
    <row r="83" spans="1:80" x14ac:dyDescent="0.2">
      <c r="A83" s="318">
        <v>63</v>
      </c>
      <c r="B83" s="319" t="s">
        <v>1945</v>
      </c>
      <c r="C83" s="320" t="s">
        <v>2653</v>
      </c>
      <c r="D83" s="318" t="s">
        <v>93</v>
      </c>
      <c r="E83" s="248">
        <v>1</v>
      </c>
      <c r="F83" s="248">
        <v>0</v>
      </c>
      <c r="G83" s="249">
        <f t="shared" ref="G83:G89" si="24">E83*F83</f>
        <v>0</v>
      </c>
      <c r="H83" s="239"/>
      <c r="I83" s="240"/>
      <c r="J83" s="241"/>
      <c r="K83" s="242"/>
      <c r="O83" s="243"/>
    </row>
    <row r="84" spans="1:80" x14ac:dyDescent="0.2">
      <c r="A84" s="321">
        <v>64</v>
      </c>
      <c r="B84" s="322" t="s">
        <v>1946</v>
      </c>
      <c r="C84" s="320" t="s">
        <v>2654</v>
      </c>
      <c r="D84" s="321" t="s">
        <v>93</v>
      </c>
      <c r="E84" s="248">
        <v>1</v>
      </c>
      <c r="F84" s="248">
        <v>0</v>
      </c>
      <c r="G84" s="249">
        <f t="shared" si="24"/>
        <v>0</v>
      </c>
      <c r="H84" s="239"/>
      <c r="I84" s="240"/>
      <c r="J84" s="241"/>
      <c r="K84" s="242"/>
      <c r="O84" s="243"/>
    </row>
    <row r="85" spans="1:80" ht="33.75" x14ac:dyDescent="0.2">
      <c r="A85" s="318">
        <v>65</v>
      </c>
      <c r="B85" s="319" t="s">
        <v>1947</v>
      </c>
      <c r="C85" s="246" t="s">
        <v>2597</v>
      </c>
      <c r="D85" s="247" t="s">
        <v>93</v>
      </c>
      <c r="E85" s="248">
        <v>1</v>
      </c>
      <c r="F85" s="248">
        <v>0</v>
      </c>
      <c r="G85" s="249">
        <f t="shared" si="24"/>
        <v>0</v>
      </c>
      <c r="H85" s="250">
        <v>0</v>
      </c>
      <c r="I85" s="251">
        <f>E85*H85</f>
        <v>0</v>
      </c>
      <c r="J85" s="250"/>
      <c r="K85" s="251">
        <f>E85*J85</f>
        <v>0</v>
      </c>
      <c r="O85" s="243">
        <v>2</v>
      </c>
      <c r="AA85" s="216">
        <v>12</v>
      </c>
      <c r="AB85" s="216">
        <v>0</v>
      </c>
      <c r="AC85" s="216">
        <v>96</v>
      </c>
      <c r="AZ85" s="216">
        <v>1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12</v>
      </c>
      <c r="CB85" s="243">
        <v>0</v>
      </c>
    </row>
    <row r="86" spans="1:80" ht="22.5" x14ac:dyDescent="0.2">
      <c r="A86" s="321">
        <v>66</v>
      </c>
      <c r="B86" s="322" t="s">
        <v>1949</v>
      </c>
      <c r="C86" s="246" t="s">
        <v>2727</v>
      </c>
      <c r="D86" s="247" t="s">
        <v>93</v>
      </c>
      <c r="E86" s="248">
        <v>2</v>
      </c>
      <c r="F86" s="248">
        <v>0</v>
      </c>
      <c r="G86" s="249">
        <f t="shared" si="24"/>
        <v>0</v>
      </c>
      <c r="H86" s="250">
        <v>0</v>
      </c>
      <c r="I86" s="251">
        <f>E86*H86</f>
        <v>0</v>
      </c>
      <c r="J86" s="250"/>
      <c r="K86" s="251">
        <f>E86*J86</f>
        <v>0</v>
      </c>
      <c r="O86" s="243">
        <v>2</v>
      </c>
      <c r="AA86" s="216">
        <v>12</v>
      </c>
      <c r="AB86" s="216">
        <v>0</v>
      </c>
      <c r="AC86" s="216">
        <v>97</v>
      </c>
      <c r="AZ86" s="216">
        <v>1</v>
      </c>
      <c r="BA86" s="216">
        <f>IF(AZ86=1,G86,0)</f>
        <v>0</v>
      </c>
      <c r="BB86" s="216">
        <f>IF(AZ86=2,G86,0)</f>
        <v>0</v>
      </c>
      <c r="BC86" s="216">
        <f>IF(AZ86=3,G86,0)</f>
        <v>0</v>
      </c>
      <c r="BD86" s="216">
        <f>IF(AZ86=4,G86,0)</f>
        <v>0</v>
      </c>
      <c r="BE86" s="216">
        <f>IF(AZ86=5,G86,0)</f>
        <v>0</v>
      </c>
      <c r="CA86" s="243">
        <v>12</v>
      </c>
      <c r="CB86" s="243">
        <v>0</v>
      </c>
    </row>
    <row r="87" spans="1:80" x14ac:dyDescent="0.2">
      <c r="A87" s="318">
        <v>67</v>
      </c>
      <c r="B87" s="319" t="s">
        <v>2142</v>
      </c>
      <c r="C87" s="246" t="s">
        <v>1948</v>
      </c>
      <c r="D87" s="247" t="s">
        <v>93</v>
      </c>
      <c r="E87" s="248">
        <v>2</v>
      </c>
      <c r="F87" s="248">
        <v>0</v>
      </c>
      <c r="G87" s="249">
        <f t="shared" si="24"/>
        <v>0</v>
      </c>
      <c r="H87" s="250">
        <v>0</v>
      </c>
      <c r="I87" s="251">
        <f>E87*H87</f>
        <v>0</v>
      </c>
      <c r="J87" s="250"/>
      <c r="K87" s="251">
        <f>E87*J87</f>
        <v>0</v>
      </c>
      <c r="O87" s="243">
        <v>2</v>
      </c>
      <c r="AA87" s="216">
        <v>12</v>
      </c>
      <c r="AB87" s="216">
        <v>0</v>
      </c>
      <c r="AC87" s="216">
        <v>98</v>
      </c>
      <c r="AZ87" s="216">
        <v>1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12</v>
      </c>
      <c r="CB87" s="243">
        <v>0</v>
      </c>
    </row>
    <row r="88" spans="1:80" x14ac:dyDescent="0.2">
      <c r="A88" s="321">
        <v>68</v>
      </c>
      <c r="B88" s="322" t="s">
        <v>1951</v>
      </c>
      <c r="C88" s="246" t="s">
        <v>1960</v>
      </c>
      <c r="D88" s="247" t="s">
        <v>164</v>
      </c>
      <c r="E88" s="248">
        <v>20</v>
      </c>
      <c r="F88" s="248">
        <v>0</v>
      </c>
      <c r="G88" s="249">
        <f t="shared" si="24"/>
        <v>0</v>
      </c>
      <c r="H88" s="250">
        <v>0</v>
      </c>
      <c r="I88" s="251">
        <f>E88*H88</f>
        <v>0</v>
      </c>
      <c r="J88" s="250"/>
      <c r="K88" s="251">
        <f>E88*J88</f>
        <v>0</v>
      </c>
      <c r="O88" s="243">
        <v>2</v>
      </c>
      <c r="AA88" s="216">
        <v>12</v>
      </c>
      <c r="AB88" s="216">
        <v>0</v>
      </c>
      <c r="AC88" s="216">
        <v>99</v>
      </c>
      <c r="AZ88" s="216">
        <v>1</v>
      </c>
      <c r="BA88" s="216">
        <f>IF(AZ88=1,G88,0)</f>
        <v>0</v>
      </c>
      <c r="BB88" s="216">
        <f>IF(AZ88=2,G88,0)</f>
        <v>0</v>
      </c>
      <c r="BC88" s="216">
        <f>IF(AZ88=3,G88,0)</f>
        <v>0</v>
      </c>
      <c r="BD88" s="216">
        <f>IF(AZ88=4,G88,0)</f>
        <v>0</v>
      </c>
      <c r="BE88" s="216">
        <f>IF(AZ88=5,G88,0)</f>
        <v>0</v>
      </c>
      <c r="CA88" s="243">
        <v>12</v>
      </c>
      <c r="CB88" s="243">
        <v>0</v>
      </c>
    </row>
    <row r="89" spans="1:80" x14ac:dyDescent="0.2">
      <c r="A89" s="318">
        <v>69</v>
      </c>
      <c r="B89" s="319" t="s">
        <v>1953</v>
      </c>
      <c r="C89" s="246" t="s">
        <v>1963</v>
      </c>
      <c r="D89" s="247" t="s">
        <v>93</v>
      </c>
      <c r="E89" s="248">
        <v>2</v>
      </c>
      <c r="F89" s="248">
        <v>0</v>
      </c>
      <c r="G89" s="249">
        <f t="shared" si="24"/>
        <v>0</v>
      </c>
      <c r="H89" s="250">
        <v>0</v>
      </c>
      <c r="I89" s="251">
        <f>E89*H89</f>
        <v>0</v>
      </c>
      <c r="J89" s="250"/>
      <c r="K89" s="251">
        <f>E89*J89</f>
        <v>0</v>
      </c>
      <c r="O89" s="243">
        <v>2</v>
      </c>
      <c r="AA89" s="216">
        <v>12</v>
      </c>
      <c r="AB89" s="216">
        <v>0</v>
      </c>
      <c r="AC89" s="216">
        <v>100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12</v>
      </c>
      <c r="CB89" s="243">
        <v>0</v>
      </c>
    </row>
    <row r="90" spans="1:80" x14ac:dyDescent="0.2">
      <c r="A90" s="259"/>
      <c r="B90" s="260" t="s">
        <v>94</v>
      </c>
      <c r="C90" s="261" t="s">
        <v>2655</v>
      </c>
      <c r="D90" s="262"/>
      <c r="E90" s="263"/>
      <c r="F90" s="264"/>
      <c r="G90" s="265">
        <f>SUM(G82:G89)</f>
        <v>0</v>
      </c>
      <c r="H90" s="266"/>
      <c r="I90" s="267">
        <f>SUM(I82:I89)</f>
        <v>0</v>
      </c>
      <c r="J90" s="266"/>
      <c r="K90" s="267">
        <f>SUM(K82:K89)</f>
        <v>0</v>
      </c>
      <c r="O90" s="243">
        <v>4</v>
      </c>
      <c r="BA90" s="268">
        <f>SUM(BA82:BA89)</f>
        <v>0</v>
      </c>
      <c r="BB90" s="268">
        <f>SUM(BB82:BB89)</f>
        <v>0</v>
      </c>
      <c r="BC90" s="268">
        <f>SUM(BC82:BC89)</f>
        <v>0</v>
      </c>
      <c r="BD90" s="268">
        <f>SUM(BD82:BD89)</f>
        <v>0</v>
      </c>
      <c r="BE90" s="268">
        <f>SUM(BE82:BE89)</f>
        <v>0</v>
      </c>
    </row>
    <row r="91" spans="1:80" x14ac:dyDescent="0.2">
      <c r="A91" s="233" t="s">
        <v>90</v>
      </c>
      <c r="B91" s="234" t="s">
        <v>2147</v>
      </c>
      <c r="C91" s="235" t="s">
        <v>1965</v>
      </c>
      <c r="D91" s="236"/>
      <c r="E91" s="237"/>
      <c r="F91" s="237"/>
      <c r="G91" s="238"/>
      <c r="H91" s="239"/>
      <c r="I91" s="240"/>
      <c r="J91" s="241"/>
      <c r="K91" s="242"/>
      <c r="O91" s="243">
        <v>1</v>
      </c>
    </row>
    <row r="92" spans="1:80" ht="22.5" x14ac:dyDescent="0.2">
      <c r="A92" s="244">
        <v>70</v>
      </c>
      <c r="B92" s="245" t="s">
        <v>2656</v>
      </c>
      <c r="C92" s="246" t="s">
        <v>1958</v>
      </c>
      <c r="D92" s="247" t="s">
        <v>93</v>
      </c>
      <c r="E92" s="248">
        <v>1</v>
      </c>
      <c r="F92" s="248">
        <v>0</v>
      </c>
      <c r="G92" s="249">
        <f>E92*F92</f>
        <v>0</v>
      </c>
      <c r="H92" s="250">
        <v>0</v>
      </c>
      <c r="I92" s="251">
        <f>E92*H92</f>
        <v>0</v>
      </c>
      <c r="J92" s="250"/>
      <c r="K92" s="251">
        <f>E92*J92</f>
        <v>0</v>
      </c>
      <c r="O92" s="243">
        <v>2</v>
      </c>
      <c r="AA92" s="216">
        <v>12</v>
      </c>
      <c r="AB92" s="216">
        <v>0</v>
      </c>
      <c r="AC92" s="216">
        <v>101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12</v>
      </c>
      <c r="CB92" s="243">
        <v>0</v>
      </c>
    </row>
    <row r="93" spans="1:80" ht="22.5" x14ac:dyDescent="0.2">
      <c r="A93" s="244">
        <v>71</v>
      </c>
      <c r="B93" s="245" t="s">
        <v>2657</v>
      </c>
      <c r="C93" s="246" t="s">
        <v>2727</v>
      </c>
      <c r="D93" s="247" t="s">
        <v>93</v>
      </c>
      <c r="E93" s="248">
        <v>2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102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 x14ac:dyDescent="0.2">
      <c r="A94" s="244">
        <v>72</v>
      </c>
      <c r="B94" s="245" t="s">
        <v>2150</v>
      </c>
      <c r="C94" s="246" t="s">
        <v>1948</v>
      </c>
      <c r="D94" s="247" t="s">
        <v>93</v>
      </c>
      <c r="E94" s="248">
        <v>2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103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 x14ac:dyDescent="0.2">
      <c r="A95" s="244">
        <v>73</v>
      </c>
      <c r="B95" s="245" t="s">
        <v>2152</v>
      </c>
      <c r="C95" s="246" t="s">
        <v>1960</v>
      </c>
      <c r="D95" s="247" t="s">
        <v>164</v>
      </c>
      <c r="E95" s="248">
        <v>30</v>
      </c>
      <c r="F95" s="248">
        <v>0</v>
      </c>
      <c r="G95" s="249">
        <f>E95*F95</f>
        <v>0</v>
      </c>
      <c r="H95" s="250">
        <v>0</v>
      </c>
      <c r="I95" s="251">
        <f>E95*H95</f>
        <v>0</v>
      </c>
      <c r="J95" s="250"/>
      <c r="K95" s="251">
        <f>E95*J95</f>
        <v>0</v>
      </c>
      <c r="O95" s="243">
        <v>2</v>
      </c>
      <c r="AA95" s="216">
        <v>12</v>
      </c>
      <c r="AB95" s="216">
        <v>0</v>
      </c>
      <c r="AC95" s="216">
        <v>104</v>
      </c>
      <c r="AZ95" s="216">
        <v>1</v>
      </c>
      <c r="BA95" s="216">
        <f>IF(AZ95=1,G95,0)</f>
        <v>0</v>
      </c>
      <c r="BB95" s="216">
        <f>IF(AZ95=2,G95,0)</f>
        <v>0</v>
      </c>
      <c r="BC95" s="216">
        <f>IF(AZ95=3,G95,0)</f>
        <v>0</v>
      </c>
      <c r="BD95" s="216">
        <f>IF(AZ95=4,G95,0)</f>
        <v>0</v>
      </c>
      <c r="BE95" s="216">
        <f>IF(AZ95=5,G95,0)</f>
        <v>0</v>
      </c>
      <c r="CA95" s="243">
        <v>12</v>
      </c>
      <c r="CB95" s="243">
        <v>0</v>
      </c>
    </row>
    <row r="96" spans="1:80" x14ac:dyDescent="0.2">
      <c r="A96" s="259"/>
      <c r="B96" s="260" t="s">
        <v>94</v>
      </c>
      <c r="C96" s="261" t="s">
        <v>2658</v>
      </c>
      <c r="D96" s="262"/>
      <c r="E96" s="263"/>
      <c r="F96" s="264"/>
      <c r="G96" s="265">
        <f>SUM(G91:G95)</f>
        <v>0</v>
      </c>
      <c r="H96" s="266"/>
      <c r="I96" s="267">
        <f>SUM(I91:I95)</f>
        <v>0</v>
      </c>
      <c r="J96" s="266"/>
      <c r="K96" s="267">
        <f>SUM(K91:K95)</f>
        <v>0</v>
      </c>
      <c r="O96" s="243">
        <v>4</v>
      </c>
      <c r="BA96" s="268">
        <f>SUM(BA91:BA95)</f>
        <v>0</v>
      </c>
      <c r="BB96" s="268">
        <f>SUM(BB91:BB95)</f>
        <v>0</v>
      </c>
      <c r="BC96" s="268">
        <f>SUM(BC91:BC95)</f>
        <v>0</v>
      </c>
      <c r="BD96" s="268">
        <f>SUM(BD91:BD95)</f>
        <v>0</v>
      </c>
      <c r="BE96" s="268">
        <f>SUM(BE91:BE95)</f>
        <v>0</v>
      </c>
    </row>
    <row r="97" spans="1:80" x14ac:dyDescent="0.2">
      <c r="A97" s="233" t="s">
        <v>90</v>
      </c>
      <c r="B97" s="234" t="s">
        <v>1971</v>
      </c>
      <c r="C97" s="235" t="s">
        <v>1966</v>
      </c>
      <c r="D97" s="236"/>
      <c r="E97" s="237"/>
      <c r="F97" s="237"/>
      <c r="G97" s="238"/>
      <c r="H97" s="239"/>
      <c r="I97" s="240"/>
      <c r="J97" s="241"/>
      <c r="K97" s="242"/>
      <c r="O97" s="243">
        <v>1</v>
      </c>
    </row>
    <row r="98" spans="1:80" ht="33.75" x14ac:dyDescent="0.2">
      <c r="A98" s="244">
        <v>74</v>
      </c>
      <c r="B98" s="245" t="s">
        <v>1973</v>
      </c>
      <c r="C98" s="246" t="s">
        <v>2597</v>
      </c>
      <c r="D98" s="247" t="s">
        <v>93</v>
      </c>
      <c r="E98" s="248">
        <v>1</v>
      </c>
      <c r="F98" s="248">
        <v>0</v>
      </c>
      <c r="G98" s="249">
        <f>E98*F98</f>
        <v>0</v>
      </c>
      <c r="H98" s="250">
        <v>0</v>
      </c>
      <c r="I98" s="251">
        <f>E98*H98</f>
        <v>0</v>
      </c>
      <c r="J98" s="250"/>
      <c r="K98" s="251">
        <f>E98*J98</f>
        <v>0</v>
      </c>
      <c r="O98" s="243">
        <v>2</v>
      </c>
      <c r="AA98" s="216">
        <v>12</v>
      </c>
      <c r="AB98" s="216">
        <v>0</v>
      </c>
      <c r="AC98" s="216">
        <v>105</v>
      </c>
      <c r="AZ98" s="216">
        <v>1</v>
      </c>
      <c r="BA98" s="216">
        <f>IF(AZ98=1,G98,0)</f>
        <v>0</v>
      </c>
      <c r="BB98" s="216">
        <f>IF(AZ98=2,G98,0)</f>
        <v>0</v>
      </c>
      <c r="BC98" s="216">
        <f>IF(AZ98=3,G98,0)</f>
        <v>0</v>
      </c>
      <c r="BD98" s="216">
        <f>IF(AZ98=4,G98,0)</f>
        <v>0</v>
      </c>
      <c r="BE98" s="216">
        <f>IF(AZ98=5,G98,0)</f>
        <v>0</v>
      </c>
      <c r="CA98" s="243">
        <v>12</v>
      </c>
      <c r="CB98" s="243">
        <v>0</v>
      </c>
    </row>
    <row r="99" spans="1:80" ht="22.5" x14ac:dyDescent="0.2">
      <c r="A99" s="244">
        <v>75</v>
      </c>
      <c r="B99" s="245" t="s">
        <v>1975</v>
      </c>
      <c r="C99" s="246" t="s">
        <v>1959</v>
      </c>
      <c r="D99" s="247" t="s">
        <v>93</v>
      </c>
      <c r="E99" s="248">
        <v>2</v>
      </c>
      <c r="F99" s="248">
        <v>0</v>
      </c>
      <c r="G99" s="249">
        <f>E99*F99</f>
        <v>0</v>
      </c>
      <c r="H99" s="250">
        <v>0</v>
      </c>
      <c r="I99" s="251">
        <f>E99*H99</f>
        <v>0</v>
      </c>
      <c r="J99" s="250"/>
      <c r="K99" s="251">
        <f>E99*J99</f>
        <v>0</v>
      </c>
      <c r="O99" s="243">
        <v>2</v>
      </c>
      <c r="AA99" s="216">
        <v>12</v>
      </c>
      <c r="AB99" s="216">
        <v>0</v>
      </c>
      <c r="AC99" s="216">
        <v>106</v>
      </c>
      <c r="AZ99" s="216">
        <v>1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12</v>
      </c>
      <c r="CB99" s="243">
        <v>0</v>
      </c>
    </row>
    <row r="100" spans="1:80" x14ac:dyDescent="0.2">
      <c r="A100" s="244">
        <v>76</v>
      </c>
      <c r="B100" s="245" t="s">
        <v>1978</v>
      </c>
      <c r="C100" s="246" t="s">
        <v>1948</v>
      </c>
      <c r="D100" s="247" t="s">
        <v>93</v>
      </c>
      <c r="E100" s="248">
        <v>2</v>
      </c>
      <c r="F100" s="248">
        <v>0</v>
      </c>
      <c r="G100" s="249">
        <f>E100*F100</f>
        <v>0</v>
      </c>
      <c r="H100" s="250">
        <v>0</v>
      </c>
      <c r="I100" s="251">
        <f>E100*H100</f>
        <v>0</v>
      </c>
      <c r="J100" s="250"/>
      <c r="K100" s="251">
        <f>E100*J100</f>
        <v>0</v>
      </c>
      <c r="O100" s="243">
        <v>2</v>
      </c>
      <c r="AA100" s="216">
        <v>12</v>
      </c>
      <c r="AB100" s="216">
        <v>0</v>
      </c>
      <c r="AC100" s="216">
        <v>107</v>
      </c>
      <c r="AZ100" s="216">
        <v>1</v>
      </c>
      <c r="BA100" s="216">
        <f>IF(AZ100=1,G100,0)</f>
        <v>0</v>
      </c>
      <c r="BB100" s="216">
        <f>IF(AZ100=2,G100,0)</f>
        <v>0</v>
      </c>
      <c r="BC100" s="216">
        <f>IF(AZ100=3,G100,0)</f>
        <v>0</v>
      </c>
      <c r="BD100" s="216">
        <f>IF(AZ100=4,G100,0)</f>
        <v>0</v>
      </c>
      <c r="BE100" s="216">
        <f>IF(AZ100=5,G100,0)</f>
        <v>0</v>
      </c>
      <c r="CA100" s="243">
        <v>12</v>
      </c>
      <c r="CB100" s="243">
        <v>0</v>
      </c>
    </row>
    <row r="101" spans="1:80" x14ac:dyDescent="0.2">
      <c r="A101" s="244">
        <v>77</v>
      </c>
      <c r="B101" s="245" t="s">
        <v>2659</v>
      </c>
      <c r="C101" s="246" t="s">
        <v>1960</v>
      </c>
      <c r="D101" s="247" t="s">
        <v>164</v>
      </c>
      <c r="E101" s="248">
        <v>20</v>
      </c>
      <c r="F101" s="248">
        <v>0</v>
      </c>
      <c r="G101" s="249">
        <f>E101*F101</f>
        <v>0</v>
      </c>
      <c r="H101" s="250">
        <v>0</v>
      </c>
      <c r="I101" s="251">
        <f>E101*H101</f>
        <v>0</v>
      </c>
      <c r="J101" s="250"/>
      <c r="K101" s="251">
        <f>E101*J101</f>
        <v>0</v>
      </c>
      <c r="O101" s="243">
        <v>2</v>
      </c>
      <c r="AA101" s="216">
        <v>12</v>
      </c>
      <c r="AB101" s="216">
        <v>0</v>
      </c>
      <c r="AC101" s="216">
        <v>108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43">
        <v>12</v>
      </c>
      <c r="CB101" s="243">
        <v>0</v>
      </c>
    </row>
    <row r="102" spans="1:80" x14ac:dyDescent="0.2">
      <c r="A102" s="244">
        <v>78</v>
      </c>
      <c r="B102" s="245" t="s">
        <v>2660</v>
      </c>
      <c r="C102" s="246" t="s">
        <v>1954</v>
      </c>
      <c r="D102" s="247" t="s">
        <v>93</v>
      </c>
      <c r="E102" s="248">
        <v>1</v>
      </c>
      <c r="F102" s="248">
        <v>0</v>
      </c>
      <c r="G102" s="249">
        <f>E102*F102</f>
        <v>0</v>
      </c>
      <c r="H102" s="250">
        <v>0</v>
      </c>
      <c r="I102" s="251">
        <f>E102*H102</f>
        <v>0</v>
      </c>
      <c r="J102" s="250"/>
      <c r="K102" s="251">
        <f>E102*J102</f>
        <v>0</v>
      </c>
      <c r="O102" s="243">
        <v>2</v>
      </c>
      <c r="AA102" s="216">
        <v>12</v>
      </c>
      <c r="AB102" s="216">
        <v>0</v>
      </c>
      <c r="AC102" s="216">
        <v>109</v>
      </c>
      <c r="AZ102" s="216">
        <v>1</v>
      </c>
      <c r="BA102" s="216">
        <f>IF(AZ102=1,G102,0)</f>
        <v>0</v>
      </c>
      <c r="BB102" s="216">
        <f>IF(AZ102=2,G102,0)</f>
        <v>0</v>
      </c>
      <c r="BC102" s="216">
        <f>IF(AZ102=3,G102,0)</f>
        <v>0</v>
      </c>
      <c r="BD102" s="216">
        <f>IF(AZ102=4,G102,0)</f>
        <v>0</v>
      </c>
      <c r="BE102" s="216">
        <f>IF(AZ102=5,G102,0)</f>
        <v>0</v>
      </c>
      <c r="CA102" s="243">
        <v>12</v>
      </c>
      <c r="CB102" s="243">
        <v>0</v>
      </c>
    </row>
    <row r="103" spans="1:80" x14ac:dyDescent="0.2">
      <c r="A103" s="259"/>
      <c r="B103" s="260" t="s">
        <v>94</v>
      </c>
      <c r="C103" s="261" t="s">
        <v>2661</v>
      </c>
      <c r="D103" s="262"/>
      <c r="E103" s="263"/>
      <c r="F103" s="264"/>
      <c r="G103" s="265">
        <f>SUM(G97:G102)</f>
        <v>0</v>
      </c>
      <c r="H103" s="266"/>
      <c r="I103" s="267">
        <f>SUM(I97:I102)</f>
        <v>0</v>
      </c>
      <c r="J103" s="266"/>
      <c r="K103" s="267">
        <f>SUM(K97:K102)</f>
        <v>0</v>
      </c>
      <c r="O103" s="243">
        <v>4</v>
      </c>
      <c r="BA103" s="268">
        <f>SUM(BA97:BA102)</f>
        <v>0</v>
      </c>
      <c r="BB103" s="268">
        <f>SUM(BB97:BB102)</f>
        <v>0</v>
      </c>
      <c r="BC103" s="268">
        <f>SUM(BC97:BC102)</f>
        <v>0</v>
      </c>
      <c r="BD103" s="268">
        <f>SUM(BD97:BD102)</f>
        <v>0</v>
      </c>
      <c r="BE103" s="268">
        <f>SUM(BE97:BE102)</f>
        <v>0</v>
      </c>
    </row>
    <row r="104" spans="1:80" x14ac:dyDescent="0.2">
      <c r="A104" s="233" t="s">
        <v>90</v>
      </c>
      <c r="B104" s="234" t="s">
        <v>245</v>
      </c>
      <c r="C104" s="235" t="s">
        <v>1967</v>
      </c>
      <c r="D104" s="236"/>
      <c r="E104" s="237"/>
      <c r="F104" s="237"/>
      <c r="G104" s="238"/>
      <c r="H104" s="239"/>
      <c r="I104" s="240"/>
      <c r="J104" s="241"/>
      <c r="K104" s="242"/>
      <c r="O104" s="243">
        <v>1</v>
      </c>
    </row>
    <row r="105" spans="1:80" ht="22.5" x14ac:dyDescent="0.2">
      <c r="A105" s="244">
        <v>79</v>
      </c>
      <c r="B105" s="245" t="s">
        <v>1981</v>
      </c>
      <c r="C105" s="246" t="s">
        <v>1968</v>
      </c>
      <c r="D105" s="247" t="s">
        <v>93</v>
      </c>
      <c r="E105" s="248">
        <v>1</v>
      </c>
      <c r="F105" s="248">
        <v>0</v>
      </c>
      <c r="G105" s="249">
        <f>E105*F105</f>
        <v>0</v>
      </c>
      <c r="H105" s="250">
        <v>0</v>
      </c>
      <c r="I105" s="251">
        <f>E105*H105</f>
        <v>0</v>
      </c>
      <c r="J105" s="250"/>
      <c r="K105" s="251">
        <f>E105*J105</f>
        <v>0</v>
      </c>
      <c r="O105" s="243">
        <v>2</v>
      </c>
      <c r="AA105" s="216">
        <v>12</v>
      </c>
      <c r="AB105" s="216">
        <v>0</v>
      </c>
      <c r="AC105" s="216">
        <v>114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43">
        <v>12</v>
      </c>
      <c r="CB105" s="243">
        <v>0</v>
      </c>
    </row>
    <row r="106" spans="1:80" ht="22.5" x14ac:dyDescent="0.2">
      <c r="A106" s="244">
        <v>80</v>
      </c>
      <c r="B106" s="245" t="s">
        <v>1983</v>
      </c>
      <c r="C106" s="246" t="s">
        <v>1969</v>
      </c>
      <c r="D106" s="247" t="s">
        <v>93</v>
      </c>
      <c r="E106" s="248">
        <v>2</v>
      </c>
      <c r="F106" s="248">
        <v>0</v>
      </c>
      <c r="G106" s="249">
        <f>E106*F106</f>
        <v>0</v>
      </c>
      <c r="H106" s="250">
        <v>0</v>
      </c>
      <c r="I106" s="251">
        <f>E106*H106</f>
        <v>0</v>
      </c>
      <c r="J106" s="250"/>
      <c r="K106" s="251">
        <f>E106*J106</f>
        <v>0</v>
      </c>
      <c r="O106" s="243">
        <v>2</v>
      </c>
      <c r="AA106" s="216">
        <v>12</v>
      </c>
      <c r="AB106" s="216">
        <v>0</v>
      </c>
      <c r="AC106" s="216">
        <v>115</v>
      </c>
      <c r="AZ106" s="216">
        <v>1</v>
      </c>
      <c r="BA106" s="216">
        <f>IF(AZ106=1,G106,0)</f>
        <v>0</v>
      </c>
      <c r="BB106" s="216">
        <f>IF(AZ106=2,G106,0)</f>
        <v>0</v>
      </c>
      <c r="BC106" s="216">
        <f>IF(AZ106=3,G106,0)</f>
        <v>0</v>
      </c>
      <c r="BD106" s="216">
        <f>IF(AZ106=4,G106,0)</f>
        <v>0</v>
      </c>
      <c r="BE106" s="216">
        <f>IF(AZ106=5,G106,0)</f>
        <v>0</v>
      </c>
      <c r="CA106" s="243">
        <v>12</v>
      </c>
      <c r="CB106" s="243">
        <v>0</v>
      </c>
    </row>
    <row r="107" spans="1:80" x14ac:dyDescent="0.2">
      <c r="A107" s="252"/>
      <c r="B107" s="253"/>
      <c r="C107" s="420"/>
      <c r="D107" s="421"/>
      <c r="E107" s="421"/>
      <c r="F107" s="421"/>
      <c r="G107" s="422"/>
      <c r="I107" s="254"/>
      <c r="K107" s="254"/>
      <c r="L107" s="255" t="s">
        <v>1970</v>
      </c>
      <c r="O107" s="243">
        <v>3</v>
      </c>
    </row>
    <row r="108" spans="1:80" x14ac:dyDescent="0.2">
      <c r="A108" s="244">
        <v>81</v>
      </c>
      <c r="B108" s="245" t="s">
        <v>1985</v>
      </c>
      <c r="C108" s="246" t="s">
        <v>1960</v>
      </c>
      <c r="D108" s="247" t="s">
        <v>164</v>
      </c>
      <c r="E108" s="248">
        <v>80</v>
      </c>
      <c r="F108" s="248">
        <v>0</v>
      </c>
      <c r="G108" s="249">
        <f>E108*F108</f>
        <v>0</v>
      </c>
      <c r="H108" s="250">
        <v>0</v>
      </c>
      <c r="I108" s="251">
        <f>E108*H108</f>
        <v>0</v>
      </c>
      <c r="J108" s="250"/>
      <c r="K108" s="251">
        <f>E108*J108</f>
        <v>0</v>
      </c>
      <c r="O108" s="243">
        <v>2</v>
      </c>
      <c r="AA108" s="216">
        <v>12</v>
      </c>
      <c r="AB108" s="216">
        <v>0</v>
      </c>
      <c r="AC108" s="216">
        <v>116</v>
      </c>
      <c r="AZ108" s="216">
        <v>1</v>
      </c>
      <c r="BA108" s="216">
        <f>IF(AZ108=1,G108,0)</f>
        <v>0</v>
      </c>
      <c r="BB108" s="216">
        <f>IF(AZ108=2,G108,0)</f>
        <v>0</v>
      </c>
      <c r="BC108" s="216">
        <f>IF(AZ108=3,G108,0)</f>
        <v>0</v>
      </c>
      <c r="BD108" s="216">
        <f>IF(AZ108=4,G108,0)</f>
        <v>0</v>
      </c>
      <c r="BE108" s="216">
        <f>IF(AZ108=5,G108,0)</f>
        <v>0</v>
      </c>
      <c r="CA108" s="243">
        <v>12</v>
      </c>
      <c r="CB108" s="243">
        <v>0</v>
      </c>
    </row>
    <row r="109" spans="1:80" x14ac:dyDescent="0.2">
      <c r="A109" s="259"/>
      <c r="B109" s="260" t="s">
        <v>94</v>
      </c>
      <c r="C109" s="261" t="s">
        <v>2662</v>
      </c>
      <c r="D109" s="262"/>
      <c r="E109" s="263"/>
      <c r="F109" s="264"/>
      <c r="G109" s="265">
        <f>SUM(G104:G108)</f>
        <v>0</v>
      </c>
      <c r="H109" s="266"/>
      <c r="I109" s="267">
        <f>SUM(I104:I108)</f>
        <v>0</v>
      </c>
      <c r="J109" s="266"/>
      <c r="K109" s="267">
        <f>SUM(K104:K108)</f>
        <v>0</v>
      </c>
      <c r="O109" s="243">
        <v>4</v>
      </c>
      <c r="BA109" s="268">
        <f>SUM(BA104:BA108)</f>
        <v>0</v>
      </c>
      <c r="BB109" s="268">
        <f>SUM(BB104:BB108)</f>
        <v>0</v>
      </c>
      <c r="BC109" s="268">
        <f>SUM(BC104:BC108)</f>
        <v>0</v>
      </c>
      <c r="BD109" s="268">
        <f>SUM(BD104:BD108)</f>
        <v>0</v>
      </c>
      <c r="BE109" s="268">
        <f>SUM(BE104:BE108)</f>
        <v>0</v>
      </c>
    </row>
    <row r="110" spans="1:80" x14ac:dyDescent="0.2">
      <c r="A110" s="233" t="s">
        <v>90</v>
      </c>
      <c r="B110" s="234" t="s">
        <v>1988</v>
      </c>
      <c r="C110" s="235" t="s">
        <v>1972</v>
      </c>
      <c r="D110" s="236"/>
      <c r="E110" s="237"/>
      <c r="F110" s="237"/>
      <c r="G110" s="238"/>
      <c r="H110" s="239"/>
      <c r="I110" s="240"/>
      <c r="J110" s="241"/>
      <c r="K110" s="242"/>
      <c r="O110" s="243">
        <v>1</v>
      </c>
    </row>
    <row r="111" spans="1:80" ht="22.5" x14ac:dyDescent="0.2">
      <c r="A111" s="244">
        <v>82</v>
      </c>
      <c r="B111" s="245" t="s">
        <v>1990</v>
      </c>
      <c r="C111" s="246" t="s">
        <v>1974</v>
      </c>
      <c r="D111" s="247" t="s">
        <v>164</v>
      </c>
      <c r="E111" s="248">
        <v>2200</v>
      </c>
      <c r="F111" s="248">
        <v>0</v>
      </c>
      <c r="G111" s="249">
        <f>E111*F111</f>
        <v>0</v>
      </c>
      <c r="H111" s="250">
        <v>0</v>
      </c>
      <c r="I111" s="251">
        <f>E111*H111</f>
        <v>0</v>
      </c>
      <c r="J111" s="250"/>
      <c r="K111" s="251">
        <f>E111*J111</f>
        <v>0</v>
      </c>
      <c r="O111" s="243">
        <v>2</v>
      </c>
      <c r="AA111" s="216">
        <v>12</v>
      </c>
      <c r="AB111" s="216">
        <v>0</v>
      </c>
      <c r="AC111" s="216">
        <v>131</v>
      </c>
      <c r="AZ111" s="216">
        <v>1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43">
        <v>12</v>
      </c>
      <c r="CB111" s="243">
        <v>0</v>
      </c>
    </row>
    <row r="112" spans="1:80" ht="22.5" x14ac:dyDescent="0.2">
      <c r="A112" s="244">
        <v>83</v>
      </c>
      <c r="B112" s="245" t="s">
        <v>1992</v>
      </c>
      <c r="C112" s="246" t="s">
        <v>1976</v>
      </c>
      <c r="D112" s="247" t="s">
        <v>164</v>
      </c>
      <c r="E112" s="248">
        <v>570</v>
      </c>
      <c r="F112" s="248">
        <v>0</v>
      </c>
      <c r="G112" s="249">
        <f>E112*F112</f>
        <v>0</v>
      </c>
      <c r="H112" s="250">
        <v>0</v>
      </c>
      <c r="I112" s="251">
        <f>E112*H112</f>
        <v>0</v>
      </c>
      <c r="J112" s="250"/>
      <c r="K112" s="251">
        <f>E112*J112</f>
        <v>0</v>
      </c>
      <c r="O112" s="243">
        <v>2</v>
      </c>
      <c r="AA112" s="216">
        <v>12</v>
      </c>
      <c r="AB112" s="216">
        <v>0</v>
      </c>
      <c r="AC112" s="216">
        <v>132</v>
      </c>
      <c r="AZ112" s="216">
        <v>1</v>
      </c>
      <c r="BA112" s="216">
        <f>IF(AZ112=1,G112,0)</f>
        <v>0</v>
      </c>
      <c r="BB112" s="216">
        <f>IF(AZ112=2,G112,0)</f>
        <v>0</v>
      </c>
      <c r="BC112" s="216">
        <f>IF(AZ112=3,G112,0)</f>
        <v>0</v>
      </c>
      <c r="BD112" s="216">
        <f>IF(AZ112=4,G112,0)</f>
        <v>0</v>
      </c>
      <c r="BE112" s="216">
        <f>IF(AZ112=5,G112,0)</f>
        <v>0</v>
      </c>
      <c r="CA112" s="243">
        <v>12</v>
      </c>
      <c r="CB112" s="243">
        <v>0</v>
      </c>
    </row>
    <row r="113" spans="1:80" x14ac:dyDescent="0.2">
      <c r="A113" s="252"/>
      <c r="B113" s="253"/>
      <c r="C113" s="420" t="s">
        <v>1977</v>
      </c>
      <c r="D113" s="421"/>
      <c r="E113" s="421"/>
      <c r="F113" s="421"/>
      <c r="G113" s="422"/>
      <c r="I113" s="254"/>
      <c r="K113" s="254"/>
      <c r="L113" s="255" t="s">
        <v>1977</v>
      </c>
      <c r="O113" s="243">
        <v>3</v>
      </c>
    </row>
    <row r="114" spans="1:80" x14ac:dyDescent="0.2">
      <c r="A114" s="244">
        <v>84</v>
      </c>
      <c r="B114" s="245" t="s">
        <v>1993</v>
      </c>
      <c r="C114" s="246" t="s">
        <v>1979</v>
      </c>
      <c r="D114" s="247" t="s">
        <v>1835</v>
      </c>
      <c r="E114" s="248">
        <v>1</v>
      </c>
      <c r="F114" s="248">
        <v>0</v>
      </c>
      <c r="G114" s="249">
        <f>E114*F114</f>
        <v>0</v>
      </c>
      <c r="H114" s="250">
        <v>0</v>
      </c>
      <c r="I114" s="251">
        <f>E114*H114</f>
        <v>0</v>
      </c>
      <c r="J114" s="250"/>
      <c r="K114" s="251">
        <f>E114*J114</f>
        <v>0</v>
      </c>
      <c r="O114" s="243">
        <v>2</v>
      </c>
      <c r="AA114" s="216">
        <v>12</v>
      </c>
      <c r="AB114" s="216">
        <v>0</v>
      </c>
      <c r="AC114" s="216">
        <v>133</v>
      </c>
      <c r="AZ114" s="216">
        <v>1</v>
      </c>
      <c r="BA114" s="216">
        <f>IF(AZ114=1,G114,0)</f>
        <v>0</v>
      </c>
      <c r="BB114" s="216">
        <f>IF(AZ114=2,G114,0)</f>
        <v>0</v>
      </c>
      <c r="BC114" s="216">
        <f>IF(AZ114=3,G114,0)</f>
        <v>0</v>
      </c>
      <c r="BD114" s="216">
        <f>IF(AZ114=4,G114,0)</f>
        <v>0</v>
      </c>
      <c r="BE114" s="216">
        <f>IF(AZ114=5,G114,0)</f>
        <v>0</v>
      </c>
      <c r="CA114" s="243">
        <v>12</v>
      </c>
      <c r="CB114" s="243">
        <v>0</v>
      </c>
    </row>
    <row r="115" spans="1:80" x14ac:dyDescent="0.2">
      <c r="A115" s="259"/>
      <c r="B115" s="260" t="s">
        <v>94</v>
      </c>
      <c r="C115" s="261" t="s">
        <v>2663</v>
      </c>
      <c r="D115" s="262"/>
      <c r="E115" s="263"/>
      <c r="F115" s="264"/>
      <c r="G115" s="265">
        <f>SUM(G110:G114)</f>
        <v>0</v>
      </c>
      <c r="H115" s="266"/>
      <c r="I115" s="267">
        <f>SUM(I110:I114)</f>
        <v>0</v>
      </c>
      <c r="J115" s="266"/>
      <c r="K115" s="267">
        <f>SUM(K110:K114)</f>
        <v>0</v>
      </c>
      <c r="O115" s="243">
        <v>4</v>
      </c>
      <c r="BA115" s="268">
        <f>SUM(BA110:BA114)</f>
        <v>0</v>
      </c>
      <c r="BB115" s="268">
        <f>SUM(BB110:BB114)</f>
        <v>0</v>
      </c>
      <c r="BC115" s="268">
        <f>SUM(BC110:BC114)</f>
        <v>0</v>
      </c>
      <c r="BD115" s="268">
        <f>SUM(BD110:BD114)</f>
        <v>0</v>
      </c>
      <c r="BE115" s="268">
        <f>SUM(BE110:BE114)</f>
        <v>0</v>
      </c>
    </row>
    <row r="116" spans="1:80" x14ac:dyDescent="0.2">
      <c r="A116" s="233" t="s">
        <v>90</v>
      </c>
      <c r="B116" s="234" t="s">
        <v>144</v>
      </c>
      <c r="C116" s="235" t="s">
        <v>1980</v>
      </c>
      <c r="D116" s="236"/>
      <c r="E116" s="237"/>
      <c r="F116" s="237"/>
      <c r="G116" s="238"/>
      <c r="H116" s="239"/>
      <c r="I116" s="240"/>
      <c r="J116" s="241"/>
      <c r="K116" s="242"/>
      <c r="O116" s="243">
        <v>1</v>
      </c>
    </row>
    <row r="117" spans="1:80" x14ac:dyDescent="0.2">
      <c r="A117" s="244">
        <v>85</v>
      </c>
      <c r="B117" s="245" t="s">
        <v>2664</v>
      </c>
      <c r="C117" s="246" t="s">
        <v>1982</v>
      </c>
      <c r="D117" s="247" t="s">
        <v>1835</v>
      </c>
      <c r="E117" s="248">
        <v>1</v>
      </c>
      <c r="F117" s="248">
        <v>0</v>
      </c>
      <c r="G117" s="249">
        <f>E117*F117</f>
        <v>0</v>
      </c>
      <c r="H117" s="250">
        <v>0</v>
      </c>
      <c r="I117" s="251">
        <f>E117*H117</f>
        <v>0</v>
      </c>
      <c r="J117" s="250"/>
      <c r="K117" s="251">
        <f>E117*J117</f>
        <v>0</v>
      </c>
      <c r="O117" s="243">
        <v>2</v>
      </c>
      <c r="AA117" s="216">
        <v>12</v>
      </c>
      <c r="AB117" s="216">
        <v>0</v>
      </c>
      <c r="AC117" s="216">
        <v>134</v>
      </c>
      <c r="AZ117" s="216">
        <v>1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43">
        <v>12</v>
      </c>
      <c r="CB117" s="243">
        <v>0</v>
      </c>
    </row>
    <row r="118" spans="1:80" x14ac:dyDescent="0.2">
      <c r="A118" s="244">
        <v>86</v>
      </c>
      <c r="B118" s="245" t="s">
        <v>2665</v>
      </c>
      <c r="C118" s="246" t="s">
        <v>1984</v>
      </c>
      <c r="D118" s="247" t="s">
        <v>1835</v>
      </c>
      <c r="E118" s="248">
        <v>1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43">
        <v>2</v>
      </c>
      <c r="AA118" s="216">
        <v>12</v>
      </c>
      <c r="AB118" s="216">
        <v>0</v>
      </c>
      <c r="AC118" s="216">
        <v>135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43">
        <v>12</v>
      </c>
      <c r="CB118" s="243">
        <v>0</v>
      </c>
    </row>
    <row r="119" spans="1:80" ht="22.5" x14ac:dyDescent="0.2">
      <c r="A119" s="244">
        <v>87</v>
      </c>
      <c r="B119" s="245" t="s">
        <v>2666</v>
      </c>
      <c r="C119" s="246" t="s">
        <v>1986</v>
      </c>
      <c r="D119" s="247" t="s">
        <v>1835</v>
      </c>
      <c r="E119" s="248">
        <v>1</v>
      </c>
      <c r="F119" s="248">
        <v>0</v>
      </c>
      <c r="G119" s="249">
        <f>E119*F119</f>
        <v>0</v>
      </c>
      <c r="H119" s="250">
        <v>0</v>
      </c>
      <c r="I119" s="251">
        <f>E119*H119</f>
        <v>0</v>
      </c>
      <c r="J119" s="250"/>
      <c r="K119" s="251">
        <f>E119*J119</f>
        <v>0</v>
      </c>
      <c r="O119" s="243">
        <v>2</v>
      </c>
      <c r="AA119" s="216">
        <v>12</v>
      </c>
      <c r="AB119" s="216">
        <v>0</v>
      </c>
      <c r="AC119" s="216">
        <v>136</v>
      </c>
      <c r="AZ119" s="216">
        <v>1</v>
      </c>
      <c r="BA119" s="216">
        <f>IF(AZ119=1,G119,0)</f>
        <v>0</v>
      </c>
      <c r="BB119" s="216">
        <f>IF(AZ119=2,G119,0)</f>
        <v>0</v>
      </c>
      <c r="BC119" s="216">
        <f>IF(AZ119=3,G119,0)</f>
        <v>0</v>
      </c>
      <c r="BD119" s="216">
        <f>IF(AZ119=4,G119,0)</f>
        <v>0</v>
      </c>
      <c r="BE119" s="216">
        <f>IF(AZ119=5,G119,0)</f>
        <v>0</v>
      </c>
      <c r="CA119" s="243">
        <v>12</v>
      </c>
      <c r="CB119" s="243">
        <v>0</v>
      </c>
    </row>
    <row r="120" spans="1:80" ht="22.5" x14ac:dyDescent="0.2">
      <c r="A120" s="244">
        <v>88</v>
      </c>
      <c r="B120" s="245" t="s">
        <v>2667</v>
      </c>
      <c r="C120" s="246" t="s">
        <v>1987</v>
      </c>
      <c r="D120" s="247" t="s">
        <v>1835</v>
      </c>
      <c r="E120" s="248">
        <v>1</v>
      </c>
      <c r="F120" s="248">
        <v>0</v>
      </c>
      <c r="G120" s="249">
        <f>E120*F120</f>
        <v>0</v>
      </c>
      <c r="H120" s="250">
        <v>0</v>
      </c>
      <c r="I120" s="251">
        <f>E120*H120</f>
        <v>0</v>
      </c>
      <c r="J120" s="250"/>
      <c r="K120" s="251">
        <f>E120*J120</f>
        <v>0</v>
      </c>
      <c r="O120" s="243">
        <v>2</v>
      </c>
      <c r="AA120" s="216">
        <v>12</v>
      </c>
      <c r="AB120" s="216">
        <v>0</v>
      </c>
      <c r="AC120" s="216">
        <v>137</v>
      </c>
      <c r="AZ120" s="216">
        <v>1</v>
      </c>
      <c r="BA120" s="216">
        <f>IF(AZ120=1,G120,0)</f>
        <v>0</v>
      </c>
      <c r="BB120" s="216">
        <f>IF(AZ120=2,G120,0)</f>
        <v>0</v>
      </c>
      <c r="BC120" s="216">
        <f>IF(AZ120=3,G120,0)</f>
        <v>0</v>
      </c>
      <c r="BD120" s="216">
        <f>IF(AZ120=4,G120,0)</f>
        <v>0</v>
      </c>
      <c r="BE120" s="216">
        <f>IF(AZ120=5,G120,0)</f>
        <v>0</v>
      </c>
      <c r="CA120" s="243">
        <v>12</v>
      </c>
      <c r="CB120" s="243">
        <v>0</v>
      </c>
    </row>
    <row r="121" spans="1:80" x14ac:dyDescent="0.2">
      <c r="A121" s="259"/>
      <c r="B121" s="260" t="s">
        <v>94</v>
      </c>
      <c r="C121" s="261" t="s">
        <v>2668</v>
      </c>
      <c r="D121" s="262"/>
      <c r="E121" s="263"/>
      <c r="F121" s="264"/>
      <c r="G121" s="265">
        <f>SUM(G116:G120)</f>
        <v>0</v>
      </c>
      <c r="H121" s="266"/>
      <c r="I121" s="267">
        <f>SUM(I116:I120)</f>
        <v>0</v>
      </c>
      <c r="J121" s="266"/>
      <c r="K121" s="267">
        <f>SUM(K116:K120)</f>
        <v>0</v>
      </c>
      <c r="O121" s="243">
        <v>4</v>
      </c>
      <c r="BA121" s="268">
        <f>SUM(BA116:BA120)</f>
        <v>0</v>
      </c>
      <c r="BB121" s="268">
        <f>SUM(BB116:BB120)</f>
        <v>0</v>
      </c>
      <c r="BC121" s="268">
        <f>SUM(BC116:BC120)</f>
        <v>0</v>
      </c>
      <c r="BD121" s="268">
        <f>SUM(BD116:BD120)</f>
        <v>0</v>
      </c>
      <c r="BE121" s="268">
        <f>SUM(BE116:BE120)</f>
        <v>0</v>
      </c>
    </row>
    <row r="122" spans="1:80" x14ac:dyDescent="0.2">
      <c r="A122" s="233" t="s">
        <v>90</v>
      </c>
      <c r="B122" s="234" t="s">
        <v>2669</v>
      </c>
      <c r="C122" s="235" t="s">
        <v>1989</v>
      </c>
      <c r="D122" s="236"/>
      <c r="E122" s="237"/>
      <c r="F122" s="237"/>
      <c r="G122" s="238"/>
      <c r="H122" s="239"/>
      <c r="I122" s="240"/>
      <c r="J122" s="241"/>
      <c r="K122" s="242"/>
      <c r="O122" s="243">
        <v>1</v>
      </c>
    </row>
    <row r="123" spans="1:80" x14ac:dyDescent="0.2">
      <c r="A123" s="244">
        <v>89</v>
      </c>
      <c r="B123" s="245" t="s">
        <v>2670</v>
      </c>
      <c r="C123" s="246" t="s">
        <v>1991</v>
      </c>
      <c r="D123" s="247" t="s">
        <v>1835</v>
      </c>
      <c r="E123" s="248">
        <v>1</v>
      </c>
      <c r="F123" s="248">
        <v>0</v>
      </c>
      <c r="G123" s="249">
        <f>E123*F123</f>
        <v>0</v>
      </c>
      <c r="H123" s="250">
        <v>0</v>
      </c>
      <c r="I123" s="251">
        <f>E123*H123</f>
        <v>0</v>
      </c>
      <c r="J123" s="250"/>
      <c r="K123" s="251">
        <f>E123*J123</f>
        <v>0</v>
      </c>
      <c r="O123" s="243">
        <v>2</v>
      </c>
      <c r="AA123" s="216">
        <v>12</v>
      </c>
      <c r="AB123" s="216">
        <v>0</v>
      </c>
      <c r="AC123" s="216">
        <v>138</v>
      </c>
      <c r="AZ123" s="216">
        <v>1</v>
      </c>
      <c r="BA123" s="216">
        <f>IF(AZ123=1,G123,0)</f>
        <v>0</v>
      </c>
      <c r="BB123" s="216">
        <f>IF(AZ123=2,G123,0)</f>
        <v>0</v>
      </c>
      <c r="BC123" s="216">
        <f>IF(AZ123=3,G123,0)</f>
        <v>0</v>
      </c>
      <c r="BD123" s="216">
        <f>IF(AZ123=4,G123,0)</f>
        <v>0</v>
      </c>
      <c r="BE123" s="216">
        <f>IF(AZ123=5,G123,0)</f>
        <v>0</v>
      </c>
      <c r="CA123" s="243">
        <v>12</v>
      </c>
      <c r="CB123" s="243">
        <v>0</v>
      </c>
    </row>
    <row r="124" spans="1:80" x14ac:dyDescent="0.2">
      <c r="A124" s="244">
        <v>90</v>
      </c>
      <c r="B124" s="245" t="s">
        <v>2671</v>
      </c>
      <c r="C124" s="246" t="s">
        <v>1850</v>
      </c>
      <c r="D124" s="247" t="s">
        <v>1835</v>
      </c>
      <c r="E124" s="248">
        <v>1</v>
      </c>
      <c r="F124" s="248">
        <v>0</v>
      </c>
      <c r="G124" s="249">
        <f>E124*F124</f>
        <v>0</v>
      </c>
      <c r="H124" s="250">
        <v>0</v>
      </c>
      <c r="I124" s="251">
        <f>E124*H124</f>
        <v>0</v>
      </c>
      <c r="J124" s="250"/>
      <c r="K124" s="251">
        <f>E124*J124</f>
        <v>0</v>
      </c>
      <c r="O124" s="243">
        <v>2</v>
      </c>
      <c r="AA124" s="216">
        <v>12</v>
      </c>
      <c r="AB124" s="216">
        <v>0</v>
      </c>
      <c r="AC124" s="216">
        <v>139</v>
      </c>
      <c r="AZ124" s="216">
        <v>1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12</v>
      </c>
      <c r="CB124" s="243">
        <v>0</v>
      </c>
    </row>
    <row r="125" spans="1:80" x14ac:dyDescent="0.2">
      <c r="A125" s="244">
        <v>91</v>
      </c>
      <c r="B125" s="245" t="s">
        <v>2672</v>
      </c>
      <c r="C125" s="246" t="s">
        <v>1994</v>
      </c>
      <c r="D125" s="247" t="s">
        <v>1835</v>
      </c>
      <c r="E125" s="248">
        <v>1</v>
      </c>
      <c r="F125" s="248">
        <v>0</v>
      </c>
      <c r="G125" s="249">
        <f>E125*F125</f>
        <v>0</v>
      </c>
      <c r="H125" s="250">
        <v>0</v>
      </c>
      <c r="I125" s="251">
        <f>E125*H125</f>
        <v>0</v>
      </c>
      <c r="J125" s="250"/>
      <c r="K125" s="251">
        <f>E125*J125</f>
        <v>0</v>
      </c>
      <c r="O125" s="243">
        <v>2</v>
      </c>
      <c r="AA125" s="216">
        <v>12</v>
      </c>
      <c r="AB125" s="216">
        <v>0</v>
      </c>
      <c r="AC125" s="216">
        <v>140</v>
      </c>
      <c r="AZ125" s="216">
        <v>1</v>
      </c>
      <c r="BA125" s="216">
        <f>IF(AZ125=1,G125,0)</f>
        <v>0</v>
      </c>
      <c r="BB125" s="216">
        <f>IF(AZ125=2,G125,0)</f>
        <v>0</v>
      </c>
      <c r="BC125" s="216">
        <f>IF(AZ125=3,G125,0)</f>
        <v>0</v>
      </c>
      <c r="BD125" s="216">
        <f>IF(AZ125=4,G125,0)</f>
        <v>0</v>
      </c>
      <c r="BE125" s="216">
        <f>IF(AZ125=5,G125,0)</f>
        <v>0</v>
      </c>
      <c r="CA125" s="243">
        <v>12</v>
      </c>
      <c r="CB125" s="243">
        <v>0</v>
      </c>
    </row>
    <row r="126" spans="1:80" x14ac:dyDescent="0.2">
      <c r="A126" s="244">
        <v>92</v>
      </c>
      <c r="B126" s="245" t="s">
        <v>2673</v>
      </c>
      <c r="C126" s="246" t="s">
        <v>1995</v>
      </c>
      <c r="D126" s="247" t="s">
        <v>1835</v>
      </c>
      <c r="E126" s="248">
        <v>1</v>
      </c>
      <c r="F126" s="248">
        <v>0</v>
      </c>
      <c r="G126" s="249">
        <f>E126*F126</f>
        <v>0</v>
      </c>
      <c r="H126" s="250">
        <v>0</v>
      </c>
      <c r="I126" s="251">
        <f>E126*H126</f>
        <v>0</v>
      </c>
      <c r="J126" s="250"/>
      <c r="K126" s="251">
        <f>E126*J126</f>
        <v>0</v>
      </c>
      <c r="O126" s="243">
        <v>2</v>
      </c>
      <c r="AA126" s="216">
        <v>12</v>
      </c>
      <c r="AB126" s="216">
        <v>0</v>
      </c>
      <c r="AC126" s="216">
        <v>141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12</v>
      </c>
      <c r="CB126" s="243">
        <v>0</v>
      </c>
    </row>
    <row r="127" spans="1:80" x14ac:dyDescent="0.2">
      <c r="A127" s="259"/>
      <c r="B127" s="260" t="s">
        <v>94</v>
      </c>
      <c r="C127" s="261" t="s">
        <v>2674</v>
      </c>
      <c r="D127" s="262"/>
      <c r="E127" s="263"/>
      <c r="F127" s="264"/>
      <c r="G127" s="265">
        <f>SUM(G122:G126)</f>
        <v>0</v>
      </c>
      <c r="H127" s="266"/>
      <c r="I127" s="267">
        <f>SUM(I122:I126)</f>
        <v>0</v>
      </c>
      <c r="J127" s="266"/>
      <c r="K127" s="267">
        <f>SUM(K122:K126)</f>
        <v>0</v>
      </c>
      <c r="O127" s="243">
        <v>4</v>
      </c>
      <c r="BA127" s="268">
        <f>SUM(BA122:BA126)</f>
        <v>0</v>
      </c>
      <c r="BB127" s="268">
        <f>SUM(BB122:BB126)</f>
        <v>0</v>
      </c>
      <c r="BC127" s="268">
        <f>SUM(BC122:BC126)</f>
        <v>0</v>
      </c>
      <c r="BD127" s="268">
        <f>SUM(BD122:BD126)</f>
        <v>0</v>
      </c>
      <c r="BE127" s="268">
        <f>SUM(BE122:BE126)</f>
        <v>0</v>
      </c>
    </row>
    <row r="128" spans="1:80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E146" s="216"/>
    </row>
    <row r="147" spans="1:7" x14ac:dyDescent="0.2">
      <c r="E147" s="216"/>
    </row>
    <row r="148" spans="1:7" x14ac:dyDescent="0.2">
      <c r="E148" s="216"/>
    </row>
    <row r="149" spans="1:7" x14ac:dyDescent="0.2">
      <c r="E149" s="216"/>
    </row>
    <row r="150" spans="1:7" x14ac:dyDescent="0.2">
      <c r="E150" s="216"/>
    </row>
    <row r="151" spans="1:7" x14ac:dyDescent="0.2">
      <c r="A151" s="258"/>
      <c r="B151" s="258"/>
      <c r="C151" s="258"/>
      <c r="D151" s="258"/>
      <c r="E151" s="258"/>
      <c r="F151" s="258"/>
      <c r="G151" s="258"/>
    </row>
    <row r="152" spans="1:7" x14ac:dyDescent="0.2">
      <c r="A152" s="258"/>
      <c r="B152" s="258"/>
      <c r="C152" s="258"/>
      <c r="D152" s="258"/>
      <c r="E152" s="258"/>
      <c r="F152" s="258"/>
      <c r="G152" s="258"/>
    </row>
    <row r="153" spans="1:7" x14ac:dyDescent="0.2">
      <c r="A153" s="258"/>
      <c r="B153" s="258"/>
      <c r="C153" s="258"/>
      <c r="D153" s="258"/>
      <c r="E153" s="258"/>
      <c r="F153" s="258"/>
      <c r="G153" s="258"/>
    </row>
    <row r="154" spans="1:7" x14ac:dyDescent="0.2">
      <c r="A154" s="258"/>
      <c r="B154" s="258"/>
      <c r="C154" s="258"/>
      <c r="D154" s="258"/>
      <c r="E154" s="258"/>
      <c r="F154" s="258"/>
      <c r="G154" s="258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E178" s="216"/>
    </row>
    <row r="179" spans="1:7" x14ac:dyDescent="0.2">
      <c r="E179" s="216"/>
    </row>
    <row r="180" spans="1:7" x14ac:dyDescent="0.2">
      <c r="E180" s="216"/>
    </row>
    <row r="181" spans="1:7" x14ac:dyDescent="0.2">
      <c r="E181" s="216"/>
    </row>
    <row r="182" spans="1:7" x14ac:dyDescent="0.2">
      <c r="E182" s="216"/>
    </row>
    <row r="183" spans="1:7" x14ac:dyDescent="0.2">
      <c r="E183" s="216"/>
    </row>
    <row r="184" spans="1:7" x14ac:dyDescent="0.2">
      <c r="E184" s="216"/>
    </row>
    <row r="185" spans="1:7" x14ac:dyDescent="0.2">
      <c r="E185" s="216"/>
    </row>
    <row r="186" spans="1:7" x14ac:dyDescent="0.2">
      <c r="A186" s="269"/>
      <c r="B186" s="269"/>
    </row>
    <row r="187" spans="1:7" x14ac:dyDescent="0.2">
      <c r="A187" s="258"/>
      <c r="B187" s="258"/>
      <c r="C187" s="270"/>
      <c r="D187" s="270"/>
      <c r="E187" s="271"/>
      <c r="F187" s="270"/>
      <c r="G187" s="272"/>
    </row>
    <row r="188" spans="1:7" x14ac:dyDescent="0.2">
      <c r="A188" s="273"/>
      <c r="B188" s="273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  <row r="193" spans="1:7" x14ac:dyDescent="0.2">
      <c r="A193" s="258"/>
      <c r="B193" s="258"/>
      <c r="C193" s="258"/>
      <c r="D193" s="258"/>
      <c r="E193" s="274"/>
      <c r="F193" s="258"/>
      <c r="G193" s="258"/>
    </row>
    <row r="194" spans="1:7" x14ac:dyDescent="0.2">
      <c r="A194" s="258"/>
      <c r="B194" s="258"/>
      <c r="C194" s="258"/>
      <c r="D194" s="258"/>
      <c r="E194" s="274"/>
      <c r="F194" s="258"/>
      <c r="G194" s="258"/>
    </row>
    <row r="195" spans="1:7" x14ac:dyDescent="0.2">
      <c r="A195" s="258"/>
      <c r="B195" s="258"/>
      <c r="C195" s="258"/>
      <c r="D195" s="258"/>
      <c r="E195" s="274"/>
      <c r="F195" s="258"/>
      <c r="G195" s="258"/>
    </row>
    <row r="196" spans="1:7" x14ac:dyDescent="0.2">
      <c r="A196" s="258"/>
      <c r="B196" s="258"/>
      <c r="C196" s="258"/>
      <c r="D196" s="258"/>
      <c r="E196" s="274"/>
      <c r="F196" s="258"/>
      <c r="G196" s="258"/>
    </row>
    <row r="197" spans="1:7" x14ac:dyDescent="0.2">
      <c r="A197" s="258"/>
      <c r="B197" s="258"/>
      <c r="C197" s="258"/>
      <c r="D197" s="258"/>
      <c r="E197" s="274"/>
      <c r="F197" s="258"/>
      <c r="G197" s="258"/>
    </row>
    <row r="198" spans="1:7" x14ac:dyDescent="0.2">
      <c r="A198" s="258"/>
      <c r="B198" s="258"/>
      <c r="C198" s="258"/>
      <c r="D198" s="258"/>
      <c r="E198" s="274"/>
      <c r="F198" s="258"/>
      <c r="G198" s="258"/>
    </row>
    <row r="199" spans="1:7" x14ac:dyDescent="0.2">
      <c r="A199" s="258"/>
      <c r="B199" s="258"/>
      <c r="C199" s="258"/>
      <c r="D199" s="258"/>
      <c r="E199" s="274"/>
      <c r="F199" s="258"/>
      <c r="G199" s="258"/>
    </row>
    <row r="200" spans="1:7" x14ac:dyDescent="0.2">
      <c r="A200" s="258"/>
      <c r="B200" s="258"/>
      <c r="C200" s="258"/>
      <c r="D200" s="258"/>
      <c r="E200" s="274"/>
      <c r="F200" s="258"/>
      <c r="G200" s="258"/>
    </row>
  </sheetData>
  <mergeCells count="11">
    <mergeCell ref="C113:G113"/>
    <mergeCell ref="C107:G107"/>
    <mergeCell ref="C68:G68"/>
    <mergeCell ref="C29:G29"/>
    <mergeCell ref="A1:G1"/>
    <mergeCell ref="A3:B3"/>
    <mergeCell ref="A4:B4"/>
    <mergeCell ref="E4:G4"/>
    <mergeCell ref="C9:G9"/>
    <mergeCell ref="C12:G12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1"/>
  <sheetViews>
    <sheetView view="pageBreakPreview" zoomScale="60" zoomScaleNormal="100" workbookViewId="0">
      <selection activeCell="C12" sqref="C12:E12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91</v>
      </c>
      <c r="D2" s="81" t="s">
        <v>101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1 Rek'!E28</f>
        <v>0</v>
      </c>
      <c r="D15" s="133" t="str">
        <f>'SO 01 1 Rek'!A33</f>
        <v>Zařízení staveniště</v>
      </c>
      <c r="E15" s="134"/>
      <c r="F15" s="135"/>
      <c r="G15" s="132"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1 Rek'!F28</f>
        <v>0</v>
      </c>
      <c r="D16" s="85" t="str">
        <f>'SO 01 1 Rek'!A34</f>
        <v>Provoz investora</v>
      </c>
      <c r="E16" s="136"/>
      <c r="F16" s="137"/>
      <c r="G16" s="132">
        <f>'SO 01 1 Rek'!I34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1 Rek'!H28</f>
        <v>0</v>
      </c>
      <c r="D17" s="85" t="str">
        <f>'SO 01 1 Rek'!A35</f>
        <v>Kompletační činnost (IČD)</v>
      </c>
      <c r="E17" s="136"/>
      <c r="F17" s="137"/>
      <c r="G17" s="132">
        <f>'SO 01 1 Rek'!I35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1 Rek'!G28</f>
        <v>0</v>
      </c>
      <c r="D18" s="85" t="str">
        <f>'SO 01 1 Rek'!A36</f>
        <v>Rezerva rozpočtu</v>
      </c>
      <c r="E18" s="136"/>
      <c r="F18" s="137"/>
      <c r="G18" s="132">
        <f>'SO 01 1 Rek'!I36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1 Rek'!I28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01 1 Rek'!H37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BE51"/>
  <sheetViews>
    <sheetView view="pageBreakPreview" topLeftCell="A8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1971</v>
      </c>
      <c r="D2" s="81" t="s">
        <v>1998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8 Rek'!E14</f>
        <v>0</v>
      </c>
      <c r="D15" s="133" t="str">
        <f>'SO 01 8 Rek'!A19</f>
        <v>Zařízení staveniště</v>
      </c>
      <c r="E15" s="134"/>
      <c r="F15" s="135"/>
      <c r="G15" s="132">
        <f>'SO 01 8 Rek'!I19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8 Rek'!F14</f>
        <v>0</v>
      </c>
      <c r="D16" s="85" t="str">
        <f>'SO 01 8 Rek'!A20</f>
        <v>Provoz investora</v>
      </c>
      <c r="E16" s="136"/>
      <c r="F16" s="137"/>
      <c r="G16" s="132">
        <f>'SO 01 8 Rek'!I20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8 Rek'!H14</f>
        <v>0</v>
      </c>
      <c r="D17" s="85" t="str">
        <f>'SO 01 8 Rek'!A21</f>
        <v>Kompletační činnost (IČD)</v>
      </c>
      <c r="E17" s="136"/>
      <c r="F17" s="137"/>
      <c r="G17" s="132">
        <f>'SO 01 8 Rek'!I21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8 Rek'!G14</f>
        <v>0</v>
      </c>
      <c r="D18" s="85" t="str">
        <f>'SO 01 8 Rek'!A22</f>
        <v>Rezerva rozpočtu</v>
      </c>
      <c r="E18" s="136"/>
      <c r="F18" s="137"/>
      <c r="G18" s="132">
        <f>'SO 01 8 Rek'!I22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8 Rek'!I14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01 8 Rek'!H23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x14ac:dyDescent="0.2">
      <c r="A37" s="2"/>
      <c r="B37" s="405" t="s">
        <v>2164</v>
      </c>
      <c r="C37" s="405"/>
      <c r="D37" s="405"/>
      <c r="E37" s="405"/>
      <c r="F37" s="405"/>
      <c r="G37" s="405"/>
      <c r="H37" s="1" t="s">
        <v>0</v>
      </c>
    </row>
    <row r="38" spans="1:8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73.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scale="97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/>
  <dimension ref="A1:BE74"/>
  <sheetViews>
    <sheetView view="pageBreakPreview" zoomScale="60" zoomScaleNormal="100"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1971</v>
      </c>
      <c r="I1" s="175"/>
    </row>
    <row r="2" spans="1:57" ht="13.5" thickBot="1" x14ac:dyDescent="0.25">
      <c r="A2" s="413" t="s">
        <v>69</v>
      </c>
      <c r="B2" s="414"/>
      <c r="C2" s="176" t="s">
        <v>100</v>
      </c>
      <c r="D2" s="177"/>
      <c r="E2" s="178"/>
      <c r="F2" s="177"/>
      <c r="G2" s="415" t="s">
        <v>1998</v>
      </c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8 Pol'!B7</f>
        <v>1</v>
      </c>
      <c r="B7" s="50" t="str">
        <f>'SO 01 8 Pol'!C7</f>
        <v>ROZVADĚČE, včetně atypických zamykatelných skříní - skříně zapuštěné do líce stavební konstrukce, kovové ocelové žárově zinkované, barvené dle řešení polychromie dle části D.10 této projektové dokumentace, s dvířky opatřenými dřevěným obkladem v provedení shodném s obklady stavby</v>
      </c>
      <c r="D7" s="188"/>
      <c r="E7" s="276">
        <f>'SO 01 8 Pol'!BA34</f>
        <v>0</v>
      </c>
      <c r="F7" s="277">
        <f>'SO 01 8 Pol'!BB34</f>
        <v>0</v>
      </c>
      <c r="G7" s="277">
        <f>'SO 01 8 Pol'!BC34</f>
        <v>0</v>
      </c>
      <c r="H7" s="277">
        <f>'SO 01 8 Pol'!BD34</f>
        <v>0</v>
      </c>
      <c r="I7" s="278">
        <f>'SO 01 8 Pol'!BE34</f>
        <v>0</v>
      </c>
    </row>
    <row r="8" spans="1:57" s="111" customFormat="1" x14ac:dyDescent="0.2">
      <c r="A8" s="275" t="str">
        <f>'SO 01 8 Pol'!B35</f>
        <v>2</v>
      </c>
      <c r="B8" s="50" t="str">
        <f>'SO 01 8 Pol'!C35</f>
        <v>KABELY</v>
      </c>
      <c r="D8" s="188"/>
      <c r="E8" s="276">
        <f>'SO 01 8 Pol'!BA57</f>
        <v>0</v>
      </c>
      <c r="F8" s="277">
        <f>'SO 01 8 Pol'!BB57</f>
        <v>0</v>
      </c>
      <c r="G8" s="277">
        <f>'SO 01 8 Pol'!BC57</f>
        <v>0</v>
      </c>
      <c r="H8" s="277">
        <f>'SO 01 8 Pol'!BD57</f>
        <v>0</v>
      </c>
      <c r="I8" s="278">
        <f>'SO 01 8 Pol'!BE57</f>
        <v>0</v>
      </c>
    </row>
    <row r="9" spans="1:57" s="111" customFormat="1" x14ac:dyDescent="0.2">
      <c r="A9" s="275" t="str">
        <f>'SO 01 8 Pol'!B58</f>
        <v>3</v>
      </c>
      <c r="B9" s="50" t="str">
        <f>'SO 01 8 Pol'!C58</f>
        <v>KABELOVÉ TRASY</v>
      </c>
      <c r="D9" s="188"/>
      <c r="E9" s="276">
        <f>'SO 01 8 Pol'!BA73</f>
        <v>0</v>
      </c>
      <c r="F9" s="277">
        <f>'SO 01 8 Pol'!BB73</f>
        <v>0</v>
      </c>
      <c r="G9" s="277">
        <f>'SO 01 8 Pol'!BC73</f>
        <v>0</v>
      </c>
      <c r="H9" s="277">
        <f>'SO 01 8 Pol'!BD73</f>
        <v>0</v>
      </c>
      <c r="I9" s="278">
        <f>'SO 01 8 Pol'!BE73</f>
        <v>0</v>
      </c>
    </row>
    <row r="10" spans="1:57" s="111" customFormat="1" x14ac:dyDescent="0.2">
      <c r="A10" s="275" t="str">
        <f>'SO 01 8 Pol'!B74</f>
        <v>4</v>
      </c>
      <c r="B10" s="50" t="str">
        <f>'SO 01 8 Pol'!C74</f>
        <v>SVÍTIDLA</v>
      </c>
      <c r="D10" s="188"/>
      <c r="E10" s="276">
        <f>'SO 01 8 Pol'!BA97</f>
        <v>0</v>
      </c>
      <c r="F10" s="277">
        <f>'SO 01 8 Pol'!BB97</f>
        <v>0</v>
      </c>
      <c r="G10" s="277">
        <f>'SO 01 8 Pol'!BC97</f>
        <v>0</v>
      </c>
      <c r="H10" s="277">
        <f>'SO 01 8 Pol'!BD97</f>
        <v>0</v>
      </c>
      <c r="I10" s="278">
        <f>'SO 01 8 Pol'!BE97</f>
        <v>0</v>
      </c>
    </row>
    <row r="11" spans="1:57" s="111" customFormat="1" x14ac:dyDescent="0.2">
      <c r="A11" s="275" t="str">
        <f>'SO 01 8 Pol'!B98</f>
        <v>5</v>
      </c>
      <c r="B11" s="50" t="str">
        <f>'SO 01 8 Pol'!C98</f>
        <v>KONCOVÉ PRVKY</v>
      </c>
      <c r="D11" s="188"/>
      <c r="E11" s="276">
        <f>'SO 01 8 Pol'!BA120</f>
        <v>0</v>
      </c>
      <c r="F11" s="277">
        <f>'SO 01 8 Pol'!BB120</f>
        <v>0</v>
      </c>
      <c r="G11" s="277">
        <f>'SO 01 8 Pol'!BC120</f>
        <v>0</v>
      </c>
      <c r="H11" s="277">
        <f>'SO 01 8 Pol'!BD120</f>
        <v>0</v>
      </c>
      <c r="I11" s="278">
        <f>'SO 01 8 Pol'!BE120</f>
        <v>0</v>
      </c>
    </row>
    <row r="12" spans="1:57" s="111" customFormat="1" x14ac:dyDescent="0.2">
      <c r="A12" s="275" t="str">
        <f>'SO 01 8 Pol'!B121</f>
        <v>6</v>
      </c>
      <c r="B12" s="50" t="str">
        <f>'SO 01 8 Pol'!C121</f>
        <v>HROMOSVOD A UZEMNĚNÍ</v>
      </c>
      <c r="D12" s="188"/>
      <c r="E12" s="276">
        <f>'SO 01 8 Pol'!BA130</f>
        <v>0</v>
      </c>
      <c r="F12" s="277">
        <f>'SO 01 8 Pol'!BB130</f>
        <v>0</v>
      </c>
      <c r="G12" s="277">
        <f>'SO 01 8 Pol'!BC130</f>
        <v>0</v>
      </c>
      <c r="H12" s="277">
        <f>'SO 01 8 Pol'!BD130</f>
        <v>0</v>
      </c>
      <c r="I12" s="278">
        <f>'SO 01 8 Pol'!BE130</f>
        <v>0</v>
      </c>
    </row>
    <row r="13" spans="1:57" s="111" customFormat="1" ht="13.5" thickBot="1" x14ac:dyDescent="0.25">
      <c r="A13" s="275" t="str">
        <f>'SO 01 8 Pol'!B131</f>
        <v>7</v>
      </c>
      <c r="B13" s="50" t="str">
        <f>'SO 01 8 Pol'!C131</f>
        <v>OSTATNÍ</v>
      </c>
      <c r="D13" s="188"/>
      <c r="E13" s="276">
        <f>'SO 01 8 Pol'!BA140</f>
        <v>0</v>
      </c>
      <c r="F13" s="277">
        <f>'SO 01 8 Pol'!BB140</f>
        <v>0</v>
      </c>
      <c r="G13" s="277">
        <f>'SO 01 8 Pol'!BC140</f>
        <v>0</v>
      </c>
      <c r="H13" s="277">
        <f>'SO 01 8 Pol'!BD140</f>
        <v>0</v>
      </c>
      <c r="I13" s="278">
        <f>'SO 01 8 Pol'!BE140</f>
        <v>0</v>
      </c>
    </row>
    <row r="14" spans="1:57" s="6" customFormat="1" ht="13.5" thickBot="1" x14ac:dyDescent="0.25">
      <c r="A14" s="189"/>
      <c r="B14" s="190" t="s">
        <v>72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 x14ac:dyDescent="0.2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 x14ac:dyDescent="0.25">
      <c r="A16" s="180" t="s">
        <v>73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 x14ac:dyDescent="0.25"/>
    <row r="18" spans="1:53" x14ac:dyDescent="0.2">
      <c r="A18" s="146" t="s">
        <v>74</v>
      </c>
      <c r="B18" s="147"/>
      <c r="C18" s="147"/>
      <c r="D18" s="196"/>
      <c r="E18" s="197" t="s">
        <v>75</v>
      </c>
      <c r="F18" s="198" t="s">
        <v>7</v>
      </c>
      <c r="G18" s="199" t="s">
        <v>76</v>
      </c>
      <c r="H18" s="200"/>
      <c r="I18" s="201" t="s">
        <v>75</v>
      </c>
    </row>
    <row r="19" spans="1:53" x14ac:dyDescent="0.2">
      <c r="A19" s="140" t="s">
        <v>869</v>
      </c>
      <c r="B19" s="131"/>
      <c r="C19" s="131"/>
      <c r="D19" s="202"/>
      <c r="E19" s="203">
        <v>0</v>
      </c>
      <c r="F19" s="204">
        <v>0</v>
      </c>
      <c r="G19" s="205"/>
      <c r="H19" s="206"/>
      <c r="I19" s="207">
        <f>E19+F19*G19/100</f>
        <v>0</v>
      </c>
      <c r="BA19" s="1">
        <v>1</v>
      </c>
    </row>
    <row r="20" spans="1:53" x14ac:dyDescent="0.2">
      <c r="A20" s="140" t="s">
        <v>870</v>
      </c>
      <c r="B20" s="131"/>
      <c r="C20" s="131"/>
      <c r="D20" s="202"/>
      <c r="E20" s="203">
        <v>0</v>
      </c>
      <c r="F20" s="204">
        <v>0</v>
      </c>
      <c r="G20" s="205"/>
      <c r="H20" s="206"/>
      <c r="I20" s="207">
        <f>E20+F20*G20/100</f>
        <v>0</v>
      </c>
      <c r="BA20" s="1">
        <v>1</v>
      </c>
    </row>
    <row r="21" spans="1:53" x14ac:dyDescent="0.2">
      <c r="A21" s="140" t="s">
        <v>871</v>
      </c>
      <c r="B21" s="131"/>
      <c r="C21" s="131"/>
      <c r="D21" s="202"/>
      <c r="E21" s="203">
        <v>0</v>
      </c>
      <c r="F21" s="204">
        <v>0</v>
      </c>
      <c r="G21" s="205"/>
      <c r="H21" s="206"/>
      <c r="I21" s="207">
        <f>E21+F21*G21/100</f>
        <v>0</v>
      </c>
      <c r="BA21" s="1">
        <v>2</v>
      </c>
    </row>
    <row r="22" spans="1:53" x14ac:dyDescent="0.2">
      <c r="A22" s="140" t="s">
        <v>872</v>
      </c>
      <c r="B22" s="131"/>
      <c r="C22" s="131"/>
      <c r="D22" s="202"/>
      <c r="E22" s="203">
        <v>0</v>
      </c>
      <c r="F22" s="204">
        <v>0</v>
      </c>
      <c r="G22" s="205"/>
      <c r="H22" s="206"/>
      <c r="I22" s="207">
        <f>E22+F22*G22/100</f>
        <v>0</v>
      </c>
      <c r="BA22" s="1">
        <v>2</v>
      </c>
    </row>
    <row r="23" spans="1:53" ht="13.5" thickBot="1" x14ac:dyDescent="0.25">
      <c r="A23" s="208"/>
      <c r="B23" s="209" t="s">
        <v>77</v>
      </c>
      <c r="C23" s="210"/>
      <c r="D23" s="211"/>
      <c r="E23" s="212"/>
      <c r="F23" s="213"/>
      <c r="G23" s="213"/>
      <c r="H23" s="418">
        <f>SUM(I19:I22)</f>
        <v>0</v>
      </c>
      <c r="I23" s="419"/>
    </row>
    <row r="25" spans="1:53" x14ac:dyDescent="0.2">
      <c r="B25" s="6"/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CB213"/>
  <sheetViews>
    <sheetView showGridLines="0" showZeros="0" view="pageBreakPreview" topLeftCell="A52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40.5" customHeight="1" thickBot="1" x14ac:dyDescent="0.25">
      <c r="A2" s="447" t="s">
        <v>2740</v>
      </c>
      <c r="B2" s="447"/>
      <c r="C2" s="447"/>
      <c r="D2" s="447"/>
      <c r="E2" s="447"/>
      <c r="F2" s="447"/>
      <c r="G2" s="447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01 8 Rek'!H1</f>
        <v>8</v>
      </c>
      <c r="G3" s="223"/>
    </row>
    <row r="4" spans="1:80" ht="13.5" thickBot="1" x14ac:dyDescent="0.25">
      <c r="A4" s="436" t="s">
        <v>69</v>
      </c>
      <c r="B4" s="414"/>
      <c r="C4" s="176" t="s">
        <v>100</v>
      </c>
      <c r="D4" s="224"/>
      <c r="E4" s="437" t="str">
        <f>'SO 01 8 Rek'!G2</f>
        <v>Silnoproud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2723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ht="57" customHeight="1" x14ac:dyDescent="0.2">
      <c r="A7" s="233" t="s">
        <v>90</v>
      </c>
      <c r="B7" s="234" t="s">
        <v>91</v>
      </c>
      <c r="C7" s="451" t="s">
        <v>2741</v>
      </c>
      <c r="D7" s="452"/>
      <c r="E7" s="452"/>
      <c r="F7" s="452"/>
      <c r="G7" s="453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1636</v>
      </c>
      <c r="C8" s="246" t="s">
        <v>2000</v>
      </c>
      <c r="D8" s="247" t="s">
        <v>1835</v>
      </c>
      <c r="E8" s="248">
        <v>1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/>
      <c r="K8" s="251">
        <f>E8*J8</f>
        <v>0</v>
      </c>
      <c r="O8" s="243">
        <v>2</v>
      </c>
      <c r="AA8" s="216">
        <v>12</v>
      </c>
      <c r="AB8" s="216">
        <v>0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12</v>
      </c>
      <c r="CB8" s="243">
        <v>0</v>
      </c>
    </row>
    <row r="9" spans="1:80" ht="12.75" customHeight="1" x14ac:dyDescent="0.2">
      <c r="A9" s="252"/>
      <c r="B9" s="253"/>
      <c r="C9" s="448" t="s">
        <v>2742</v>
      </c>
      <c r="D9" s="449"/>
      <c r="E9" s="449"/>
      <c r="F9" s="449"/>
      <c r="G9" s="450"/>
      <c r="I9" s="254"/>
      <c r="K9" s="254"/>
      <c r="L9" s="310"/>
      <c r="O9" s="243">
        <v>3</v>
      </c>
    </row>
    <row r="10" spans="1:80" x14ac:dyDescent="0.2">
      <c r="A10" s="252"/>
      <c r="B10" s="253"/>
      <c r="C10" s="448"/>
      <c r="D10" s="449"/>
      <c r="E10" s="449"/>
      <c r="F10" s="449"/>
      <c r="G10" s="450"/>
      <c r="I10" s="254"/>
      <c r="K10" s="254"/>
      <c r="L10" s="310"/>
      <c r="O10" s="243">
        <v>3</v>
      </c>
    </row>
    <row r="11" spans="1:80" x14ac:dyDescent="0.2">
      <c r="A11" s="252"/>
      <c r="B11" s="253"/>
      <c r="C11" s="420" t="s">
        <v>2001</v>
      </c>
      <c r="D11" s="421"/>
      <c r="E11" s="421"/>
      <c r="F11" s="421"/>
      <c r="G11" s="422"/>
      <c r="I11" s="254"/>
      <c r="K11" s="254"/>
      <c r="L11" s="310" t="s">
        <v>2001</v>
      </c>
      <c r="O11" s="243">
        <v>3</v>
      </c>
    </row>
    <row r="12" spans="1:80" x14ac:dyDescent="0.2">
      <c r="A12" s="252"/>
      <c r="B12" s="253"/>
      <c r="C12" s="420" t="s">
        <v>2002</v>
      </c>
      <c r="D12" s="421"/>
      <c r="E12" s="421"/>
      <c r="F12" s="421"/>
      <c r="G12" s="422"/>
      <c r="I12" s="254"/>
      <c r="K12" s="254"/>
      <c r="L12" s="310" t="s">
        <v>2002</v>
      </c>
      <c r="O12" s="243">
        <v>3</v>
      </c>
    </row>
    <row r="13" spans="1:80" x14ac:dyDescent="0.2">
      <c r="A13" s="244">
        <v>2</v>
      </c>
      <c r="B13" s="245" t="s">
        <v>1860</v>
      </c>
      <c r="C13" s="246" t="s">
        <v>2003</v>
      </c>
      <c r="D13" s="247" t="s">
        <v>1835</v>
      </c>
      <c r="E13" s="248">
        <v>1</v>
      </c>
      <c r="F13" s="248">
        <v>0</v>
      </c>
      <c r="G13" s="249">
        <f>E13*F13</f>
        <v>0</v>
      </c>
      <c r="H13" s="250">
        <v>0</v>
      </c>
      <c r="I13" s="251">
        <f>E13*H13</f>
        <v>0</v>
      </c>
      <c r="J13" s="250"/>
      <c r="K13" s="251">
        <f>E13*J13</f>
        <v>0</v>
      </c>
      <c r="O13" s="243">
        <v>2</v>
      </c>
      <c r="AA13" s="216">
        <v>12</v>
      </c>
      <c r="AB13" s="216">
        <v>0</v>
      </c>
      <c r="AC13" s="216">
        <v>2</v>
      </c>
      <c r="AZ13" s="216">
        <v>1</v>
      </c>
      <c r="BA13" s="216">
        <f>IF(AZ13=1,G13,0)</f>
        <v>0</v>
      </c>
      <c r="BB13" s="216">
        <f>IF(AZ13=2,G13,0)</f>
        <v>0</v>
      </c>
      <c r="BC13" s="216">
        <f>IF(AZ13=3,G13,0)</f>
        <v>0</v>
      </c>
      <c r="BD13" s="216">
        <f>IF(AZ13=4,G13,0)</f>
        <v>0</v>
      </c>
      <c r="BE13" s="216">
        <f>IF(AZ13=5,G13,0)</f>
        <v>0</v>
      </c>
      <c r="CA13" s="243">
        <v>12</v>
      </c>
      <c r="CB13" s="243">
        <v>0</v>
      </c>
    </row>
    <row r="14" spans="1:80" x14ac:dyDescent="0.2">
      <c r="A14" s="252"/>
      <c r="B14" s="253"/>
      <c r="C14" s="420" t="s">
        <v>2004</v>
      </c>
      <c r="D14" s="421"/>
      <c r="E14" s="421"/>
      <c r="F14" s="421"/>
      <c r="G14" s="422"/>
      <c r="I14" s="254"/>
      <c r="K14" s="254"/>
      <c r="L14" s="310" t="s">
        <v>2004</v>
      </c>
      <c r="O14" s="243">
        <v>3</v>
      </c>
    </row>
    <row r="15" spans="1:80" ht="22.5" x14ac:dyDescent="0.2">
      <c r="A15" s="252"/>
      <c r="B15" s="253"/>
      <c r="C15" s="420" t="s">
        <v>2005</v>
      </c>
      <c r="D15" s="421"/>
      <c r="E15" s="421"/>
      <c r="F15" s="421"/>
      <c r="G15" s="422"/>
      <c r="I15" s="254"/>
      <c r="K15" s="254"/>
      <c r="L15" s="310" t="s">
        <v>2005</v>
      </c>
      <c r="O15" s="243">
        <v>3</v>
      </c>
    </row>
    <row r="16" spans="1:80" x14ac:dyDescent="0.2">
      <c r="A16" s="244">
        <v>3</v>
      </c>
      <c r="B16" s="245" t="s">
        <v>1862</v>
      </c>
      <c r="C16" s="246" t="s">
        <v>2006</v>
      </c>
      <c r="D16" s="247" t="s">
        <v>1835</v>
      </c>
      <c r="E16" s="248">
        <v>1</v>
      </c>
      <c r="F16" s="248">
        <v>0</v>
      </c>
      <c r="G16" s="249">
        <f>E16*F16</f>
        <v>0</v>
      </c>
      <c r="H16" s="250">
        <v>0</v>
      </c>
      <c r="I16" s="251">
        <f>E16*H16</f>
        <v>0</v>
      </c>
      <c r="J16" s="250"/>
      <c r="K16" s="251">
        <f>E16*J16</f>
        <v>0</v>
      </c>
      <c r="O16" s="243">
        <v>2</v>
      </c>
      <c r="AA16" s="216">
        <v>12</v>
      </c>
      <c r="AB16" s="216">
        <v>0</v>
      </c>
      <c r="AC16" s="216">
        <v>3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12</v>
      </c>
      <c r="CB16" s="243">
        <v>0</v>
      </c>
    </row>
    <row r="17" spans="1:80" x14ac:dyDescent="0.2">
      <c r="A17" s="252"/>
      <c r="B17" s="253"/>
      <c r="C17" s="420" t="s">
        <v>2004</v>
      </c>
      <c r="D17" s="421"/>
      <c r="E17" s="421"/>
      <c r="F17" s="421"/>
      <c r="G17" s="422"/>
      <c r="I17" s="254"/>
      <c r="K17" s="254"/>
      <c r="L17" s="310" t="s">
        <v>2004</v>
      </c>
      <c r="O17" s="243">
        <v>3</v>
      </c>
    </row>
    <row r="18" spans="1:80" ht="22.5" x14ac:dyDescent="0.2">
      <c r="A18" s="252"/>
      <c r="B18" s="253"/>
      <c r="C18" s="420" t="s">
        <v>2005</v>
      </c>
      <c r="D18" s="421"/>
      <c r="E18" s="421"/>
      <c r="F18" s="421"/>
      <c r="G18" s="422"/>
      <c r="I18" s="254"/>
      <c r="K18" s="254"/>
      <c r="L18" s="310" t="s">
        <v>2005</v>
      </c>
      <c r="O18" s="243">
        <v>3</v>
      </c>
    </row>
    <row r="19" spans="1:80" x14ac:dyDescent="0.2">
      <c r="A19" s="244">
        <v>4</v>
      </c>
      <c r="B19" s="245" t="s">
        <v>1865</v>
      </c>
      <c r="C19" s="246" t="s">
        <v>2007</v>
      </c>
      <c r="D19" s="247" t="s">
        <v>1835</v>
      </c>
      <c r="E19" s="248">
        <v>1</v>
      </c>
      <c r="F19" s="248">
        <v>0</v>
      </c>
      <c r="G19" s="249">
        <f>E19*F19</f>
        <v>0</v>
      </c>
      <c r="H19" s="250">
        <v>0</v>
      </c>
      <c r="I19" s="251">
        <f>E19*H19</f>
        <v>0</v>
      </c>
      <c r="J19" s="250"/>
      <c r="K19" s="251">
        <f>E19*J19</f>
        <v>0</v>
      </c>
      <c r="O19" s="243">
        <v>2</v>
      </c>
      <c r="AA19" s="216">
        <v>12</v>
      </c>
      <c r="AB19" s="216">
        <v>0</v>
      </c>
      <c r="AC19" s="216">
        <v>4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12</v>
      </c>
      <c r="CB19" s="243">
        <v>0</v>
      </c>
    </row>
    <row r="20" spans="1:80" x14ac:dyDescent="0.2">
      <c r="A20" s="252"/>
      <c r="B20" s="253"/>
      <c r="C20" s="420" t="s">
        <v>2004</v>
      </c>
      <c r="D20" s="421"/>
      <c r="E20" s="421"/>
      <c r="F20" s="421"/>
      <c r="G20" s="422"/>
      <c r="I20" s="254"/>
      <c r="K20" s="254"/>
      <c r="L20" s="310" t="s">
        <v>2004</v>
      </c>
      <c r="O20" s="243">
        <v>3</v>
      </c>
    </row>
    <row r="21" spans="1:80" ht="22.5" x14ac:dyDescent="0.2">
      <c r="A21" s="252"/>
      <c r="B21" s="253"/>
      <c r="C21" s="420" t="s">
        <v>2005</v>
      </c>
      <c r="D21" s="421"/>
      <c r="E21" s="421"/>
      <c r="F21" s="421"/>
      <c r="G21" s="422"/>
      <c r="I21" s="254"/>
      <c r="K21" s="254"/>
      <c r="L21" s="310" t="s">
        <v>2005</v>
      </c>
      <c r="O21" s="243">
        <v>3</v>
      </c>
    </row>
    <row r="22" spans="1:80" x14ac:dyDescent="0.2">
      <c r="A22" s="244">
        <v>5</v>
      </c>
      <c r="B22" s="245" t="s">
        <v>1867</v>
      </c>
      <c r="C22" s="246" t="s">
        <v>2008</v>
      </c>
      <c r="D22" s="247" t="s">
        <v>1835</v>
      </c>
      <c r="E22" s="248">
        <v>1</v>
      </c>
      <c r="F22" s="248">
        <v>0</v>
      </c>
      <c r="G22" s="249">
        <f>E22*F22</f>
        <v>0</v>
      </c>
      <c r="H22" s="250">
        <v>0</v>
      </c>
      <c r="I22" s="251">
        <f>E22*H22</f>
        <v>0</v>
      </c>
      <c r="J22" s="250"/>
      <c r="K22" s="251">
        <f>E22*J22</f>
        <v>0</v>
      </c>
      <c r="O22" s="243">
        <v>2</v>
      </c>
      <c r="AA22" s="216">
        <v>12</v>
      </c>
      <c r="AB22" s="216">
        <v>0</v>
      </c>
      <c r="AC22" s="216">
        <v>5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12</v>
      </c>
      <c r="CB22" s="243">
        <v>0</v>
      </c>
    </row>
    <row r="23" spans="1:80" x14ac:dyDescent="0.2">
      <c r="A23" s="252"/>
      <c r="B23" s="253"/>
      <c r="C23" s="420" t="s">
        <v>2004</v>
      </c>
      <c r="D23" s="421"/>
      <c r="E23" s="421"/>
      <c r="F23" s="421"/>
      <c r="G23" s="422"/>
      <c r="I23" s="254"/>
      <c r="K23" s="254"/>
      <c r="L23" s="310" t="s">
        <v>2004</v>
      </c>
      <c r="O23" s="243">
        <v>3</v>
      </c>
    </row>
    <row r="24" spans="1:80" ht="22.5" x14ac:dyDescent="0.2">
      <c r="A24" s="252"/>
      <c r="B24" s="253"/>
      <c r="C24" s="420" t="s">
        <v>2005</v>
      </c>
      <c r="D24" s="421"/>
      <c r="E24" s="421"/>
      <c r="F24" s="421"/>
      <c r="G24" s="422"/>
      <c r="I24" s="254"/>
      <c r="K24" s="254"/>
      <c r="L24" s="310" t="s">
        <v>2005</v>
      </c>
      <c r="O24" s="243">
        <v>3</v>
      </c>
    </row>
    <row r="25" spans="1:80" x14ac:dyDescent="0.2">
      <c r="A25" s="244">
        <v>6</v>
      </c>
      <c r="B25" s="245" t="s">
        <v>1869</v>
      </c>
      <c r="C25" s="246" t="s">
        <v>2009</v>
      </c>
      <c r="D25" s="247" t="s">
        <v>1835</v>
      </c>
      <c r="E25" s="248">
        <v>1</v>
      </c>
      <c r="F25" s="248">
        <v>0</v>
      </c>
      <c r="G25" s="249">
        <f>E25*F25</f>
        <v>0</v>
      </c>
      <c r="H25" s="250">
        <v>0</v>
      </c>
      <c r="I25" s="251">
        <f>E25*H25</f>
        <v>0</v>
      </c>
      <c r="J25" s="250"/>
      <c r="K25" s="251">
        <f>E25*J25</f>
        <v>0</v>
      </c>
      <c r="O25" s="243">
        <v>2</v>
      </c>
      <c r="AA25" s="216">
        <v>12</v>
      </c>
      <c r="AB25" s="216">
        <v>0</v>
      </c>
      <c r="AC25" s="216">
        <v>6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43">
        <v>12</v>
      </c>
      <c r="CB25" s="243">
        <v>0</v>
      </c>
    </row>
    <row r="26" spans="1:80" x14ac:dyDescent="0.2">
      <c r="A26" s="252"/>
      <c r="B26" s="253"/>
      <c r="C26" s="420" t="s">
        <v>2004</v>
      </c>
      <c r="D26" s="421"/>
      <c r="E26" s="421"/>
      <c r="F26" s="421"/>
      <c r="G26" s="422"/>
      <c r="I26" s="254"/>
      <c r="K26" s="254"/>
      <c r="L26" s="310" t="s">
        <v>2004</v>
      </c>
      <c r="O26" s="243">
        <v>3</v>
      </c>
    </row>
    <row r="27" spans="1:80" ht="22.5" x14ac:dyDescent="0.2">
      <c r="A27" s="252"/>
      <c r="B27" s="253"/>
      <c r="C27" s="420" t="s">
        <v>2005</v>
      </c>
      <c r="D27" s="421"/>
      <c r="E27" s="421"/>
      <c r="F27" s="421"/>
      <c r="G27" s="422"/>
      <c r="I27" s="254"/>
      <c r="K27" s="254"/>
      <c r="L27" s="310" t="s">
        <v>2005</v>
      </c>
      <c r="O27" s="243">
        <v>3</v>
      </c>
    </row>
    <row r="28" spans="1:80" x14ac:dyDescent="0.2">
      <c r="A28" s="244">
        <v>7</v>
      </c>
      <c r="B28" s="245" t="s">
        <v>1871</v>
      </c>
      <c r="C28" s="246" t="s">
        <v>2010</v>
      </c>
      <c r="D28" s="247" t="s">
        <v>1835</v>
      </c>
      <c r="E28" s="248">
        <v>1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/>
      <c r="K28" s="251">
        <f>E28*J28</f>
        <v>0</v>
      </c>
      <c r="O28" s="243">
        <v>2</v>
      </c>
      <c r="AA28" s="216">
        <v>12</v>
      </c>
      <c r="AB28" s="216">
        <v>0</v>
      </c>
      <c r="AC28" s="216">
        <v>7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12</v>
      </c>
      <c r="CB28" s="243">
        <v>0</v>
      </c>
    </row>
    <row r="29" spans="1:80" x14ac:dyDescent="0.2">
      <c r="A29" s="252"/>
      <c r="B29" s="253"/>
      <c r="C29" s="420" t="s">
        <v>2004</v>
      </c>
      <c r="D29" s="421"/>
      <c r="E29" s="421"/>
      <c r="F29" s="421"/>
      <c r="G29" s="422"/>
      <c r="I29" s="254"/>
      <c r="K29" s="254"/>
      <c r="L29" s="310" t="s">
        <v>2004</v>
      </c>
      <c r="O29" s="243">
        <v>3</v>
      </c>
    </row>
    <row r="30" spans="1:80" ht="22.5" x14ac:dyDescent="0.2">
      <c r="A30" s="252"/>
      <c r="B30" s="253"/>
      <c r="C30" s="420" t="s">
        <v>2005</v>
      </c>
      <c r="D30" s="421"/>
      <c r="E30" s="421"/>
      <c r="F30" s="421"/>
      <c r="G30" s="422"/>
      <c r="I30" s="254"/>
      <c r="K30" s="254"/>
      <c r="L30" s="310" t="s">
        <v>2005</v>
      </c>
      <c r="O30" s="243">
        <v>3</v>
      </c>
    </row>
    <row r="31" spans="1:80" x14ac:dyDescent="0.2">
      <c r="A31" s="244">
        <v>8</v>
      </c>
      <c r="B31" s="245" t="s">
        <v>1873</v>
      </c>
      <c r="C31" s="246" t="s">
        <v>2011</v>
      </c>
      <c r="D31" s="247" t="s">
        <v>1835</v>
      </c>
      <c r="E31" s="248">
        <v>1</v>
      </c>
      <c r="F31" s="248">
        <v>0</v>
      </c>
      <c r="G31" s="249">
        <f>E31*F31</f>
        <v>0</v>
      </c>
      <c r="H31" s="250">
        <v>0</v>
      </c>
      <c r="I31" s="251">
        <f>E31*H31</f>
        <v>0</v>
      </c>
      <c r="J31" s="250"/>
      <c r="K31" s="251">
        <f>E31*J31</f>
        <v>0</v>
      </c>
      <c r="O31" s="243">
        <v>2</v>
      </c>
      <c r="AA31" s="216">
        <v>12</v>
      </c>
      <c r="AB31" s="216">
        <v>0</v>
      </c>
      <c r="AC31" s="216">
        <v>8</v>
      </c>
      <c r="AZ31" s="216">
        <v>1</v>
      </c>
      <c r="BA31" s="216">
        <f>IF(AZ31=1,G31,0)</f>
        <v>0</v>
      </c>
      <c r="BB31" s="216">
        <f>IF(AZ31=2,G31,0)</f>
        <v>0</v>
      </c>
      <c r="BC31" s="216">
        <f>IF(AZ31=3,G31,0)</f>
        <v>0</v>
      </c>
      <c r="BD31" s="216">
        <f>IF(AZ31=4,G31,0)</f>
        <v>0</v>
      </c>
      <c r="BE31" s="216">
        <f>IF(AZ31=5,G31,0)</f>
        <v>0</v>
      </c>
      <c r="CA31" s="243">
        <v>12</v>
      </c>
      <c r="CB31" s="243">
        <v>0</v>
      </c>
    </row>
    <row r="32" spans="1:80" x14ac:dyDescent="0.2">
      <c r="A32" s="252"/>
      <c r="B32" s="253"/>
      <c r="C32" s="420" t="s">
        <v>2004</v>
      </c>
      <c r="D32" s="421"/>
      <c r="E32" s="421"/>
      <c r="F32" s="421"/>
      <c r="G32" s="422"/>
      <c r="I32" s="254"/>
      <c r="K32" s="254"/>
      <c r="L32" s="310" t="s">
        <v>2004</v>
      </c>
      <c r="O32" s="243">
        <v>3</v>
      </c>
    </row>
    <row r="33" spans="1:80" ht="22.5" x14ac:dyDescent="0.2">
      <c r="A33" s="252"/>
      <c r="B33" s="253"/>
      <c r="C33" s="420" t="s">
        <v>2005</v>
      </c>
      <c r="D33" s="421"/>
      <c r="E33" s="421"/>
      <c r="F33" s="421"/>
      <c r="G33" s="422"/>
      <c r="I33" s="254"/>
      <c r="K33" s="254"/>
      <c r="L33" s="310" t="s">
        <v>2005</v>
      </c>
      <c r="O33" s="243">
        <v>3</v>
      </c>
    </row>
    <row r="34" spans="1:80" x14ac:dyDescent="0.2">
      <c r="A34" s="259"/>
      <c r="B34" s="260" t="s">
        <v>94</v>
      </c>
      <c r="C34" s="261" t="s">
        <v>1999</v>
      </c>
      <c r="D34" s="262"/>
      <c r="E34" s="263"/>
      <c r="F34" s="264"/>
      <c r="G34" s="265">
        <f>SUM(G7:G33)</f>
        <v>0</v>
      </c>
      <c r="H34" s="266"/>
      <c r="I34" s="267">
        <f>SUM(I7:I33)</f>
        <v>0</v>
      </c>
      <c r="J34" s="266"/>
      <c r="K34" s="267">
        <f>SUM(K7:K33)</f>
        <v>0</v>
      </c>
      <c r="O34" s="243">
        <v>4</v>
      </c>
      <c r="BA34" s="268">
        <f>SUM(BA7:BA33)</f>
        <v>0</v>
      </c>
      <c r="BB34" s="268">
        <f>SUM(BB7:BB33)</f>
        <v>0</v>
      </c>
      <c r="BC34" s="268">
        <f>SUM(BC7:BC33)</f>
        <v>0</v>
      </c>
      <c r="BD34" s="268">
        <f>SUM(BD7:BD33)</f>
        <v>0</v>
      </c>
      <c r="BE34" s="268">
        <f>SUM(BE7:BE33)</f>
        <v>0</v>
      </c>
    </row>
    <row r="35" spans="1:80" x14ac:dyDescent="0.2">
      <c r="A35" s="233" t="s">
        <v>90</v>
      </c>
      <c r="B35" s="234" t="s">
        <v>159</v>
      </c>
      <c r="C35" s="235" t="s">
        <v>2012</v>
      </c>
      <c r="D35" s="236"/>
      <c r="E35" s="237"/>
      <c r="F35" s="237"/>
      <c r="G35" s="238"/>
      <c r="H35" s="239"/>
      <c r="I35" s="240"/>
      <c r="J35" s="241"/>
      <c r="K35" s="242"/>
      <c r="O35" s="243">
        <v>1</v>
      </c>
    </row>
    <row r="36" spans="1:80" x14ac:dyDescent="0.2">
      <c r="A36" s="244">
        <v>9</v>
      </c>
      <c r="B36" s="245" t="s">
        <v>1769</v>
      </c>
      <c r="C36" s="246" t="s">
        <v>2014</v>
      </c>
      <c r="D36" s="247" t="s">
        <v>164</v>
      </c>
      <c r="E36" s="248">
        <v>15</v>
      </c>
      <c r="F36" s="248">
        <v>0</v>
      </c>
      <c r="G36" s="249">
        <f t="shared" ref="G36:G56" si="0">E36*F36</f>
        <v>0</v>
      </c>
      <c r="H36" s="250">
        <v>0</v>
      </c>
      <c r="I36" s="251">
        <f t="shared" ref="I36:I56" si="1">E36*H36</f>
        <v>0</v>
      </c>
      <c r="J36" s="250"/>
      <c r="K36" s="251">
        <f t="shared" ref="K36:K56" si="2">E36*J36</f>
        <v>0</v>
      </c>
      <c r="O36" s="243">
        <v>2</v>
      </c>
      <c r="AA36" s="216">
        <v>12</v>
      </c>
      <c r="AB36" s="216">
        <v>0</v>
      </c>
      <c r="AC36" s="216">
        <v>9</v>
      </c>
      <c r="AZ36" s="216">
        <v>1</v>
      </c>
      <c r="BA36" s="216">
        <f t="shared" ref="BA36:BA56" si="3">IF(AZ36=1,G36,0)</f>
        <v>0</v>
      </c>
      <c r="BB36" s="216">
        <f t="shared" ref="BB36:BB56" si="4">IF(AZ36=2,G36,0)</f>
        <v>0</v>
      </c>
      <c r="BC36" s="216">
        <f t="shared" ref="BC36:BC56" si="5">IF(AZ36=3,G36,0)</f>
        <v>0</v>
      </c>
      <c r="BD36" s="216">
        <f t="shared" ref="BD36:BD56" si="6">IF(AZ36=4,G36,0)</f>
        <v>0</v>
      </c>
      <c r="BE36" s="216">
        <f t="shared" ref="BE36:BE56" si="7">IF(AZ36=5,G36,0)</f>
        <v>0</v>
      </c>
      <c r="CA36" s="243">
        <v>12</v>
      </c>
      <c r="CB36" s="243">
        <v>0</v>
      </c>
    </row>
    <row r="37" spans="1:80" x14ac:dyDescent="0.2">
      <c r="A37" s="244">
        <v>10</v>
      </c>
      <c r="B37" s="245" t="s">
        <v>2015</v>
      </c>
      <c r="C37" s="246" t="s">
        <v>2016</v>
      </c>
      <c r="D37" s="247" t="s">
        <v>164</v>
      </c>
      <c r="E37" s="248">
        <v>60</v>
      </c>
      <c r="F37" s="248">
        <v>0</v>
      </c>
      <c r="G37" s="249">
        <f t="shared" si="0"/>
        <v>0</v>
      </c>
      <c r="H37" s="250">
        <v>0</v>
      </c>
      <c r="I37" s="251">
        <f t="shared" si="1"/>
        <v>0</v>
      </c>
      <c r="J37" s="250"/>
      <c r="K37" s="251">
        <f t="shared" si="2"/>
        <v>0</v>
      </c>
      <c r="O37" s="243">
        <v>2</v>
      </c>
      <c r="AA37" s="216">
        <v>12</v>
      </c>
      <c r="AB37" s="216">
        <v>0</v>
      </c>
      <c r="AC37" s="216">
        <v>10</v>
      </c>
      <c r="AZ37" s="216">
        <v>1</v>
      </c>
      <c r="BA37" s="216">
        <f t="shared" si="3"/>
        <v>0</v>
      </c>
      <c r="BB37" s="216">
        <f t="shared" si="4"/>
        <v>0</v>
      </c>
      <c r="BC37" s="216">
        <f t="shared" si="5"/>
        <v>0</v>
      </c>
      <c r="BD37" s="216">
        <f t="shared" si="6"/>
        <v>0</v>
      </c>
      <c r="BE37" s="216">
        <f t="shared" si="7"/>
        <v>0</v>
      </c>
      <c r="CA37" s="243">
        <v>12</v>
      </c>
      <c r="CB37" s="243">
        <v>0</v>
      </c>
    </row>
    <row r="38" spans="1:80" x14ac:dyDescent="0.2">
      <c r="A38" s="244">
        <v>11</v>
      </c>
      <c r="B38" s="245" t="s">
        <v>2017</v>
      </c>
      <c r="C38" s="246" t="s">
        <v>2018</v>
      </c>
      <c r="D38" s="247" t="s">
        <v>164</v>
      </c>
      <c r="E38" s="248">
        <v>5</v>
      </c>
      <c r="F38" s="248">
        <v>0</v>
      </c>
      <c r="G38" s="249">
        <f t="shared" si="0"/>
        <v>0</v>
      </c>
      <c r="H38" s="250">
        <v>0</v>
      </c>
      <c r="I38" s="251">
        <f t="shared" si="1"/>
        <v>0</v>
      </c>
      <c r="J38" s="250"/>
      <c r="K38" s="251">
        <f t="shared" si="2"/>
        <v>0</v>
      </c>
      <c r="O38" s="243">
        <v>2</v>
      </c>
      <c r="AA38" s="216">
        <v>12</v>
      </c>
      <c r="AB38" s="216">
        <v>0</v>
      </c>
      <c r="AC38" s="216">
        <v>11</v>
      </c>
      <c r="AZ38" s="216">
        <v>1</v>
      </c>
      <c r="BA38" s="216">
        <f t="shared" si="3"/>
        <v>0</v>
      </c>
      <c r="BB38" s="216">
        <f t="shared" si="4"/>
        <v>0</v>
      </c>
      <c r="BC38" s="216">
        <f t="shared" si="5"/>
        <v>0</v>
      </c>
      <c r="BD38" s="216">
        <f t="shared" si="6"/>
        <v>0</v>
      </c>
      <c r="BE38" s="216">
        <f t="shared" si="7"/>
        <v>0</v>
      </c>
      <c r="CA38" s="243">
        <v>12</v>
      </c>
      <c r="CB38" s="243">
        <v>0</v>
      </c>
    </row>
    <row r="39" spans="1:80" x14ac:dyDescent="0.2">
      <c r="A39" s="244">
        <v>12</v>
      </c>
      <c r="B39" s="245" t="s">
        <v>1820</v>
      </c>
      <c r="C39" s="246" t="s">
        <v>2019</v>
      </c>
      <c r="D39" s="247" t="s">
        <v>164</v>
      </c>
      <c r="E39" s="248">
        <v>150</v>
      </c>
      <c r="F39" s="248">
        <v>0</v>
      </c>
      <c r="G39" s="249">
        <f t="shared" si="0"/>
        <v>0</v>
      </c>
      <c r="H39" s="250">
        <v>0</v>
      </c>
      <c r="I39" s="251">
        <f t="shared" si="1"/>
        <v>0</v>
      </c>
      <c r="J39" s="250"/>
      <c r="K39" s="251">
        <f t="shared" si="2"/>
        <v>0</v>
      </c>
      <c r="O39" s="243">
        <v>2</v>
      </c>
      <c r="AA39" s="216">
        <v>12</v>
      </c>
      <c r="AB39" s="216">
        <v>0</v>
      </c>
      <c r="AC39" s="216">
        <v>12</v>
      </c>
      <c r="AZ39" s="216">
        <v>1</v>
      </c>
      <c r="BA39" s="216">
        <f t="shared" si="3"/>
        <v>0</v>
      </c>
      <c r="BB39" s="216">
        <f t="shared" si="4"/>
        <v>0</v>
      </c>
      <c r="BC39" s="216">
        <f t="shared" si="5"/>
        <v>0</v>
      </c>
      <c r="BD39" s="216">
        <f t="shared" si="6"/>
        <v>0</v>
      </c>
      <c r="BE39" s="216">
        <f t="shared" si="7"/>
        <v>0</v>
      </c>
      <c r="CA39" s="243">
        <v>12</v>
      </c>
      <c r="CB39" s="243">
        <v>0</v>
      </c>
    </row>
    <row r="40" spans="1:80" x14ac:dyDescent="0.2">
      <c r="A40" s="244">
        <v>13</v>
      </c>
      <c r="B40" s="245" t="s">
        <v>2020</v>
      </c>
      <c r="C40" s="246" t="s">
        <v>2021</v>
      </c>
      <c r="D40" s="247" t="s">
        <v>164</v>
      </c>
      <c r="E40" s="248">
        <v>55</v>
      </c>
      <c r="F40" s="248">
        <v>0</v>
      </c>
      <c r="G40" s="249">
        <f t="shared" si="0"/>
        <v>0</v>
      </c>
      <c r="H40" s="250">
        <v>0</v>
      </c>
      <c r="I40" s="251">
        <f t="shared" si="1"/>
        <v>0</v>
      </c>
      <c r="J40" s="250"/>
      <c r="K40" s="251">
        <f t="shared" si="2"/>
        <v>0</v>
      </c>
      <c r="O40" s="243">
        <v>2</v>
      </c>
      <c r="AA40" s="216">
        <v>12</v>
      </c>
      <c r="AB40" s="216">
        <v>0</v>
      </c>
      <c r="AC40" s="216">
        <v>13</v>
      </c>
      <c r="AZ40" s="216">
        <v>1</v>
      </c>
      <c r="BA40" s="216">
        <f t="shared" si="3"/>
        <v>0</v>
      </c>
      <c r="BB40" s="216">
        <f t="shared" si="4"/>
        <v>0</v>
      </c>
      <c r="BC40" s="216">
        <f t="shared" si="5"/>
        <v>0</v>
      </c>
      <c r="BD40" s="216">
        <f t="shared" si="6"/>
        <v>0</v>
      </c>
      <c r="BE40" s="216">
        <f t="shared" si="7"/>
        <v>0</v>
      </c>
      <c r="CA40" s="243">
        <v>12</v>
      </c>
      <c r="CB40" s="243">
        <v>0</v>
      </c>
    </row>
    <row r="41" spans="1:80" x14ac:dyDescent="0.2">
      <c r="A41" s="244">
        <v>14</v>
      </c>
      <c r="B41" s="245" t="s">
        <v>2022</v>
      </c>
      <c r="C41" s="246" t="s">
        <v>2023</v>
      </c>
      <c r="D41" s="247" t="s">
        <v>164</v>
      </c>
      <c r="E41" s="248">
        <v>10</v>
      </c>
      <c r="F41" s="248">
        <v>0</v>
      </c>
      <c r="G41" s="249">
        <f t="shared" si="0"/>
        <v>0</v>
      </c>
      <c r="H41" s="250">
        <v>0</v>
      </c>
      <c r="I41" s="251">
        <f t="shared" si="1"/>
        <v>0</v>
      </c>
      <c r="J41" s="250"/>
      <c r="K41" s="251">
        <f t="shared" si="2"/>
        <v>0</v>
      </c>
      <c r="O41" s="243">
        <v>2</v>
      </c>
      <c r="AA41" s="216">
        <v>12</v>
      </c>
      <c r="AB41" s="216">
        <v>0</v>
      </c>
      <c r="AC41" s="216">
        <v>14</v>
      </c>
      <c r="AZ41" s="216">
        <v>1</v>
      </c>
      <c r="BA41" s="216">
        <f t="shared" si="3"/>
        <v>0</v>
      </c>
      <c r="BB41" s="216">
        <f t="shared" si="4"/>
        <v>0</v>
      </c>
      <c r="BC41" s="216">
        <f t="shared" si="5"/>
        <v>0</v>
      </c>
      <c r="BD41" s="216">
        <f t="shared" si="6"/>
        <v>0</v>
      </c>
      <c r="BE41" s="216">
        <f t="shared" si="7"/>
        <v>0</v>
      </c>
      <c r="CA41" s="243">
        <v>12</v>
      </c>
      <c r="CB41" s="243">
        <v>0</v>
      </c>
    </row>
    <row r="42" spans="1:80" x14ac:dyDescent="0.2">
      <c r="A42" s="244">
        <v>15</v>
      </c>
      <c r="B42" s="245" t="s">
        <v>2024</v>
      </c>
      <c r="C42" s="246" t="s">
        <v>2025</v>
      </c>
      <c r="D42" s="247" t="s">
        <v>164</v>
      </c>
      <c r="E42" s="248">
        <v>250</v>
      </c>
      <c r="F42" s="248">
        <v>0</v>
      </c>
      <c r="G42" s="249">
        <f t="shared" si="0"/>
        <v>0</v>
      </c>
      <c r="H42" s="250">
        <v>0</v>
      </c>
      <c r="I42" s="251">
        <f t="shared" si="1"/>
        <v>0</v>
      </c>
      <c r="J42" s="250"/>
      <c r="K42" s="251">
        <f t="shared" si="2"/>
        <v>0</v>
      </c>
      <c r="O42" s="243">
        <v>2</v>
      </c>
      <c r="AA42" s="216">
        <v>12</v>
      </c>
      <c r="AB42" s="216">
        <v>0</v>
      </c>
      <c r="AC42" s="216">
        <v>15</v>
      </c>
      <c r="AZ42" s="216">
        <v>1</v>
      </c>
      <c r="BA42" s="216">
        <f t="shared" si="3"/>
        <v>0</v>
      </c>
      <c r="BB42" s="216">
        <f t="shared" si="4"/>
        <v>0</v>
      </c>
      <c r="BC42" s="216">
        <f t="shared" si="5"/>
        <v>0</v>
      </c>
      <c r="BD42" s="216">
        <f t="shared" si="6"/>
        <v>0</v>
      </c>
      <c r="BE42" s="216">
        <f t="shared" si="7"/>
        <v>0</v>
      </c>
      <c r="CA42" s="243">
        <v>12</v>
      </c>
      <c r="CB42" s="243">
        <v>0</v>
      </c>
    </row>
    <row r="43" spans="1:80" x14ac:dyDescent="0.2">
      <c r="A43" s="244">
        <v>16</v>
      </c>
      <c r="B43" s="245" t="s">
        <v>2026</v>
      </c>
      <c r="C43" s="246" t="s">
        <v>2027</v>
      </c>
      <c r="D43" s="247" t="s">
        <v>164</v>
      </c>
      <c r="E43" s="248">
        <v>3500</v>
      </c>
      <c r="F43" s="248">
        <v>0</v>
      </c>
      <c r="G43" s="249">
        <f t="shared" si="0"/>
        <v>0</v>
      </c>
      <c r="H43" s="250">
        <v>0</v>
      </c>
      <c r="I43" s="251">
        <f t="shared" si="1"/>
        <v>0</v>
      </c>
      <c r="J43" s="250"/>
      <c r="K43" s="251">
        <f t="shared" si="2"/>
        <v>0</v>
      </c>
      <c r="O43" s="243">
        <v>2</v>
      </c>
      <c r="AA43" s="216">
        <v>12</v>
      </c>
      <c r="AB43" s="216">
        <v>0</v>
      </c>
      <c r="AC43" s="216">
        <v>16</v>
      </c>
      <c r="AZ43" s="216">
        <v>1</v>
      </c>
      <c r="BA43" s="216">
        <f t="shared" si="3"/>
        <v>0</v>
      </c>
      <c r="BB43" s="216">
        <f t="shared" si="4"/>
        <v>0</v>
      </c>
      <c r="BC43" s="216">
        <f t="shared" si="5"/>
        <v>0</v>
      </c>
      <c r="BD43" s="216">
        <f t="shared" si="6"/>
        <v>0</v>
      </c>
      <c r="BE43" s="216">
        <f t="shared" si="7"/>
        <v>0</v>
      </c>
      <c r="CA43" s="243">
        <v>12</v>
      </c>
      <c r="CB43" s="243">
        <v>0</v>
      </c>
    </row>
    <row r="44" spans="1:80" x14ac:dyDescent="0.2">
      <c r="A44" s="244">
        <v>17</v>
      </c>
      <c r="B44" s="245" t="s">
        <v>2028</v>
      </c>
      <c r="C44" s="246" t="s">
        <v>2029</v>
      </c>
      <c r="D44" s="247" t="s">
        <v>164</v>
      </c>
      <c r="E44" s="248">
        <v>800</v>
      </c>
      <c r="F44" s="248">
        <v>0</v>
      </c>
      <c r="G44" s="249">
        <f t="shared" si="0"/>
        <v>0</v>
      </c>
      <c r="H44" s="250">
        <v>0</v>
      </c>
      <c r="I44" s="251">
        <f t="shared" si="1"/>
        <v>0</v>
      </c>
      <c r="J44" s="250"/>
      <c r="K44" s="251">
        <f t="shared" si="2"/>
        <v>0</v>
      </c>
      <c r="O44" s="243">
        <v>2</v>
      </c>
      <c r="AA44" s="216">
        <v>12</v>
      </c>
      <c r="AB44" s="216">
        <v>0</v>
      </c>
      <c r="AC44" s="216">
        <v>17</v>
      </c>
      <c r="AZ44" s="216">
        <v>1</v>
      </c>
      <c r="BA44" s="216">
        <f t="shared" si="3"/>
        <v>0</v>
      </c>
      <c r="BB44" s="216">
        <f t="shared" si="4"/>
        <v>0</v>
      </c>
      <c r="BC44" s="216">
        <f t="shared" si="5"/>
        <v>0</v>
      </c>
      <c r="BD44" s="216">
        <f t="shared" si="6"/>
        <v>0</v>
      </c>
      <c r="BE44" s="216">
        <f t="shared" si="7"/>
        <v>0</v>
      </c>
      <c r="CA44" s="243">
        <v>12</v>
      </c>
      <c r="CB44" s="243">
        <v>0</v>
      </c>
    </row>
    <row r="45" spans="1:80" x14ac:dyDescent="0.2">
      <c r="A45" s="244">
        <v>18</v>
      </c>
      <c r="B45" s="245" t="s">
        <v>2030</v>
      </c>
      <c r="C45" s="246" t="s">
        <v>2031</v>
      </c>
      <c r="D45" s="247" t="s">
        <v>164</v>
      </c>
      <c r="E45" s="248">
        <v>200</v>
      </c>
      <c r="F45" s="248">
        <v>0</v>
      </c>
      <c r="G45" s="249">
        <f t="shared" si="0"/>
        <v>0</v>
      </c>
      <c r="H45" s="250">
        <v>0</v>
      </c>
      <c r="I45" s="251">
        <f t="shared" si="1"/>
        <v>0</v>
      </c>
      <c r="J45" s="250"/>
      <c r="K45" s="251">
        <f t="shared" si="2"/>
        <v>0</v>
      </c>
      <c r="O45" s="243">
        <v>2</v>
      </c>
      <c r="AA45" s="216">
        <v>12</v>
      </c>
      <c r="AB45" s="216">
        <v>0</v>
      </c>
      <c r="AC45" s="216">
        <v>18</v>
      </c>
      <c r="AZ45" s="216">
        <v>1</v>
      </c>
      <c r="BA45" s="216">
        <f t="shared" si="3"/>
        <v>0</v>
      </c>
      <c r="BB45" s="216">
        <f t="shared" si="4"/>
        <v>0</v>
      </c>
      <c r="BC45" s="216">
        <f t="shared" si="5"/>
        <v>0</v>
      </c>
      <c r="BD45" s="216">
        <f t="shared" si="6"/>
        <v>0</v>
      </c>
      <c r="BE45" s="216">
        <f t="shared" si="7"/>
        <v>0</v>
      </c>
      <c r="CA45" s="243">
        <v>12</v>
      </c>
      <c r="CB45" s="243">
        <v>0</v>
      </c>
    </row>
    <row r="46" spans="1:80" x14ac:dyDescent="0.2">
      <c r="A46" s="244">
        <v>19</v>
      </c>
      <c r="B46" s="245" t="s">
        <v>2032</v>
      </c>
      <c r="C46" s="246" t="s">
        <v>2033</v>
      </c>
      <c r="D46" s="247" t="s">
        <v>164</v>
      </c>
      <c r="E46" s="248">
        <v>2450</v>
      </c>
      <c r="F46" s="248">
        <v>0</v>
      </c>
      <c r="G46" s="249">
        <f t="shared" si="0"/>
        <v>0</v>
      </c>
      <c r="H46" s="250">
        <v>0</v>
      </c>
      <c r="I46" s="251">
        <f t="shared" si="1"/>
        <v>0</v>
      </c>
      <c r="J46" s="250"/>
      <c r="K46" s="251">
        <f t="shared" si="2"/>
        <v>0</v>
      </c>
      <c r="O46" s="243">
        <v>2</v>
      </c>
      <c r="AA46" s="216">
        <v>12</v>
      </c>
      <c r="AB46" s="216">
        <v>0</v>
      </c>
      <c r="AC46" s="216">
        <v>19</v>
      </c>
      <c r="AZ46" s="216">
        <v>1</v>
      </c>
      <c r="BA46" s="216">
        <f t="shared" si="3"/>
        <v>0</v>
      </c>
      <c r="BB46" s="216">
        <f t="shared" si="4"/>
        <v>0</v>
      </c>
      <c r="BC46" s="216">
        <f t="shared" si="5"/>
        <v>0</v>
      </c>
      <c r="BD46" s="216">
        <f t="shared" si="6"/>
        <v>0</v>
      </c>
      <c r="BE46" s="216">
        <f t="shared" si="7"/>
        <v>0</v>
      </c>
      <c r="CA46" s="243">
        <v>12</v>
      </c>
      <c r="CB46" s="243">
        <v>0</v>
      </c>
    </row>
    <row r="47" spans="1:80" x14ac:dyDescent="0.2">
      <c r="A47" s="244">
        <v>20</v>
      </c>
      <c r="B47" s="245" t="s">
        <v>2034</v>
      </c>
      <c r="C47" s="246" t="s">
        <v>2035</v>
      </c>
      <c r="D47" s="247" t="s">
        <v>164</v>
      </c>
      <c r="E47" s="248">
        <v>30</v>
      </c>
      <c r="F47" s="248">
        <v>0</v>
      </c>
      <c r="G47" s="249">
        <f t="shared" si="0"/>
        <v>0</v>
      </c>
      <c r="H47" s="250">
        <v>0</v>
      </c>
      <c r="I47" s="251">
        <f t="shared" si="1"/>
        <v>0</v>
      </c>
      <c r="J47" s="250"/>
      <c r="K47" s="251">
        <f t="shared" si="2"/>
        <v>0</v>
      </c>
      <c r="O47" s="243">
        <v>2</v>
      </c>
      <c r="AA47" s="216">
        <v>12</v>
      </c>
      <c r="AB47" s="216">
        <v>0</v>
      </c>
      <c r="AC47" s="216">
        <v>20</v>
      </c>
      <c r="AZ47" s="216">
        <v>1</v>
      </c>
      <c r="BA47" s="216">
        <f t="shared" si="3"/>
        <v>0</v>
      </c>
      <c r="BB47" s="216">
        <f t="shared" si="4"/>
        <v>0</v>
      </c>
      <c r="BC47" s="216">
        <f t="shared" si="5"/>
        <v>0</v>
      </c>
      <c r="BD47" s="216">
        <f t="shared" si="6"/>
        <v>0</v>
      </c>
      <c r="BE47" s="216">
        <f t="shared" si="7"/>
        <v>0</v>
      </c>
      <c r="CA47" s="243">
        <v>12</v>
      </c>
      <c r="CB47" s="243">
        <v>0</v>
      </c>
    </row>
    <row r="48" spans="1:80" x14ac:dyDescent="0.2">
      <c r="A48" s="244">
        <v>21</v>
      </c>
      <c r="B48" s="245" t="s">
        <v>2036</v>
      </c>
      <c r="C48" s="246" t="s">
        <v>2037</v>
      </c>
      <c r="D48" s="247" t="s">
        <v>164</v>
      </c>
      <c r="E48" s="248">
        <v>175</v>
      </c>
      <c r="F48" s="248">
        <v>0</v>
      </c>
      <c r="G48" s="249">
        <f t="shared" si="0"/>
        <v>0</v>
      </c>
      <c r="H48" s="250">
        <v>0</v>
      </c>
      <c r="I48" s="251">
        <f t="shared" si="1"/>
        <v>0</v>
      </c>
      <c r="J48" s="250"/>
      <c r="K48" s="251">
        <f t="shared" si="2"/>
        <v>0</v>
      </c>
      <c r="O48" s="243">
        <v>2</v>
      </c>
      <c r="AA48" s="216">
        <v>12</v>
      </c>
      <c r="AB48" s="216">
        <v>0</v>
      </c>
      <c r="AC48" s="216">
        <v>21</v>
      </c>
      <c r="AZ48" s="216">
        <v>1</v>
      </c>
      <c r="BA48" s="216">
        <f t="shared" si="3"/>
        <v>0</v>
      </c>
      <c r="BB48" s="216">
        <f t="shared" si="4"/>
        <v>0</v>
      </c>
      <c r="BC48" s="216">
        <f t="shared" si="5"/>
        <v>0</v>
      </c>
      <c r="BD48" s="216">
        <f t="shared" si="6"/>
        <v>0</v>
      </c>
      <c r="BE48" s="216">
        <f t="shared" si="7"/>
        <v>0</v>
      </c>
      <c r="CA48" s="243">
        <v>12</v>
      </c>
      <c r="CB48" s="243">
        <v>0</v>
      </c>
    </row>
    <row r="49" spans="1:80" x14ac:dyDescent="0.2">
      <c r="A49" s="244">
        <v>22</v>
      </c>
      <c r="B49" s="245" t="s">
        <v>1964</v>
      </c>
      <c r="C49" s="246" t="s">
        <v>2038</v>
      </c>
      <c r="D49" s="247" t="s">
        <v>164</v>
      </c>
      <c r="E49" s="248">
        <v>100</v>
      </c>
      <c r="F49" s="248">
        <v>0</v>
      </c>
      <c r="G49" s="249">
        <f t="shared" si="0"/>
        <v>0</v>
      </c>
      <c r="H49" s="250">
        <v>0</v>
      </c>
      <c r="I49" s="251">
        <f t="shared" si="1"/>
        <v>0</v>
      </c>
      <c r="J49" s="250"/>
      <c r="K49" s="251">
        <f t="shared" si="2"/>
        <v>0</v>
      </c>
      <c r="O49" s="243">
        <v>2</v>
      </c>
      <c r="AA49" s="216">
        <v>12</v>
      </c>
      <c r="AB49" s="216">
        <v>0</v>
      </c>
      <c r="AC49" s="216">
        <v>22</v>
      </c>
      <c r="AZ49" s="216">
        <v>1</v>
      </c>
      <c r="BA49" s="216">
        <f t="shared" si="3"/>
        <v>0</v>
      </c>
      <c r="BB49" s="216">
        <f t="shared" si="4"/>
        <v>0</v>
      </c>
      <c r="BC49" s="216">
        <f t="shared" si="5"/>
        <v>0</v>
      </c>
      <c r="BD49" s="216">
        <f t="shared" si="6"/>
        <v>0</v>
      </c>
      <c r="BE49" s="216">
        <f t="shared" si="7"/>
        <v>0</v>
      </c>
      <c r="CA49" s="243">
        <v>12</v>
      </c>
      <c r="CB49" s="243">
        <v>0</v>
      </c>
    </row>
    <row r="50" spans="1:80" x14ac:dyDescent="0.2">
      <c r="A50" s="244">
        <v>23</v>
      </c>
      <c r="B50" s="245" t="s">
        <v>2039</v>
      </c>
      <c r="C50" s="246" t="s">
        <v>2040</v>
      </c>
      <c r="D50" s="247" t="s">
        <v>164</v>
      </c>
      <c r="E50" s="248">
        <v>200</v>
      </c>
      <c r="F50" s="248">
        <v>0</v>
      </c>
      <c r="G50" s="249">
        <f t="shared" si="0"/>
        <v>0</v>
      </c>
      <c r="H50" s="250">
        <v>0</v>
      </c>
      <c r="I50" s="251">
        <f t="shared" si="1"/>
        <v>0</v>
      </c>
      <c r="J50" s="250"/>
      <c r="K50" s="251">
        <f t="shared" si="2"/>
        <v>0</v>
      </c>
      <c r="O50" s="243">
        <v>2</v>
      </c>
      <c r="AA50" s="216">
        <v>12</v>
      </c>
      <c r="AB50" s="216">
        <v>0</v>
      </c>
      <c r="AC50" s="216">
        <v>23</v>
      </c>
      <c r="AZ50" s="216">
        <v>1</v>
      </c>
      <c r="BA50" s="216">
        <f t="shared" si="3"/>
        <v>0</v>
      </c>
      <c r="BB50" s="216">
        <f t="shared" si="4"/>
        <v>0</v>
      </c>
      <c r="BC50" s="216">
        <f t="shared" si="5"/>
        <v>0</v>
      </c>
      <c r="BD50" s="216">
        <f t="shared" si="6"/>
        <v>0</v>
      </c>
      <c r="BE50" s="216">
        <f t="shared" si="7"/>
        <v>0</v>
      </c>
      <c r="CA50" s="243">
        <v>12</v>
      </c>
      <c r="CB50" s="243">
        <v>0</v>
      </c>
    </row>
    <row r="51" spans="1:80" x14ac:dyDescent="0.2">
      <c r="A51" s="244">
        <v>24</v>
      </c>
      <c r="B51" s="245" t="s">
        <v>2041</v>
      </c>
      <c r="C51" s="246" t="s">
        <v>2042</v>
      </c>
      <c r="D51" s="247" t="s">
        <v>164</v>
      </c>
      <c r="E51" s="248">
        <v>60</v>
      </c>
      <c r="F51" s="248">
        <v>0</v>
      </c>
      <c r="G51" s="249">
        <f t="shared" si="0"/>
        <v>0</v>
      </c>
      <c r="H51" s="250">
        <v>0</v>
      </c>
      <c r="I51" s="251">
        <f t="shared" si="1"/>
        <v>0</v>
      </c>
      <c r="J51" s="250"/>
      <c r="K51" s="251">
        <f t="shared" si="2"/>
        <v>0</v>
      </c>
      <c r="O51" s="243">
        <v>2</v>
      </c>
      <c r="AA51" s="216">
        <v>12</v>
      </c>
      <c r="AB51" s="216">
        <v>0</v>
      </c>
      <c r="AC51" s="216">
        <v>24</v>
      </c>
      <c r="AZ51" s="216">
        <v>1</v>
      </c>
      <c r="BA51" s="216">
        <f t="shared" si="3"/>
        <v>0</v>
      </c>
      <c r="BB51" s="216">
        <f t="shared" si="4"/>
        <v>0</v>
      </c>
      <c r="BC51" s="216">
        <f t="shared" si="5"/>
        <v>0</v>
      </c>
      <c r="BD51" s="216">
        <f t="shared" si="6"/>
        <v>0</v>
      </c>
      <c r="BE51" s="216">
        <f t="shared" si="7"/>
        <v>0</v>
      </c>
      <c r="CA51" s="243">
        <v>12</v>
      </c>
      <c r="CB51" s="243">
        <v>0</v>
      </c>
    </row>
    <row r="52" spans="1:80" x14ac:dyDescent="0.2">
      <c r="A52" s="244">
        <v>25</v>
      </c>
      <c r="B52" s="245" t="s">
        <v>2043</v>
      </c>
      <c r="C52" s="246" t="s">
        <v>2044</v>
      </c>
      <c r="D52" s="247" t="s">
        <v>164</v>
      </c>
      <c r="E52" s="248">
        <v>250</v>
      </c>
      <c r="F52" s="248">
        <v>0</v>
      </c>
      <c r="G52" s="249">
        <f t="shared" si="0"/>
        <v>0</v>
      </c>
      <c r="H52" s="250">
        <v>0</v>
      </c>
      <c r="I52" s="251">
        <f t="shared" si="1"/>
        <v>0</v>
      </c>
      <c r="J52" s="250"/>
      <c r="K52" s="251">
        <f t="shared" si="2"/>
        <v>0</v>
      </c>
      <c r="O52" s="243">
        <v>2</v>
      </c>
      <c r="AA52" s="216">
        <v>12</v>
      </c>
      <c r="AB52" s="216">
        <v>0</v>
      </c>
      <c r="AC52" s="216">
        <v>25</v>
      </c>
      <c r="AZ52" s="216">
        <v>1</v>
      </c>
      <c r="BA52" s="216">
        <f t="shared" si="3"/>
        <v>0</v>
      </c>
      <c r="BB52" s="216">
        <f t="shared" si="4"/>
        <v>0</v>
      </c>
      <c r="BC52" s="216">
        <f t="shared" si="5"/>
        <v>0</v>
      </c>
      <c r="BD52" s="216">
        <f t="shared" si="6"/>
        <v>0</v>
      </c>
      <c r="BE52" s="216">
        <f t="shared" si="7"/>
        <v>0</v>
      </c>
      <c r="CA52" s="243">
        <v>12</v>
      </c>
      <c r="CB52" s="243">
        <v>0</v>
      </c>
    </row>
    <row r="53" spans="1:80" x14ac:dyDescent="0.2">
      <c r="A53" s="244">
        <v>26</v>
      </c>
      <c r="B53" s="245" t="s">
        <v>2045</v>
      </c>
      <c r="C53" s="246" t="s">
        <v>2046</v>
      </c>
      <c r="D53" s="247" t="s">
        <v>164</v>
      </c>
      <c r="E53" s="248">
        <v>400</v>
      </c>
      <c r="F53" s="248">
        <v>0</v>
      </c>
      <c r="G53" s="249">
        <f t="shared" si="0"/>
        <v>0</v>
      </c>
      <c r="H53" s="250">
        <v>0</v>
      </c>
      <c r="I53" s="251">
        <f t="shared" si="1"/>
        <v>0</v>
      </c>
      <c r="J53" s="250"/>
      <c r="K53" s="251">
        <f t="shared" si="2"/>
        <v>0</v>
      </c>
      <c r="O53" s="243">
        <v>2</v>
      </c>
      <c r="AA53" s="216">
        <v>12</v>
      </c>
      <c r="AB53" s="216">
        <v>0</v>
      </c>
      <c r="AC53" s="216">
        <v>26</v>
      </c>
      <c r="AZ53" s="216">
        <v>1</v>
      </c>
      <c r="BA53" s="216">
        <f t="shared" si="3"/>
        <v>0</v>
      </c>
      <c r="BB53" s="216">
        <f t="shared" si="4"/>
        <v>0</v>
      </c>
      <c r="BC53" s="216">
        <f t="shared" si="5"/>
        <v>0</v>
      </c>
      <c r="BD53" s="216">
        <f t="shared" si="6"/>
        <v>0</v>
      </c>
      <c r="BE53" s="216">
        <f t="shared" si="7"/>
        <v>0</v>
      </c>
      <c r="CA53" s="243">
        <v>12</v>
      </c>
      <c r="CB53" s="243">
        <v>0</v>
      </c>
    </row>
    <row r="54" spans="1:80" x14ac:dyDescent="0.2">
      <c r="A54" s="244">
        <v>27</v>
      </c>
      <c r="B54" s="245" t="s">
        <v>2047</v>
      </c>
      <c r="C54" s="246" t="s">
        <v>2048</v>
      </c>
      <c r="D54" s="247" t="s">
        <v>164</v>
      </c>
      <c r="E54" s="248">
        <v>850</v>
      </c>
      <c r="F54" s="248">
        <v>0</v>
      </c>
      <c r="G54" s="249">
        <f t="shared" si="0"/>
        <v>0</v>
      </c>
      <c r="H54" s="250">
        <v>0</v>
      </c>
      <c r="I54" s="251">
        <f t="shared" si="1"/>
        <v>0</v>
      </c>
      <c r="J54" s="250"/>
      <c r="K54" s="251">
        <f t="shared" si="2"/>
        <v>0</v>
      </c>
      <c r="O54" s="243">
        <v>2</v>
      </c>
      <c r="AA54" s="216">
        <v>12</v>
      </c>
      <c r="AB54" s="216">
        <v>0</v>
      </c>
      <c r="AC54" s="216">
        <v>27</v>
      </c>
      <c r="AZ54" s="216">
        <v>1</v>
      </c>
      <c r="BA54" s="216">
        <f t="shared" si="3"/>
        <v>0</v>
      </c>
      <c r="BB54" s="216">
        <f t="shared" si="4"/>
        <v>0</v>
      </c>
      <c r="BC54" s="216">
        <f t="shared" si="5"/>
        <v>0</v>
      </c>
      <c r="BD54" s="216">
        <f t="shared" si="6"/>
        <v>0</v>
      </c>
      <c r="BE54" s="216">
        <f t="shared" si="7"/>
        <v>0</v>
      </c>
      <c r="CA54" s="243">
        <v>12</v>
      </c>
      <c r="CB54" s="243">
        <v>0</v>
      </c>
    </row>
    <row r="55" spans="1:80" x14ac:dyDescent="0.2">
      <c r="A55" s="244">
        <v>28</v>
      </c>
      <c r="B55" s="245" t="s">
        <v>2049</v>
      </c>
      <c r="C55" s="246" t="s">
        <v>2050</v>
      </c>
      <c r="D55" s="247" t="s">
        <v>1835</v>
      </c>
      <c r="E55" s="248">
        <v>1</v>
      </c>
      <c r="F55" s="248">
        <v>0</v>
      </c>
      <c r="G55" s="249">
        <f t="shared" si="0"/>
        <v>0</v>
      </c>
      <c r="H55" s="250">
        <v>0</v>
      </c>
      <c r="I55" s="251">
        <f t="shared" si="1"/>
        <v>0</v>
      </c>
      <c r="J55" s="250"/>
      <c r="K55" s="251">
        <f t="shared" si="2"/>
        <v>0</v>
      </c>
      <c r="O55" s="243">
        <v>2</v>
      </c>
      <c r="AA55" s="216">
        <v>12</v>
      </c>
      <c r="AB55" s="216">
        <v>0</v>
      </c>
      <c r="AC55" s="216">
        <v>28</v>
      </c>
      <c r="AZ55" s="216">
        <v>1</v>
      </c>
      <c r="BA55" s="216">
        <f t="shared" si="3"/>
        <v>0</v>
      </c>
      <c r="BB55" s="216">
        <f t="shared" si="4"/>
        <v>0</v>
      </c>
      <c r="BC55" s="216">
        <f t="shared" si="5"/>
        <v>0</v>
      </c>
      <c r="BD55" s="216">
        <f t="shared" si="6"/>
        <v>0</v>
      </c>
      <c r="BE55" s="216">
        <f t="shared" si="7"/>
        <v>0</v>
      </c>
      <c r="CA55" s="243">
        <v>12</v>
      </c>
      <c r="CB55" s="243">
        <v>0</v>
      </c>
    </row>
    <row r="56" spans="1:80" ht="22.5" x14ac:dyDescent="0.2">
      <c r="A56" s="244">
        <v>29</v>
      </c>
      <c r="B56" s="245" t="s">
        <v>2051</v>
      </c>
      <c r="C56" s="246" t="s">
        <v>2052</v>
      </c>
      <c r="D56" s="247" t="s">
        <v>1835</v>
      </c>
      <c r="E56" s="248">
        <v>1</v>
      </c>
      <c r="F56" s="248">
        <v>0</v>
      </c>
      <c r="G56" s="249">
        <f t="shared" si="0"/>
        <v>0</v>
      </c>
      <c r="H56" s="250">
        <v>0</v>
      </c>
      <c r="I56" s="251">
        <f t="shared" si="1"/>
        <v>0</v>
      </c>
      <c r="J56" s="250"/>
      <c r="K56" s="251">
        <f t="shared" si="2"/>
        <v>0</v>
      </c>
      <c r="O56" s="243">
        <v>2</v>
      </c>
      <c r="AA56" s="216">
        <v>12</v>
      </c>
      <c r="AB56" s="216">
        <v>0</v>
      </c>
      <c r="AC56" s="216">
        <v>29</v>
      </c>
      <c r="AZ56" s="216">
        <v>1</v>
      </c>
      <c r="BA56" s="216">
        <f t="shared" si="3"/>
        <v>0</v>
      </c>
      <c r="BB56" s="216">
        <f t="shared" si="4"/>
        <v>0</v>
      </c>
      <c r="BC56" s="216">
        <f t="shared" si="5"/>
        <v>0</v>
      </c>
      <c r="BD56" s="216">
        <f t="shared" si="6"/>
        <v>0</v>
      </c>
      <c r="BE56" s="216">
        <f t="shared" si="7"/>
        <v>0</v>
      </c>
      <c r="CA56" s="243">
        <v>12</v>
      </c>
      <c r="CB56" s="243">
        <v>0</v>
      </c>
    </row>
    <row r="57" spans="1:80" x14ac:dyDescent="0.2">
      <c r="A57" s="259"/>
      <c r="B57" s="260" t="s">
        <v>94</v>
      </c>
      <c r="C57" s="261" t="s">
        <v>2013</v>
      </c>
      <c r="D57" s="262"/>
      <c r="E57" s="263"/>
      <c r="F57" s="264"/>
      <c r="G57" s="265">
        <f>SUM(G35:G56)</f>
        <v>0</v>
      </c>
      <c r="H57" s="266"/>
      <c r="I57" s="267">
        <f>SUM(I35:I56)</f>
        <v>0</v>
      </c>
      <c r="J57" s="266"/>
      <c r="K57" s="267">
        <f>SUM(K35:K56)</f>
        <v>0</v>
      </c>
      <c r="O57" s="243">
        <v>4</v>
      </c>
      <c r="BA57" s="268">
        <f>SUM(BA35:BA56)</f>
        <v>0</v>
      </c>
      <c r="BB57" s="268">
        <f>SUM(BB35:BB56)</f>
        <v>0</v>
      </c>
      <c r="BC57" s="268">
        <f>SUM(BC35:BC56)</f>
        <v>0</v>
      </c>
      <c r="BD57" s="268">
        <f>SUM(BD35:BD56)</f>
        <v>0</v>
      </c>
      <c r="BE57" s="268">
        <f>SUM(BE35:BE56)</f>
        <v>0</v>
      </c>
    </row>
    <row r="58" spans="1:80" x14ac:dyDescent="0.2">
      <c r="A58" s="233" t="s">
        <v>90</v>
      </c>
      <c r="B58" s="234" t="s">
        <v>210</v>
      </c>
      <c r="C58" s="235" t="s">
        <v>2053</v>
      </c>
      <c r="D58" s="236"/>
      <c r="E58" s="237"/>
      <c r="F58" s="237"/>
      <c r="G58" s="238"/>
      <c r="H58" s="239"/>
      <c r="I58" s="240"/>
      <c r="J58" s="241"/>
      <c r="K58" s="242"/>
      <c r="O58" s="243">
        <v>1</v>
      </c>
    </row>
    <row r="59" spans="1:80" ht="22.5" x14ac:dyDescent="0.2">
      <c r="A59" s="244">
        <v>30</v>
      </c>
      <c r="B59" s="245" t="s">
        <v>1892</v>
      </c>
      <c r="C59" s="246" t="s">
        <v>2055</v>
      </c>
      <c r="D59" s="247" t="s">
        <v>164</v>
      </c>
      <c r="E59" s="248">
        <v>10</v>
      </c>
      <c r="F59" s="248">
        <v>0</v>
      </c>
      <c r="G59" s="249">
        <f t="shared" ref="G59:G72" si="8">E59*F59</f>
        <v>0</v>
      </c>
      <c r="H59" s="250">
        <v>0</v>
      </c>
      <c r="I59" s="251">
        <f t="shared" ref="I59:I72" si="9">E59*H59</f>
        <v>0</v>
      </c>
      <c r="J59" s="250"/>
      <c r="K59" s="251">
        <f t="shared" ref="K59:K72" si="10">E59*J59</f>
        <v>0</v>
      </c>
      <c r="O59" s="243">
        <v>2</v>
      </c>
      <c r="AA59" s="216">
        <v>12</v>
      </c>
      <c r="AB59" s="216">
        <v>0</v>
      </c>
      <c r="AC59" s="216">
        <v>30</v>
      </c>
      <c r="AZ59" s="216">
        <v>1</v>
      </c>
      <c r="BA59" s="216">
        <f t="shared" ref="BA59:BA72" si="11">IF(AZ59=1,G59,0)</f>
        <v>0</v>
      </c>
      <c r="BB59" s="216">
        <f t="shared" ref="BB59:BB72" si="12">IF(AZ59=2,G59,0)</f>
        <v>0</v>
      </c>
      <c r="BC59" s="216">
        <f t="shared" ref="BC59:BC72" si="13">IF(AZ59=3,G59,0)</f>
        <v>0</v>
      </c>
      <c r="BD59" s="216">
        <f t="shared" ref="BD59:BD72" si="14">IF(AZ59=4,G59,0)</f>
        <v>0</v>
      </c>
      <c r="BE59" s="216">
        <f t="shared" ref="BE59:BE72" si="15">IF(AZ59=5,G59,0)</f>
        <v>0</v>
      </c>
      <c r="CA59" s="243">
        <v>12</v>
      </c>
      <c r="CB59" s="243">
        <v>0</v>
      </c>
    </row>
    <row r="60" spans="1:80" ht="22.5" x14ac:dyDescent="0.2">
      <c r="A60" s="244">
        <v>31</v>
      </c>
      <c r="B60" s="245" t="s">
        <v>1895</v>
      </c>
      <c r="C60" s="246" t="s">
        <v>2056</v>
      </c>
      <c r="D60" s="247" t="s">
        <v>164</v>
      </c>
      <c r="E60" s="248">
        <v>75</v>
      </c>
      <c r="F60" s="248">
        <v>0</v>
      </c>
      <c r="G60" s="249">
        <f t="shared" si="8"/>
        <v>0</v>
      </c>
      <c r="H60" s="250">
        <v>0</v>
      </c>
      <c r="I60" s="251">
        <f t="shared" si="9"/>
        <v>0</v>
      </c>
      <c r="J60" s="250"/>
      <c r="K60" s="251">
        <f t="shared" si="10"/>
        <v>0</v>
      </c>
      <c r="O60" s="243">
        <v>2</v>
      </c>
      <c r="AA60" s="216">
        <v>12</v>
      </c>
      <c r="AB60" s="216">
        <v>0</v>
      </c>
      <c r="AC60" s="216">
        <v>31</v>
      </c>
      <c r="AZ60" s="216">
        <v>1</v>
      </c>
      <c r="BA60" s="216">
        <f t="shared" si="11"/>
        <v>0</v>
      </c>
      <c r="BB60" s="216">
        <f t="shared" si="12"/>
        <v>0</v>
      </c>
      <c r="BC60" s="216">
        <f t="shared" si="13"/>
        <v>0</v>
      </c>
      <c r="BD60" s="216">
        <f t="shared" si="14"/>
        <v>0</v>
      </c>
      <c r="BE60" s="216">
        <f t="shared" si="15"/>
        <v>0</v>
      </c>
      <c r="CA60" s="243">
        <v>12</v>
      </c>
      <c r="CB60" s="243">
        <v>0</v>
      </c>
    </row>
    <row r="61" spans="1:80" ht="22.5" x14ac:dyDescent="0.2">
      <c r="A61" s="244">
        <v>32</v>
      </c>
      <c r="B61" s="245" t="s">
        <v>1897</v>
      </c>
      <c r="C61" s="246" t="s">
        <v>2057</v>
      </c>
      <c r="D61" s="247" t="s">
        <v>164</v>
      </c>
      <c r="E61" s="248">
        <v>180</v>
      </c>
      <c r="F61" s="248">
        <v>0</v>
      </c>
      <c r="G61" s="249">
        <f t="shared" si="8"/>
        <v>0</v>
      </c>
      <c r="H61" s="250">
        <v>0</v>
      </c>
      <c r="I61" s="251">
        <f t="shared" si="9"/>
        <v>0</v>
      </c>
      <c r="J61" s="250"/>
      <c r="K61" s="251">
        <f t="shared" si="10"/>
        <v>0</v>
      </c>
      <c r="O61" s="243">
        <v>2</v>
      </c>
      <c r="AA61" s="216">
        <v>12</v>
      </c>
      <c r="AB61" s="216">
        <v>0</v>
      </c>
      <c r="AC61" s="216">
        <v>32</v>
      </c>
      <c r="AZ61" s="216">
        <v>1</v>
      </c>
      <c r="BA61" s="216">
        <f t="shared" si="11"/>
        <v>0</v>
      </c>
      <c r="BB61" s="216">
        <f t="shared" si="12"/>
        <v>0</v>
      </c>
      <c r="BC61" s="216">
        <f t="shared" si="13"/>
        <v>0</v>
      </c>
      <c r="BD61" s="216">
        <f t="shared" si="14"/>
        <v>0</v>
      </c>
      <c r="BE61" s="216">
        <f t="shared" si="15"/>
        <v>0</v>
      </c>
      <c r="CA61" s="243">
        <v>12</v>
      </c>
      <c r="CB61" s="243">
        <v>0</v>
      </c>
    </row>
    <row r="62" spans="1:80" x14ac:dyDescent="0.2">
      <c r="A62" s="244">
        <v>33</v>
      </c>
      <c r="B62" s="245" t="s">
        <v>1899</v>
      </c>
      <c r="C62" s="246" t="s">
        <v>2058</v>
      </c>
      <c r="D62" s="247" t="s">
        <v>93</v>
      </c>
      <c r="E62" s="248">
        <v>1850</v>
      </c>
      <c r="F62" s="248">
        <v>0</v>
      </c>
      <c r="G62" s="249">
        <f t="shared" si="8"/>
        <v>0</v>
      </c>
      <c r="H62" s="250">
        <v>0</v>
      </c>
      <c r="I62" s="251">
        <f t="shared" si="9"/>
        <v>0</v>
      </c>
      <c r="J62" s="250"/>
      <c r="K62" s="251">
        <f t="shared" si="10"/>
        <v>0</v>
      </c>
      <c r="O62" s="243">
        <v>2</v>
      </c>
      <c r="AA62" s="216">
        <v>12</v>
      </c>
      <c r="AB62" s="216">
        <v>0</v>
      </c>
      <c r="AC62" s="216">
        <v>33</v>
      </c>
      <c r="AZ62" s="216">
        <v>1</v>
      </c>
      <c r="BA62" s="216">
        <f t="shared" si="11"/>
        <v>0</v>
      </c>
      <c r="BB62" s="216">
        <f t="shared" si="12"/>
        <v>0</v>
      </c>
      <c r="BC62" s="216">
        <f t="shared" si="13"/>
        <v>0</v>
      </c>
      <c r="BD62" s="216">
        <f t="shared" si="14"/>
        <v>0</v>
      </c>
      <c r="BE62" s="216">
        <f t="shared" si="15"/>
        <v>0</v>
      </c>
      <c r="CA62" s="243">
        <v>12</v>
      </c>
      <c r="CB62" s="243">
        <v>0</v>
      </c>
    </row>
    <row r="63" spans="1:80" ht="22.5" x14ac:dyDescent="0.2">
      <c r="A63" s="244">
        <v>34</v>
      </c>
      <c r="B63" s="245" t="s">
        <v>1901</v>
      </c>
      <c r="C63" s="246" t="s">
        <v>2059</v>
      </c>
      <c r="D63" s="247" t="s">
        <v>93</v>
      </c>
      <c r="E63" s="248">
        <v>60</v>
      </c>
      <c r="F63" s="248">
        <v>0</v>
      </c>
      <c r="G63" s="249">
        <f t="shared" si="8"/>
        <v>0</v>
      </c>
      <c r="H63" s="250">
        <v>0</v>
      </c>
      <c r="I63" s="251">
        <f t="shared" si="9"/>
        <v>0</v>
      </c>
      <c r="J63" s="250"/>
      <c r="K63" s="251">
        <f t="shared" si="10"/>
        <v>0</v>
      </c>
      <c r="O63" s="243">
        <v>2</v>
      </c>
      <c r="AA63" s="216">
        <v>12</v>
      </c>
      <c r="AB63" s="216">
        <v>0</v>
      </c>
      <c r="AC63" s="216">
        <v>34</v>
      </c>
      <c r="AZ63" s="216">
        <v>1</v>
      </c>
      <c r="BA63" s="216">
        <f t="shared" si="11"/>
        <v>0</v>
      </c>
      <c r="BB63" s="216">
        <f t="shared" si="12"/>
        <v>0</v>
      </c>
      <c r="BC63" s="216">
        <f t="shared" si="13"/>
        <v>0</v>
      </c>
      <c r="BD63" s="216">
        <f t="shared" si="14"/>
        <v>0</v>
      </c>
      <c r="BE63" s="216">
        <f t="shared" si="15"/>
        <v>0</v>
      </c>
      <c r="CA63" s="243">
        <v>12</v>
      </c>
      <c r="CB63" s="243">
        <v>0</v>
      </c>
    </row>
    <row r="64" spans="1:80" ht="22.5" x14ac:dyDescent="0.2">
      <c r="A64" s="244">
        <v>35</v>
      </c>
      <c r="B64" s="245" t="s">
        <v>1903</v>
      </c>
      <c r="C64" s="246" t="s">
        <v>2060</v>
      </c>
      <c r="D64" s="247" t="s">
        <v>164</v>
      </c>
      <c r="E64" s="248">
        <v>5</v>
      </c>
      <c r="F64" s="248">
        <v>0</v>
      </c>
      <c r="G64" s="249">
        <f t="shared" si="8"/>
        <v>0</v>
      </c>
      <c r="H64" s="250">
        <v>0</v>
      </c>
      <c r="I64" s="251">
        <f t="shared" si="9"/>
        <v>0</v>
      </c>
      <c r="J64" s="250"/>
      <c r="K64" s="251">
        <f t="shared" si="10"/>
        <v>0</v>
      </c>
      <c r="O64" s="243">
        <v>2</v>
      </c>
      <c r="AA64" s="216">
        <v>12</v>
      </c>
      <c r="AB64" s="216">
        <v>0</v>
      </c>
      <c r="AC64" s="216">
        <v>35</v>
      </c>
      <c r="AZ64" s="216">
        <v>1</v>
      </c>
      <c r="BA64" s="216">
        <f t="shared" si="11"/>
        <v>0</v>
      </c>
      <c r="BB64" s="216">
        <f t="shared" si="12"/>
        <v>0</v>
      </c>
      <c r="BC64" s="216">
        <f t="shared" si="13"/>
        <v>0</v>
      </c>
      <c r="BD64" s="216">
        <f t="shared" si="14"/>
        <v>0</v>
      </c>
      <c r="BE64" s="216">
        <f t="shared" si="15"/>
        <v>0</v>
      </c>
      <c r="CA64" s="243">
        <v>12</v>
      </c>
      <c r="CB64" s="243">
        <v>0</v>
      </c>
    </row>
    <row r="65" spans="1:80" ht="22.5" x14ac:dyDescent="0.2">
      <c r="A65" s="244">
        <v>36</v>
      </c>
      <c r="B65" s="245" t="s">
        <v>1905</v>
      </c>
      <c r="C65" s="246" t="s">
        <v>2061</v>
      </c>
      <c r="D65" s="247" t="s">
        <v>164</v>
      </c>
      <c r="E65" s="248">
        <v>5</v>
      </c>
      <c r="F65" s="248">
        <v>0</v>
      </c>
      <c r="G65" s="249">
        <f t="shared" si="8"/>
        <v>0</v>
      </c>
      <c r="H65" s="250">
        <v>0</v>
      </c>
      <c r="I65" s="251">
        <f t="shared" si="9"/>
        <v>0</v>
      </c>
      <c r="J65" s="250"/>
      <c r="K65" s="251">
        <f t="shared" si="10"/>
        <v>0</v>
      </c>
      <c r="O65" s="243">
        <v>2</v>
      </c>
      <c r="AA65" s="216">
        <v>12</v>
      </c>
      <c r="AB65" s="216">
        <v>0</v>
      </c>
      <c r="AC65" s="216">
        <v>36</v>
      </c>
      <c r="AZ65" s="216">
        <v>1</v>
      </c>
      <c r="BA65" s="216">
        <f t="shared" si="11"/>
        <v>0</v>
      </c>
      <c r="BB65" s="216">
        <f t="shared" si="12"/>
        <v>0</v>
      </c>
      <c r="BC65" s="216">
        <f t="shared" si="13"/>
        <v>0</v>
      </c>
      <c r="BD65" s="216">
        <f t="shared" si="14"/>
        <v>0</v>
      </c>
      <c r="BE65" s="216">
        <f t="shared" si="15"/>
        <v>0</v>
      </c>
      <c r="CA65" s="243">
        <v>12</v>
      </c>
      <c r="CB65" s="243">
        <v>0</v>
      </c>
    </row>
    <row r="66" spans="1:80" ht="22.5" x14ac:dyDescent="0.2">
      <c r="A66" s="244">
        <v>37</v>
      </c>
      <c r="B66" s="245" t="s">
        <v>1907</v>
      </c>
      <c r="C66" s="246" t="s">
        <v>2062</v>
      </c>
      <c r="D66" s="247" t="s">
        <v>164</v>
      </c>
      <c r="E66" s="248">
        <v>50</v>
      </c>
      <c r="F66" s="248">
        <v>0</v>
      </c>
      <c r="G66" s="249">
        <f t="shared" si="8"/>
        <v>0</v>
      </c>
      <c r="H66" s="250">
        <v>0</v>
      </c>
      <c r="I66" s="251">
        <f t="shared" si="9"/>
        <v>0</v>
      </c>
      <c r="J66" s="250"/>
      <c r="K66" s="251">
        <f t="shared" si="10"/>
        <v>0</v>
      </c>
      <c r="O66" s="243">
        <v>2</v>
      </c>
      <c r="AA66" s="216">
        <v>12</v>
      </c>
      <c r="AB66" s="216">
        <v>0</v>
      </c>
      <c r="AC66" s="216">
        <v>37</v>
      </c>
      <c r="AZ66" s="216">
        <v>1</v>
      </c>
      <c r="BA66" s="216">
        <f t="shared" si="11"/>
        <v>0</v>
      </c>
      <c r="BB66" s="216">
        <f t="shared" si="12"/>
        <v>0</v>
      </c>
      <c r="BC66" s="216">
        <f t="shared" si="13"/>
        <v>0</v>
      </c>
      <c r="BD66" s="216">
        <f t="shared" si="14"/>
        <v>0</v>
      </c>
      <c r="BE66" s="216">
        <f t="shared" si="15"/>
        <v>0</v>
      </c>
      <c r="CA66" s="243">
        <v>12</v>
      </c>
      <c r="CB66" s="243">
        <v>0</v>
      </c>
    </row>
    <row r="67" spans="1:80" ht="22.5" x14ac:dyDescent="0.2">
      <c r="A67" s="244">
        <v>38</v>
      </c>
      <c r="B67" s="245" t="s">
        <v>1909</v>
      </c>
      <c r="C67" s="246" t="s">
        <v>2063</v>
      </c>
      <c r="D67" s="247" t="s">
        <v>164</v>
      </c>
      <c r="E67" s="248">
        <v>750</v>
      </c>
      <c r="F67" s="248">
        <v>0</v>
      </c>
      <c r="G67" s="249">
        <f t="shared" si="8"/>
        <v>0</v>
      </c>
      <c r="H67" s="250">
        <v>0</v>
      </c>
      <c r="I67" s="251">
        <f t="shared" si="9"/>
        <v>0</v>
      </c>
      <c r="J67" s="250"/>
      <c r="K67" s="251">
        <f t="shared" si="10"/>
        <v>0</v>
      </c>
      <c r="O67" s="243">
        <v>2</v>
      </c>
      <c r="AA67" s="216">
        <v>12</v>
      </c>
      <c r="AB67" s="216">
        <v>0</v>
      </c>
      <c r="AC67" s="216">
        <v>38</v>
      </c>
      <c r="AZ67" s="216">
        <v>1</v>
      </c>
      <c r="BA67" s="216">
        <f t="shared" si="11"/>
        <v>0</v>
      </c>
      <c r="BB67" s="216">
        <f t="shared" si="12"/>
        <v>0</v>
      </c>
      <c r="BC67" s="216">
        <f t="shared" si="13"/>
        <v>0</v>
      </c>
      <c r="BD67" s="216">
        <f t="shared" si="14"/>
        <v>0</v>
      </c>
      <c r="BE67" s="216">
        <f t="shared" si="15"/>
        <v>0</v>
      </c>
      <c r="CA67" s="243">
        <v>12</v>
      </c>
      <c r="CB67" s="243">
        <v>0</v>
      </c>
    </row>
    <row r="68" spans="1:80" ht="22.5" x14ac:dyDescent="0.2">
      <c r="A68" s="244">
        <v>39</v>
      </c>
      <c r="B68" s="245" t="s">
        <v>1911</v>
      </c>
      <c r="C68" s="246" t="s">
        <v>2064</v>
      </c>
      <c r="D68" s="247" t="s">
        <v>164</v>
      </c>
      <c r="E68" s="248">
        <v>1500</v>
      </c>
      <c r="F68" s="248">
        <v>0</v>
      </c>
      <c r="G68" s="249">
        <f t="shared" si="8"/>
        <v>0</v>
      </c>
      <c r="H68" s="250">
        <v>0</v>
      </c>
      <c r="I68" s="251">
        <f t="shared" si="9"/>
        <v>0</v>
      </c>
      <c r="J68" s="250"/>
      <c r="K68" s="251">
        <f t="shared" si="10"/>
        <v>0</v>
      </c>
      <c r="O68" s="243">
        <v>2</v>
      </c>
      <c r="AA68" s="216">
        <v>12</v>
      </c>
      <c r="AB68" s="216">
        <v>0</v>
      </c>
      <c r="AC68" s="216">
        <v>39</v>
      </c>
      <c r="AZ68" s="216">
        <v>1</v>
      </c>
      <c r="BA68" s="216">
        <f t="shared" si="11"/>
        <v>0</v>
      </c>
      <c r="BB68" s="216">
        <f t="shared" si="12"/>
        <v>0</v>
      </c>
      <c r="BC68" s="216">
        <f t="shared" si="13"/>
        <v>0</v>
      </c>
      <c r="BD68" s="216">
        <f t="shared" si="14"/>
        <v>0</v>
      </c>
      <c r="BE68" s="216">
        <f t="shared" si="15"/>
        <v>0</v>
      </c>
      <c r="CA68" s="243">
        <v>12</v>
      </c>
      <c r="CB68" s="243">
        <v>0</v>
      </c>
    </row>
    <row r="69" spans="1:80" ht="22.5" x14ac:dyDescent="0.2">
      <c r="A69" s="244">
        <v>40</v>
      </c>
      <c r="B69" s="245" t="s">
        <v>1913</v>
      </c>
      <c r="C69" s="246" t="s">
        <v>2065</v>
      </c>
      <c r="D69" s="247" t="s">
        <v>1835</v>
      </c>
      <c r="E69" s="248">
        <v>1</v>
      </c>
      <c r="F69" s="248">
        <v>0</v>
      </c>
      <c r="G69" s="249">
        <f t="shared" si="8"/>
        <v>0</v>
      </c>
      <c r="H69" s="250">
        <v>0</v>
      </c>
      <c r="I69" s="251">
        <f t="shared" si="9"/>
        <v>0</v>
      </c>
      <c r="J69" s="250"/>
      <c r="K69" s="251">
        <f t="shared" si="10"/>
        <v>0</v>
      </c>
      <c r="O69" s="243">
        <v>2</v>
      </c>
      <c r="AA69" s="216">
        <v>12</v>
      </c>
      <c r="AB69" s="216">
        <v>0</v>
      </c>
      <c r="AC69" s="216">
        <v>40</v>
      </c>
      <c r="AZ69" s="216">
        <v>1</v>
      </c>
      <c r="BA69" s="216">
        <f t="shared" si="11"/>
        <v>0</v>
      </c>
      <c r="BB69" s="216">
        <f t="shared" si="12"/>
        <v>0</v>
      </c>
      <c r="BC69" s="216">
        <f t="shared" si="13"/>
        <v>0</v>
      </c>
      <c r="BD69" s="216">
        <f t="shared" si="14"/>
        <v>0</v>
      </c>
      <c r="BE69" s="216">
        <f t="shared" si="15"/>
        <v>0</v>
      </c>
      <c r="CA69" s="243">
        <v>12</v>
      </c>
      <c r="CB69" s="243">
        <v>0</v>
      </c>
    </row>
    <row r="70" spans="1:80" x14ac:dyDescent="0.2">
      <c r="A70" s="244">
        <v>41</v>
      </c>
      <c r="B70" s="245" t="s">
        <v>2066</v>
      </c>
      <c r="C70" s="246" t="s">
        <v>2067</v>
      </c>
      <c r="D70" s="247" t="s">
        <v>1835</v>
      </c>
      <c r="E70" s="248">
        <v>1</v>
      </c>
      <c r="F70" s="248">
        <v>0</v>
      </c>
      <c r="G70" s="249">
        <f t="shared" si="8"/>
        <v>0</v>
      </c>
      <c r="H70" s="250">
        <v>0</v>
      </c>
      <c r="I70" s="251">
        <f t="shared" si="9"/>
        <v>0</v>
      </c>
      <c r="J70" s="250"/>
      <c r="K70" s="251">
        <f t="shared" si="10"/>
        <v>0</v>
      </c>
      <c r="O70" s="243">
        <v>2</v>
      </c>
      <c r="AA70" s="216">
        <v>12</v>
      </c>
      <c r="AB70" s="216">
        <v>0</v>
      </c>
      <c r="AC70" s="216">
        <v>41</v>
      </c>
      <c r="AZ70" s="216">
        <v>1</v>
      </c>
      <c r="BA70" s="216">
        <f t="shared" si="11"/>
        <v>0</v>
      </c>
      <c r="BB70" s="216">
        <f t="shared" si="12"/>
        <v>0</v>
      </c>
      <c r="BC70" s="216">
        <f t="shared" si="13"/>
        <v>0</v>
      </c>
      <c r="BD70" s="216">
        <f t="shared" si="14"/>
        <v>0</v>
      </c>
      <c r="BE70" s="216">
        <f t="shared" si="15"/>
        <v>0</v>
      </c>
      <c r="CA70" s="243">
        <v>12</v>
      </c>
      <c r="CB70" s="243">
        <v>0</v>
      </c>
    </row>
    <row r="71" spans="1:80" x14ac:dyDescent="0.2">
      <c r="A71" s="244">
        <v>42</v>
      </c>
      <c r="B71" s="245" t="s">
        <v>2068</v>
      </c>
      <c r="C71" s="246" t="s">
        <v>1982</v>
      </c>
      <c r="D71" s="247" t="s">
        <v>1835</v>
      </c>
      <c r="E71" s="248">
        <v>1</v>
      </c>
      <c r="F71" s="248">
        <v>0</v>
      </c>
      <c r="G71" s="249">
        <f t="shared" si="8"/>
        <v>0</v>
      </c>
      <c r="H71" s="250">
        <v>0</v>
      </c>
      <c r="I71" s="251">
        <f t="shared" si="9"/>
        <v>0</v>
      </c>
      <c r="J71" s="250"/>
      <c r="K71" s="251">
        <f t="shared" si="10"/>
        <v>0</v>
      </c>
      <c r="O71" s="243">
        <v>2</v>
      </c>
      <c r="AA71" s="216">
        <v>12</v>
      </c>
      <c r="AB71" s="216">
        <v>0</v>
      </c>
      <c r="AC71" s="216">
        <v>42</v>
      </c>
      <c r="AZ71" s="216">
        <v>1</v>
      </c>
      <c r="BA71" s="216">
        <f t="shared" si="11"/>
        <v>0</v>
      </c>
      <c r="BB71" s="216">
        <f t="shared" si="12"/>
        <v>0</v>
      </c>
      <c r="BC71" s="216">
        <f t="shared" si="13"/>
        <v>0</v>
      </c>
      <c r="BD71" s="216">
        <f t="shared" si="14"/>
        <v>0</v>
      </c>
      <c r="BE71" s="216">
        <f t="shared" si="15"/>
        <v>0</v>
      </c>
      <c r="CA71" s="243">
        <v>12</v>
      </c>
      <c r="CB71" s="243">
        <v>0</v>
      </c>
    </row>
    <row r="72" spans="1:80" x14ac:dyDescent="0.2">
      <c r="A72" s="244">
        <v>43</v>
      </c>
      <c r="B72" s="245" t="s">
        <v>2069</v>
      </c>
      <c r="C72" s="246" t="s">
        <v>1979</v>
      </c>
      <c r="D72" s="247" t="s">
        <v>93</v>
      </c>
      <c r="E72" s="248">
        <v>1</v>
      </c>
      <c r="F72" s="248">
        <v>0</v>
      </c>
      <c r="G72" s="249">
        <f t="shared" si="8"/>
        <v>0</v>
      </c>
      <c r="H72" s="250">
        <v>0</v>
      </c>
      <c r="I72" s="251">
        <f t="shared" si="9"/>
        <v>0</v>
      </c>
      <c r="J72" s="250"/>
      <c r="K72" s="251">
        <f t="shared" si="10"/>
        <v>0</v>
      </c>
      <c r="O72" s="243">
        <v>2</v>
      </c>
      <c r="AA72" s="216">
        <v>12</v>
      </c>
      <c r="AB72" s="216">
        <v>0</v>
      </c>
      <c r="AC72" s="216">
        <v>43</v>
      </c>
      <c r="AZ72" s="216">
        <v>1</v>
      </c>
      <c r="BA72" s="216">
        <f t="shared" si="11"/>
        <v>0</v>
      </c>
      <c r="BB72" s="216">
        <f t="shared" si="12"/>
        <v>0</v>
      </c>
      <c r="BC72" s="216">
        <f t="shared" si="13"/>
        <v>0</v>
      </c>
      <c r="BD72" s="216">
        <f t="shared" si="14"/>
        <v>0</v>
      </c>
      <c r="BE72" s="216">
        <f t="shared" si="15"/>
        <v>0</v>
      </c>
      <c r="CA72" s="243">
        <v>12</v>
      </c>
      <c r="CB72" s="243">
        <v>0</v>
      </c>
    </row>
    <row r="73" spans="1:80" x14ac:dyDescent="0.2">
      <c r="A73" s="259"/>
      <c r="B73" s="260" t="s">
        <v>94</v>
      </c>
      <c r="C73" s="261" t="s">
        <v>2054</v>
      </c>
      <c r="D73" s="262"/>
      <c r="E73" s="263"/>
      <c r="F73" s="264"/>
      <c r="G73" s="265">
        <f>SUM(G58:G72)</f>
        <v>0</v>
      </c>
      <c r="H73" s="266"/>
      <c r="I73" s="267">
        <f>SUM(I58:I72)</f>
        <v>0</v>
      </c>
      <c r="J73" s="266"/>
      <c r="K73" s="267">
        <f>SUM(K58:K72)</f>
        <v>0</v>
      </c>
      <c r="O73" s="243">
        <v>4</v>
      </c>
      <c r="BA73" s="268">
        <f>SUM(BA58:BA72)</f>
        <v>0</v>
      </c>
      <c r="BB73" s="268">
        <f>SUM(BB58:BB72)</f>
        <v>0</v>
      </c>
      <c r="BC73" s="268">
        <f>SUM(BC58:BC72)</f>
        <v>0</v>
      </c>
      <c r="BD73" s="268">
        <f>SUM(BD58:BD72)</f>
        <v>0</v>
      </c>
      <c r="BE73" s="268">
        <f>SUM(BE58:BE72)</f>
        <v>0</v>
      </c>
    </row>
    <row r="74" spans="1:80" x14ac:dyDescent="0.2">
      <c r="A74" s="233" t="s">
        <v>90</v>
      </c>
      <c r="B74" s="234" t="s">
        <v>240</v>
      </c>
      <c r="C74" s="235" t="s">
        <v>2070</v>
      </c>
      <c r="D74" s="236"/>
      <c r="E74" s="237"/>
      <c r="F74" s="237"/>
      <c r="G74" s="238"/>
      <c r="H74" s="239"/>
      <c r="I74" s="240"/>
      <c r="J74" s="241"/>
      <c r="K74" s="242"/>
      <c r="O74" s="243">
        <v>1</v>
      </c>
    </row>
    <row r="75" spans="1:80" ht="22.5" x14ac:dyDescent="0.2">
      <c r="A75" s="244">
        <v>44</v>
      </c>
      <c r="B75" s="245" t="s">
        <v>1916</v>
      </c>
      <c r="C75" s="246" t="s">
        <v>2072</v>
      </c>
      <c r="D75" s="247" t="s">
        <v>93</v>
      </c>
      <c r="E75" s="248">
        <v>131</v>
      </c>
      <c r="F75" s="248">
        <v>0</v>
      </c>
      <c r="G75" s="249">
        <f>E75*F75</f>
        <v>0</v>
      </c>
      <c r="H75" s="250">
        <v>0</v>
      </c>
      <c r="I75" s="251">
        <f>E75*H75</f>
        <v>0</v>
      </c>
      <c r="J75" s="250"/>
      <c r="K75" s="251">
        <f>E75*J75</f>
        <v>0</v>
      </c>
      <c r="O75" s="243">
        <v>2</v>
      </c>
      <c r="AA75" s="216">
        <v>12</v>
      </c>
      <c r="AB75" s="216">
        <v>0</v>
      </c>
      <c r="AC75" s="216">
        <v>44</v>
      </c>
      <c r="AZ75" s="216">
        <v>1</v>
      </c>
      <c r="BA75" s="216">
        <f>IF(AZ75=1,G75,0)</f>
        <v>0</v>
      </c>
      <c r="BB75" s="216">
        <f>IF(AZ75=2,G75,0)</f>
        <v>0</v>
      </c>
      <c r="BC75" s="216">
        <f>IF(AZ75=3,G75,0)</f>
        <v>0</v>
      </c>
      <c r="BD75" s="216">
        <f>IF(AZ75=4,G75,0)</f>
        <v>0</v>
      </c>
      <c r="BE75" s="216">
        <f>IF(AZ75=5,G75,0)</f>
        <v>0</v>
      </c>
      <c r="CA75" s="243">
        <v>12</v>
      </c>
      <c r="CB75" s="243">
        <v>0</v>
      </c>
    </row>
    <row r="76" spans="1:80" x14ac:dyDescent="0.2">
      <c r="A76" s="252"/>
      <c r="B76" s="253"/>
      <c r="C76" s="420" t="s">
        <v>2073</v>
      </c>
      <c r="D76" s="421"/>
      <c r="E76" s="421"/>
      <c r="F76" s="421"/>
      <c r="G76" s="422"/>
      <c r="I76" s="254"/>
      <c r="K76" s="254"/>
      <c r="L76" s="310"/>
      <c r="O76" s="243">
        <v>3</v>
      </c>
    </row>
    <row r="77" spans="1:80" ht="22.5" x14ac:dyDescent="0.2">
      <c r="A77" s="244">
        <v>45</v>
      </c>
      <c r="B77" s="245" t="s">
        <v>1918</v>
      </c>
      <c r="C77" s="246" t="s">
        <v>2074</v>
      </c>
      <c r="D77" s="247" t="s">
        <v>93</v>
      </c>
      <c r="E77" s="248">
        <v>23</v>
      </c>
      <c r="F77" s="248">
        <v>0</v>
      </c>
      <c r="G77" s="249">
        <f>E77*F77</f>
        <v>0</v>
      </c>
      <c r="H77" s="250">
        <v>0</v>
      </c>
      <c r="I77" s="251">
        <f>E77*H77</f>
        <v>0</v>
      </c>
      <c r="J77" s="250"/>
      <c r="K77" s="251">
        <f>E77*J77</f>
        <v>0</v>
      </c>
      <c r="O77" s="243">
        <v>2</v>
      </c>
      <c r="AA77" s="216">
        <v>12</v>
      </c>
      <c r="AB77" s="216">
        <v>0</v>
      </c>
      <c r="AC77" s="216">
        <v>45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12</v>
      </c>
      <c r="CB77" s="243">
        <v>0</v>
      </c>
    </row>
    <row r="78" spans="1:80" x14ac:dyDescent="0.2">
      <c r="A78" s="252"/>
      <c r="B78" s="253"/>
      <c r="C78" s="420" t="s">
        <v>2075</v>
      </c>
      <c r="D78" s="421"/>
      <c r="E78" s="421"/>
      <c r="F78" s="421"/>
      <c r="G78" s="422"/>
      <c r="I78" s="254"/>
      <c r="K78" s="254"/>
      <c r="L78" s="310"/>
      <c r="O78" s="243">
        <v>3</v>
      </c>
    </row>
    <row r="79" spans="1:80" ht="22.5" x14ac:dyDescent="0.2">
      <c r="A79" s="244">
        <v>46</v>
      </c>
      <c r="B79" s="245" t="s">
        <v>1920</v>
      </c>
      <c r="C79" s="246" t="s">
        <v>2076</v>
      </c>
      <c r="D79" s="247" t="s">
        <v>93</v>
      </c>
      <c r="E79" s="248">
        <v>30</v>
      </c>
      <c r="F79" s="248">
        <v>0</v>
      </c>
      <c r="G79" s="249">
        <f>E79*F79</f>
        <v>0</v>
      </c>
      <c r="H79" s="250">
        <v>0</v>
      </c>
      <c r="I79" s="251">
        <f>E79*H79</f>
        <v>0</v>
      </c>
      <c r="J79" s="250"/>
      <c r="K79" s="251">
        <f>E79*J79</f>
        <v>0</v>
      </c>
      <c r="O79" s="243">
        <v>2</v>
      </c>
      <c r="AA79" s="216">
        <v>12</v>
      </c>
      <c r="AB79" s="216">
        <v>0</v>
      </c>
      <c r="AC79" s="216">
        <v>46</v>
      </c>
      <c r="AZ79" s="216">
        <v>1</v>
      </c>
      <c r="BA79" s="216">
        <f>IF(AZ79=1,G79,0)</f>
        <v>0</v>
      </c>
      <c r="BB79" s="216">
        <f>IF(AZ79=2,G79,0)</f>
        <v>0</v>
      </c>
      <c r="BC79" s="216">
        <f>IF(AZ79=3,G79,0)</f>
        <v>0</v>
      </c>
      <c r="BD79" s="216">
        <f>IF(AZ79=4,G79,0)</f>
        <v>0</v>
      </c>
      <c r="BE79" s="216">
        <f>IF(AZ79=5,G79,0)</f>
        <v>0</v>
      </c>
      <c r="CA79" s="243">
        <v>12</v>
      </c>
      <c r="CB79" s="243">
        <v>0</v>
      </c>
    </row>
    <row r="80" spans="1:80" x14ac:dyDescent="0.2">
      <c r="A80" s="252"/>
      <c r="B80" s="253"/>
      <c r="C80" s="420" t="s">
        <v>2077</v>
      </c>
      <c r="D80" s="421"/>
      <c r="E80" s="421"/>
      <c r="F80" s="421"/>
      <c r="G80" s="422"/>
      <c r="I80" s="254"/>
      <c r="K80" s="254"/>
      <c r="L80" s="310"/>
      <c r="O80" s="243">
        <v>3</v>
      </c>
    </row>
    <row r="81" spans="1:80" ht="22.5" x14ac:dyDescent="0.2">
      <c r="A81" s="244">
        <v>47</v>
      </c>
      <c r="B81" s="245" t="s">
        <v>1922</v>
      </c>
      <c r="C81" s="246" t="s">
        <v>2078</v>
      </c>
      <c r="D81" s="247" t="s">
        <v>93</v>
      </c>
      <c r="E81" s="248">
        <v>1</v>
      </c>
      <c r="F81" s="248">
        <v>0</v>
      </c>
      <c r="G81" s="249">
        <f>E81*F81</f>
        <v>0</v>
      </c>
      <c r="H81" s="250">
        <v>0</v>
      </c>
      <c r="I81" s="251">
        <f>E81*H81</f>
        <v>0</v>
      </c>
      <c r="J81" s="250"/>
      <c r="K81" s="251">
        <f>E81*J81</f>
        <v>0</v>
      </c>
      <c r="O81" s="243">
        <v>2</v>
      </c>
      <c r="AA81" s="216">
        <v>12</v>
      </c>
      <c r="AB81" s="216">
        <v>0</v>
      </c>
      <c r="AC81" s="216">
        <v>47</v>
      </c>
      <c r="AZ81" s="216">
        <v>1</v>
      </c>
      <c r="BA81" s="216">
        <f>IF(AZ81=1,G81,0)</f>
        <v>0</v>
      </c>
      <c r="BB81" s="216">
        <f>IF(AZ81=2,G81,0)</f>
        <v>0</v>
      </c>
      <c r="BC81" s="216">
        <f>IF(AZ81=3,G81,0)</f>
        <v>0</v>
      </c>
      <c r="BD81" s="216">
        <f>IF(AZ81=4,G81,0)</f>
        <v>0</v>
      </c>
      <c r="BE81" s="216">
        <f>IF(AZ81=5,G81,0)</f>
        <v>0</v>
      </c>
      <c r="CA81" s="243">
        <v>12</v>
      </c>
      <c r="CB81" s="243">
        <v>0</v>
      </c>
    </row>
    <row r="82" spans="1:80" x14ac:dyDescent="0.2">
      <c r="A82" s="252"/>
      <c r="B82" s="253"/>
      <c r="C82" s="420" t="s">
        <v>2079</v>
      </c>
      <c r="D82" s="421"/>
      <c r="E82" s="421"/>
      <c r="F82" s="421"/>
      <c r="G82" s="422"/>
      <c r="I82" s="254"/>
      <c r="K82" s="254"/>
      <c r="L82" s="310"/>
      <c r="O82" s="243">
        <v>3</v>
      </c>
    </row>
    <row r="83" spans="1:80" ht="22.5" x14ac:dyDescent="0.2">
      <c r="A83" s="244">
        <v>48</v>
      </c>
      <c r="B83" s="245" t="s">
        <v>1923</v>
      </c>
      <c r="C83" s="246" t="s">
        <v>2080</v>
      </c>
      <c r="D83" s="247" t="s">
        <v>93</v>
      </c>
      <c r="E83" s="248">
        <v>7</v>
      </c>
      <c r="F83" s="248">
        <v>0</v>
      </c>
      <c r="G83" s="249">
        <f>E83*F83</f>
        <v>0</v>
      </c>
      <c r="H83" s="250">
        <v>0</v>
      </c>
      <c r="I83" s="251">
        <f>E83*H83</f>
        <v>0</v>
      </c>
      <c r="J83" s="250"/>
      <c r="K83" s="251">
        <f>E83*J83</f>
        <v>0</v>
      </c>
      <c r="O83" s="243">
        <v>2</v>
      </c>
      <c r="AA83" s="216">
        <v>12</v>
      </c>
      <c r="AB83" s="216">
        <v>0</v>
      </c>
      <c r="AC83" s="216">
        <v>48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12</v>
      </c>
      <c r="CB83" s="243">
        <v>0</v>
      </c>
    </row>
    <row r="84" spans="1:80" x14ac:dyDescent="0.2">
      <c r="A84" s="252"/>
      <c r="B84" s="253"/>
      <c r="C84" s="420" t="s">
        <v>2081</v>
      </c>
      <c r="D84" s="421"/>
      <c r="E84" s="421"/>
      <c r="F84" s="421"/>
      <c r="G84" s="422"/>
      <c r="I84" s="254"/>
      <c r="K84" s="254"/>
      <c r="L84" s="310"/>
      <c r="O84" s="243">
        <v>3</v>
      </c>
    </row>
    <row r="85" spans="1:80" x14ac:dyDescent="0.2">
      <c r="A85" s="244">
        <v>49</v>
      </c>
      <c r="B85" s="245" t="s">
        <v>1925</v>
      </c>
      <c r="C85" s="246" t="s">
        <v>2082</v>
      </c>
      <c r="D85" s="247" t="s">
        <v>93</v>
      </c>
      <c r="E85" s="248">
        <v>4</v>
      </c>
      <c r="F85" s="248">
        <v>0</v>
      </c>
      <c r="G85" s="249">
        <f>E85*F85</f>
        <v>0</v>
      </c>
      <c r="H85" s="250">
        <v>0</v>
      </c>
      <c r="I85" s="251">
        <f>E85*H85</f>
        <v>0</v>
      </c>
      <c r="J85" s="250"/>
      <c r="K85" s="251">
        <f>E85*J85</f>
        <v>0</v>
      </c>
      <c r="O85" s="243">
        <v>2</v>
      </c>
      <c r="AA85" s="216">
        <v>12</v>
      </c>
      <c r="AB85" s="216">
        <v>0</v>
      </c>
      <c r="AC85" s="216">
        <v>49</v>
      </c>
      <c r="AZ85" s="216">
        <v>1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43">
        <v>12</v>
      </c>
      <c r="CB85" s="243">
        <v>0</v>
      </c>
    </row>
    <row r="86" spans="1:80" x14ac:dyDescent="0.2">
      <c r="A86" s="252"/>
      <c r="B86" s="253"/>
      <c r="C86" s="420" t="s">
        <v>2083</v>
      </c>
      <c r="D86" s="421"/>
      <c r="E86" s="421"/>
      <c r="F86" s="421"/>
      <c r="G86" s="422"/>
      <c r="I86" s="254"/>
      <c r="K86" s="254"/>
      <c r="L86" s="310"/>
      <c r="O86" s="243">
        <v>3</v>
      </c>
    </row>
    <row r="87" spans="1:80" ht="22.5" x14ac:dyDescent="0.2">
      <c r="A87" s="244">
        <v>50</v>
      </c>
      <c r="B87" s="245" t="s">
        <v>1927</v>
      </c>
      <c r="C87" s="246" t="s">
        <v>2084</v>
      </c>
      <c r="D87" s="247" t="s">
        <v>93</v>
      </c>
      <c r="E87" s="248">
        <v>13</v>
      </c>
      <c r="F87" s="248">
        <v>0</v>
      </c>
      <c r="G87" s="249">
        <f>E87*F87</f>
        <v>0</v>
      </c>
      <c r="H87" s="250">
        <v>0</v>
      </c>
      <c r="I87" s="251">
        <f>E87*H87</f>
        <v>0</v>
      </c>
      <c r="J87" s="250"/>
      <c r="K87" s="251">
        <f>E87*J87</f>
        <v>0</v>
      </c>
      <c r="O87" s="243">
        <v>2</v>
      </c>
      <c r="AA87" s="216">
        <v>12</v>
      </c>
      <c r="AB87" s="216">
        <v>0</v>
      </c>
      <c r="AC87" s="216">
        <v>50</v>
      </c>
      <c r="AZ87" s="216">
        <v>1</v>
      </c>
      <c r="BA87" s="216">
        <f>IF(AZ87=1,G87,0)</f>
        <v>0</v>
      </c>
      <c r="BB87" s="216">
        <f>IF(AZ87=2,G87,0)</f>
        <v>0</v>
      </c>
      <c r="BC87" s="216">
        <f>IF(AZ87=3,G87,0)</f>
        <v>0</v>
      </c>
      <c r="BD87" s="216">
        <f>IF(AZ87=4,G87,0)</f>
        <v>0</v>
      </c>
      <c r="BE87" s="216">
        <f>IF(AZ87=5,G87,0)</f>
        <v>0</v>
      </c>
      <c r="CA87" s="243">
        <v>12</v>
      </c>
      <c r="CB87" s="243">
        <v>0</v>
      </c>
    </row>
    <row r="88" spans="1:80" x14ac:dyDescent="0.2">
      <c r="A88" s="252"/>
      <c r="B88" s="253"/>
      <c r="C88" s="420" t="s">
        <v>2085</v>
      </c>
      <c r="D88" s="421"/>
      <c r="E88" s="421"/>
      <c r="F88" s="421"/>
      <c r="G88" s="422"/>
      <c r="I88" s="254"/>
      <c r="K88" s="254"/>
      <c r="L88" s="310"/>
      <c r="O88" s="243">
        <v>3</v>
      </c>
    </row>
    <row r="89" spans="1:80" ht="22.5" x14ac:dyDescent="0.2">
      <c r="A89" s="244">
        <v>51</v>
      </c>
      <c r="B89" s="245" t="s">
        <v>1929</v>
      </c>
      <c r="C89" s="246" t="s">
        <v>2086</v>
      </c>
      <c r="D89" s="247" t="s">
        <v>93</v>
      </c>
      <c r="E89" s="248">
        <v>20</v>
      </c>
      <c r="F89" s="248">
        <v>0</v>
      </c>
      <c r="G89" s="249">
        <f>E89*F89</f>
        <v>0</v>
      </c>
      <c r="H89" s="250">
        <v>0</v>
      </c>
      <c r="I89" s="251">
        <f>E89*H89</f>
        <v>0</v>
      </c>
      <c r="J89" s="250"/>
      <c r="K89" s="251">
        <f>E89*J89</f>
        <v>0</v>
      </c>
      <c r="O89" s="243">
        <v>2</v>
      </c>
      <c r="AA89" s="216">
        <v>12</v>
      </c>
      <c r="AB89" s="216">
        <v>0</v>
      </c>
      <c r="AC89" s="216">
        <v>51</v>
      </c>
      <c r="AZ89" s="216">
        <v>1</v>
      </c>
      <c r="BA89" s="216">
        <f>IF(AZ89=1,G89,0)</f>
        <v>0</v>
      </c>
      <c r="BB89" s="216">
        <f>IF(AZ89=2,G89,0)</f>
        <v>0</v>
      </c>
      <c r="BC89" s="216">
        <f>IF(AZ89=3,G89,0)</f>
        <v>0</v>
      </c>
      <c r="BD89" s="216">
        <f>IF(AZ89=4,G89,0)</f>
        <v>0</v>
      </c>
      <c r="BE89" s="216">
        <f>IF(AZ89=5,G89,0)</f>
        <v>0</v>
      </c>
      <c r="CA89" s="243">
        <v>12</v>
      </c>
      <c r="CB89" s="243">
        <v>0</v>
      </c>
    </row>
    <row r="90" spans="1:80" x14ac:dyDescent="0.2">
      <c r="A90" s="252"/>
      <c r="B90" s="253"/>
      <c r="C90" s="420" t="s">
        <v>2087</v>
      </c>
      <c r="D90" s="421"/>
      <c r="E90" s="421"/>
      <c r="F90" s="421"/>
      <c r="G90" s="422"/>
      <c r="I90" s="254"/>
      <c r="K90" s="254"/>
      <c r="L90" s="310"/>
      <c r="O90" s="243">
        <v>3</v>
      </c>
    </row>
    <row r="91" spans="1:80" ht="22.5" x14ac:dyDescent="0.2">
      <c r="A91" s="244">
        <v>52</v>
      </c>
      <c r="B91" s="245" t="s">
        <v>1931</v>
      </c>
      <c r="C91" s="246" t="s">
        <v>2088</v>
      </c>
      <c r="D91" s="247" t="s">
        <v>93</v>
      </c>
      <c r="E91" s="248">
        <v>5</v>
      </c>
      <c r="F91" s="248">
        <v>0</v>
      </c>
      <c r="G91" s="249">
        <f>E91*F91</f>
        <v>0</v>
      </c>
      <c r="H91" s="250">
        <v>0</v>
      </c>
      <c r="I91" s="251">
        <f>E91*H91</f>
        <v>0</v>
      </c>
      <c r="J91" s="250"/>
      <c r="K91" s="251">
        <f>E91*J91</f>
        <v>0</v>
      </c>
      <c r="O91" s="243">
        <v>2</v>
      </c>
      <c r="AA91" s="216">
        <v>12</v>
      </c>
      <c r="AB91" s="216">
        <v>0</v>
      </c>
      <c r="AC91" s="216">
        <v>52</v>
      </c>
      <c r="AZ91" s="216">
        <v>1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12</v>
      </c>
      <c r="CB91" s="243">
        <v>0</v>
      </c>
    </row>
    <row r="92" spans="1:80" x14ac:dyDescent="0.2">
      <c r="A92" s="252"/>
      <c r="B92" s="253"/>
      <c r="C92" s="420" t="s">
        <v>2089</v>
      </c>
      <c r="D92" s="421"/>
      <c r="E92" s="421"/>
      <c r="F92" s="421"/>
      <c r="G92" s="422"/>
      <c r="I92" s="254"/>
      <c r="K92" s="254"/>
      <c r="L92" s="310"/>
      <c r="O92" s="243">
        <v>3</v>
      </c>
    </row>
    <row r="93" spans="1:80" ht="22.5" x14ac:dyDescent="0.2">
      <c r="A93" s="296">
        <v>53</v>
      </c>
      <c r="B93" s="245" t="s">
        <v>1933</v>
      </c>
      <c r="C93" s="246" t="s">
        <v>2090</v>
      </c>
      <c r="D93" s="247" t="s">
        <v>93</v>
      </c>
      <c r="E93" s="248">
        <v>7</v>
      </c>
      <c r="F93" s="248">
        <v>0</v>
      </c>
      <c r="G93" s="249">
        <f>E93*F93</f>
        <v>0</v>
      </c>
      <c r="H93" s="250">
        <v>0</v>
      </c>
      <c r="I93" s="251">
        <f>E93*H93</f>
        <v>0</v>
      </c>
      <c r="J93" s="250"/>
      <c r="K93" s="251">
        <f>E93*J93</f>
        <v>0</v>
      </c>
      <c r="O93" s="243">
        <v>2</v>
      </c>
      <c r="AA93" s="216">
        <v>12</v>
      </c>
      <c r="AB93" s="216">
        <v>0</v>
      </c>
      <c r="AC93" s="216">
        <v>53</v>
      </c>
      <c r="AZ93" s="216">
        <v>1</v>
      </c>
      <c r="BA93" s="216">
        <f>IF(AZ93=1,G93,0)</f>
        <v>0</v>
      </c>
      <c r="BB93" s="216">
        <f>IF(AZ93=2,G93,0)</f>
        <v>0</v>
      </c>
      <c r="BC93" s="216">
        <f>IF(AZ93=3,G93,0)</f>
        <v>0</v>
      </c>
      <c r="BD93" s="216">
        <f>IF(AZ93=4,G93,0)</f>
        <v>0</v>
      </c>
      <c r="BE93" s="216">
        <f>IF(AZ93=5,G93,0)</f>
        <v>0</v>
      </c>
      <c r="CA93" s="243">
        <v>12</v>
      </c>
      <c r="CB93" s="243">
        <v>0</v>
      </c>
    </row>
    <row r="94" spans="1:80" ht="22.5" x14ac:dyDescent="0.2">
      <c r="A94" s="244">
        <v>54</v>
      </c>
      <c r="B94" s="245" t="s">
        <v>1935</v>
      </c>
      <c r="C94" s="246" t="s">
        <v>2091</v>
      </c>
      <c r="D94" s="247" t="s">
        <v>93</v>
      </c>
      <c r="E94" s="248">
        <v>1</v>
      </c>
      <c r="F94" s="248">
        <v>0</v>
      </c>
      <c r="G94" s="249">
        <f>E94*F94</f>
        <v>0</v>
      </c>
      <c r="H94" s="250">
        <v>0</v>
      </c>
      <c r="I94" s="251">
        <f>E94*H94</f>
        <v>0</v>
      </c>
      <c r="J94" s="250"/>
      <c r="K94" s="251">
        <f>E94*J94</f>
        <v>0</v>
      </c>
      <c r="O94" s="243">
        <v>2</v>
      </c>
      <c r="AA94" s="216">
        <v>12</v>
      </c>
      <c r="AB94" s="216">
        <v>0</v>
      </c>
      <c r="AC94" s="216">
        <v>57</v>
      </c>
      <c r="AZ94" s="216">
        <v>1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43">
        <v>12</v>
      </c>
      <c r="CB94" s="243">
        <v>0</v>
      </c>
    </row>
    <row r="95" spans="1:80" x14ac:dyDescent="0.2">
      <c r="A95" s="252"/>
      <c r="B95" s="253"/>
      <c r="C95" s="420" t="s">
        <v>2092</v>
      </c>
      <c r="D95" s="421"/>
      <c r="E95" s="421"/>
      <c r="F95" s="421"/>
      <c r="G95" s="422"/>
      <c r="I95" s="254"/>
      <c r="K95" s="254"/>
      <c r="L95" s="310"/>
      <c r="O95" s="243">
        <v>3</v>
      </c>
    </row>
    <row r="96" spans="1:80" x14ac:dyDescent="0.2">
      <c r="A96" s="252"/>
      <c r="B96" s="253"/>
      <c r="C96" s="420" t="s">
        <v>2093</v>
      </c>
      <c r="D96" s="421"/>
      <c r="E96" s="421"/>
      <c r="F96" s="421"/>
      <c r="G96" s="422"/>
      <c r="I96" s="254"/>
      <c r="K96" s="254"/>
      <c r="L96" s="310"/>
      <c r="O96" s="243">
        <v>3</v>
      </c>
    </row>
    <row r="97" spans="1:80" x14ac:dyDescent="0.2">
      <c r="A97" s="259"/>
      <c r="B97" s="260" t="s">
        <v>94</v>
      </c>
      <c r="C97" s="261" t="s">
        <v>2071</v>
      </c>
      <c r="D97" s="262"/>
      <c r="E97" s="263"/>
      <c r="F97" s="264"/>
      <c r="G97" s="265">
        <f>SUM(G74:G96)</f>
        <v>0</v>
      </c>
      <c r="H97" s="266"/>
      <c r="I97" s="267">
        <f>SUM(I74:I96)</f>
        <v>0</v>
      </c>
      <c r="J97" s="266"/>
      <c r="K97" s="267">
        <f>SUM(K74:K96)</f>
        <v>0</v>
      </c>
      <c r="O97" s="243">
        <v>4</v>
      </c>
      <c r="BA97" s="268">
        <f>SUM(BA74:BA96)</f>
        <v>0</v>
      </c>
      <c r="BB97" s="268">
        <f>SUM(BB74:BB96)</f>
        <v>0</v>
      </c>
      <c r="BC97" s="268">
        <f>SUM(BC74:BC96)</f>
        <v>0</v>
      </c>
      <c r="BD97" s="268">
        <f>SUM(BD74:BD96)</f>
        <v>0</v>
      </c>
      <c r="BE97" s="268">
        <f>SUM(BE74:BE96)</f>
        <v>0</v>
      </c>
    </row>
    <row r="98" spans="1:80" x14ac:dyDescent="0.2">
      <c r="A98" s="233" t="s">
        <v>90</v>
      </c>
      <c r="B98" s="234" t="s">
        <v>1634</v>
      </c>
      <c r="C98" s="235" t="s">
        <v>2094</v>
      </c>
      <c r="D98" s="236"/>
      <c r="E98" s="237"/>
      <c r="F98" s="237"/>
      <c r="G98" s="238"/>
      <c r="H98" s="239"/>
      <c r="I98" s="240"/>
      <c r="J98" s="241"/>
      <c r="K98" s="242"/>
      <c r="O98" s="243">
        <v>1</v>
      </c>
    </row>
    <row r="99" spans="1:80" x14ac:dyDescent="0.2">
      <c r="A99" s="244">
        <v>55</v>
      </c>
      <c r="B99" s="245" t="s">
        <v>2096</v>
      </c>
      <c r="C99" s="246" t="s">
        <v>2097</v>
      </c>
      <c r="D99" s="247" t="s">
        <v>93</v>
      </c>
      <c r="E99" s="248">
        <v>25</v>
      </c>
      <c r="F99" s="248">
        <v>0</v>
      </c>
      <c r="G99" s="249">
        <f t="shared" ref="G99:G114" si="16">E99*F99</f>
        <v>0</v>
      </c>
      <c r="H99" s="250">
        <v>0</v>
      </c>
      <c r="I99" s="251">
        <f t="shared" ref="I99:I114" si="17">E99*H99</f>
        <v>0</v>
      </c>
      <c r="J99" s="250"/>
      <c r="K99" s="251">
        <f t="shared" ref="K99:K114" si="18">E99*J99</f>
        <v>0</v>
      </c>
      <c r="O99" s="243">
        <v>2</v>
      </c>
      <c r="AA99" s="216">
        <v>12</v>
      </c>
      <c r="AB99" s="216">
        <v>0</v>
      </c>
      <c r="AC99" s="216">
        <v>58</v>
      </c>
      <c r="AZ99" s="216">
        <v>1</v>
      </c>
      <c r="BA99" s="216">
        <f t="shared" ref="BA99:BA114" si="19">IF(AZ99=1,G99,0)</f>
        <v>0</v>
      </c>
      <c r="BB99" s="216">
        <f t="shared" ref="BB99:BB114" si="20">IF(AZ99=2,G99,0)</f>
        <v>0</v>
      </c>
      <c r="BC99" s="216">
        <f t="shared" ref="BC99:BC114" si="21">IF(AZ99=3,G99,0)</f>
        <v>0</v>
      </c>
      <c r="BD99" s="216">
        <f t="shared" ref="BD99:BD114" si="22">IF(AZ99=4,G99,0)</f>
        <v>0</v>
      </c>
      <c r="BE99" s="216">
        <f t="shared" ref="BE99:BE114" si="23">IF(AZ99=5,G99,0)</f>
        <v>0</v>
      </c>
      <c r="CA99" s="243">
        <v>12</v>
      </c>
      <c r="CB99" s="243">
        <v>0</v>
      </c>
    </row>
    <row r="100" spans="1:80" x14ac:dyDescent="0.2">
      <c r="A100" s="244">
        <v>56</v>
      </c>
      <c r="B100" s="245" t="s">
        <v>2098</v>
      </c>
      <c r="C100" s="246" t="s">
        <v>2099</v>
      </c>
      <c r="D100" s="247" t="s">
        <v>93</v>
      </c>
      <c r="E100" s="248">
        <v>12</v>
      </c>
      <c r="F100" s="248">
        <v>0</v>
      </c>
      <c r="G100" s="249">
        <f t="shared" si="16"/>
        <v>0</v>
      </c>
      <c r="H100" s="250">
        <v>0</v>
      </c>
      <c r="I100" s="251">
        <f t="shared" si="17"/>
        <v>0</v>
      </c>
      <c r="J100" s="250"/>
      <c r="K100" s="251">
        <f t="shared" si="18"/>
        <v>0</v>
      </c>
      <c r="O100" s="243">
        <v>2</v>
      </c>
      <c r="AA100" s="216">
        <v>12</v>
      </c>
      <c r="AB100" s="216">
        <v>0</v>
      </c>
      <c r="AC100" s="216">
        <v>59</v>
      </c>
      <c r="AZ100" s="216">
        <v>1</v>
      </c>
      <c r="BA100" s="216">
        <f t="shared" si="19"/>
        <v>0</v>
      </c>
      <c r="BB100" s="216">
        <f t="shared" si="20"/>
        <v>0</v>
      </c>
      <c r="BC100" s="216">
        <f t="shared" si="21"/>
        <v>0</v>
      </c>
      <c r="BD100" s="216">
        <f t="shared" si="22"/>
        <v>0</v>
      </c>
      <c r="BE100" s="216">
        <f t="shared" si="23"/>
        <v>0</v>
      </c>
      <c r="CA100" s="243">
        <v>12</v>
      </c>
      <c r="CB100" s="243">
        <v>0</v>
      </c>
    </row>
    <row r="101" spans="1:80" x14ac:dyDescent="0.2">
      <c r="A101" s="244">
        <v>57</v>
      </c>
      <c r="B101" s="245" t="s">
        <v>2100</v>
      </c>
      <c r="C101" s="246" t="s">
        <v>2101</v>
      </c>
      <c r="D101" s="247" t="s">
        <v>93</v>
      </c>
      <c r="E101" s="248">
        <v>1</v>
      </c>
      <c r="F101" s="248">
        <v>0</v>
      </c>
      <c r="G101" s="249">
        <f t="shared" si="16"/>
        <v>0</v>
      </c>
      <c r="H101" s="250">
        <v>0</v>
      </c>
      <c r="I101" s="251">
        <f t="shared" si="17"/>
        <v>0</v>
      </c>
      <c r="J101" s="250"/>
      <c r="K101" s="251">
        <f t="shared" si="18"/>
        <v>0</v>
      </c>
      <c r="O101" s="243">
        <v>2</v>
      </c>
      <c r="AA101" s="216">
        <v>12</v>
      </c>
      <c r="AB101" s="216">
        <v>0</v>
      </c>
      <c r="AC101" s="216">
        <v>60</v>
      </c>
      <c r="AZ101" s="216">
        <v>1</v>
      </c>
      <c r="BA101" s="216">
        <f t="shared" si="19"/>
        <v>0</v>
      </c>
      <c r="BB101" s="216">
        <f t="shared" si="20"/>
        <v>0</v>
      </c>
      <c r="BC101" s="216">
        <f t="shared" si="21"/>
        <v>0</v>
      </c>
      <c r="BD101" s="216">
        <f t="shared" si="22"/>
        <v>0</v>
      </c>
      <c r="BE101" s="216">
        <f t="shared" si="23"/>
        <v>0</v>
      </c>
      <c r="CA101" s="243">
        <v>12</v>
      </c>
      <c r="CB101" s="243">
        <v>0</v>
      </c>
    </row>
    <row r="102" spans="1:80" x14ac:dyDescent="0.2">
      <c r="A102" s="244">
        <v>58</v>
      </c>
      <c r="B102" s="245" t="s">
        <v>2102</v>
      </c>
      <c r="C102" s="246" t="s">
        <v>2103</v>
      </c>
      <c r="D102" s="247" t="s">
        <v>93</v>
      </c>
      <c r="E102" s="248">
        <v>12</v>
      </c>
      <c r="F102" s="248">
        <v>0</v>
      </c>
      <c r="G102" s="249">
        <f t="shared" si="16"/>
        <v>0</v>
      </c>
      <c r="H102" s="250">
        <v>0</v>
      </c>
      <c r="I102" s="251">
        <f t="shared" si="17"/>
        <v>0</v>
      </c>
      <c r="J102" s="250"/>
      <c r="K102" s="251">
        <f t="shared" si="18"/>
        <v>0</v>
      </c>
      <c r="O102" s="243">
        <v>2</v>
      </c>
      <c r="AA102" s="216">
        <v>12</v>
      </c>
      <c r="AB102" s="216">
        <v>0</v>
      </c>
      <c r="AC102" s="216">
        <v>61</v>
      </c>
      <c r="AZ102" s="216">
        <v>1</v>
      </c>
      <c r="BA102" s="216">
        <f t="shared" si="19"/>
        <v>0</v>
      </c>
      <c r="BB102" s="216">
        <f t="shared" si="20"/>
        <v>0</v>
      </c>
      <c r="BC102" s="216">
        <f t="shared" si="21"/>
        <v>0</v>
      </c>
      <c r="BD102" s="216">
        <f t="shared" si="22"/>
        <v>0</v>
      </c>
      <c r="BE102" s="216">
        <f t="shared" si="23"/>
        <v>0</v>
      </c>
      <c r="CA102" s="243">
        <v>12</v>
      </c>
      <c r="CB102" s="243">
        <v>0</v>
      </c>
    </row>
    <row r="103" spans="1:80" x14ac:dyDescent="0.2">
      <c r="A103" s="244">
        <v>59</v>
      </c>
      <c r="B103" s="245" t="s">
        <v>2104</v>
      </c>
      <c r="C103" s="246" t="s">
        <v>2105</v>
      </c>
      <c r="D103" s="247" t="s">
        <v>93</v>
      </c>
      <c r="E103" s="248">
        <v>4</v>
      </c>
      <c r="F103" s="248">
        <v>0</v>
      </c>
      <c r="G103" s="249">
        <f t="shared" si="16"/>
        <v>0</v>
      </c>
      <c r="H103" s="250">
        <v>0</v>
      </c>
      <c r="I103" s="251">
        <f t="shared" si="17"/>
        <v>0</v>
      </c>
      <c r="J103" s="250"/>
      <c r="K103" s="251">
        <f t="shared" si="18"/>
        <v>0</v>
      </c>
      <c r="O103" s="243">
        <v>2</v>
      </c>
      <c r="AA103" s="216">
        <v>12</v>
      </c>
      <c r="AB103" s="216">
        <v>0</v>
      </c>
      <c r="AC103" s="216">
        <v>62</v>
      </c>
      <c r="AZ103" s="216">
        <v>1</v>
      </c>
      <c r="BA103" s="216">
        <f t="shared" si="19"/>
        <v>0</v>
      </c>
      <c r="BB103" s="216">
        <f t="shared" si="20"/>
        <v>0</v>
      </c>
      <c r="BC103" s="216">
        <f t="shared" si="21"/>
        <v>0</v>
      </c>
      <c r="BD103" s="216">
        <f t="shared" si="22"/>
        <v>0</v>
      </c>
      <c r="BE103" s="216">
        <f t="shared" si="23"/>
        <v>0</v>
      </c>
      <c r="CA103" s="243">
        <v>12</v>
      </c>
      <c r="CB103" s="243">
        <v>0</v>
      </c>
    </row>
    <row r="104" spans="1:80" ht="22.5" x14ac:dyDescent="0.2">
      <c r="A104" s="244">
        <v>60</v>
      </c>
      <c r="B104" s="245" t="s">
        <v>2106</v>
      </c>
      <c r="C104" s="246" t="s">
        <v>2107</v>
      </c>
      <c r="D104" s="247" t="s">
        <v>93</v>
      </c>
      <c r="E104" s="248">
        <v>4</v>
      </c>
      <c r="F104" s="248">
        <v>0</v>
      </c>
      <c r="G104" s="249">
        <f t="shared" si="16"/>
        <v>0</v>
      </c>
      <c r="H104" s="250">
        <v>0</v>
      </c>
      <c r="I104" s="251">
        <f t="shared" si="17"/>
        <v>0</v>
      </c>
      <c r="J104" s="250"/>
      <c r="K104" s="251">
        <f t="shared" si="18"/>
        <v>0</v>
      </c>
      <c r="O104" s="243">
        <v>2</v>
      </c>
      <c r="AA104" s="216">
        <v>12</v>
      </c>
      <c r="AB104" s="216">
        <v>0</v>
      </c>
      <c r="AC104" s="216">
        <v>63</v>
      </c>
      <c r="AZ104" s="216">
        <v>1</v>
      </c>
      <c r="BA104" s="216">
        <f t="shared" si="19"/>
        <v>0</v>
      </c>
      <c r="BB104" s="216">
        <f t="shared" si="20"/>
        <v>0</v>
      </c>
      <c r="BC104" s="216">
        <f t="shared" si="21"/>
        <v>0</v>
      </c>
      <c r="BD104" s="216">
        <f t="shared" si="22"/>
        <v>0</v>
      </c>
      <c r="BE104" s="216">
        <f t="shared" si="23"/>
        <v>0</v>
      </c>
      <c r="CA104" s="243">
        <v>12</v>
      </c>
      <c r="CB104" s="243">
        <v>0</v>
      </c>
    </row>
    <row r="105" spans="1:80" ht="22.5" x14ac:dyDescent="0.2">
      <c r="A105" s="244">
        <v>61</v>
      </c>
      <c r="B105" s="245" t="s">
        <v>2108</v>
      </c>
      <c r="C105" s="246" t="s">
        <v>2109</v>
      </c>
      <c r="D105" s="247" t="s">
        <v>93</v>
      </c>
      <c r="E105" s="248">
        <v>31</v>
      </c>
      <c r="F105" s="248">
        <v>0</v>
      </c>
      <c r="G105" s="249">
        <f t="shared" si="16"/>
        <v>0</v>
      </c>
      <c r="H105" s="250">
        <v>0</v>
      </c>
      <c r="I105" s="251">
        <f t="shared" si="17"/>
        <v>0</v>
      </c>
      <c r="J105" s="250"/>
      <c r="K105" s="251">
        <f t="shared" si="18"/>
        <v>0</v>
      </c>
      <c r="O105" s="243">
        <v>2</v>
      </c>
      <c r="AA105" s="216">
        <v>12</v>
      </c>
      <c r="AB105" s="216">
        <v>0</v>
      </c>
      <c r="AC105" s="216">
        <v>64</v>
      </c>
      <c r="AZ105" s="216">
        <v>1</v>
      </c>
      <c r="BA105" s="216">
        <f t="shared" si="19"/>
        <v>0</v>
      </c>
      <c r="BB105" s="216">
        <f t="shared" si="20"/>
        <v>0</v>
      </c>
      <c r="BC105" s="216">
        <f t="shared" si="21"/>
        <v>0</v>
      </c>
      <c r="BD105" s="216">
        <f t="shared" si="22"/>
        <v>0</v>
      </c>
      <c r="BE105" s="216">
        <f t="shared" si="23"/>
        <v>0</v>
      </c>
      <c r="CA105" s="243">
        <v>12</v>
      </c>
      <c r="CB105" s="243">
        <v>0</v>
      </c>
    </row>
    <row r="106" spans="1:80" ht="22.5" x14ac:dyDescent="0.2">
      <c r="A106" s="244">
        <v>62</v>
      </c>
      <c r="B106" s="245" t="s">
        <v>2110</v>
      </c>
      <c r="C106" s="246" t="s">
        <v>2111</v>
      </c>
      <c r="D106" s="247" t="s">
        <v>93</v>
      </c>
      <c r="E106" s="248">
        <v>6</v>
      </c>
      <c r="F106" s="248">
        <v>0</v>
      </c>
      <c r="G106" s="249">
        <f t="shared" si="16"/>
        <v>0</v>
      </c>
      <c r="H106" s="250">
        <v>0</v>
      </c>
      <c r="I106" s="251">
        <f t="shared" si="17"/>
        <v>0</v>
      </c>
      <c r="J106" s="250"/>
      <c r="K106" s="251">
        <f t="shared" si="18"/>
        <v>0</v>
      </c>
      <c r="O106" s="243">
        <v>2</v>
      </c>
      <c r="AA106" s="216">
        <v>12</v>
      </c>
      <c r="AB106" s="216">
        <v>0</v>
      </c>
      <c r="AC106" s="216">
        <v>65</v>
      </c>
      <c r="AZ106" s="216">
        <v>1</v>
      </c>
      <c r="BA106" s="216">
        <f t="shared" si="19"/>
        <v>0</v>
      </c>
      <c r="BB106" s="216">
        <f t="shared" si="20"/>
        <v>0</v>
      </c>
      <c r="BC106" s="216">
        <f t="shared" si="21"/>
        <v>0</v>
      </c>
      <c r="BD106" s="216">
        <f t="shared" si="22"/>
        <v>0</v>
      </c>
      <c r="BE106" s="216">
        <f t="shared" si="23"/>
        <v>0</v>
      </c>
      <c r="CA106" s="243">
        <v>12</v>
      </c>
      <c r="CB106" s="243">
        <v>0</v>
      </c>
    </row>
    <row r="107" spans="1:80" ht="22.5" x14ac:dyDescent="0.2">
      <c r="A107" s="244">
        <v>63</v>
      </c>
      <c r="B107" s="245" t="s">
        <v>2112</v>
      </c>
      <c r="C107" s="246" t="s">
        <v>2113</v>
      </c>
      <c r="D107" s="247" t="s">
        <v>93</v>
      </c>
      <c r="E107" s="248">
        <v>1</v>
      </c>
      <c r="F107" s="248">
        <v>0</v>
      </c>
      <c r="G107" s="249">
        <f t="shared" si="16"/>
        <v>0</v>
      </c>
      <c r="H107" s="250">
        <v>0</v>
      </c>
      <c r="I107" s="251">
        <f t="shared" si="17"/>
        <v>0</v>
      </c>
      <c r="J107" s="250"/>
      <c r="K107" s="251">
        <f t="shared" si="18"/>
        <v>0</v>
      </c>
      <c r="O107" s="243">
        <v>2</v>
      </c>
      <c r="AA107" s="216">
        <v>12</v>
      </c>
      <c r="AB107" s="216">
        <v>0</v>
      </c>
      <c r="AC107" s="216">
        <v>66</v>
      </c>
      <c r="AZ107" s="216">
        <v>1</v>
      </c>
      <c r="BA107" s="216">
        <f t="shared" si="19"/>
        <v>0</v>
      </c>
      <c r="BB107" s="216">
        <f t="shared" si="20"/>
        <v>0</v>
      </c>
      <c r="BC107" s="216">
        <f t="shared" si="21"/>
        <v>0</v>
      </c>
      <c r="BD107" s="216">
        <f t="shared" si="22"/>
        <v>0</v>
      </c>
      <c r="BE107" s="216">
        <f t="shared" si="23"/>
        <v>0</v>
      </c>
      <c r="CA107" s="243">
        <v>12</v>
      </c>
      <c r="CB107" s="243">
        <v>0</v>
      </c>
    </row>
    <row r="108" spans="1:80" x14ac:dyDescent="0.2">
      <c r="A108" s="244">
        <v>64</v>
      </c>
      <c r="B108" s="245" t="s">
        <v>2114</v>
      </c>
      <c r="C108" s="246" t="s">
        <v>2115</v>
      </c>
      <c r="D108" s="247" t="s">
        <v>93</v>
      </c>
      <c r="E108" s="248">
        <v>1</v>
      </c>
      <c r="F108" s="248">
        <v>0</v>
      </c>
      <c r="G108" s="249">
        <f t="shared" si="16"/>
        <v>0</v>
      </c>
      <c r="H108" s="250">
        <v>0</v>
      </c>
      <c r="I108" s="251">
        <f t="shared" si="17"/>
        <v>0</v>
      </c>
      <c r="J108" s="250"/>
      <c r="K108" s="251">
        <f t="shared" si="18"/>
        <v>0</v>
      </c>
      <c r="O108" s="243">
        <v>2</v>
      </c>
      <c r="AA108" s="216">
        <v>12</v>
      </c>
      <c r="AB108" s="216">
        <v>0</v>
      </c>
      <c r="AC108" s="216">
        <v>67</v>
      </c>
      <c r="AZ108" s="216">
        <v>1</v>
      </c>
      <c r="BA108" s="216">
        <f t="shared" si="19"/>
        <v>0</v>
      </c>
      <c r="BB108" s="216">
        <f t="shared" si="20"/>
        <v>0</v>
      </c>
      <c r="BC108" s="216">
        <f t="shared" si="21"/>
        <v>0</v>
      </c>
      <c r="BD108" s="216">
        <f t="shared" si="22"/>
        <v>0</v>
      </c>
      <c r="BE108" s="216">
        <f t="shared" si="23"/>
        <v>0</v>
      </c>
      <c r="CA108" s="243">
        <v>12</v>
      </c>
      <c r="CB108" s="243">
        <v>0</v>
      </c>
    </row>
    <row r="109" spans="1:80" x14ac:dyDescent="0.2">
      <c r="A109" s="244">
        <v>65</v>
      </c>
      <c r="B109" s="245" t="s">
        <v>2116</v>
      </c>
      <c r="C109" s="246" t="s">
        <v>2117</v>
      </c>
      <c r="D109" s="247" t="s">
        <v>93</v>
      </c>
      <c r="E109" s="248">
        <v>143</v>
      </c>
      <c r="F109" s="248">
        <v>0</v>
      </c>
      <c r="G109" s="249">
        <f t="shared" si="16"/>
        <v>0</v>
      </c>
      <c r="H109" s="250">
        <v>0</v>
      </c>
      <c r="I109" s="251">
        <f t="shared" si="17"/>
        <v>0</v>
      </c>
      <c r="J109" s="250"/>
      <c r="K109" s="251">
        <f t="shared" si="18"/>
        <v>0</v>
      </c>
      <c r="O109" s="243">
        <v>2</v>
      </c>
      <c r="AA109" s="216">
        <v>12</v>
      </c>
      <c r="AB109" s="216">
        <v>0</v>
      </c>
      <c r="AC109" s="216">
        <v>68</v>
      </c>
      <c r="AZ109" s="216">
        <v>1</v>
      </c>
      <c r="BA109" s="216">
        <f t="shared" si="19"/>
        <v>0</v>
      </c>
      <c r="BB109" s="216">
        <f t="shared" si="20"/>
        <v>0</v>
      </c>
      <c r="BC109" s="216">
        <f t="shared" si="21"/>
        <v>0</v>
      </c>
      <c r="BD109" s="216">
        <f t="shared" si="22"/>
        <v>0</v>
      </c>
      <c r="BE109" s="216">
        <f t="shared" si="23"/>
        <v>0</v>
      </c>
      <c r="CA109" s="243">
        <v>12</v>
      </c>
      <c r="CB109" s="243">
        <v>0</v>
      </c>
    </row>
    <row r="110" spans="1:80" x14ac:dyDescent="0.2">
      <c r="A110" s="244">
        <v>66</v>
      </c>
      <c r="B110" s="245" t="s">
        <v>2118</v>
      </c>
      <c r="C110" s="246" t="s">
        <v>2119</v>
      </c>
      <c r="D110" s="247" t="s">
        <v>93</v>
      </c>
      <c r="E110" s="248">
        <v>8</v>
      </c>
      <c r="F110" s="248">
        <v>0</v>
      </c>
      <c r="G110" s="249">
        <f t="shared" si="16"/>
        <v>0</v>
      </c>
      <c r="H110" s="250">
        <v>0</v>
      </c>
      <c r="I110" s="251">
        <f t="shared" si="17"/>
        <v>0</v>
      </c>
      <c r="J110" s="250"/>
      <c r="K110" s="251">
        <f t="shared" si="18"/>
        <v>0</v>
      </c>
      <c r="O110" s="243">
        <v>2</v>
      </c>
      <c r="AA110" s="216">
        <v>12</v>
      </c>
      <c r="AB110" s="216">
        <v>0</v>
      </c>
      <c r="AC110" s="216">
        <v>69</v>
      </c>
      <c r="AZ110" s="216">
        <v>1</v>
      </c>
      <c r="BA110" s="216">
        <f t="shared" si="19"/>
        <v>0</v>
      </c>
      <c r="BB110" s="216">
        <f t="shared" si="20"/>
        <v>0</v>
      </c>
      <c r="BC110" s="216">
        <f t="shared" si="21"/>
        <v>0</v>
      </c>
      <c r="BD110" s="216">
        <f t="shared" si="22"/>
        <v>0</v>
      </c>
      <c r="BE110" s="216">
        <f t="shared" si="23"/>
        <v>0</v>
      </c>
      <c r="CA110" s="243">
        <v>12</v>
      </c>
      <c r="CB110" s="243">
        <v>0</v>
      </c>
    </row>
    <row r="111" spans="1:80" x14ac:dyDescent="0.2">
      <c r="A111" s="244">
        <v>67</v>
      </c>
      <c r="B111" s="245" t="s">
        <v>2120</v>
      </c>
      <c r="C111" s="246" t="s">
        <v>2121</v>
      </c>
      <c r="D111" s="247" t="s">
        <v>93</v>
      </c>
      <c r="E111" s="248">
        <v>11</v>
      </c>
      <c r="F111" s="248">
        <v>0</v>
      </c>
      <c r="G111" s="249">
        <f t="shared" si="16"/>
        <v>0</v>
      </c>
      <c r="H111" s="250">
        <v>0</v>
      </c>
      <c r="I111" s="251">
        <f t="shared" si="17"/>
        <v>0</v>
      </c>
      <c r="J111" s="250"/>
      <c r="K111" s="251">
        <f t="shared" si="18"/>
        <v>0</v>
      </c>
      <c r="O111" s="243">
        <v>2</v>
      </c>
      <c r="AA111" s="216">
        <v>12</v>
      </c>
      <c r="AB111" s="216">
        <v>0</v>
      </c>
      <c r="AC111" s="216">
        <v>70</v>
      </c>
      <c r="AZ111" s="216">
        <v>1</v>
      </c>
      <c r="BA111" s="216">
        <f t="shared" si="19"/>
        <v>0</v>
      </c>
      <c r="BB111" s="216">
        <f t="shared" si="20"/>
        <v>0</v>
      </c>
      <c r="BC111" s="216">
        <f t="shared" si="21"/>
        <v>0</v>
      </c>
      <c r="BD111" s="216">
        <f t="shared" si="22"/>
        <v>0</v>
      </c>
      <c r="BE111" s="216">
        <f t="shared" si="23"/>
        <v>0</v>
      </c>
      <c r="CA111" s="243">
        <v>12</v>
      </c>
      <c r="CB111" s="243">
        <v>0</v>
      </c>
    </row>
    <row r="112" spans="1:80" ht="22.5" x14ac:dyDescent="0.2">
      <c r="A112" s="244">
        <v>68</v>
      </c>
      <c r="B112" s="245" t="s">
        <v>2122</v>
      </c>
      <c r="C112" s="246" t="s">
        <v>2123</v>
      </c>
      <c r="D112" s="247" t="s">
        <v>93</v>
      </c>
      <c r="E112" s="248">
        <v>21</v>
      </c>
      <c r="F112" s="248">
        <v>0</v>
      </c>
      <c r="G112" s="249">
        <f t="shared" si="16"/>
        <v>0</v>
      </c>
      <c r="H112" s="250">
        <v>0</v>
      </c>
      <c r="I112" s="251">
        <f t="shared" si="17"/>
        <v>0</v>
      </c>
      <c r="J112" s="250"/>
      <c r="K112" s="251">
        <f t="shared" si="18"/>
        <v>0</v>
      </c>
      <c r="O112" s="243">
        <v>2</v>
      </c>
      <c r="AA112" s="216">
        <v>12</v>
      </c>
      <c r="AB112" s="216">
        <v>0</v>
      </c>
      <c r="AC112" s="216">
        <v>71</v>
      </c>
      <c r="AZ112" s="216">
        <v>1</v>
      </c>
      <c r="BA112" s="216">
        <f t="shared" si="19"/>
        <v>0</v>
      </c>
      <c r="BB112" s="216">
        <f t="shared" si="20"/>
        <v>0</v>
      </c>
      <c r="BC112" s="216">
        <f t="shared" si="21"/>
        <v>0</v>
      </c>
      <c r="BD112" s="216">
        <f t="shared" si="22"/>
        <v>0</v>
      </c>
      <c r="BE112" s="216">
        <f t="shared" si="23"/>
        <v>0</v>
      </c>
      <c r="CA112" s="243">
        <v>12</v>
      </c>
      <c r="CB112" s="243">
        <v>0</v>
      </c>
    </row>
    <row r="113" spans="1:80" x14ac:dyDescent="0.2">
      <c r="A113" s="244">
        <v>69</v>
      </c>
      <c r="B113" s="245" t="s">
        <v>2124</v>
      </c>
      <c r="C113" s="246" t="s">
        <v>2125</v>
      </c>
      <c r="D113" s="247" t="s">
        <v>93</v>
      </c>
      <c r="E113" s="248">
        <v>2</v>
      </c>
      <c r="F113" s="248">
        <v>0</v>
      </c>
      <c r="G113" s="249">
        <f t="shared" si="16"/>
        <v>0</v>
      </c>
      <c r="H113" s="250">
        <v>0</v>
      </c>
      <c r="I113" s="251">
        <f t="shared" si="17"/>
        <v>0</v>
      </c>
      <c r="J113" s="250"/>
      <c r="K113" s="251">
        <f t="shared" si="18"/>
        <v>0</v>
      </c>
      <c r="O113" s="243">
        <v>2</v>
      </c>
      <c r="AA113" s="216">
        <v>12</v>
      </c>
      <c r="AB113" s="216">
        <v>0</v>
      </c>
      <c r="AC113" s="216">
        <v>72</v>
      </c>
      <c r="AZ113" s="216">
        <v>1</v>
      </c>
      <c r="BA113" s="216">
        <f t="shared" si="19"/>
        <v>0</v>
      </c>
      <c r="BB113" s="216">
        <f t="shared" si="20"/>
        <v>0</v>
      </c>
      <c r="BC113" s="216">
        <f t="shared" si="21"/>
        <v>0</v>
      </c>
      <c r="BD113" s="216">
        <f t="shared" si="22"/>
        <v>0</v>
      </c>
      <c r="BE113" s="216">
        <f t="shared" si="23"/>
        <v>0</v>
      </c>
      <c r="CA113" s="243">
        <v>12</v>
      </c>
      <c r="CB113" s="243">
        <v>0</v>
      </c>
    </row>
    <row r="114" spans="1:80" x14ac:dyDescent="0.2">
      <c r="A114" s="244">
        <v>70</v>
      </c>
      <c r="B114" s="245" t="s">
        <v>2126</v>
      </c>
      <c r="C114" s="246" t="s">
        <v>2127</v>
      </c>
      <c r="D114" s="247" t="s">
        <v>93</v>
      </c>
      <c r="E114" s="248">
        <v>1</v>
      </c>
      <c r="F114" s="248">
        <v>0</v>
      </c>
      <c r="G114" s="249">
        <f t="shared" si="16"/>
        <v>0</v>
      </c>
      <c r="H114" s="250">
        <v>0</v>
      </c>
      <c r="I114" s="251">
        <f t="shared" si="17"/>
        <v>0</v>
      </c>
      <c r="J114" s="250"/>
      <c r="K114" s="251">
        <f t="shared" si="18"/>
        <v>0</v>
      </c>
      <c r="O114" s="243">
        <v>2</v>
      </c>
      <c r="AA114" s="216">
        <v>12</v>
      </c>
      <c r="AB114" s="216">
        <v>0</v>
      </c>
      <c r="AC114" s="216">
        <v>73</v>
      </c>
      <c r="AZ114" s="216">
        <v>1</v>
      </c>
      <c r="BA114" s="216">
        <f t="shared" si="19"/>
        <v>0</v>
      </c>
      <c r="BB114" s="216">
        <f t="shared" si="20"/>
        <v>0</v>
      </c>
      <c r="BC114" s="216">
        <f t="shared" si="21"/>
        <v>0</v>
      </c>
      <c r="BD114" s="216">
        <f t="shared" si="22"/>
        <v>0</v>
      </c>
      <c r="BE114" s="216">
        <f t="shared" si="23"/>
        <v>0</v>
      </c>
      <c r="CA114" s="243">
        <v>12</v>
      </c>
      <c r="CB114" s="243">
        <v>0</v>
      </c>
    </row>
    <row r="115" spans="1:80" x14ac:dyDescent="0.2">
      <c r="A115" s="244">
        <v>71</v>
      </c>
      <c r="B115" s="253"/>
      <c r="C115" s="420" t="s">
        <v>2128</v>
      </c>
      <c r="D115" s="421"/>
      <c r="E115" s="421"/>
      <c r="F115" s="421"/>
      <c r="G115" s="422"/>
      <c r="I115" s="254"/>
      <c r="K115" s="254"/>
      <c r="L115" s="310"/>
      <c r="O115" s="243">
        <v>3</v>
      </c>
    </row>
    <row r="116" spans="1:80" x14ac:dyDescent="0.2">
      <c r="A116" s="244">
        <v>72</v>
      </c>
      <c r="B116" s="245" t="s">
        <v>2129</v>
      </c>
      <c r="C116" s="246" t="s">
        <v>2130</v>
      </c>
      <c r="D116" s="247" t="s">
        <v>1835</v>
      </c>
      <c r="E116" s="248">
        <v>1</v>
      </c>
      <c r="F116" s="248">
        <v>0</v>
      </c>
      <c r="G116" s="249">
        <f>E116*F116</f>
        <v>0</v>
      </c>
      <c r="H116" s="250">
        <v>0</v>
      </c>
      <c r="I116" s="251">
        <f>E116*H116</f>
        <v>0</v>
      </c>
      <c r="J116" s="250"/>
      <c r="K116" s="251">
        <f>E116*J116</f>
        <v>0</v>
      </c>
      <c r="O116" s="243">
        <v>2</v>
      </c>
      <c r="AA116" s="216">
        <v>12</v>
      </c>
      <c r="AB116" s="216">
        <v>0</v>
      </c>
      <c r="AC116" s="216">
        <v>74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12</v>
      </c>
      <c r="CB116" s="243">
        <v>0</v>
      </c>
    </row>
    <row r="117" spans="1:80" ht="22.5" x14ac:dyDescent="0.2">
      <c r="A117" s="244">
        <v>73</v>
      </c>
      <c r="B117" s="245" t="s">
        <v>2131</v>
      </c>
      <c r="C117" s="246" t="s">
        <v>2132</v>
      </c>
      <c r="D117" s="247" t="s">
        <v>1835</v>
      </c>
      <c r="E117" s="248">
        <v>1</v>
      </c>
      <c r="F117" s="248">
        <v>0</v>
      </c>
      <c r="G117" s="249">
        <f>E117*F117</f>
        <v>0</v>
      </c>
      <c r="H117" s="250">
        <v>0</v>
      </c>
      <c r="I117" s="251">
        <f>E117*H117</f>
        <v>0</v>
      </c>
      <c r="J117" s="250"/>
      <c r="K117" s="251">
        <f>E117*J117</f>
        <v>0</v>
      </c>
      <c r="O117" s="243">
        <v>2</v>
      </c>
      <c r="AA117" s="216">
        <v>12</v>
      </c>
      <c r="AB117" s="216">
        <v>0</v>
      </c>
      <c r="AC117" s="216">
        <v>75</v>
      </c>
      <c r="AZ117" s="216">
        <v>1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43">
        <v>12</v>
      </c>
      <c r="CB117" s="243">
        <v>0</v>
      </c>
    </row>
    <row r="118" spans="1:80" x14ac:dyDescent="0.2">
      <c r="A118" s="244">
        <v>74</v>
      </c>
      <c r="B118" s="253"/>
      <c r="C118" s="420" t="s">
        <v>2133</v>
      </c>
      <c r="D118" s="421"/>
      <c r="E118" s="421"/>
      <c r="F118" s="421"/>
      <c r="G118" s="422"/>
      <c r="I118" s="254"/>
      <c r="K118" s="254"/>
      <c r="L118" s="310"/>
      <c r="O118" s="243">
        <v>3</v>
      </c>
    </row>
    <row r="119" spans="1:80" ht="22.5" x14ac:dyDescent="0.2">
      <c r="A119" s="244">
        <v>75</v>
      </c>
      <c r="B119" s="245" t="s">
        <v>2134</v>
      </c>
      <c r="C119" s="246" t="s">
        <v>2135</v>
      </c>
      <c r="D119" s="247" t="s">
        <v>1835</v>
      </c>
      <c r="E119" s="248">
        <v>1</v>
      </c>
      <c r="F119" s="248">
        <v>0</v>
      </c>
      <c r="G119" s="249">
        <f>E119*F119</f>
        <v>0</v>
      </c>
      <c r="H119" s="250">
        <v>0</v>
      </c>
      <c r="I119" s="251">
        <f>E119*H119</f>
        <v>0</v>
      </c>
      <c r="J119" s="250"/>
      <c r="K119" s="251">
        <f>E119*J119</f>
        <v>0</v>
      </c>
      <c r="O119" s="243">
        <v>2</v>
      </c>
      <c r="AA119" s="216">
        <v>12</v>
      </c>
      <c r="AB119" s="216">
        <v>0</v>
      </c>
      <c r="AC119" s="216">
        <v>76</v>
      </c>
      <c r="AZ119" s="216">
        <v>1</v>
      </c>
      <c r="BA119" s="216">
        <f>IF(AZ119=1,G119,0)</f>
        <v>0</v>
      </c>
      <c r="BB119" s="216">
        <f>IF(AZ119=2,G119,0)</f>
        <v>0</v>
      </c>
      <c r="BC119" s="216">
        <f>IF(AZ119=3,G119,0)</f>
        <v>0</v>
      </c>
      <c r="BD119" s="216">
        <f>IF(AZ119=4,G119,0)</f>
        <v>0</v>
      </c>
      <c r="BE119" s="216">
        <f>IF(AZ119=5,G119,0)</f>
        <v>0</v>
      </c>
      <c r="CA119" s="243">
        <v>12</v>
      </c>
      <c r="CB119" s="243">
        <v>0</v>
      </c>
    </row>
    <row r="120" spans="1:80" x14ac:dyDescent="0.2">
      <c r="A120" s="259"/>
      <c r="B120" s="260" t="s">
        <v>94</v>
      </c>
      <c r="C120" s="261" t="s">
        <v>2095</v>
      </c>
      <c r="D120" s="262"/>
      <c r="E120" s="263"/>
      <c r="F120" s="264"/>
      <c r="G120" s="265">
        <f>SUM(G98:G119)</f>
        <v>0</v>
      </c>
      <c r="H120" s="266"/>
      <c r="I120" s="267">
        <f>SUM(I98:I119)</f>
        <v>0</v>
      </c>
      <c r="J120" s="266"/>
      <c r="K120" s="267">
        <f>SUM(K98:K119)</f>
        <v>0</v>
      </c>
      <c r="O120" s="243">
        <v>4</v>
      </c>
      <c r="BA120" s="268">
        <f>SUM(BA98:BA119)</f>
        <v>0</v>
      </c>
      <c r="BB120" s="268">
        <f>SUM(BB98:BB119)</f>
        <v>0</v>
      </c>
      <c r="BC120" s="268">
        <f>SUM(BC98:BC119)</f>
        <v>0</v>
      </c>
      <c r="BD120" s="268">
        <f>SUM(BD98:BD119)</f>
        <v>0</v>
      </c>
      <c r="BE120" s="268">
        <f>SUM(BE98:BE119)</f>
        <v>0</v>
      </c>
    </row>
    <row r="121" spans="1:80" x14ac:dyDescent="0.2">
      <c r="A121" s="233" t="s">
        <v>90</v>
      </c>
      <c r="B121" s="234" t="s">
        <v>1855</v>
      </c>
      <c r="C121" s="235" t="s">
        <v>2136</v>
      </c>
      <c r="D121" s="236"/>
      <c r="E121" s="237"/>
      <c r="F121" s="237"/>
      <c r="G121" s="238"/>
      <c r="H121" s="239"/>
      <c r="I121" s="240"/>
      <c r="J121" s="241"/>
      <c r="K121" s="242"/>
      <c r="O121" s="243">
        <v>1</v>
      </c>
    </row>
    <row r="122" spans="1:80" ht="22.5" x14ac:dyDescent="0.2">
      <c r="A122" s="244">
        <v>76</v>
      </c>
      <c r="B122" s="245" t="s">
        <v>1945</v>
      </c>
      <c r="C122" s="246" t="s">
        <v>2138</v>
      </c>
      <c r="D122" s="247" t="s">
        <v>164</v>
      </c>
      <c r="E122" s="248">
        <v>375</v>
      </c>
      <c r="F122" s="248">
        <v>0</v>
      </c>
      <c r="G122" s="249">
        <f t="shared" ref="G122:G129" si="24">E122*F122</f>
        <v>0</v>
      </c>
      <c r="H122" s="250">
        <v>0</v>
      </c>
      <c r="I122" s="251">
        <f t="shared" ref="I122:I129" si="25">E122*H122</f>
        <v>0</v>
      </c>
      <c r="J122" s="250"/>
      <c r="K122" s="251">
        <f t="shared" ref="K122:K129" si="26">E122*J122</f>
        <v>0</v>
      </c>
      <c r="O122" s="243">
        <v>2</v>
      </c>
      <c r="AA122" s="216">
        <v>12</v>
      </c>
      <c r="AB122" s="216">
        <v>0</v>
      </c>
      <c r="AC122" s="216">
        <v>77</v>
      </c>
      <c r="AZ122" s="216">
        <v>1</v>
      </c>
      <c r="BA122" s="216">
        <f t="shared" ref="BA122:BA129" si="27">IF(AZ122=1,G122,0)</f>
        <v>0</v>
      </c>
      <c r="BB122" s="216">
        <f t="shared" ref="BB122:BB129" si="28">IF(AZ122=2,G122,0)</f>
        <v>0</v>
      </c>
      <c r="BC122" s="216">
        <f t="shared" ref="BC122:BC129" si="29">IF(AZ122=3,G122,0)</f>
        <v>0</v>
      </c>
      <c r="BD122" s="216">
        <f t="shared" ref="BD122:BD129" si="30">IF(AZ122=4,G122,0)</f>
        <v>0</v>
      </c>
      <c r="BE122" s="216">
        <f t="shared" ref="BE122:BE129" si="31">IF(AZ122=5,G122,0)</f>
        <v>0</v>
      </c>
      <c r="CA122" s="243">
        <v>12</v>
      </c>
      <c r="CB122" s="243">
        <v>0</v>
      </c>
    </row>
    <row r="123" spans="1:80" x14ac:dyDescent="0.2">
      <c r="A123" s="244">
        <v>77</v>
      </c>
      <c r="B123" s="245" t="s">
        <v>1946</v>
      </c>
      <c r="C123" s="246" t="s">
        <v>2139</v>
      </c>
      <c r="D123" s="247" t="s">
        <v>164</v>
      </c>
      <c r="E123" s="248">
        <v>125</v>
      </c>
      <c r="F123" s="248">
        <v>0</v>
      </c>
      <c r="G123" s="249">
        <f t="shared" si="24"/>
        <v>0</v>
      </c>
      <c r="H123" s="250">
        <v>0</v>
      </c>
      <c r="I123" s="251">
        <f t="shared" si="25"/>
        <v>0</v>
      </c>
      <c r="J123" s="250"/>
      <c r="K123" s="251">
        <f t="shared" si="26"/>
        <v>0</v>
      </c>
      <c r="O123" s="243">
        <v>2</v>
      </c>
      <c r="AA123" s="216">
        <v>12</v>
      </c>
      <c r="AB123" s="216">
        <v>0</v>
      </c>
      <c r="AC123" s="216">
        <v>78</v>
      </c>
      <c r="AZ123" s="216">
        <v>1</v>
      </c>
      <c r="BA123" s="216">
        <f t="shared" si="27"/>
        <v>0</v>
      </c>
      <c r="BB123" s="216">
        <f t="shared" si="28"/>
        <v>0</v>
      </c>
      <c r="BC123" s="216">
        <f t="shared" si="29"/>
        <v>0</v>
      </c>
      <c r="BD123" s="216">
        <f t="shared" si="30"/>
        <v>0</v>
      </c>
      <c r="BE123" s="216">
        <f t="shared" si="31"/>
        <v>0</v>
      </c>
      <c r="CA123" s="243">
        <v>12</v>
      </c>
      <c r="CB123" s="243">
        <v>0</v>
      </c>
    </row>
    <row r="124" spans="1:80" x14ac:dyDescent="0.2">
      <c r="A124" s="244">
        <v>78</v>
      </c>
      <c r="B124" s="245" t="s">
        <v>1947</v>
      </c>
      <c r="C124" s="246" t="s">
        <v>2140</v>
      </c>
      <c r="D124" s="247" t="s">
        <v>164</v>
      </c>
      <c r="E124" s="248">
        <v>100</v>
      </c>
      <c r="F124" s="248">
        <v>0</v>
      </c>
      <c r="G124" s="249">
        <f t="shared" si="24"/>
        <v>0</v>
      </c>
      <c r="H124" s="250">
        <v>0</v>
      </c>
      <c r="I124" s="251">
        <f t="shared" si="25"/>
        <v>0</v>
      </c>
      <c r="J124" s="250"/>
      <c r="K124" s="251">
        <f t="shared" si="26"/>
        <v>0</v>
      </c>
      <c r="O124" s="243">
        <v>2</v>
      </c>
      <c r="AA124" s="216">
        <v>12</v>
      </c>
      <c r="AB124" s="216">
        <v>0</v>
      </c>
      <c r="AC124" s="216">
        <v>79</v>
      </c>
      <c r="AZ124" s="216">
        <v>1</v>
      </c>
      <c r="BA124" s="216">
        <f t="shared" si="27"/>
        <v>0</v>
      </c>
      <c r="BB124" s="216">
        <f t="shared" si="28"/>
        <v>0</v>
      </c>
      <c r="BC124" s="216">
        <f t="shared" si="29"/>
        <v>0</v>
      </c>
      <c r="BD124" s="216">
        <f t="shared" si="30"/>
        <v>0</v>
      </c>
      <c r="BE124" s="216">
        <f t="shared" si="31"/>
        <v>0</v>
      </c>
      <c r="CA124" s="243">
        <v>12</v>
      </c>
      <c r="CB124" s="243">
        <v>0</v>
      </c>
    </row>
    <row r="125" spans="1:80" ht="22.5" x14ac:dyDescent="0.2">
      <c r="A125" s="244">
        <v>79</v>
      </c>
      <c r="B125" s="245" t="s">
        <v>1949</v>
      </c>
      <c r="C125" s="246" t="s">
        <v>2141</v>
      </c>
      <c r="D125" s="247" t="s">
        <v>93</v>
      </c>
      <c r="E125" s="248">
        <v>12</v>
      </c>
      <c r="F125" s="248">
        <v>0</v>
      </c>
      <c r="G125" s="249">
        <f t="shared" si="24"/>
        <v>0</v>
      </c>
      <c r="H125" s="250">
        <v>0</v>
      </c>
      <c r="I125" s="251">
        <f t="shared" si="25"/>
        <v>0</v>
      </c>
      <c r="J125" s="250"/>
      <c r="K125" s="251">
        <f t="shared" si="26"/>
        <v>0</v>
      </c>
      <c r="O125" s="243">
        <v>2</v>
      </c>
      <c r="AA125" s="216">
        <v>12</v>
      </c>
      <c r="AB125" s="216">
        <v>0</v>
      </c>
      <c r="AC125" s="216">
        <v>80</v>
      </c>
      <c r="AZ125" s="216">
        <v>1</v>
      </c>
      <c r="BA125" s="216">
        <f t="shared" si="27"/>
        <v>0</v>
      </c>
      <c r="BB125" s="216">
        <f t="shared" si="28"/>
        <v>0</v>
      </c>
      <c r="BC125" s="216">
        <f t="shared" si="29"/>
        <v>0</v>
      </c>
      <c r="BD125" s="216">
        <f t="shared" si="30"/>
        <v>0</v>
      </c>
      <c r="BE125" s="216">
        <f t="shared" si="31"/>
        <v>0</v>
      </c>
      <c r="CA125" s="243">
        <v>12</v>
      </c>
      <c r="CB125" s="243">
        <v>0</v>
      </c>
    </row>
    <row r="126" spans="1:80" x14ac:dyDescent="0.2">
      <c r="A126" s="244">
        <v>80</v>
      </c>
      <c r="B126" s="245" t="s">
        <v>2142</v>
      </c>
      <c r="C126" s="246" t="s">
        <v>2143</v>
      </c>
      <c r="D126" s="247" t="s">
        <v>164</v>
      </c>
      <c r="E126" s="248">
        <v>250</v>
      </c>
      <c r="F126" s="248">
        <v>0</v>
      </c>
      <c r="G126" s="249">
        <f t="shared" si="24"/>
        <v>0</v>
      </c>
      <c r="H126" s="250">
        <v>0</v>
      </c>
      <c r="I126" s="251">
        <f t="shared" si="25"/>
        <v>0</v>
      </c>
      <c r="J126" s="250"/>
      <c r="K126" s="251">
        <f t="shared" si="26"/>
        <v>0</v>
      </c>
      <c r="O126" s="243">
        <v>2</v>
      </c>
      <c r="AA126" s="216">
        <v>12</v>
      </c>
      <c r="AB126" s="216">
        <v>0</v>
      </c>
      <c r="AC126" s="216">
        <v>81</v>
      </c>
      <c r="AZ126" s="216">
        <v>1</v>
      </c>
      <c r="BA126" s="216">
        <f t="shared" si="27"/>
        <v>0</v>
      </c>
      <c r="BB126" s="216">
        <f t="shared" si="28"/>
        <v>0</v>
      </c>
      <c r="BC126" s="216">
        <f t="shared" si="29"/>
        <v>0</v>
      </c>
      <c r="BD126" s="216">
        <f t="shared" si="30"/>
        <v>0</v>
      </c>
      <c r="BE126" s="216">
        <f t="shared" si="31"/>
        <v>0</v>
      </c>
      <c r="CA126" s="243">
        <v>12</v>
      </c>
      <c r="CB126" s="243">
        <v>0</v>
      </c>
    </row>
    <row r="127" spans="1:80" x14ac:dyDescent="0.2">
      <c r="A127" s="244">
        <v>81</v>
      </c>
      <c r="B127" s="245" t="s">
        <v>1951</v>
      </c>
      <c r="C127" s="246" t="s">
        <v>2144</v>
      </c>
      <c r="D127" s="247" t="s">
        <v>164</v>
      </c>
      <c r="E127" s="248">
        <v>40</v>
      </c>
      <c r="F127" s="248">
        <v>0</v>
      </c>
      <c r="G127" s="249">
        <f t="shared" si="24"/>
        <v>0</v>
      </c>
      <c r="H127" s="250">
        <v>0</v>
      </c>
      <c r="I127" s="251">
        <f t="shared" si="25"/>
        <v>0</v>
      </c>
      <c r="J127" s="250"/>
      <c r="K127" s="251">
        <f t="shared" si="26"/>
        <v>0</v>
      </c>
      <c r="O127" s="243">
        <v>2</v>
      </c>
      <c r="AA127" s="216">
        <v>12</v>
      </c>
      <c r="AB127" s="216">
        <v>0</v>
      </c>
      <c r="AC127" s="216">
        <v>82</v>
      </c>
      <c r="AZ127" s="216">
        <v>1</v>
      </c>
      <c r="BA127" s="216">
        <f t="shared" si="27"/>
        <v>0</v>
      </c>
      <c r="BB127" s="216">
        <f t="shared" si="28"/>
        <v>0</v>
      </c>
      <c r="BC127" s="216">
        <f t="shared" si="29"/>
        <v>0</v>
      </c>
      <c r="BD127" s="216">
        <f t="shared" si="30"/>
        <v>0</v>
      </c>
      <c r="BE127" s="216">
        <f t="shared" si="31"/>
        <v>0</v>
      </c>
      <c r="CA127" s="243">
        <v>12</v>
      </c>
      <c r="CB127" s="243">
        <v>0</v>
      </c>
    </row>
    <row r="128" spans="1:80" x14ac:dyDescent="0.2">
      <c r="A128" s="244">
        <v>82</v>
      </c>
      <c r="B128" s="245" t="s">
        <v>1953</v>
      </c>
      <c r="C128" s="246" t="s">
        <v>2145</v>
      </c>
      <c r="D128" s="247" t="s">
        <v>1835</v>
      </c>
      <c r="E128" s="248">
        <v>1</v>
      </c>
      <c r="F128" s="248">
        <v>0</v>
      </c>
      <c r="G128" s="249">
        <f t="shared" si="24"/>
        <v>0</v>
      </c>
      <c r="H128" s="250">
        <v>0</v>
      </c>
      <c r="I128" s="251">
        <f t="shared" si="25"/>
        <v>0</v>
      </c>
      <c r="J128" s="250"/>
      <c r="K128" s="251">
        <f t="shared" si="26"/>
        <v>0</v>
      </c>
      <c r="O128" s="243">
        <v>2</v>
      </c>
      <c r="AA128" s="216">
        <v>12</v>
      </c>
      <c r="AB128" s="216">
        <v>0</v>
      </c>
      <c r="AC128" s="216">
        <v>83</v>
      </c>
      <c r="AZ128" s="216">
        <v>1</v>
      </c>
      <c r="BA128" s="216">
        <f t="shared" si="27"/>
        <v>0</v>
      </c>
      <c r="BB128" s="216">
        <f t="shared" si="28"/>
        <v>0</v>
      </c>
      <c r="BC128" s="216">
        <f t="shared" si="29"/>
        <v>0</v>
      </c>
      <c r="BD128" s="216">
        <f t="shared" si="30"/>
        <v>0</v>
      </c>
      <c r="BE128" s="216">
        <f t="shared" si="31"/>
        <v>0</v>
      </c>
      <c r="CA128" s="243">
        <v>12</v>
      </c>
      <c r="CB128" s="243">
        <v>0</v>
      </c>
    </row>
    <row r="129" spans="1:80" x14ac:dyDescent="0.2">
      <c r="A129" s="244">
        <v>83</v>
      </c>
      <c r="B129" s="245" t="s">
        <v>1955</v>
      </c>
      <c r="C129" s="246" t="s">
        <v>2146</v>
      </c>
      <c r="D129" s="247" t="s">
        <v>1835</v>
      </c>
      <c r="E129" s="248">
        <v>1</v>
      </c>
      <c r="F129" s="248">
        <v>0</v>
      </c>
      <c r="G129" s="249">
        <f t="shared" si="24"/>
        <v>0</v>
      </c>
      <c r="H129" s="250">
        <v>0</v>
      </c>
      <c r="I129" s="251">
        <f t="shared" si="25"/>
        <v>0</v>
      </c>
      <c r="J129" s="250"/>
      <c r="K129" s="251">
        <f t="shared" si="26"/>
        <v>0</v>
      </c>
      <c r="O129" s="243">
        <v>2</v>
      </c>
      <c r="AA129" s="216">
        <v>12</v>
      </c>
      <c r="AB129" s="216">
        <v>0</v>
      </c>
      <c r="AC129" s="216">
        <v>84</v>
      </c>
      <c r="AZ129" s="216">
        <v>1</v>
      </c>
      <c r="BA129" s="216">
        <f t="shared" si="27"/>
        <v>0</v>
      </c>
      <c r="BB129" s="216">
        <f t="shared" si="28"/>
        <v>0</v>
      </c>
      <c r="BC129" s="216">
        <f t="shared" si="29"/>
        <v>0</v>
      </c>
      <c r="BD129" s="216">
        <f t="shared" si="30"/>
        <v>0</v>
      </c>
      <c r="BE129" s="216">
        <f t="shared" si="31"/>
        <v>0</v>
      </c>
      <c r="CA129" s="243">
        <v>12</v>
      </c>
      <c r="CB129" s="243">
        <v>0</v>
      </c>
    </row>
    <row r="130" spans="1:80" x14ac:dyDescent="0.2">
      <c r="A130" s="259"/>
      <c r="B130" s="260" t="s">
        <v>94</v>
      </c>
      <c r="C130" s="261" t="s">
        <v>2137</v>
      </c>
      <c r="D130" s="262"/>
      <c r="E130" s="263"/>
      <c r="F130" s="264"/>
      <c r="G130" s="265">
        <f>SUM(G121:G129)</f>
        <v>0</v>
      </c>
      <c r="H130" s="266"/>
      <c r="I130" s="267">
        <f>SUM(I121:I129)</f>
        <v>0</v>
      </c>
      <c r="J130" s="266"/>
      <c r="K130" s="267">
        <f>SUM(K121:K129)</f>
        <v>0</v>
      </c>
      <c r="O130" s="243">
        <v>4</v>
      </c>
      <c r="BA130" s="268">
        <f>SUM(BA121:BA129)</f>
        <v>0</v>
      </c>
      <c r="BB130" s="268">
        <f>SUM(BB121:BB129)</f>
        <v>0</v>
      </c>
      <c r="BC130" s="268">
        <f>SUM(BC121:BC129)</f>
        <v>0</v>
      </c>
      <c r="BD130" s="268">
        <f>SUM(BD121:BD129)</f>
        <v>0</v>
      </c>
      <c r="BE130" s="268">
        <f>SUM(BE121:BE129)</f>
        <v>0</v>
      </c>
    </row>
    <row r="131" spans="1:80" x14ac:dyDescent="0.2">
      <c r="A131" s="233" t="s">
        <v>90</v>
      </c>
      <c r="B131" s="234" t="s">
        <v>2147</v>
      </c>
      <c r="C131" s="235" t="s">
        <v>2148</v>
      </c>
      <c r="D131" s="236"/>
      <c r="E131" s="237"/>
      <c r="F131" s="237"/>
      <c r="G131" s="238"/>
      <c r="H131" s="239"/>
      <c r="I131" s="240"/>
      <c r="J131" s="241"/>
      <c r="K131" s="242"/>
      <c r="O131" s="243">
        <v>1</v>
      </c>
    </row>
    <row r="132" spans="1:80" x14ac:dyDescent="0.2">
      <c r="A132" s="244">
        <v>84</v>
      </c>
      <c r="B132" s="245" t="s">
        <v>2150</v>
      </c>
      <c r="C132" s="246" t="s">
        <v>2151</v>
      </c>
      <c r="D132" s="247" t="s">
        <v>1615</v>
      </c>
      <c r="E132" s="248">
        <v>55</v>
      </c>
      <c r="F132" s="248">
        <v>0</v>
      </c>
      <c r="G132" s="249">
        <f t="shared" ref="G132:G139" si="32">E132*F132</f>
        <v>0</v>
      </c>
      <c r="H132" s="250">
        <v>0</v>
      </c>
      <c r="I132" s="251">
        <f t="shared" ref="I132:I139" si="33">E132*H132</f>
        <v>0</v>
      </c>
      <c r="J132" s="250"/>
      <c r="K132" s="251">
        <f t="shared" ref="K132:K139" si="34">E132*J132</f>
        <v>0</v>
      </c>
      <c r="O132" s="243">
        <v>2</v>
      </c>
      <c r="AA132" s="216">
        <v>12</v>
      </c>
      <c r="AB132" s="216">
        <v>0</v>
      </c>
      <c r="AC132" s="216">
        <v>85</v>
      </c>
      <c r="AZ132" s="216">
        <v>1</v>
      </c>
      <c r="BA132" s="216">
        <f t="shared" ref="BA132:BA139" si="35">IF(AZ132=1,G132,0)</f>
        <v>0</v>
      </c>
      <c r="BB132" s="216">
        <f t="shared" ref="BB132:BB139" si="36">IF(AZ132=2,G132,0)</f>
        <v>0</v>
      </c>
      <c r="BC132" s="216">
        <f t="shared" ref="BC132:BC139" si="37">IF(AZ132=3,G132,0)</f>
        <v>0</v>
      </c>
      <c r="BD132" s="216">
        <f t="shared" ref="BD132:BD139" si="38">IF(AZ132=4,G132,0)</f>
        <v>0</v>
      </c>
      <c r="BE132" s="216">
        <f t="shared" ref="BE132:BE139" si="39">IF(AZ132=5,G132,0)</f>
        <v>0</v>
      </c>
      <c r="CA132" s="243">
        <v>12</v>
      </c>
      <c r="CB132" s="243">
        <v>0</v>
      </c>
    </row>
    <row r="133" spans="1:80" x14ac:dyDescent="0.2">
      <c r="A133" s="244">
        <v>85</v>
      </c>
      <c r="B133" s="245" t="s">
        <v>2152</v>
      </c>
      <c r="C133" s="246" t="s">
        <v>2153</v>
      </c>
      <c r="D133" s="247" t="s">
        <v>1835</v>
      </c>
      <c r="E133" s="248">
        <v>1</v>
      </c>
      <c r="F133" s="248">
        <v>0</v>
      </c>
      <c r="G133" s="249">
        <f t="shared" si="32"/>
        <v>0</v>
      </c>
      <c r="H133" s="250">
        <v>0</v>
      </c>
      <c r="I133" s="251">
        <f t="shared" si="33"/>
        <v>0</v>
      </c>
      <c r="J133" s="250"/>
      <c r="K133" s="251">
        <f t="shared" si="34"/>
        <v>0</v>
      </c>
      <c r="O133" s="243">
        <v>2</v>
      </c>
      <c r="AA133" s="216">
        <v>12</v>
      </c>
      <c r="AB133" s="216">
        <v>0</v>
      </c>
      <c r="AC133" s="216">
        <v>86</v>
      </c>
      <c r="AZ133" s="216">
        <v>1</v>
      </c>
      <c r="BA133" s="216">
        <f t="shared" si="35"/>
        <v>0</v>
      </c>
      <c r="BB133" s="216">
        <f t="shared" si="36"/>
        <v>0</v>
      </c>
      <c r="BC133" s="216">
        <f t="shared" si="37"/>
        <v>0</v>
      </c>
      <c r="BD133" s="216">
        <f t="shared" si="38"/>
        <v>0</v>
      </c>
      <c r="BE133" s="216">
        <f t="shared" si="39"/>
        <v>0</v>
      </c>
      <c r="CA133" s="243">
        <v>12</v>
      </c>
      <c r="CB133" s="243">
        <v>0</v>
      </c>
    </row>
    <row r="134" spans="1:80" ht="22.5" x14ac:dyDescent="0.2">
      <c r="A134" s="244">
        <v>86</v>
      </c>
      <c r="B134" s="245" t="s">
        <v>2154</v>
      </c>
      <c r="C134" s="246" t="s">
        <v>1987</v>
      </c>
      <c r="D134" s="247" t="s">
        <v>1835</v>
      </c>
      <c r="E134" s="248">
        <v>1</v>
      </c>
      <c r="F134" s="248">
        <v>0</v>
      </c>
      <c r="G134" s="249">
        <f t="shared" si="32"/>
        <v>0</v>
      </c>
      <c r="H134" s="250">
        <v>0</v>
      </c>
      <c r="I134" s="251">
        <f t="shared" si="33"/>
        <v>0</v>
      </c>
      <c r="J134" s="250"/>
      <c r="K134" s="251">
        <f t="shared" si="34"/>
        <v>0</v>
      </c>
      <c r="O134" s="243">
        <v>2</v>
      </c>
      <c r="AA134" s="216">
        <v>12</v>
      </c>
      <c r="AB134" s="216">
        <v>0</v>
      </c>
      <c r="AC134" s="216">
        <v>87</v>
      </c>
      <c r="AZ134" s="216">
        <v>1</v>
      </c>
      <c r="BA134" s="216">
        <f t="shared" si="35"/>
        <v>0</v>
      </c>
      <c r="BB134" s="216">
        <f t="shared" si="36"/>
        <v>0</v>
      </c>
      <c r="BC134" s="216">
        <f t="shared" si="37"/>
        <v>0</v>
      </c>
      <c r="BD134" s="216">
        <f t="shared" si="38"/>
        <v>0</v>
      </c>
      <c r="BE134" s="216">
        <f t="shared" si="39"/>
        <v>0</v>
      </c>
      <c r="CA134" s="243">
        <v>12</v>
      </c>
      <c r="CB134" s="243">
        <v>0</v>
      </c>
    </row>
    <row r="135" spans="1:80" ht="22.5" x14ac:dyDescent="0.2">
      <c r="A135" s="244">
        <v>87</v>
      </c>
      <c r="B135" s="245" t="s">
        <v>2155</v>
      </c>
      <c r="C135" s="246" t="s">
        <v>2156</v>
      </c>
      <c r="D135" s="247" t="s">
        <v>1835</v>
      </c>
      <c r="E135" s="248">
        <v>1</v>
      </c>
      <c r="F135" s="248">
        <v>0</v>
      </c>
      <c r="G135" s="249">
        <f t="shared" si="32"/>
        <v>0</v>
      </c>
      <c r="H135" s="250">
        <v>0</v>
      </c>
      <c r="I135" s="251">
        <f t="shared" si="33"/>
        <v>0</v>
      </c>
      <c r="J135" s="250"/>
      <c r="K135" s="251">
        <f t="shared" si="34"/>
        <v>0</v>
      </c>
      <c r="O135" s="243">
        <v>2</v>
      </c>
      <c r="AA135" s="216">
        <v>12</v>
      </c>
      <c r="AB135" s="216">
        <v>0</v>
      </c>
      <c r="AC135" s="216">
        <v>88</v>
      </c>
      <c r="AZ135" s="216">
        <v>1</v>
      </c>
      <c r="BA135" s="216">
        <f t="shared" si="35"/>
        <v>0</v>
      </c>
      <c r="BB135" s="216">
        <f t="shared" si="36"/>
        <v>0</v>
      </c>
      <c r="BC135" s="216">
        <f t="shared" si="37"/>
        <v>0</v>
      </c>
      <c r="BD135" s="216">
        <f t="shared" si="38"/>
        <v>0</v>
      </c>
      <c r="BE135" s="216">
        <f t="shared" si="39"/>
        <v>0</v>
      </c>
      <c r="CA135" s="243">
        <v>12</v>
      </c>
      <c r="CB135" s="243">
        <v>0</v>
      </c>
    </row>
    <row r="136" spans="1:80" x14ac:dyDescent="0.2">
      <c r="A136" s="244">
        <v>88</v>
      </c>
      <c r="B136" s="245" t="s">
        <v>2157</v>
      </c>
      <c r="C136" s="246" t="s">
        <v>2158</v>
      </c>
      <c r="D136" s="247" t="s">
        <v>1835</v>
      </c>
      <c r="E136" s="248">
        <v>1</v>
      </c>
      <c r="F136" s="248">
        <v>0</v>
      </c>
      <c r="G136" s="249">
        <f t="shared" si="32"/>
        <v>0</v>
      </c>
      <c r="H136" s="250">
        <v>0</v>
      </c>
      <c r="I136" s="251">
        <f t="shared" si="33"/>
        <v>0</v>
      </c>
      <c r="J136" s="250"/>
      <c r="K136" s="251">
        <f t="shared" si="34"/>
        <v>0</v>
      </c>
      <c r="O136" s="243">
        <v>2</v>
      </c>
      <c r="AA136" s="216">
        <v>12</v>
      </c>
      <c r="AB136" s="216">
        <v>0</v>
      </c>
      <c r="AC136" s="216">
        <v>89</v>
      </c>
      <c r="AZ136" s="216">
        <v>1</v>
      </c>
      <c r="BA136" s="216">
        <f t="shared" si="35"/>
        <v>0</v>
      </c>
      <c r="BB136" s="216">
        <f t="shared" si="36"/>
        <v>0</v>
      </c>
      <c r="BC136" s="216">
        <f t="shared" si="37"/>
        <v>0</v>
      </c>
      <c r="BD136" s="216">
        <f t="shared" si="38"/>
        <v>0</v>
      </c>
      <c r="BE136" s="216">
        <f t="shared" si="39"/>
        <v>0</v>
      </c>
      <c r="CA136" s="243">
        <v>12</v>
      </c>
      <c r="CB136" s="243">
        <v>0</v>
      </c>
    </row>
    <row r="137" spans="1:80" x14ac:dyDescent="0.2">
      <c r="A137" s="244">
        <v>89</v>
      </c>
      <c r="B137" s="245" t="s">
        <v>2159</v>
      </c>
      <c r="C137" s="246" t="s">
        <v>2160</v>
      </c>
      <c r="D137" s="247" t="s">
        <v>1835</v>
      </c>
      <c r="E137" s="248">
        <v>1</v>
      </c>
      <c r="F137" s="248">
        <v>0</v>
      </c>
      <c r="G137" s="249">
        <f t="shared" si="32"/>
        <v>0</v>
      </c>
      <c r="H137" s="250">
        <v>0</v>
      </c>
      <c r="I137" s="251">
        <f t="shared" si="33"/>
        <v>0</v>
      </c>
      <c r="J137" s="250"/>
      <c r="K137" s="251">
        <f t="shared" si="34"/>
        <v>0</v>
      </c>
      <c r="O137" s="243">
        <v>2</v>
      </c>
      <c r="AA137" s="216">
        <v>12</v>
      </c>
      <c r="AB137" s="216">
        <v>0</v>
      </c>
      <c r="AC137" s="216">
        <v>90</v>
      </c>
      <c r="AZ137" s="216">
        <v>1</v>
      </c>
      <c r="BA137" s="216">
        <f t="shared" si="35"/>
        <v>0</v>
      </c>
      <c r="BB137" s="216">
        <f t="shared" si="36"/>
        <v>0</v>
      </c>
      <c r="BC137" s="216">
        <f t="shared" si="37"/>
        <v>0</v>
      </c>
      <c r="BD137" s="216">
        <f t="shared" si="38"/>
        <v>0</v>
      </c>
      <c r="BE137" s="216">
        <f t="shared" si="39"/>
        <v>0</v>
      </c>
      <c r="CA137" s="243">
        <v>12</v>
      </c>
      <c r="CB137" s="243">
        <v>0</v>
      </c>
    </row>
    <row r="138" spans="1:80" x14ac:dyDescent="0.2">
      <c r="A138" s="244">
        <v>90</v>
      </c>
      <c r="B138" s="245" t="s">
        <v>2161</v>
      </c>
      <c r="C138" s="246" t="s">
        <v>1994</v>
      </c>
      <c r="D138" s="247" t="s">
        <v>1843</v>
      </c>
      <c r="E138" s="248">
        <v>15</v>
      </c>
      <c r="F138" s="248">
        <v>0</v>
      </c>
      <c r="G138" s="249">
        <f t="shared" si="32"/>
        <v>0</v>
      </c>
      <c r="H138" s="250">
        <v>0</v>
      </c>
      <c r="I138" s="251">
        <f t="shared" si="33"/>
        <v>0</v>
      </c>
      <c r="J138" s="250"/>
      <c r="K138" s="251">
        <f t="shared" si="34"/>
        <v>0</v>
      </c>
      <c r="O138" s="243">
        <v>2</v>
      </c>
      <c r="AA138" s="216">
        <v>12</v>
      </c>
      <c r="AB138" s="216">
        <v>0</v>
      </c>
      <c r="AC138" s="216">
        <v>91</v>
      </c>
      <c r="AZ138" s="216">
        <v>1</v>
      </c>
      <c r="BA138" s="216">
        <f t="shared" si="35"/>
        <v>0</v>
      </c>
      <c r="BB138" s="216">
        <f t="shared" si="36"/>
        <v>0</v>
      </c>
      <c r="BC138" s="216">
        <f t="shared" si="37"/>
        <v>0</v>
      </c>
      <c r="BD138" s="216">
        <f t="shared" si="38"/>
        <v>0</v>
      </c>
      <c r="BE138" s="216">
        <f t="shared" si="39"/>
        <v>0</v>
      </c>
      <c r="CA138" s="243">
        <v>12</v>
      </c>
      <c r="CB138" s="243">
        <v>0</v>
      </c>
    </row>
    <row r="139" spans="1:80" ht="22.5" x14ac:dyDescent="0.2">
      <c r="A139" s="244">
        <v>91</v>
      </c>
      <c r="B139" s="245" t="s">
        <v>2162</v>
      </c>
      <c r="C139" s="246" t="s">
        <v>2163</v>
      </c>
      <c r="D139" s="247" t="s">
        <v>1835</v>
      </c>
      <c r="E139" s="248">
        <v>1</v>
      </c>
      <c r="F139" s="248">
        <v>0</v>
      </c>
      <c r="G139" s="249">
        <f t="shared" si="32"/>
        <v>0</v>
      </c>
      <c r="H139" s="250">
        <v>0</v>
      </c>
      <c r="I139" s="251">
        <f t="shared" si="33"/>
        <v>0</v>
      </c>
      <c r="J139" s="250"/>
      <c r="K139" s="251">
        <f t="shared" si="34"/>
        <v>0</v>
      </c>
      <c r="O139" s="243">
        <v>2</v>
      </c>
      <c r="AA139" s="216">
        <v>12</v>
      </c>
      <c r="AB139" s="216">
        <v>0</v>
      </c>
      <c r="AC139" s="216">
        <v>92</v>
      </c>
      <c r="AZ139" s="216">
        <v>1</v>
      </c>
      <c r="BA139" s="216">
        <f t="shared" si="35"/>
        <v>0</v>
      </c>
      <c r="BB139" s="216">
        <f t="shared" si="36"/>
        <v>0</v>
      </c>
      <c r="BC139" s="216">
        <f t="shared" si="37"/>
        <v>0</v>
      </c>
      <c r="BD139" s="216">
        <f t="shared" si="38"/>
        <v>0</v>
      </c>
      <c r="BE139" s="216">
        <f t="shared" si="39"/>
        <v>0</v>
      </c>
      <c r="CA139" s="243">
        <v>12</v>
      </c>
      <c r="CB139" s="243">
        <v>0</v>
      </c>
    </row>
    <row r="140" spans="1:80" x14ac:dyDescent="0.2">
      <c r="A140" s="259"/>
      <c r="B140" s="260" t="s">
        <v>94</v>
      </c>
      <c r="C140" s="261" t="s">
        <v>2149</v>
      </c>
      <c r="D140" s="262"/>
      <c r="E140" s="263"/>
      <c r="F140" s="264"/>
      <c r="G140" s="265">
        <f>SUM(G131:G139)</f>
        <v>0</v>
      </c>
      <c r="H140" s="266"/>
      <c r="I140" s="267">
        <f>SUM(I131:I139)</f>
        <v>0</v>
      </c>
      <c r="J140" s="266"/>
      <c r="K140" s="267">
        <f>SUM(K131:K139)</f>
        <v>0</v>
      </c>
      <c r="L140" s="279"/>
      <c r="O140" s="243">
        <v>4</v>
      </c>
      <c r="BA140" s="268">
        <f>SUM(BA131:BA139)</f>
        <v>0</v>
      </c>
      <c r="BB140" s="268">
        <f>SUM(BB131:BB139)</f>
        <v>0</v>
      </c>
      <c r="BC140" s="268">
        <f>SUM(BC131:BC139)</f>
        <v>0</v>
      </c>
      <c r="BD140" s="268">
        <f>SUM(BD131:BD139)</f>
        <v>0</v>
      </c>
      <c r="BE140" s="268">
        <f>SUM(BE131:BE139)</f>
        <v>0</v>
      </c>
    </row>
    <row r="141" spans="1:80" x14ac:dyDescent="0.2">
      <c r="E141" s="216"/>
    </row>
    <row r="142" spans="1:80" x14ac:dyDescent="0.2">
      <c r="E142" s="216"/>
    </row>
    <row r="143" spans="1:80" x14ac:dyDescent="0.2">
      <c r="E143" s="216"/>
    </row>
    <row r="144" spans="1:80" x14ac:dyDescent="0.2">
      <c r="E144" s="216"/>
    </row>
    <row r="145" spans="5:5" x14ac:dyDescent="0.2">
      <c r="E145" s="216"/>
    </row>
    <row r="146" spans="5:5" x14ac:dyDescent="0.2">
      <c r="E146" s="216"/>
    </row>
    <row r="147" spans="5:5" x14ac:dyDescent="0.2">
      <c r="E147" s="216"/>
    </row>
    <row r="148" spans="5:5" x14ac:dyDescent="0.2">
      <c r="E148" s="216"/>
    </row>
    <row r="149" spans="5:5" x14ac:dyDescent="0.2">
      <c r="E149" s="216"/>
    </row>
    <row r="150" spans="5:5" x14ac:dyDescent="0.2">
      <c r="E150" s="216"/>
    </row>
    <row r="151" spans="5:5" x14ac:dyDescent="0.2">
      <c r="E151" s="216"/>
    </row>
    <row r="152" spans="5:5" x14ac:dyDescent="0.2">
      <c r="E152" s="216"/>
    </row>
    <row r="153" spans="5:5" x14ac:dyDescent="0.2">
      <c r="E153" s="216"/>
    </row>
    <row r="154" spans="5:5" x14ac:dyDescent="0.2">
      <c r="E154" s="216"/>
    </row>
    <row r="155" spans="5:5" x14ac:dyDescent="0.2">
      <c r="E155" s="216"/>
    </row>
    <row r="156" spans="5:5" x14ac:dyDescent="0.2">
      <c r="E156" s="216"/>
    </row>
    <row r="157" spans="5:5" x14ac:dyDescent="0.2">
      <c r="E157" s="216"/>
    </row>
    <row r="158" spans="5:5" x14ac:dyDescent="0.2">
      <c r="E158" s="216"/>
    </row>
    <row r="159" spans="5:5" x14ac:dyDescent="0.2">
      <c r="E159" s="216"/>
    </row>
    <row r="160" spans="5:5" x14ac:dyDescent="0.2">
      <c r="E160" s="216"/>
    </row>
    <row r="161" spans="1:7" x14ac:dyDescent="0.2">
      <c r="E161" s="216"/>
    </row>
    <row r="162" spans="1:7" x14ac:dyDescent="0.2">
      <c r="E162" s="216"/>
    </row>
    <row r="163" spans="1:7" x14ac:dyDescent="0.2">
      <c r="E163" s="216"/>
    </row>
    <row r="164" spans="1:7" x14ac:dyDescent="0.2">
      <c r="A164" s="258"/>
      <c r="B164" s="258"/>
      <c r="C164" s="258"/>
      <c r="D164" s="258"/>
      <c r="E164" s="258"/>
      <c r="F164" s="258"/>
      <c r="G164" s="258"/>
    </row>
    <row r="165" spans="1:7" x14ac:dyDescent="0.2">
      <c r="A165" s="258"/>
      <c r="B165" s="258"/>
      <c r="C165" s="258"/>
      <c r="D165" s="258"/>
      <c r="E165" s="258"/>
      <c r="F165" s="258"/>
      <c r="G165" s="258"/>
    </row>
    <row r="166" spans="1:7" x14ac:dyDescent="0.2">
      <c r="A166" s="258"/>
      <c r="B166" s="258"/>
      <c r="C166" s="258"/>
      <c r="D166" s="258"/>
      <c r="E166" s="258"/>
      <c r="F166" s="258"/>
      <c r="G166" s="258"/>
    </row>
    <row r="167" spans="1:7" x14ac:dyDescent="0.2">
      <c r="A167" s="258"/>
      <c r="B167" s="258"/>
      <c r="C167" s="258"/>
      <c r="D167" s="258"/>
      <c r="E167" s="258"/>
      <c r="F167" s="258"/>
      <c r="G167" s="258"/>
    </row>
    <row r="168" spans="1:7" x14ac:dyDescent="0.2">
      <c r="E168" s="216"/>
    </row>
    <row r="169" spans="1:7" x14ac:dyDescent="0.2">
      <c r="E169" s="216"/>
    </row>
    <row r="170" spans="1:7" x14ac:dyDescent="0.2">
      <c r="E170" s="216"/>
    </row>
    <row r="171" spans="1:7" x14ac:dyDescent="0.2">
      <c r="E171" s="216"/>
    </row>
    <row r="172" spans="1:7" x14ac:dyDescent="0.2">
      <c r="E172" s="216"/>
    </row>
    <row r="173" spans="1:7" x14ac:dyDescent="0.2">
      <c r="E173" s="216"/>
    </row>
    <row r="174" spans="1:7" x14ac:dyDescent="0.2">
      <c r="E174" s="216"/>
    </row>
    <row r="175" spans="1:7" x14ac:dyDescent="0.2">
      <c r="E175" s="216"/>
    </row>
    <row r="176" spans="1:7" x14ac:dyDescent="0.2">
      <c r="E176" s="216"/>
    </row>
    <row r="177" spans="5:5" x14ac:dyDescent="0.2">
      <c r="E177" s="216"/>
    </row>
    <row r="178" spans="5:5" x14ac:dyDescent="0.2">
      <c r="E178" s="216"/>
    </row>
    <row r="179" spans="5:5" x14ac:dyDescent="0.2">
      <c r="E179" s="216"/>
    </row>
    <row r="180" spans="5:5" x14ac:dyDescent="0.2">
      <c r="E180" s="216"/>
    </row>
    <row r="181" spans="5:5" x14ac:dyDescent="0.2">
      <c r="E181" s="216"/>
    </row>
    <row r="182" spans="5:5" x14ac:dyDescent="0.2">
      <c r="E182" s="216"/>
    </row>
    <row r="183" spans="5:5" x14ac:dyDescent="0.2">
      <c r="E183" s="216"/>
    </row>
    <row r="184" spans="5:5" x14ac:dyDescent="0.2">
      <c r="E184" s="216"/>
    </row>
    <row r="185" spans="5:5" x14ac:dyDescent="0.2">
      <c r="E185" s="216"/>
    </row>
    <row r="186" spans="5:5" x14ac:dyDescent="0.2">
      <c r="E186" s="216"/>
    </row>
    <row r="187" spans="5:5" x14ac:dyDescent="0.2">
      <c r="E187" s="216"/>
    </row>
    <row r="188" spans="5:5" x14ac:dyDescent="0.2">
      <c r="E188" s="216"/>
    </row>
    <row r="189" spans="5:5" x14ac:dyDescent="0.2">
      <c r="E189" s="216"/>
    </row>
    <row r="190" spans="5:5" x14ac:dyDescent="0.2">
      <c r="E190" s="216"/>
    </row>
    <row r="191" spans="5:5" x14ac:dyDescent="0.2">
      <c r="E191" s="216"/>
    </row>
    <row r="192" spans="5:5" x14ac:dyDescent="0.2">
      <c r="E192" s="216"/>
    </row>
    <row r="193" spans="1:7" x14ac:dyDescent="0.2">
      <c r="E193" s="216"/>
    </row>
    <row r="194" spans="1:7" x14ac:dyDescent="0.2">
      <c r="E194" s="216"/>
    </row>
    <row r="195" spans="1:7" x14ac:dyDescent="0.2">
      <c r="E195" s="216"/>
    </row>
    <row r="196" spans="1:7" x14ac:dyDescent="0.2">
      <c r="E196" s="216"/>
    </row>
    <row r="197" spans="1:7" x14ac:dyDescent="0.2">
      <c r="E197" s="216"/>
    </row>
    <row r="198" spans="1:7" x14ac:dyDescent="0.2">
      <c r="E198" s="216"/>
    </row>
    <row r="199" spans="1:7" x14ac:dyDescent="0.2">
      <c r="A199" s="269"/>
      <c r="B199" s="269"/>
    </row>
    <row r="200" spans="1:7" x14ac:dyDescent="0.2">
      <c r="A200" s="258"/>
      <c r="B200" s="258"/>
      <c r="C200" s="270"/>
      <c r="D200" s="270"/>
      <c r="E200" s="271"/>
      <c r="F200" s="270"/>
      <c r="G200" s="272"/>
    </row>
    <row r="201" spans="1:7" x14ac:dyDescent="0.2">
      <c r="A201" s="273"/>
      <c r="B201" s="273"/>
      <c r="C201" s="258"/>
      <c r="D201" s="258"/>
      <c r="E201" s="274"/>
      <c r="F201" s="258"/>
      <c r="G201" s="258"/>
    </row>
    <row r="202" spans="1:7" x14ac:dyDescent="0.2">
      <c r="A202" s="258"/>
      <c r="B202" s="258"/>
      <c r="C202" s="258"/>
      <c r="D202" s="258"/>
      <c r="E202" s="274"/>
      <c r="F202" s="258"/>
      <c r="G202" s="258"/>
    </row>
    <row r="203" spans="1:7" x14ac:dyDescent="0.2">
      <c r="A203" s="258"/>
      <c r="B203" s="258"/>
      <c r="C203" s="258"/>
      <c r="D203" s="258"/>
      <c r="E203" s="274"/>
      <c r="F203" s="258"/>
      <c r="G203" s="258"/>
    </row>
    <row r="204" spans="1:7" x14ac:dyDescent="0.2">
      <c r="A204" s="258"/>
      <c r="B204" s="258"/>
      <c r="C204" s="258"/>
      <c r="D204" s="258"/>
      <c r="E204" s="274"/>
      <c r="F204" s="258"/>
      <c r="G204" s="258"/>
    </row>
    <row r="205" spans="1:7" x14ac:dyDescent="0.2">
      <c r="A205" s="258"/>
      <c r="B205" s="258"/>
      <c r="C205" s="258"/>
      <c r="D205" s="258"/>
      <c r="E205" s="274"/>
      <c r="F205" s="258"/>
      <c r="G205" s="258"/>
    </row>
    <row r="206" spans="1:7" x14ac:dyDescent="0.2">
      <c r="A206" s="258"/>
      <c r="B206" s="258"/>
      <c r="C206" s="258"/>
      <c r="D206" s="258"/>
      <c r="E206" s="274"/>
      <c r="F206" s="258"/>
      <c r="G206" s="258"/>
    </row>
    <row r="207" spans="1:7" x14ac:dyDescent="0.2">
      <c r="A207" s="258"/>
      <c r="B207" s="258"/>
      <c r="C207" s="258"/>
      <c r="D207" s="258"/>
      <c r="E207" s="274"/>
      <c r="F207" s="258"/>
      <c r="G207" s="258"/>
    </row>
    <row r="208" spans="1:7" x14ac:dyDescent="0.2">
      <c r="A208" s="258"/>
      <c r="B208" s="258"/>
      <c r="C208" s="258"/>
      <c r="D208" s="258"/>
      <c r="E208" s="274"/>
      <c r="F208" s="258"/>
      <c r="G208" s="258"/>
    </row>
    <row r="209" spans="1:7" x14ac:dyDescent="0.2">
      <c r="A209" s="258"/>
      <c r="B209" s="258"/>
      <c r="C209" s="258"/>
      <c r="D209" s="258"/>
      <c r="E209" s="274"/>
      <c r="F209" s="258"/>
      <c r="G209" s="258"/>
    </row>
    <row r="210" spans="1:7" x14ac:dyDescent="0.2">
      <c r="A210" s="258"/>
      <c r="B210" s="258"/>
      <c r="C210" s="258"/>
      <c r="D210" s="258"/>
      <c r="E210" s="274"/>
      <c r="F210" s="258"/>
      <c r="G210" s="258"/>
    </row>
    <row r="211" spans="1:7" x14ac:dyDescent="0.2">
      <c r="A211" s="258"/>
      <c r="B211" s="258"/>
      <c r="C211" s="258"/>
      <c r="D211" s="258"/>
      <c r="E211" s="274"/>
      <c r="F211" s="258"/>
      <c r="G211" s="258"/>
    </row>
    <row r="212" spans="1:7" x14ac:dyDescent="0.2">
      <c r="A212" s="258"/>
      <c r="B212" s="258"/>
      <c r="C212" s="258"/>
      <c r="D212" s="258"/>
      <c r="E212" s="274"/>
      <c r="F212" s="258"/>
      <c r="G212" s="258"/>
    </row>
    <row r="213" spans="1:7" x14ac:dyDescent="0.2">
      <c r="A213" s="258"/>
      <c r="B213" s="258"/>
      <c r="C213" s="258"/>
      <c r="D213" s="258"/>
      <c r="E213" s="274"/>
      <c r="F213" s="258"/>
      <c r="G213" s="258"/>
    </row>
  </sheetData>
  <mergeCells count="36">
    <mergeCell ref="C11:G11"/>
    <mergeCell ref="C12:G12"/>
    <mergeCell ref="A1:G1"/>
    <mergeCell ref="A3:B3"/>
    <mergeCell ref="A4:B4"/>
    <mergeCell ref="E4:G4"/>
    <mergeCell ref="A2:G2"/>
    <mergeCell ref="C9:G10"/>
    <mergeCell ref="C7:G7"/>
    <mergeCell ref="C30:G30"/>
    <mergeCell ref="C14:G14"/>
    <mergeCell ref="C15:G15"/>
    <mergeCell ref="C17:G17"/>
    <mergeCell ref="C18:G18"/>
    <mergeCell ref="C20:G20"/>
    <mergeCell ref="C21:G21"/>
    <mergeCell ref="C23:G23"/>
    <mergeCell ref="C24:G24"/>
    <mergeCell ref="C26:G26"/>
    <mergeCell ref="C27:G27"/>
    <mergeCell ref="C29:G29"/>
    <mergeCell ref="C86:G86"/>
    <mergeCell ref="C88:G88"/>
    <mergeCell ref="C90:G90"/>
    <mergeCell ref="C32:G32"/>
    <mergeCell ref="C33:G33"/>
    <mergeCell ref="C76:G76"/>
    <mergeCell ref="C78:G78"/>
    <mergeCell ref="C80:G80"/>
    <mergeCell ref="C82:G82"/>
    <mergeCell ref="C84:G84"/>
    <mergeCell ref="C115:G115"/>
    <mergeCell ref="C118:G118"/>
    <mergeCell ref="C92:G92"/>
    <mergeCell ref="C95:G95"/>
    <mergeCell ref="C96:G96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91</v>
      </c>
      <c r="D2" s="81" t="s">
        <v>2169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2166</v>
      </c>
      <c r="B5" s="94"/>
      <c r="C5" s="95" t="s">
        <v>2167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02 1 Rek'!E18</f>
        <v>0</v>
      </c>
      <c r="D15" s="133" t="str">
        <f>'SO 02 1 Rek'!A23</f>
        <v>Zařízení staveniště</v>
      </c>
      <c r="E15" s="134"/>
      <c r="F15" s="135"/>
      <c r="G15" s="132">
        <f>'SO 02 1 Rek'!I23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02 1 Rek'!F18</f>
        <v>0</v>
      </c>
      <c r="D16" s="85" t="str">
        <f>'SO 02 1 Rek'!A24</f>
        <v>Provoz investora</v>
      </c>
      <c r="E16" s="136"/>
      <c r="F16" s="137"/>
      <c r="G16" s="132">
        <f>'SO 02 1 Rek'!I24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02 1 Rek'!H18</f>
        <v>0</v>
      </c>
      <c r="D17" s="85" t="str">
        <f>'SO 02 1 Rek'!A25</f>
        <v>Kompletační činnost (IČD)</v>
      </c>
      <c r="E17" s="136"/>
      <c r="F17" s="137"/>
      <c r="G17" s="132">
        <f>'SO 02 1 Rek'!I25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02 1 Rek'!G18</f>
        <v>0</v>
      </c>
      <c r="D18" s="85" t="str">
        <f>'SO 02 1 Rek'!A26</f>
        <v>Rezerva rozpočtu</v>
      </c>
      <c r="E18" s="136"/>
      <c r="F18" s="137"/>
      <c r="G18" s="132">
        <f>'SO 02 1 Rek'!I26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02 1 Rek'!I18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02 1 Rek'!H27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/>
  <dimension ref="A1:BE78"/>
  <sheetViews>
    <sheetView view="pageBreakPreview" zoomScale="60" zoomScaleNormal="100" workbookViewId="0">
      <selection activeCell="T83" sqref="T83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91</v>
      </c>
      <c r="I1" s="175"/>
    </row>
    <row r="2" spans="1:9" ht="13.5" thickBot="1" x14ac:dyDescent="0.25">
      <c r="A2" s="413" t="s">
        <v>69</v>
      </c>
      <c r="B2" s="414"/>
      <c r="C2" s="176" t="s">
        <v>2168</v>
      </c>
      <c r="D2" s="177"/>
      <c r="E2" s="178"/>
      <c r="F2" s="177"/>
      <c r="G2" s="415" t="s">
        <v>2169</v>
      </c>
      <c r="H2" s="416"/>
      <c r="I2" s="417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02 1 Pol'!B7</f>
        <v>1</v>
      </c>
      <c r="B7" s="50" t="str">
        <f>'SO 02 1 Pol'!C7</f>
        <v>Zemní práce</v>
      </c>
      <c r="D7" s="188"/>
      <c r="E7" s="276">
        <f>'SO 02 1 Pol'!BA20</f>
        <v>0</v>
      </c>
      <c r="F7" s="277">
        <f>'SO 02 1 Pol'!BB20</f>
        <v>0</v>
      </c>
      <c r="G7" s="277">
        <f>'SO 02 1 Pol'!BC20</f>
        <v>0</v>
      </c>
      <c r="H7" s="277">
        <f>'SO 02 1 Pol'!BD20</f>
        <v>0</v>
      </c>
      <c r="I7" s="278">
        <f>'SO 02 1 Pol'!BE20</f>
        <v>0</v>
      </c>
    </row>
    <row r="8" spans="1:9" s="111" customFormat="1" x14ac:dyDescent="0.2">
      <c r="A8" s="275" t="str">
        <f>'SO 02 1 Pol'!B21</f>
        <v>2</v>
      </c>
      <c r="B8" s="50" t="str">
        <f>'SO 02 1 Pol'!C21</f>
        <v>Základy a zvláštní zakládání</v>
      </c>
      <c r="D8" s="188"/>
      <c r="E8" s="276">
        <f>'SO 02 1 Pol'!BA29</f>
        <v>0</v>
      </c>
      <c r="F8" s="277">
        <f>'SO 02 1 Pol'!BB29</f>
        <v>0</v>
      </c>
      <c r="G8" s="277">
        <f>'SO 02 1 Pol'!BC29</f>
        <v>0</v>
      </c>
      <c r="H8" s="277">
        <f>'SO 02 1 Pol'!BD29</f>
        <v>0</v>
      </c>
      <c r="I8" s="278">
        <f>'SO 02 1 Pol'!BE29</f>
        <v>0</v>
      </c>
    </row>
    <row r="9" spans="1:9" s="111" customFormat="1" x14ac:dyDescent="0.2">
      <c r="A9" s="275" t="str">
        <f>'SO 02 1 Pol'!B30</f>
        <v>4</v>
      </c>
      <c r="B9" s="50" t="str">
        <f>'SO 02 1 Pol'!C30</f>
        <v>Vodorovné konstrukce</v>
      </c>
      <c r="D9" s="188"/>
      <c r="E9" s="276">
        <f>'SO 02 1 Pol'!BA50</f>
        <v>0</v>
      </c>
      <c r="F9" s="277">
        <f>'SO 02 1 Pol'!BB50</f>
        <v>0</v>
      </c>
      <c r="G9" s="277">
        <f>'SO 02 1 Pol'!BC50</f>
        <v>0</v>
      </c>
      <c r="H9" s="277">
        <f>'SO 02 1 Pol'!BD50</f>
        <v>0</v>
      </c>
      <c r="I9" s="278">
        <f>'SO 02 1 Pol'!BE50</f>
        <v>0</v>
      </c>
    </row>
    <row r="10" spans="1:9" s="111" customFormat="1" x14ac:dyDescent="0.2">
      <c r="A10" s="275" t="str">
        <f>'SO 02 1 Pol'!B51</f>
        <v>94</v>
      </c>
      <c r="B10" s="50" t="str">
        <f>'SO 02 1 Pol'!C51</f>
        <v>Lešení a stavební výtahy</v>
      </c>
      <c r="D10" s="188"/>
      <c r="E10" s="276">
        <f>'SO 02 1 Pol'!BA61</f>
        <v>0</v>
      </c>
      <c r="F10" s="277">
        <f>'SO 02 1 Pol'!BB61</f>
        <v>0</v>
      </c>
      <c r="G10" s="277">
        <f>'SO 02 1 Pol'!BC61</f>
        <v>0</v>
      </c>
      <c r="H10" s="277">
        <f>'SO 02 1 Pol'!BD61</f>
        <v>0</v>
      </c>
      <c r="I10" s="278">
        <f>'SO 02 1 Pol'!BE61</f>
        <v>0</v>
      </c>
    </row>
    <row r="11" spans="1:9" s="111" customFormat="1" x14ac:dyDescent="0.2">
      <c r="A11" s="275" t="str">
        <f>'SO 02 1 Pol'!B62</f>
        <v>95</v>
      </c>
      <c r="B11" s="50" t="str">
        <f>'SO 02 1 Pol'!C62</f>
        <v>Dokončovací konstrukce na pozemních stavbách</v>
      </c>
      <c r="D11" s="188"/>
      <c r="E11" s="276">
        <f>'SO 02 1 Pol'!BA65</f>
        <v>0</v>
      </c>
      <c r="F11" s="277">
        <f>'SO 02 1 Pol'!BB65</f>
        <v>0</v>
      </c>
      <c r="G11" s="277">
        <f>'SO 02 1 Pol'!BC65</f>
        <v>0</v>
      </c>
      <c r="H11" s="277">
        <f>'SO 02 1 Pol'!BD65</f>
        <v>0</v>
      </c>
      <c r="I11" s="278">
        <f>'SO 02 1 Pol'!BE65</f>
        <v>0</v>
      </c>
    </row>
    <row r="12" spans="1:9" s="111" customFormat="1" x14ac:dyDescent="0.2">
      <c r="A12" s="275" t="str">
        <f>'SO 02 1 Pol'!B66</f>
        <v>99</v>
      </c>
      <c r="B12" s="50" t="str">
        <f>'SO 02 1 Pol'!C66</f>
        <v>Staveništní přesun hmot</v>
      </c>
      <c r="D12" s="188"/>
      <c r="E12" s="276">
        <f>'SO 02 1 Pol'!BA68</f>
        <v>0</v>
      </c>
      <c r="F12" s="277">
        <f>'SO 02 1 Pol'!BB68</f>
        <v>0</v>
      </c>
      <c r="G12" s="277">
        <f>'SO 02 1 Pol'!BC68</f>
        <v>0</v>
      </c>
      <c r="H12" s="277">
        <f>'SO 02 1 Pol'!BD68</f>
        <v>0</v>
      </c>
      <c r="I12" s="278">
        <f>'SO 02 1 Pol'!BE68</f>
        <v>0</v>
      </c>
    </row>
    <row r="13" spans="1:9" s="111" customFormat="1" x14ac:dyDescent="0.2">
      <c r="A13" s="275" t="str">
        <f>'SO 02 1 Pol'!B69</f>
        <v>764</v>
      </c>
      <c r="B13" s="50" t="str">
        <f>'SO 02 1 Pol'!C69</f>
        <v>Konstrukce klempířské</v>
      </c>
      <c r="D13" s="188"/>
      <c r="E13" s="276">
        <f>'SO 02 1 Pol'!BA72</f>
        <v>0</v>
      </c>
      <c r="F13" s="277">
        <f>'SO 02 1 Pol'!BB72</f>
        <v>0</v>
      </c>
      <c r="G13" s="277">
        <f>'SO 02 1 Pol'!BC72</f>
        <v>0</v>
      </c>
      <c r="H13" s="277">
        <f>'SO 02 1 Pol'!BD72</f>
        <v>0</v>
      </c>
      <c r="I13" s="278">
        <f>'SO 02 1 Pol'!BE72</f>
        <v>0</v>
      </c>
    </row>
    <row r="14" spans="1:9" s="111" customFormat="1" x14ac:dyDescent="0.2">
      <c r="A14" s="275" t="str">
        <f>'SO 02 1 Pol'!B73</f>
        <v>766-2</v>
      </c>
      <c r="B14" s="50" t="str">
        <f>'SO 02 1 Pol'!C73</f>
        <v>Konstrukce truhlářské - dveře</v>
      </c>
      <c r="D14" s="188"/>
      <c r="E14" s="276">
        <f>'SO 02 1 Pol'!BA80</f>
        <v>0</v>
      </c>
      <c r="F14" s="277">
        <f>'SO 02 1 Pol'!BB80</f>
        <v>0</v>
      </c>
      <c r="G14" s="277">
        <f>'SO 02 1 Pol'!BC80</f>
        <v>0</v>
      </c>
      <c r="H14" s="277">
        <f>'SO 02 1 Pol'!BD80</f>
        <v>0</v>
      </c>
      <c r="I14" s="278">
        <f>'SO 02 1 Pol'!BE80</f>
        <v>0</v>
      </c>
    </row>
    <row r="15" spans="1:9" s="111" customFormat="1" x14ac:dyDescent="0.2">
      <c r="A15" s="275" t="str">
        <f>'SO 02 1 Pol'!B81</f>
        <v>767</v>
      </c>
      <c r="B15" s="50" t="str">
        <f>'SO 02 1 Pol'!C81</f>
        <v>Konstrukce zámečnické</v>
      </c>
      <c r="D15" s="188"/>
      <c r="E15" s="276">
        <f>'SO 02 1 Pol'!BA83</f>
        <v>0</v>
      </c>
      <c r="F15" s="277">
        <f>'SO 02 1 Pol'!BB83</f>
        <v>0</v>
      </c>
      <c r="G15" s="277">
        <f>'SO 02 1 Pol'!BC83</f>
        <v>0</v>
      </c>
      <c r="H15" s="277">
        <f>'SO 02 1 Pol'!BD83</f>
        <v>0</v>
      </c>
      <c r="I15" s="278">
        <f>'SO 02 1 Pol'!BE83</f>
        <v>0</v>
      </c>
    </row>
    <row r="16" spans="1:9" s="111" customFormat="1" x14ac:dyDescent="0.2">
      <c r="A16" s="275" t="str">
        <f>'SO 02 1 Pol'!B84</f>
        <v>790</v>
      </c>
      <c r="B16" s="50" t="str">
        <f>'SO 02 1 Pol'!C84</f>
        <v>Skladby konstrukcí</v>
      </c>
      <c r="D16" s="188"/>
      <c r="E16" s="276">
        <f>'SO 02 1 Pol'!BA112</f>
        <v>0</v>
      </c>
      <c r="F16" s="277">
        <f>'SO 02 1 Pol'!BB112</f>
        <v>0</v>
      </c>
      <c r="G16" s="277">
        <f>'SO 02 1 Pol'!BC112</f>
        <v>0</v>
      </c>
      <c r="H16" s="277">
        <f>'SO 02 1 Pol'!BD112</f>
        <v>0</v>
      </c>
      <c r="I16" s="278">
        <f>'SO 02 1 Pol'!BE112</f>
        <v>0</v>
      </c>
    </row>
    <row r="17" spans="1:57" s="111" customFormat="1" ht="13.5" thickBot="1" x14ac:dyDescent="0.25">
      <c r="A17" s="275" t="str">
        <f>'SO 02 1 Pol'!B113</f>
        <v>799</v>
      </c>
      <c r="B17" s="50" t="str">
        <f>'SO 02 1 Pol'!C113</f>
        <v>Ostatní</v>
      </c>
      <c r="D17" s="188"/>
      <c r="E17" s="276">
        <f>'SO 02 1 Pol'!BA119</f>
        <v>0</v>
      </c>
      <c r="F17" s="277">
        <f>'SO 02 1 Pol'!BB119</f>
        <v>0</v>
      </c>
      <c r="G17" s="277">
        <f>'SO 02 1 Pol'!BC119</f>
        <v>0</v>
      </c>
      <c r="H17" s="277">
        <f>'SO 02 1 Pol'!BD119</f>
        <v>0</v>
      </c>
      <c r="I17" s="278">
        <f>'SO 02 1 Pol'!BE119</f>
        <v>0</v>
      </c>
    </row>
    <row r="18" spans="1:57" s="6" customFormat="1" ht="13.5" thickBot="1" x14ac:dyDescent="0.25">
      <c r="A18" s="189"/>
      <c r="B18" s="190" t="s">
        <v>72</v>
      </c>
      <c r="C18" s="190"/>
      <c r="D18" s="191"/>
      <c r="E18" s="192">
        <f>SUM(E7:E17)</f>
        <v>0</v>
      </c>
      <c r="F18" s="193">
        <f>SUM(F7:F17)</f>
        <v>0</v>
      </c>
      <c r="G18" s="193">
        <f>SUM(G7:G17)</f>
        <v>0</v>
      </c>
      <c r="H18" s="193">
        <f>SUM(H7:H17)</f>
        <v>0</v>
      </c>
      <c r="I18" s="194">
        <f>SUM(I7:I17)</f>
        <v>0</v>
      </c>
    </row>
    <row r="19" spans="1:57" x14ac:dyDescent="0.2">
      <c r="A19" s="111"/>
      <c r="B19" s="111"/>
      <c r="C19" s="111"/>
      <c r="D19" s="111"/>
      <c r="E19" s="111"/>
      <c r="F19" s="111"/>
      <c r="G19" s="111"/>
      <c r="H19" s="111"/>
      <c r="I19" s="111"/>
    </row>
    <row r="20" spans="1:57" ht="19.5" customHeight="1" x14ac:dyDescent="0.25">
      <c r="A20" s="180" t="s">
        <v>73</v>
      </c>
      <c r="B20" s="180"/>
      <c r="C20" s="180"/>
      <c r="D20" s="180"/>
      <c r="E20" s="180"/>
      <c r="F20" s="180"/>
      <c r="G20" s="195"/>
      <c r="H20" s="180"/>
      <c r="I20" s="180"/>
      <c r="BA20" s="117"/>
      <c r="BB20" s="117"/>
      <c r="BC20" s="117"/>
      <c r="BD20" s="117"/>
      <c r="BE20" s="117"/>
    </row>
    <row r="21" spans="1:57" ht="13.5" thickBot="1" x14ac:dyDescent="0.25"/>
    <row r="22" spans="1:57" x14ac:dyDescent="0.2">
      <c r="A22" s="146" t="s">
        <v>74</v>
      </c>
      <c r="B22" s="147"/>
      <c r="C22" s="147"/>
      <c r="D22" s="196"/>
      <c r="E22" s="197" t="s">
        <v>75</v>
      </c>
      <c r="F22" s="198" t="s">
        <v>7</v>
      </c>
      <c r="G22" s="199" t="s">
        <v>76</v>
      </c>
      <c r="H22" s="200"/>
      <c r="I22" s="201" t="s">
        <v>75</v>
      </c>
    </row>
    <row r="23" spans="1:57" x14ac:dyDescent="0.2">
      <c r="A23" s="140" t="s">
        <v>869</v>
      </c>
      <c r="B23" s="131"/>
      <c r="C23" s="131"/>
      <c r="D23" s="202"/>
      <c r="E23" s="203">
        <v>0</v>
      </c>
      <c r="F23" s="204">
        <v>0</v>
      </c>
      <c r="G23" s="205">
        <v>0</v>
      </c>
      <c r="H23" s="206"/>
      <c r="I23" s="207">
        <f>E23+F23*G23/100</f>
        <v>0</v>
      </c>
      <c r="BA23" s="1">
        <v>1</v>
      </c>
    </row>
    <row r="24" spans="1:57" x14ac:dyDescent="0.2">
      <c r="A24" s="140" t="s">
        <v>870</v>
      </c>
      <c r="B24" s="131"/>
      <c r="C24" s="131"/>
      <c r="D24" s="202"/>
      <c r="E24" s="203">
        <v>0</v>
      </c>
      <c r="F24" s="204">
        <v>0</v>
      </c>
      <c r="G24" s="205">
        <v>0</v>
      </c>
      <c r="H24" s="206"/>
      <c r="I24" s="207">
        <f>E24+F24*G24/100</f>
        <v>0</v>
      </c>
      <c r="BA24" s="1">
        <v>1</v>
      </c>
    </row>
    <row r="25" spans="1:57" x14ac:dyDescent="0.2">
      <c r="A25" s="140" t="s">
        <v>871</v>
      </c>
      <c r="B25" s="131"/>
      <c r="C25" s="131"/>
      <c r="D25" s="202"/>
      <c r="E25" s="203">
        <v>0</v>
      </c>
      <c r="F25" s="204">
        <v>0</v>
      </c>
      <c r="G25" s="205">
        <v>0</v>
      </c>
      <c r="H25" s="206"/>
      <c r="I25" s="207">
        <f>E25+F25*G25/100</f>
        <v>0</v>
      </c>
      <c r="BA25" s="1">
        <v>2</v>
      </c>
    </row>
    <row r="26" spans="1:57" x14ac:dyDescent="0.2">
      <c r="A26" s="140" t="s">
        <v>872</v>
      </c>
      <c r="B26" s="131"/>
      <c r="C26" s="131"/>
      <c r="D26" s="202"/>
      <c r="E26" s="203">
        <v>0</v>
      </c>
      <c r="F26" s="204">
        <v>0</v>
      </c>
      <c r="G26" s="205">
        <v>0</v>
      </c>
      <c r="H26" s="206"/>
      <c r="I26" s="207">
        <f>E26+F26*G26/100</f>
        <v>0</v>
      </c>
      <c r="BA26" s="1">
        <v>2</v>
      </c>
    </row>
    <row r="27" spans="1:57" ht="13.5" thickBot="1" x14ac:dyDescent="0.25">
      <c r="A27" s="208"/>
      <c r="B27" s="209" t="s">
        <v>77</v>
      </c>
      <c r="C27" s="210"/>
      <c r="D27" s="211"/>
      <c r="E27" s="212"/>
      <c r="F27" s="213"/>
      <c r="G27" s="213"/>
      <c r="H27" s="418">
        <f>SUM(I23:I26)</f>
        <v>0</v>
      </c>
      <c r="I27" s="419"/>
    </row>
    <row r="29" spans="1:57" x14ac:dyDescent="0.2">
      <c r="B29" s="6"/>
      <c r="F29" s="214"/>
      <c r="G29" s="215"/>
      <c r="H29" s="215"/>
      <c r="I29" s="34"/>
    </row>
    <row r="30" spans="1:57" x14ac:dyDescent="0.2">
      <c r="F30" s="214"/>
      <c r="G30" s="215"/>
      <c r="H30" s="215"/>
      <c r="I30" s="34"/>
    </row>
    <row r="31" spans="1:57" x14ac:dyDescent="0.2">
      <c r="F31" s="214"/>
      <c r="G31" s="215"/>
      <c r="H31" s="215"/>
      <c r="I31" s="34"/>
    </row>
    <row r="32" spans="1:57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</sheetData>
  <mergeCells count="4">
    <mergeCell ref="A1:B1"/>
    <mergeCell ref="A2:B2"/>
    <mergeCell ref="G2:I2"/>
    <mergeCell ref="H27:I2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CB192"/>
  <sheetViews>
    <sheetView showGridLines="0" showZeros="0" view="pageBreakPreview" topLeftCell="A64" zoomScaleNormal="100" zoomScaleSheetLayoutView="100" workbookViewId="0">
      <selection activeCell="L95" sqref="L95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47.25" customHeight="1" thickBot="1" x14ac:dyDescent="0.25">
      <c r="A2" s="454" t="s">
        <v>2740</v>
      </c>
      <c r="B2" s="454"/>
      <c r="C2" s="454"/>
      <c r="D2" s="454"/>
      <c r="E2" s="454"/>
      <c r="F2" s="454"/>
      <c r="G2" s="454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02 1 Rek'!H1</f>
        <v>1</v>
      </c>
      <c r="G3" s="223"/>
    </row>
    <row r="4" spans="1:80" ht="13.5" thickBot="1" x14ac:dyDescent="0.25">
      <c r="A4" s="436" t="s">
        <v>69</v>
      </c>
      <c r="B4" s="414"/>
      <c r="C4" s="176" t="s">
        <v>2168</v>
      </c>
      <c r="D4" s="224"/>
      <c r="E4" s="437" t="str">
        <f>'SO 02 1 Rek'!G2</f>
        <v>Budova zázemí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2723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2170</v>
      </c>
      <c r="C8" s="246" t="s">
        <v>2171</v>
      </c>
      <c r="D8" s="247" t="s">
        <v>105</v>
      </c>
      <c r="E8" s="248">
        <v>19.187999999999999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1</v>
      </c>
    </row>
    <row r="9" spans="1:80" x14ac:dyDescent="0.2">
      <c r="A9" s="252"/>
      <c r="B9" s="256"/>
      <c r="C9" s="423" t="s">
        <v>2172</v>
      </c>
      <c r="D9" s="424"/>
      <c r="E9" s="307">
        <v>19.187999999999999</v>
      </c>
      <c r="F9" s="308"/>
      <c r="G9" s="309"/>
      <c r="H9" s="257"/>
      <c r="I9" s="254"/>
      <c r="J9" s="258"/>
      <c r="K9" s="254"/>
      <c r="M9" s="310" t="s">
        <v>2172</v>
      </c>
    </row>
    <row r="10" spans="1:80" ht="22.5" x14ac:dyDescent="0.2">
      <c r="A10" s="244">
        <v>2</v>
      </c>
      <c r="B10" s="245" t="s">
        <v>2173</v>
      </c>
      <c r="C10" s="246" t="s">
        <v>2174</v>
      </c>
      <c r="D10" s="247" t="s">
        <v>105</v>
      </c>
      <c r="E10" s="248">
        <v>143.03299999999999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1</v>
      </c>
    </row>
    <row r="11" spans="1:80" x14ac:dyDescent="0.2">
      <c r="A11" s="252"/>
      <c r="B11" s="253"/>
      <c r="C11" s="420"/>
      <c r="D11" s="421"/>
      <c r="E11" s="421"/>
      <c r="F11" s="421"/>
      <c r="G11" s="422"/>
      <c r="I11" s="254"/>
      <c r="K11" s="254"/>
      <c r="L11" s="310"/>
      <c r="O11" s="216">
        <v>3</v>
      </c>
    </row>
    <row r="12" spans="1:80" x14ac:dyDescent="0.2">
      <c r="A12" s="252"/>
      <c r="B12" s="256"/>
      <c r="C12" s="423" t="s">
        <v>2175</v>
      </c>
      <c r="D12" s="424"/>
      <c r="E12" s="307">
        <v>19.187999999999999</v>
      </c>
      <c r="F12" s="308"/>
      <c r="G12" s="309"/>
      <c r="H12" s="257"/>
      <c r="I12" s="254"/>
      <c r="J12" s="258"/>
      <c r="K12" s="254"/>
      <c r="M12" s="310" t="s">
        <v>2175</v>
      </c>
    </row>
    <row r="13" spans="1:80" x14ac:dyDescent="0.2">
      <c r="A13" s="252"/>
      <c r="B13" s="256"/>
      <c r="C13" s="423" t="s">
        <v>2176</v>
      </c>
      <c r="D13" s="424"/>
      <c r="E13" s="307">
        <v>123.845</v>
      </c>
      <c r="F13" s="308"/>
      <c r="G13" s="309"/>
      <c r="H13" s="257"/>
      <c r="I13" s="254"/>
      <c r="J13" s="258"/>
      <c r="K13" s="254"/>
      <c r="M13" s="310" t="s">
        <v>2176</v>
      </c>
    </row>
    <row r="14" spans="1:80" x14ac:dyDescent="0.2">
      <c r="A14" s="244">
        <v>3</v>
      </c>
      <c r="B14" s="245" t="s">
        <v>2177</v>
      </c>
      <c r="C14" s="246" t="s">
        <v>2178</v>
      </c>
      <c r="D14" s="247" t="s">
        <v>105</v>
      </c>
      <c r="E14" s="248">
        <v>136.4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1</v>
      </c>
    </row>
    <row r="15" spans="1:80" x14ac:dyDescent="0.2">
      <c r="A15" s="252"/>
      <c r="B15" s="256"/>
      <c r="C15" s="423" t="s">
        <v>109</v>
      </c>
      <c r="D15" s="424"/>
      <c r="E15" s="307">
        <v>0</v>
      </c>
      <c r="F15" s="308"/>
      <c r="G15" s="309"/>
      <c r="H15" s="257"/>
      <c r="I15" s="254"/>
      <c r="J15" s="258"/>
      <c r="K15" s="254"/>
      <c r="M15" s="310" t="s">
        <v>109</v>
      </c>
    </row>
    <row r="16" spans="1:80" x14ac:dyDescent="0.2">
      <c r="A16" s="252"/>
      <c r="B16" s="256"/>
      <c r="C16" s="423" t="s">
        <v>2179</v>
      </c>
      <c r="D16" s="424"/>
      <c r="E16" s="307">
        <v>72.849999999999994</v>
      </c>
      <c r="F16" s="308"/>
      <c r="G16" s="309"/>
      <c r="H16" s="257"/>
      <c r="I16" s="254"/>
      <c r="J16" s="258"/>
      <c r="K16" s="254"/>
      <c r="M16" s="310" t="s">
        <v>2179</v>
      </c>
    </row>
    <row r="17" spans="1:80" x14ac:dyDescent="0.2">
      <c r="A17" s="252"/>
      <c r="B17" s="256"/>
      <c r="C17" s="423" t="s">
        <v>2180</v>
      </c>
      <c r="D17" s="424"/>
      <c r="E17" s="307">
        <v>63.55</v>
      </c>
      <c r="F17" s="308"/>
      <c r="G17" s="309"/>
      <c r="H17" s="257"/>
      <c r="I17" s="254"/>
      <c r="J17" s="258"/>
      <c r="K17" s="254"/>
      <c r="M17" s="310" t="s">
        <v>2180</v>
      </c>
    </row>
    <row r="18" spans="1:80" x14ac:dyDescent="0.2">
      <c r="A18" s="252"/>
      <c r="B18" s="256"/>
      <c r="C18" s="423" t="s">
        <v>113</v>
      </c>
      <c r="D18" s="424"/>
      <c r="E18" s="307">
        <v>136.39999999999998</v>
      </c>
      <c r="F18" s="308"/>
      <c r="G18" s="309"/>
      <c r="H18" s="257"/>
      <c r="I18" s="254"/>
      <c r="J18" s="258"/>
      <c r="K18" s="254"/>
      <c r="M18" s="310" t="s">
        <v>113</v>
      </c>
    </row>
    <row r="19" spans="1:80" x14ac:dyDescent="0.2">
      <c r="A19" s="252"/>
      <c r="B19" s="256"/>
      <c r="C19" s="423" t="s">
        <v>2181</v>
      </c>
      <c r="D19" s="424"/>
      <c r="E19" s="307">
        <v>136.4</v>
      </c>
      <c r="F19" s="308"/>
      <c r="G19" s="309"/>
      <c r="H19" s="257"/>
      <c r="I19" s="254"/>
      <c r="J19" s="258"/>
      <c r="K19" s="254"/>
      <c r="M19" s="310" t="s">
        <v>2181</v>
      </c>
    </row>
    <row r="20" spans="1:80" x14ac:dyDescent="0.2">
      <c r="A20" s="259"/>
      <c r="B20" s="260" t="s">
        <v>94</v>
      </c>
      <c r="C20" s="261" t="s">
        <v>102</v>
      </c>
      <c r="D20" s="262"/>
      <c r="E20" s="263"/>
      <c r="F20" s="264"/>
      <c r="G20" s="265">
        <f>SUM(G7:G19)</f>
        <v>0</v>
      </c>
      <c r="H20" s="266"/>
      <c r="I20" s="267">
        <f>SUM(I7:I19)</f>
        <v>0</v>
      </c>
      <c r="J20" s="266"/>
      <c r="K20" s="267">
        <f>SUM(K7:K19)</f>
        <v>0</v>
      </c>
      <c r="O20" s="216">
        <v>4</v>
      </c>
      <c r="BA20" s="268">
        <f>SUM(BA7:BA19)</f>
        <v>0</v>
      </c>
      <c r="BB20" s="268">
        <f>SUM(BB7:BB19)</f>
        <v>0</v>
      </c>
      <c r="BC20" s="268">
        <f>SUM(BC7:BC19)</f>
        <v>0</v>
      </c>
      <c r="BD20" s="268">
        <f>SUM(BD7:BD19)</f>
        <v>0</v>
      </c>
      <c r="BE20" s="268">
        <f>SUM(BE7:BE19)</f>
        <v>0</v>
      </c>
    </row>
    <row r="21" spans="1:80" x14ac:dyDescent="0.2">
      <c r="A21" s="233" t="s">
        <v>90</v>
      </c>
      <c r="B21" s="234" t="s">
        <v>159</v>
      </c>
      <c r="C21" s="235" t="s">
        <v>160</v>
      </c>
      <c r="D21" s="236"/>
      <c r="E21" s="237"/>
      <c r="F21" s="237"/>
      <c r="G21" s="238"/>
      <c r="H21" s="239"/>
      <c r="I21" s="240"/>
      <c r="J21" s="241"/>
      <c r="K21" s="242"/>
      <c r="O21" s="216">
        <v>1</v>
      </c>
    </row>
    <row r="22" spans="1:80" ht="22.5" x14ac:dyDescent="0.2">
      <c r="A22" s="244">
        <v>4</v>
      </c>
      <c r="B22" s="245" t="s">
        <v>2182</v>
      </c>
      <c r="C22" s="246" t="s">
        <v>2183</v>
      </c>
      <c r="D22" s="247" t="s">
        <v>105</v>
      </c>
      <c r="E22" s="248">
        <v>2.952</v>
      </c>
      <c r="F22" s="248">
        <v>0</v>
      </c>
      <c r="G22" s="249">
        <f>E22*F22</f>
        <v>0</v>
      </c>
      <c r="H22" s="250">
        <v>1.7816399999999999</v>
      </c>
      <c r="I22" s="251">
        <f>E22*H22</f>
        <v>5.2594012799999996</v>
      </c>
      <c r="J22" s="250">
        <v>0</v>
      </c>
      <c r="K22" s="251">
        <f>E22*J22</f>
        <v>0</v>
      </c>
      <c r="O22" s="216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16">
        <v>1</v>
      </c>
      <c r="CB22" s="216">
        <v>1</v>
      </c>
    </row>
    <row r="23" spans="1:80" x14ac:dyDescent="0.2">
      <c r="A23" s="252"/>
      <c r="B23" s="256"/>
      <c r="C23" s="423" t="s">
        <v>2184</v>
      </c>
      <c r="D23" s="424"/>
      <c r="E23" s="307">
        <v>2.952</v>
      </c>
      <c r="F23" s="308"/>
      <c r="G23" s="309"/>
      <c r="H23" s="257"/>
      <c r="I23" s="254"/>
      <c r="J23" s="258"/>
      <c r="K23" s="254"/>
      <c r="M23" s="310" t="s">
        <v>2184</v>
      </c>
    </row>
    <row r="24" spans="1:80" x14ac:dyDescent="0.2">
      <c r="A24" s="244">
        <v>5</v>
      </c>
      <c r="B24" s="245" t="s">
        <v>168</v>
      </c>
      <c r="C24" s="246" t="s">
        <v>169</v>
      </c>
      <c r="D24" s="247" t="s">
        <v>105</v>
      </c>
      <c r="E24" s="248">
        <v>25.091999999999999</v>
      </c>
      <c r="F24" s="248">
        <v>0</v>
      </c>
      <c r="G24" s="249">
        <f>E24*F24</f>
        <v>0</v>
      </c>
      <c r="H24" s="250">
        <v>2.5249999999999999</v>
      </c>
      <c r="I24" s="251">
        <f>E24*H24</f>
        <v>63.357299999999995</v>
      </c>
      <c r="J24" s="250">
        <v>0</v>
      </c>
      <c r="K24" s="251">
        <f>E24*J24</f>
        <v>0</v>
      </c>
      <c r="O24" s="216">
        <v>2</v>
      </c>
      <c r="AA24" s="216">
        <v>1</v>
      </c>
      <c r="AB24" s="216">
        <v>1</v>
      </c>
      <c r="AC24" s="216">
        <v>1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16">
        <v>1</v>
      </c>
      <c r="CB24" s="216">
        <v>1</v>
      </c>
    </row>
    <row r="25" spans="1:80" x14ac:dyDescent="0.2">
      <c r="A25" s="252"/>
      <c r="B25" s="256"/>
      <c r="C25" s="423" t="s">
        <v>2185</v>
      </c>
      <c r="D25" s="424"/>
      <c r="E25" s="307">
        <v>25.091999999999999</v>
      </c>
      <c r="F25" s="308"/>
      <c r="G25" s="309"/>
      <c r="H25" s="257"/>
      <c r="I25" s="254"/>
      <c r="J25" s="258"/>
      <c r="K25" s="254"/>
      <c r="M25" s="310" t="s">
        <v>2185</v>
      </c>
    </row>
    <row r="26" spans="1:80" x14ac:dyDescent="0.2">
      <c r="A26" s="244">
        <v>6</v>
      </c>
      <c r="B26" s="245" t="s">
        <v>177</v>
      </c>
      <c r="C26" s="246" t="s">
        <v>178</v>
      </c>
      <c r="D26" s="247" t="s">
        <v>149</v>
      </c>
      <c r="E26" s="248">
        <v>14.76</v>
      </c>
      <c r="F26" s="248">
        <v>0</v>
      </c>
      <c r="G26" s="249">
        <f>E26*F26</f>
        <v>0</v>
      </c>
      <c r="H26" s="250">
        <v>3.916E-2</v>
      </c>
      <c r="I26" s="251">
        <f>E26*H26</f>
        <v>0.5780016</v>
      </c>
      <c r="J26" s="250">
        <v>0</v>
      </c>
      <c r="K26" s="251">
        <f>E26*J26</f>
        <v>0</v>
      </c>
      <c r="O26" s="216">
        <v>2</v>
      </c>
      <c r="AA26" s="216">
        <v>1</v>
      </c>
      <c r="AB26" s="216">
        <v>1</v>
      </c>
      <c r="AC26" s="216">
        <v>1</v>
      </c>
      <c r="AZ26" s="216">
        <v>1</v>
      </c>
      <c r="BA26" s="216">
        <f>IF(AZ26=1,G26,0)</f>
        <v>0</v>
      </c>
      <c r="BB26" s="216">
        <f>IF(AZ26=2,G26,0)</f>
        <v>0</v>
      </c>
      <c r="BC26" s="216">
        <f>IF(AZ26=3,G26,0)</f>
        <v>0</v>
      </c>
      <c r="BD26" s="216">
        <f>IF(AZ26=4,G26,0)</f>
        <v>0</v>
      </c>
      <c r="BE26" s="216">
        <f>IF(AZ26=5,G26,0)</f>
        <v>0</v>
      </c>
      <c r="CA26" s="216">
        <v>1</v>
      </c>
      <c r="CB26" s="216">
        <v>1</v>
      </c>
    </row>
    <row r="27" spans="1:80" x14ac:dyDescent="0.2">
      <c r="A27" s="252"/>
      <c r="B27" s="256"/>
      <c r="C27" s="423" t="s">
        <v>2186</v>
      </c>
      <c r="D27" s="424"/>
      <c r="E27" s="307">
        <v>14.76</v>
      </c>
      <c r="F27" s="308"/>
      <c r="G27" s="309"/>
      <c r="H27" s="257"/>
      <c r="I27" s="254"/>
      <c r="J27" s="258"/>
      <c r="K27" s="254"/>
      <c r="M27" s="310" t="s">
        <v>2186</v>
      </c>
    </row>
    <row r="28" spans="1:80" x14ac:dyDescent="0.2">
      <c r="A28" s="244">
        <v>7</v>
      </c>
      <c r="B28" s="245" t="s">
        <v>186</v>
      </c>
      <c r="C28" s="246" t="s">
        <v>187</v>
      </c>
      <c r="D28" s="247" t="s">
        <v>149</v>
      </c>
      <c r="E28" s="248">
        <v>14.76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16">
        <v>1</v>
      </c>
      <c r="CB28" s="216">
        <v>1</v>
      </c>
    </row>
    <row r="29" spans="1:80" x14ac:dyDescent="0.2">
      <c r="A29" s="259"/>
      <c r="B29" s="260" t="s">
        <v>94</v>
      </c>
      <c r="C29" s="261" t="s">
        <v>161</v>
      </c>
      <c r="D29" s="262"/>
      <c r="E29" s="263"/>
      <c r="F29" s="264"/>
      <c r="G29" s="265">
        <f>SUM(G21:G28)</f>
        <v>0</v>
      </c>
      <c r="H29" s="266"/>
      <c r="I29" s="267">
        <f>SUM(I21:I28)</f>
        <v>69.194702879999994</v>
      </c>
      <c r="J29" s="266"/>
      <c r="K29" s="267">
        <f>SUM(K21:K28)</f>
        <v>0</v>
      </c>
      <c r="O29" s="216">
        <v>4</v>
      </c>
      <c r="BA29" s="268">
        <f>SUM(BA21:BA28)</f>
        <v>0</v>
      </c>
      <c r="BB29" s="268">
        <f>SUM(BB21:BB28)</f>
        <v>0</v>
      </c>
      <c r="BC29" s="268">
        <f>SUM(BC21:BC28)</f>
        <v>0</v>
      </c>
      <c r="BD29" s="268">
        <f>SUM(BD21:BD28)</f>
        <v>0</v>
      </c>
      <c r="BE29" s="268">
        <f>SUM(BE21:BE28)</f>
        <v>0</v>
      </c>
    </row>
    <row r="30" spans="1:80" x14ac:dyDescent="0.2">
      <c r="A30" s="233" t="s">
        <v>90</v>
      </c>
      <c r="B30" s="234" t="s">
        <v>240</v>
      </c>
      <c r="C30" s="235" t="s">
        <v>241</v>
      </c>
      <c r="D30" s="236"/>
      <c r="E30" s="237"/>
      <c r="F30" s="237"/>
      <c r="G30" s="238"/>
      <c r="H30" s="239"/>
      <c r="I30" s="240"/>
      <c r="J30" s="241"/>
      <c r="K30" s="242"/>
      <c r="O30" s="216">
        <v>1</v>
      </c>
    </row>
    <row r="31" spans="1:80" x14ac:dyDescent="0.2">
      <c r="A31" s="244">
        <v>8</v>
      </c>
      <c r="B31" s="245" t="s">
        <v>2187</v>
      </c>
      <c r="C31" s="246" t="s">
        <v>2188</v>
      </c>
      <c r="D31" s="247" t="s">
        <v>105</v>
      </c>
      <c r="E31" s="248">
        <v>0.54</v>
      </c>
      <c r="F31" s="248"/>
      <c r="G31" s="249">
        <f>E31*F31</f>
        <v>0</v>
      </c>
      <c r="H31" s="250">
        <v>2.5250699999999999</v>
      </c>
      <c r="I31" s="251">
        <f>E31*H31</f>
        <v>1.3635378</v>
      </c>
      <c r="J31" s="250">
        <v>0</v>
      </c>
      <c r="K31" s="251">
        <f>E31*J31</f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>IF(AZ31=1,G31,0)</f>
        <v>0</v>
      </c>
      <c r="BB31" s="216">
        <f>IF(AZ31=2,G31,0)</f>
        <v>0</v>
      </c>
      <c r="BC31" s="216">
        <f>IF(AZ31=3,G31,0)</f>
        <v>0</v>
      </c>
      <c r="BD31" s="216">
        <f>IF(AZ31=4,G31,0)</f>
        <v>0</v>
      </c>
      <c r="BE31" s="216">
        <f>IF(AZ31=5,G31,0)</f>
        <v>0</v>
      </c>
      <c r="CA31" s="216">
        <v>1</v>
      </c>
      <c r="CB31" s="216">
        <v>1</v>
      </c>
    </row>
    <row r="32" spans="1:80" x14ac:dyDescent="0.2">
      <c r="A32" s="252"/>
      <c r="B32" s="256"/>
      <c r="C32" s="423" t="s">
        <v>2189</v>
      </c>
      <c r="D32" s="424"/>
      <c r="E32" s="307">
        <v>0.54</v>
      </c>
      <c r="F32" s="308"/>
      <c r="G32" s="309"/>
      <c r="H32" s="257"/>
      <c r="I32" s="254"/>
      <c r="J32" s="258"/>
      <c r="K32" s="254"/>
      <c r="M32" s="310" t="s">
        <v>2189</v>
      </c>
    </row>
    <row r="33" spans="1:80" x14ac:dyDescent="0.2">
      <c r="A33" s="244">
        <v>9</v>
      </c>
      <c r="B33" s="245" t="s">
        <v>2190</v>
      </c>
      <c r="C33" s="246" t="s">
        <v>2191</v>
      </c>
      <c r="D33" s="247" t="s">
        <v>149</v>
      </c>
      <c r="E33" s="248">
        <v>4.5599999999999996</v>
      </c>
      <c r="F33" s="248"/>
      <c r="G33" s="249">
        <f>E33*F33</f>
        <v>0</v>
      </c>
      <c r="H33" s="250">
        <v>5.7700000000000001E-2</v>
      </c>
      <c r="I33" s="251">
        <f>E33*H33</f>
        <v>0.26311199999999996</v>
      </c>
      <c r="J33" s="250">
        <v>0</v>
      </c>
      <c r="K33" s="251">
        <f>E33*J33</f>
        <v>0</v>
      </c>
      <c r="O33" s="216">
        <v>2</v>
      </c>
      <c r="AA33" s="216">
        <v>1</v>
      </c>
      <c r="AB33" s="216">
        <v>1</v>
      </c>
      <c r="AC33" s="216">
        <v>1</v>
      </c>
      <c r="AZ33" s="216">
        <v>1</v>
      </c>
      <c r="BA33" s="216">
        <f>IF(AZ33=1,G33,0)</f>
        <v>0</v>
      </c>
      <c r="BB33" s="216">
        <f>IF(AZ33=2,G33,0)</f>
        <v>0</v>
      </c>
      <c r="BC33" s="216">
        <f>IF(AZ33=3,G33,0)</f>
        <v>0</v>
      </c>
      <c r="BD33" s="216">
        <f>IF(AZ33=4,G33,0)</f>
        <v>0</v>
      </c>
      <c r="BE33" s="216">
        <f>IF(AZ33=5,G33,0)</f>
        <v>0</v>
      </c>
      <c r="CA33" s="216">
        <v>1</v>
      </c>
      <c r="CB33" s="216">
        <v>1</v>
      </c>
    </row>
    <row r="34" spans="1:80" x14ac:dyDescent="0.2">
      <c r="A34" s="252"/>
      <c r="B34" s="256"/>
      <c r="C34" s="423" t="s">
        <v>2192</v>
      </c>
      <c r="D34" s="424"/>
      <c r="E34" s="307">
        <v>4.5599999999999996</v>
      </c>
      <c r="F34" s="308"/>
      <c r="G34" s="309"/>
      <c r="H34" s="257"/>
      <c r="I34" s="254"/>
      <c r="J34" s="258"/>
      <c r="K34" s="254"/>
      <c r="M34" s="310" t="s">
        <v>2192</v>
      </c>
    </row>
    <row r="35" spans="1:80" x14ac:dyDescent="0.2">
      <c r="A35" s="244">
        <v>10</v>
      </c>
      <c r="B35" s="245" t="s">
        <v>2193</v>
      </c>
      <c r="C35" s="246" t="s">
        <v>2194</v>
      </c>
      <c r="D35" s="247" t="s">
        <v>149</v>
      </c>
      <c r="E35" s="248">
        <v>4.5599999999999996</v>
      </c>
      <c r="F35" s="248"/>
      <c r="G35" s="249">
        <f>E35*F35</f>
        <v>0</v>
      </c>
      <c r="H35" s="250">
        <v>0</v>
      </c>
      <c r="I35" s="251">
        <f>E35*H35</f>
        <v>0</v>
      </c>
      <c r="J35" s="250">
        <v>0</v>
      </c>
      <c r="K35" s="251">
        <f>E35*J35</f>
        <v>0</v>
      </c>
      <c r="O35" s="216">
        <v>2</v>
      </c>
      <c r="AA35" s="216">
        <v>1</v>
      </c>
      <c r="AB35" s="216">
        <v>1</v>
      </c>
      <c r="AC35" s="216">
        <v>1</v>
      </c>
      <c r="AZ35" s="216">
        <v>1</v>
      </c>
      <c r="BA35" s="216">
        <f>IF(AZ35=1,G35,0)</f>
        <v>0</v>
      </c>
      <c r="BB35" s="216">
        <f>IF(AZ35=2,G35,0)</f>
        <v>0</v>
      </c>
      <c r="BC35" s="216">
        <f>IF(AZ35=3,G35,0)</f>
        <v>0</v>
      </c>
      <c r="BD35" s="216">
        <f>IF(AZ35=4,G35,0)</f>
        <v>0</v>
      </c>
      <c r="BE35" s="216">
        <f>IF(AZ35=5,G35,0)</f>
        <v>0</v>
      </c>
      <c r="CA35" s="216">
        <v>1</v>
      </c>
      <c r="CB35" s="216">
        <v>1</v>
      </c>
    </row>
    <row r="36" spans="1:80" x14ac:dyDescent="0.2">
      <c r="A36" s="244">
        <v>11</v>
      </c>
      <c r="B36" s="245" t="s">
        <v>2195</v>
      </c>
      <c r="C36" s="246" t="s">
        <v>2196</v>
      </c>
      <c r="D36" s="247" t="s">
        <v>149</v>
      </c>
      <c r="E36" s="248">
        <v>2.16</v>
      </c>
      <c r="F36" s="248"/>
      <c r="G36" s="249">
        <f>E36*F36</f>
        <v>0</v>
      </c>
      <c r="H36" s="250">
        <v>5.3499999999999997E-3</v>
      </c>
      <c r="I36" s="251">
        <f>E36*H36</f>
        <v>1.1556E-2</v>
      </c>
      <c r="J36" s="250">
        <v>0</v>
      </c>
      <c r="K36" s="251">
        <f>E36*J36</f>
        <v>0</v>
      </c>
      <c r="O36" s="216">
        <v>2</v>
      </c>
      <c r="AA36" s="216">
        <v>1</v>
      </c>
      <c r="AB36" s="216">
        <v>1</v>
      </c>
      <c r="AC36" s="216">
        <v>1</v>
      </c>
      <c r="AZ36" s="216">
        <v>1</v>
      </c>
      <c r="BA36" s="216">
        <f>IF(AZ36=1,G36,0)</f>
        <v>0</v>
      </c>
      <c r="BB36" s="216">
        <f>IF(AZ36=2,G36,0)</f>
        <v>0</v>
      </c>
      <c r="BC36" s="216">
        <f>IF(AZ36=3,G36,0)</f>
        <v>0</v>
      </c>
      <c r="BD36" s="216">
        <f>IF(AZ36=4,G36,0)</f>
        <v>0</v>
      </c>
      <c r="BE36" s="216">
        <f>IF(AZ36=5,G36,0)</f>
        <v>0</v>
      </c>
      <c r="CA36" s="216">
        <v>1</v>
      </c>
      <c r="CB36" s="216">
        <v>1</v>
      </c>
    </row>
    <row r="37" spans="1:80" x14ac:dyDescent="0.2">
      <c r="A37" s="252"/>
      <c r="B37" s="256"/>
      <c r="C37" s="423" t="s">
        <v>2197</v>
      </c>
      <c r="D37" s="424"/>
      <c r="E37" s="307">
        <v>2.16</v>
      </c>
      <c r="F37" s="308"/>
      <c r="G37" s="309"/>
      <c r="H37" s="257"/>
      <c r="I37" s="254"/>
      <c r="J37" s="258"/>
      <c r="K37" s="254"/>
      <c r="M37" s="310" t="s">
        <v>2197</v>
      </c>
    </row>
    <row r="38" spans="1:80" x14ac:dyDescent="0.2">
      <c r="A38" s="244">
        <v>12</v>
      </c>
      <c r="B38" s="245" t="s">
        <v>2198</v>
      </c>
      <c r="C38" s="246" t="s">
        <v>2199</v>
      </c>
      <c r="D38" s="247" t="s">
        <v>149</v>
      </c>
      <c r="E38" s="248">
        <v>2.16</v>
      </c>
      <c r="F38" s="248"/>
      <c r="G38" s="249">
        <f>E38*F38</f>
        <v>0</v>
      </c>
      <c r="H38" s="250">
        <v>0</v>
      </c>
      <c r="I38" s="251">
        <f>E38*H38</f>
        <v>0</v>
      </c>
      <c r="J38" s="250">
        <v>0</v>
      </c>
      <c r="K38" s="251">
        <f>E38*J38</f>
        <v>0</v>
      </c>
      <c r="O38" s="216">
        <v>2</v>
      </c>
      <c r="AA38" s="216">
        <v>1</v>
      </c>
      <c r="AB38" s="216">
        <v>1</v>
      </c>
      <c r="AC38" s="216">
        <v>1</v>
      </c>
      <c r="AZ38" s="216">
        <v>1</v>
      </c>
      <c r="BA38" s="216">
        <f>IF(AZ38=1,G38,0)</f>
        <v>0</v>
      </c>
      <c r="BB38" s="216">
        <f>IF(AZ38=2,G38,0)</f>
        <v>0</v>
      </c>
      <c r="BC38" s="216">
        <f>IF(AZ38=3,G38,0)</f>
        <v>0</v>
      </c>
      <c r="BD38" s="216">
        <f>IF(AZ38=4,G38,0)</f>
        <v>0</v>
      </c>
      <c r="BE38" s="216">
        <f>IF(AZ38=5,G38,0)</f>
        <v>0</v>
      </c>
      <c r="CA38" s="216">
        <v>1</v>
      </c>
      <c r="CB38" s="216">
        <v>1</v>
      </c>
    </row>
    <row r="39" spans="1:80" x14ac:dyDescent="0.2">
      <c r="A39" s="244">
        <v>13</v>
      </c>
      <c r="B39" s="245" t="s">
        <v>2200</v>
      </c>
      <c r="C39" s="246" t="s">
        <v>2201</v>
      </c>
      <c r="D39" s="247" t="s">
        <v>105</v>
      </c>
      <c r="E39" s="248">
        <v>2.5907</v>
      </c>
      <c r="F39" s="248"/>
      <c r="G39" s="249">
        <f>E39*F39</f>
        <v>0</v>
      </c>
      <c r="H39" s="250">
        <v>2.5251100000000002</v>
      </c>
      <c r="I39" s="251">
        <f>E39*H39</f>
        <v>6.5418024770000001</v>
      </c>
      <c r="J39" s="250">
        <v>0</v>
      </c>
      <c r="K39" s="251">
        <f>E39*J39</f>
        <v>0</v>
      </c>
      <c r="O39" s="216">
        <v>2</v>
      </c>
      <c r="AA39" s="216">
        <v>1</v>
      </c>
      <c r="AB39" s="216">
        <v>1</v>
      </c>
      <c r="AC39" s="216">
        <v>1</v>
      </c>
      <c r="AZ39" s="216">
        <v>1</v>
      </c>
      <c r="BA39" s="216">
        <f>IF(AZ39=1,G39,0)</f>
        <v>0</v>
      </c>
      <c r="BB39" s="216">
        <f>IF(AZ39=2,G39,0)</f>
        <v>0</v>
      </c>
      <c r="BC39" s="216">
        <f>IF(AZ39=3,G39,0)</f>
        <v>0</v>
      </c>
      <c r="BD39" s="216">
        <f>IF(AZ39=4,G39,0)</f>
        <v>0</v>
      </c>
      <c r="BE39" s="216">
        <f>IF(AZ39=5,G39,0)</f>
        <v>0</v>
      </c>
      <c r="CA39" s="216">
        <v>1</v>
      </c>
      <c r="CB39" s="216">
        <v>1</v>
      </c>
    </row>
    <row r="40" spans="1:80" x14ac:dyDescent="0.2">
      <c r="A40" s="252"/>
      <c r="B40" s="256"/>
      <c r="C40" s="423" t="s">
        <v>2202</v>
      </c>
      <c r="D40" s="424"/>
      <c r="E40" s="307">
        <v>1.5132000000000001</v>
      </c>
      <c r="F40" s="308"/>
      <c r="G40" s="309"/>
      <c r="H40" s="257"/>
      <c r="I40" s="254"/>
      <c r="J40" s="258"/>
      <c r="K40" s="254"/>
      <c r="M40" s="310" t="s">
        <v>2202</v>
      </c>
    </row>
    <row r="41" spans="1:80" x14ac:dyDescent="0.2">
      <c r="A41" s="252"/>
      <c r="B41" s="256"/>
      <c r="C41" s="423" t="s">
        <v>2203</v>
      </c>
      <c r="D41" s="424"/>
      <c r="E41" s="307">
        <v>0.97</v>
      </c>
      <c r="F41" s="308"/>
      <c r="G41" s="309"/>
      <c r="H41" s="257"/>
      <c r="I41" s="254"/>
      <c r="J41" s="258"/>
      <c r="K41" s="254"/>
      <c r="M41" s="310" t="s">
        <v>2203</v>
      </c>
    </row>
    <row r="42" spans="1:80" x14ac:dyDescent="0.2">
      <c r="A42" s="252"/>
      <c r="B42" s="256"/>
      <c r="C42" s="423" t="s">
        <v>2204</v>
      </c>
      <c r="D42" s="424"/>
      <c r="E42" s="307">
        <v>0.1075</v>
      </c>
      <c r="F42" s="308"/>
      <c r="G42" s="309"/>
      <c r="H42" s="257"/>
      <c r="I42" s="254"/>
      <c r="J42" s="258"/>
      <c r="K42" s="254"/>
      <c r="M42" s="310" t="s">
        <v>2204</v>
      </c>
    </row>
    <row r="43" spans="1:80" x14ac:dyDescent="0.2">
      <c r="A43" s="244">
        <v>14</v>
      </c>
      <c r="B43" s="245" t="s">
        <v>2205</v>
      </c>
      <c r="C43" s="246" t="s">
        <v>2206</v>
      </c>
      <c r="D43" s="247" t="s">
        <v>149</v>
      </c>
      <c r="E43" s="248">
        <v>9.9990000000000006</v>
      </c>
      <c r="F43" s="248"/>
      <c r="G43" s="249">
        <f>E43*F43</f>
        <v>0</v>
      </c>
      <c r="H43" s="250">
        <v>7.8200000000000006E-3</v>
      </c>
      <c r="I43" s="251">
        <f>E43*H43</f>
        <v>7.8192180000000014E-2</v>
      </c>
      <c r="J43" s="250">
        <v>0</v>
      </c>
      <c r="K43" s="251">
        <f>E43*J43</f>
        <v>0</v>
      </c>
      <c r="O43" s="216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16">
        <v>1</v>
      </c>
      <c r="CB43" s="216">
        <v>1</v>
      </c>
    </row>
    <row r="44" spans="1:80" x14ac:dyDescent="0.2">
      <c r="A44" s="252"/>
      <c r="B44" s="256"/>
      <c r="C44" s="423" t="s">
        <v>2207</v>
      </c>
      <c r="D44" s="424"/>
      <c r="E44" s="307">
        <v>5.0439999999999996</v>
      </c>
      <c r="F44" s="308"/>
      <c r="G44" s="309"/>
      <c r="H44" s="257"/>
      <c r="I44" s="254"/>
      <c r="J44" s="258"/>
      <c r="K44" s="254"/>
      <c r="M44" s="310" t="s">
        <v>2207</v>
      </c>
    </row>
    <row r="45" spans="1:80" x14ac:dyDescent="0.2">
      <c r="A45" s="252"/>
      <c r="B45" s="256"/>
      <c r="C45" s="423" t="s">
        <v>2208</v>
      </c>
      <c r="D45" s="424"/>
      <c r="E45" s="307">
        <v>3.88</v>
      </c>
      <c r="F45" s="308"/>
      <c r="G45" s="309"/>
      <c r="H45" s="257"/>
      <c r="I45" s="254"/>
      <c r="J45" s="258"/>
      <c r="K45" s="254"/>
      <c r="M45" s="310" t="s">
        <v>2208</v>
      </c>
    </row>
    <row r="46" spans="1:80" x14ac:dyDescent="0.2">
      <c r="A46" s="252"/>
      <c r="B46" s="256"/>
      <c r="C46" s="423" t="s">
        <v>2209</v>
      </c>
      <c r="D46" s="424"/>
      <c r="E46" s="307">
        <v>1.075</v>
      </c>
      <c r="F46" s="308"/>
      <c r="G46" s="309"/>
      <c r="H46" s="257"/>
      <c r="I46" s="254"/>
      <c r="J46" s="258"/>
      <c r="K46" s="254"/>
      <c r="M46" s="310" t="s">
        <v>2209</v>
      </c>
    </row>
    <row r="47" spans="1:80" x14ac:dyDescent="0.2">
      <c r="A47" s="244">
        <v>15</v>
      </c>
      <c r="B47" s="245" t="s">
        <v>2210</v>
      </c>
      <c r="C47" s="246" t="s">
        <v>2211</v>
      </c>
      <c r="D47" s="247" t="s">
        <v>149</v>
      </c>
      <c r="E47" s="248">
        <v>9.9990000000000006</v>
      </c>
      <c r="F47" s="248"/>
      <c r="G47" s="249">
        <f>E47*F47</f>
        <v>0</v>
      </c>
      <c r="H47" s="250">
        <v>0</v>
      </c>
      <c r="I47" s="251">
        <f>E47*H47</f>
        <v>0</v>
      </c>
      <c r="J47" s="250">
        <v>0</v>
      </c>
      <c r="K47" s="251">
        <f>E47*J47</f>
        <v>0</v>
      </c>
      <c r="O47" s="216">
        <v>2</v>
      </c>
      <c r="AA47" s="216">
        <v>1</v>
      </c>
      <c r="AB47" s="216">
        <v>1</v>
      </c>
      <c r="AC47" s="216">
        <v>1</v>
      </c>
      <c r="AZ47" s="216">
        <v>1</v>
      </c>
      <c r="BA47" s="216">
        <f>IF(AZ47=1,G47,0)</f>
        <v>0</v>
      </c>
      <c r="BB47" s="216">
        <f>IF(AZ47=2,G47,0)</f>
        <v>0</v>
      </c>
      <c r="BC47" s="216">
        <f>IF(AZ47=3,G47,0)</f>
        <v>0</v>
      </c>
      <c r="BD47" s="216">
        <f>IF(AZ47=4,G47,0)</f>
        <v>0</v>
      </c>
      <c r="BE47" s="216">
        <f>IF(AZ47=5,G47,0)</f>
        <v>0</v>
      </c>
      <c r="CA47" s="216">
        <v>1</v>
      </c>
      <c r="CB47" s="216">
        <v>1</v>
      </c>
    </row>
    <row r="48" spans="1:80" ht="22.5" x14ac:dyDescent="0.2">
      <c r="A48" s="244">
        <v>16</v>
      </c>
      <c r="B48" s="245" t="s">
        <v>2212</v>
      </c>
      <c r="C48" s="246" t="s">
        <v>2213</v>
      </c>
      <c r="D48" s="247" t="s">
        <v>208</v>
      </c>
      <c r="E48" s="248">
        <v>1.1874</v>
      </c>
      <c r="F48" s="248"/>
      <c r="G48" s="249">
        <f>E48*F48</f>
        <v>0</v>
      </c>
      <c r="H48" s="250">
        <v>1.0166500000000001</v>
      </c>
      <c r="I48" s="251">
        <f>E48*H48</f>
        <v>1.2071702100000001</v>
      </c>
      <c r="J48" s="250">
        <v>0</v>
      </c>
      <c r="K48" s="251">
        <f>E48*J48</f>
        <v>0</v>
      </c>
      <c r="O48" s="216">
        <v>2</v>
      </c>
      <c r="AA48" s="216">
        <v>1</v>
      </c>
      <c r="AB48" s="216">
        <v>1</v>
      </c>
      <c r="AC48" s="216">
        <v>1</v>
      </c>
      <c r="AZ48" s="216">
        <v>1</v>
      </c>
      <c r="BA48" s="216">
        <f>IF(AZ48=1,G48,0)</f>
        <v>0</v>
      </c>
      <c r="BB48" s="216">
        <f>IF(AZ48=2,G48,0)</f>
        <v>0</v>
      </c>
      <c r="BC48" s="216">
        <f>IF(AZ48=3,G48,0)</f>
        <v>0</v>
      </c>
      <c r="BD48" s="216">
        <f>IF(AZ48=4,G48,0)</f>
        <v>0</v>
      </c>
      <c r="BE48" s="216">
        <f>IF(AZ48=5,G48,0)</f>
        <v>0</v>
      </c>
      <c r="CA48" s="216">
        <v>1</v>
      </c>
      <c r="CB48" s="216">
        <v>1</v>
      </c>
    </row>
    <row r="49" spans="1:80" x14ac:dyDescent="0.2">
      <c r="A49" s="252"/>
      <c r="B49" s="256"/>
      <c r="C49" s="423" t="s">
        <v>2214</v>
      </c>
      <c r="D49" s="424"/>
      <c r="E49" s="307">
        <v>1.1874</v>
      </c>
      <c r="F49" s="308"/>
      <c r="G49" s="309"/>
      <c r="H49" s="257"/>
      <c r="I49" s="254"/>
      <c r="J49" s="258"/>
      <c r="K49" s="254"/>
      <c r="M49" s="310" t="s">
        <v>2214</v>
      </c>
    </row>
    <row r="50" spans="1:80" x14ac:dyDescent="0.2">
      <c r="A50" s="259"/>
      <c r="B50" s="260" t="s">
        <v>94</v>
      </c>
      <c r="C50" s="261" t="s">
        <v>242</v>
      </c>
      <c r="D50" s="262"/>
      <c r="E50" s="263"/>
      <c r="F50" s="264"/>
      <c r="G50" s="265">
        <f>SUM(G30:G49)</f>
        <v>0</v>
      </c>
      <c r="H50" s="266"/>
      <c r="I50" s="267">
        <f>SUM(I30:I49)</f>
        <v>9.465370667000002</v>
      </c>
      <c r="J50" s="266"/>
      <c r="K50" s="267">
        <f>SUM(K30:K49)</f>
        <v>0</v>
      </c>
      <c r="O50" s="216">
        <v>4</v>
      </c>
      <c r="BA50" s="268">
        <f>SUM(BA30:BA49)</f>
        <v>0</v>
      </c>
      <c r="BB50" s="268">
        <f>SUM(BB30:BB49)</f>
        <v>0</v>
      </c>
      <c r="BC50" s="268">
        <f>SUM(BC30:BC49)</f>
        <v>0</v>
      </c>
      <c r="BD50" s="268">
        <f>SUM(BD30:BD49)</f>
        <v>0</v>
      </c>
      <c r="BE50" s="268">
        <f>SUM(BE30:BE49)</f>
        <v>0</v>
      </c>
    </row>
    <row r="51" spans="1:80" x14ac:dyDescent="0.2">
      <c r="A51" s="233" t="s">
        <v>90</v>
      </c>
      <c r="B51" s="234" t="s">
        <v>2215</v>
      </c>
      <c r="C51" s="235" t="s">
        <v>2216</v>
      </c>
      <c r="D51" s="236"/>
      <c r="E51" s="237"/>
      <c r="F51" s="237"/>
      <c r="G51" s="238"/>
      <c r="H51" s="239"/>
      <c r="I51" s="240"/>
      <c r="J51" s="241"/>
      <c r="K51" s="242"/>
      <c r="O51" s="216">
        <v>1</v>
      </c>
    </row>
    <row r="52" spans="1:80" x14ac:dyDescent="0.2">
      <c r="A52" s="244">
        <v>17</v>
      </c>
      <c r="B52" s="245" t="s">
        <v>2218</v>
      </c>
      <c r="C52" s="246" t="s">
        <v>2219</v>
      </c>
      <c r="D52" s="247" t="s">
        <v>149</v>
      </c>
      <c r="E52" s="248">
        <v>142.34</v>
      </c>
      <c r="F52" s="248"/>
      <c r="G52" s="249">
        <f>E52*F52</f>
        <v>0</v>
      </c>
      <c r="H52" s="250">
        <v>1.2099999999999999E-3</v>
      </c>
      <c r="I52" s="251">
        <f>E52*H52</f>
        <v>0.17223140000000001</v>
      </c>
      <c r="J52" s="250">
        <v>0</v>
      </c>
      <c r="K52" s="251">
        <f>E52*J52</f>
        <v>0</v>
      </c>
      <c r="O52" s="216">
        <v>2</v>
      </c>
      <c r="AA52" s="216">
        <v>1</v>
      </c>
      <c r="AB52" s="216">
        <v>1</v>
      </c>
      <c r="AC52" s="216">
        <v>1</v>
      </c>
      <c r="AZ52" s="216">
        <v>1</v>
      </c>
      <c r="BA52" s="216">
        <f>IF(AZ52=1,G52,0)</f>
        <v>0</v>
      </c>
      <c r="BB52" s="216">
        <f>IF(AZ52=2,G52,0)</f>
        <v>0</v>
      </c>
      <c r="BC52" s="216">
        <f>IF(AZ52=3,G52,0)</f>
        <v>0</v>
      </c>
      <c r="BD52" s="216">
        <f>IF(AZ52=4,G52,0)</f>
        <v>0</v>
      </c>
      <c r="BE52" s="216">
        <f>IF(AZ52=5,G52,0)</f>
        <v>0</v>
      </c>
      <c r="CA52" s="216">
        <v>1</v>
      </c>
      <c r="CB52" s="216">
        <v>1</v>
      </c>
    </row>
    <row r="53" spans="1:80" x14ac:dyDescent="0.2">
      <c r="A53" s="252"/>
      <c r="B53" s="256"/>
      <c r="C53" s="423" t="s">
        <v>2220</v>
      </c>
      <c r="D53" s="424"/>
      <c r="E53" s="307">
        <v>0</v>
      </c>
      <c r="F53" s="308"/>
      <c r="G53" s="309"/>
      <c r="H53" s="257"/>
      <c r="I53" s="254"/>
      <c r="J53" s="258"/>
      <c r="K53" s="254"/>
      <c r="M53" s="310" t="s">
        <v>2220</v>
      </c>
    </row>
    <row r="54" spans="1:80" x14ac:dyDescent="0.2">
      <c r="A54" s="252"/>
      <c r="B54" s="256"/>
      <c r="C54" s="423" t="s">
        <v>2221</v>
      </c>
      <c r="D54" s="424"/>
      <c r="E54" s="307">
        <v>20.91</v>
      </c>
      <c r="F54" s="308"/>
      <c r="G54" s="309"/>
      <c r="H54" s="257"/>
      <c r="I54" s="254"/>
      <c r="J54" s="258"/>
      <c r="K54" s="254"/>
      <c r="M54" s="310" t="s">
        <v>2221</v>
      </c>
    </row>
    <row r="55" spans="1:80" x14ac:dyDescent="0.2">
      <c r="A55" s="252"/>
      <c r="B55" s="256"/>
      <c r="C55" s="423" t="s">
        <v>2222</v>
      </c>
      <c r="D55" s="424"/>
      <c r="E55" s="307">
        <v>10.5</v>
      </c>
      <c r="F55" s="308"/>
      <c r="G55" s="309"/>
      <c r="H55" s="257"/>
      <c r="I55" s="254"/>
      <c r="J55" s="258"/>
      <c r="K55" s="254"/>
      <c r="M55" s="310" t="s">
        <v>2222</v>
      </c>
    </row>
    <row r="56" spans="1:80" x14ac:dyDescent="0.2">
      <c r="A56" s="252"/>
      <c r="B56" s="256"/>
      <c r="C56" s="423" t="s">
        <v>2223</v>
      </c>
      <c r="D56" s="424"/>
      <c r="E56" s="307">
        <v>8.1</v>
      </c>
      <c r="F56" s="308"/>
      <c r="G56" s="309"/>
      <c r="H56" s="257"/>
      <c r="I56" s="254"/>
      <c r="J56" s="258"/>
      <c r="K56" s="254"/>
      <c r="M56" s="310" t="s">
        <v>2223</v>
      </c>
    </row>
    <row r="57" spans="1:80" x14ac:dyDescent="0.2">
      <c r="A57" s="252"/>
      <c r="B57" s="256"/>
      <c r="C57" s="423" t="s">
        <v>2224</v>
      </c>
      <c r="D57" s="424"/>
      <c r="E57" s="307">
        <v>13.25</v>
      </c>
      <c r="F57" s="308"/>
      <c r="G57" s="309"/>
      <c r="H57" s="257"/>
      <c r="I57" s="254"/>
      <c r="J57" s="258"/>
      <c r="K57" s="254"/>
      <c r="M57" s="310" t="s">
        <v>2224</v>
      </c>
    </row>
    <row r="58" spans="1:80" x14ac:dyDescent="0.2">
      <c r="A58" s="252"/>
      <c r="B58" s="256"/>
      <c r="C58" s="423" t="s">
        <v>2225</v>
      </c>
      <c r="D58" s="424"/>
      <c r="E58" s="307">
        <v>25.5</v>
      </c>
      <c r="F58" s="308"/>
      <c r="G58" s="309"/>
      <c r="H58" s="257"/>
      <c r="I58" s="254"/>
      <c r="J58" s="258"/>
      <c r="K58" s="254"/>
      <c r="M58" s="310" t="s">
        <v>2225</v>
      </c>
    </row>
    <row r="59" spans="1:80" x14ac:dyDescent="0.2">
      <c r="A59" s="252"/>
      <c r="B59" s="256"/>
      <c r="C59" s="423" t="s">
        <v>2226</v>
      </c>
      <c r="D59" s="424"/>
      <c r="E59" s="307">
        <v>12.38</v>
      </c>
      <c r="F59" s="308"/>
      <c r="G59" s="309"/>
      <c r="H59" s="257"/>
      <c r="I59" s="254"/>
      <c r="J59" s="258"/>
      <c r="K59" s="254"/>
      <c r="M59" s="310" t="s">
        <v>2226</v>
      </c>
    </row>
    <row r="60" spans="1:80" x14ac:dyDescent="0.2">
      <c r="A60" s="252"/>
      <c r="B60" s="256"/>
      <c r="C60" s="423" t="s">
        <v>2227</v>
      </c>
      <c r="D60" s="424"/>
      <c r="E60" s="307">
        <v>51.7</v>
      </c>
      <c r="F60" s="308"/>
      <c r="G60" s="309"/>
      <c r="H60" s="257"/>
      <c r="I60" s="254"/>
      <c r="J60" s="258"/>
      <c r="K60" s="254"/>
      <c r="M60" s="310" t="s">
        <v>2227</v>
      </c>
    </row>
    <row r="61" spans="1:80" x14ac:dyDescent="0.2">
      <c r="A61" s="259"/>
      <c r="B61" s="260" t="s">
        <v>94</v>
      </c>
      <c r="C61" s="261" t="s">
        <v>2217</v>
      </c>
      <c r="D61" s="262"/>
      <c r="E61" s="263"/>
      <c r="F61" s="264"/>
      <c r="G61" s="265">
        <f>SUM(G51:G60)</f>
        <v>0</v>
      </c>
      <c r="H61" s="266"/>
      <c r="I61" s="267">
        <f>SUM(I51:I60)</f>
        <v>0.17223140000000001</v>
      </c>
      <c r="J61" s="266"/>
      <c r="K61" s="267">
        <f>SUM(K51:K60)</f>
        <v>0</v>
      </c>
      <c r="O61" s="216">
        <v>4</v>
      </c>
      <c r="BA61" s="268">
        <f>SUM(BA51:BA60)</f>
        <v>0</v>
      </c>
      <c r="BB61" s="268">
        <f>SUM(BB51:BB60)</f>
        <v>0</v>
      </c>
      <c r="BC61" s="268">
        <f>SUM(BC51:BC60)</f>
        <v>0</v>
      </c>
      <c r="BD61" s="268">
        <f>SUM(BD51:BD60)</f>
        <v>0</v>
      </c>
      <c r="BE61" s="268">
        <f>SUM(BE51:BE60)</f>
        <v>0</v>
      </c>
    </row>
    <row r="62" spans="1:80" x14ac:dyDescent="0.2">
      <c r="A62" s="233" t="s">
        <v>90</v>
      </c>
      <c r="B62" s="234" t="s">
        <v>253</v>
      </c>
      <c r="C62" s="235" t="s">
        <v>254</v>
      </c>
      <c r="D62" s="236"/>
      <c r="E62" s="237"/>
      <c r="F62" s="237"/>
      <c r="G62" s="238"/>
      <c r="H62" s="239"/>
      <c r="I62" s="240"/>
      <c r="J62" s="241"/>
      <c r="K62" s="242"/>
      <c r="O62" s="216">
        <v>1</v>
      </c>
    </row>
    <row r="63" spans="1:80" x14ac:dyDescent="0.2">
      <c r="A63" s="244">
        <v>18</v>
      </c>
      <c r="B63" s="245" t="s">
        <v>256</v>
      </c>
      <c r="C63" s="246" t="s">
        <v>257</v>
      </c>
      <c r="D63" s="247" t="s">
        <v>149</v>
      </c>
      <c r="E63" s="248">
        <v>122.5</v>
      </c>
      <c r="F63" s="248"/>
      <c r="G63" s="249">
        <f>E63*F63</f>
        <v>0</v>
      </c>
      <c r="H63" s="250">
        <v>4.0000000000000003E-5</v>
      </c>
      <c r="I63" s="251">
        <f>E63*H63</f>
        <v>4.9000000000000007E-3</v>
      </c>
      <c r="J63" s="250">
        <v>0</v>
      </c>
      <c r="K63" s="251">
        <f>E63*J63</f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16">
        <v>1</v>
      </c>
      <c r="CB63" s="216">
        <v>1</v>
      </c>
    </row>
    <row r="64" spans="1:80" x14ac:dyDescent="0.2">
      <c r="A64" s="252"/>
      <c r="B64" s="256"/>
      <c r="C64" s="423" t="s">
        <v>2228</v>
      </c>
      <c r="D64" s="424"/>
      <c r="E64" s="307">
        <v>122.5</v>
      </c>
      <c r="F64" s="308"/>
      <c r="G64" s="309"/>
      <c r="H64" s="257"/>
      <c r="I64" s="254"/>
      <c r="J64" s="258"/>
      <c r="K64" s="254"/>
      <c r="M64" s="310" t="s">
        <v>2228</v>
      </c>
    </row>
    <row r="65" spans="1:80" x14ac:dyDescent="0.2">
      <c r="A65" s="259"/>
      <c r="B65" s="260" t="s">
        <v>94</v>
      </c>
      <c r="C65" s="261" t="s">
        <v>255</v>
      </c>
      <c r="D65" s="262"/>
      <c r="E65" s="263"/>
      <c r="F65" s="264"/>
      <c r="G65" s="265">
        <f>SUM(G62:G64)</f>
        <v>0</v>
      </c>
      <c r="H65" s="266"/>
      <c r="I65" s="267">
        <f>SUM(I62:I64)</f>
        <v>4.9000000000000007E-3</v>
      </c>
      <c r="J65" s="266"/>
      <c r="K65" s="267">
        <f>SUM(K62:K64)</f>
        <v>0</v>
      </c>
      <c r="O65" s="216">
        <v>4</v>
      </c>
      <c r="BA65" s="268">
        <f>SUM(BA62:BA64)</f>
        <v>0</v>
      </c>
      <c r="BB65" s="268">
        <f>SUM(BB62:BB64)</f>
        <v>0</v>
      </c>
      <c r="BC65" s="268">
        <f>SUM(BC62:BC64)</f>
        <v>0</v>
      </c>
      <c r="BD65" s="268">
        <f>SUM(BD62:BD64)</f>
        <v>0</v>
      </c>
      <c r="BE65" s="268">
        <f>SUM(BE62:BE64)</f>
        <v>0</v>
      </c>
    </row>
    <row r="66" spans="1:80" x14ac:dyDescent="0.2">
      <c r="A66" s="233" t="s">
        <v>90</v>
      </c>
      <c r="B66" s="234" t="s">
        <v>278</v>
      </c>
      <c r="C66" s="235" t="s">
        <v>279</v>
      </c>
      <c r="D66" s="236"/>
      <c r="E66" s="237"/>
      <c r="F66" s="237"/>
      <c r="G66" s="238"/>
      <c r="H66" s="239"/>
      <c r="I66" s="240"/>
      <c r="J66" s="241"/>
      <c r="K66" s="242"/>
      <c r="O66" s="216">
        <v>1</v>
      </c>
    </row>
    <row r="67" spans="1:80" x14ac:dyDescent="0.2">
      <c r="A67" s="244">
        <v>19</v>
      </c>
      <c r="B67" s="245" t="s">
        <v>2229</v>
      </c>
      <c r="C67" s="246" t="s">
        <v>2230</v>
      </c>
      <c r="D67" s="247" t="s">
        <v>208</v>
      </c>
      <c r="E67" s="248">
        <v>78.837204947000004</v>
      </c>
      <c r="F67" s="248"/>
      <c r="G67" s="249">
        <f>E67*F67</f>
        <v>0</v>
      </c>
      <c r="H67" s="250">
        <v>0</v>
      </c>
      <c r="I67" s="251">
        <f>E67*H67</f>
        <v>0</v>
      </c>
      <c r="J67" s="250"/>
      <c r="K67" s="251">
        <f>E67*J67</f>
        <v>0</v>
      </c>
      <c r="O67" s="216">
        <v>2</v>
      </c>
      <c r="AA67" s="216">
        <v>7</v>
      </c>
      <c r="AB67" s="216">
        <v>1</v>
      </c>
      <c r="AC67" s="216">
        <v>2</v>
      </c>
      <c r="AZ67" s="216">
        <v>1</v>
      </c>
      <c r="BA67" s="216">
        <f>IF(AZ67=1,G67,0)</f>
        <v>0</v>
      </c>
      <c r="BB67" s="216">
        <f>IF(AZ67=2,G67,0)</f>
        <v>0</v>
      </c>
      <c r="BC67" s="216">
        <f>IF(AZ67=3,G67,0)</f>
        <v>0</v>
      </c>
      <c r="BD67" s="216">
        <f>IF(AZ67=4,G67,0)</f>
        <v>0</v>
      </c>
      <c r="BE67" s="216">
        <f>IF(AZ67=5,G67,0)</f>
        <v>0</v>
      </c>
      <c r="CA67" s="216">
        <v>7</v>
      </c>
      <c r="CB67" s="216">
        <v>1</v>
      </c>
    </row>
    <row r="68" spans="1:80" x14ac:dyDescent="0.2">
      <c r="A68" s="259"/>
      <c r="B68" s="260" t="s">
        <v>94</v>
      </c>
      <c r="C68" s="261" t="s">
        <v>280</v>
      </c>
      <c r="D68" s="262"/>
      <c r="E68" s="263"/>
      <c r="F68" s="264"/>
      <c r="G68" s="265">
        <f>SUM(G66:G67)</f>
        <v>0</v>
      </c>
      <c r="H68" s="266"/>
      <c r="I68" s="267">
        <f>SUM(I66:I67)</f>
        <v>0</v>
      </c>
      <c r="J68" s="266"/>
      <c r="K68" s="267">
        <f>SUM(K66:K67)</f>
        <v>0</v>
      </c>
      <c r="O68" s="216">
        <v>4</v>
      </c>
      <c r="BA68" s="268">
        <f>SUM(BA66:BA67)</f>
        <v>0</v>
      </c>
      <c r="BB68" s="268">
        <f>SUM(BB66:BB67)</f>
        <v>0</v>
      </c>
      <c r="BC68" s="268">
        <f>SUM(BC66:BC67)</f>
        <v>0</v>
      </c>
      <c r="BD68" s="268">
        <f>SUM(BD66:BD67)</f>
        <v>0</v>
      </c>
      <c r="BE68" s="268">
        <f>SUM(BE66:BE67)</f>
        <v>0</v>
      </c>
    </row>
    <row r="69" spans="1:80" x14ac:dyDescent="0.2">
      <c r="A69" s="233" t="s">
        <v>90</v>
      </c>
      <c r="B69" s="234" t="s">
        <v>322</v>
      </c>
      <c r="C69" s="235" t="s">
        <v>323</v>
      </c>
      <c r="D69" s="236"/>
      <c r="E69" s="237"/>
      <c r="F69" s="237"/>
      <c r="G69" s="238"/>
      <c r="H69" s="239"/>
      <c r="I69" s="240"/>
      <c r="J69" s="241"/>
      <c r="K69" s="242"/>
      <c r="O69" s="216">
        <v>1</v>
      </c>
    </row>
    <row r="70" spans="1:80" x14ac:dyDescent="0.2">
      <c r="A70" s="244">
        <v>20</v>
      </c>
      <c r="B70" s="245" t="s">
        <v>2231</v>
      </c>
      <c r="C70" s="246" t="s">
        <v>2232</v>
      </c>
      <c r="D70" s="247" t="s">
        <v>164</v>
      </c>
      <c r="E70" s="248">
        <v>27</v>
      </c>
      <c r="F70" s="248"/>
      <c r="G70" s="249">
        <f>E70*F70</f>
        <v>0</v>
      </c>
      <c r="H70" s="250">
        <v>3.2799999999999999E-3</v>
      </c>
      <c r="I70" s="251">
        <f>E70*H70</f>
        <v>8.856E-2</v>
      </c>
      <c r="J70" s="250">
        <v>0</v>
      </c>
      <c r="K70" s="251">
        <f>E70*J70</f>
        <v>0</v>
      </c>
      <c r="O70" s="216">
        <v>2</v>
      </c>
      <c r="AA70" s="216">
        <v>1</v>
      </c>
      <c r="AB70" s="216">
        <v>7</v>
      </c>
      <c r="AC70" s="216">
        <v>7</v>
      </c>
      <c r="AZ70" s="216">
        <v>2</v>
      </c>
      <c r="BA70" s="216">
        <f>IF(AZ70=1,G70,0)</f>
        <v>0</v>
      </c>
      <c r="BB70" s="216">
        <f>IF(AZ70=2,G70,0)</f>
        <v>0</v>
      </c>
      <c r="BC70" s="216">
        <f>IF(AZ70=3,G70,0)</f>
        <v>0</v>
      </c>
      <c r="BD70" s="216">
        <f>IF(AZ70=4,G70,0)</f>
        <v>0</v>
      </c>
      <c r="BE70" s="216">
        <f>IF(AZ70=5,G70,0)</f>
        <v>0</v>
      </c>
      <c r="CA70" s="216">
        <v>1</v>
      </c>
      <c r="CB70" s="216">
        <v>7</v>
      </c>
    </row>
    <row r="71" spans="1:80" x14ac:dyDescent="0.2">
      <c r="A71" s="252"/>
      <c r="B71" s="253"/>
      <c r="C71" s="420"/>
      <c r="D71" s="421"/>
      <c r="E71" s="421"/>
      <c r="F71" s="421"/>
      <c r="G71" s="422"/>
      <c r="I71" s="254"/>
      <c r="K71" s="254"/>
      <c r="L71" s="310"/>
      <c r="O71" s="216">
        <v>3</v>
      </c>
    </row>
    <row r="72" spans="1:80" x14ac:dyDescent="0.2">
      <c r="A72" s="259"/>
      <c r="B72" s="260" t="s">
        <v>94</v>
      </c>
      <c r="C72" s="261" t="s">
        <v>324</v>
      </c>
      <c r="D72" s="262"/>
      <c r="E72" s="263"/>
      <c r="F72" s="264"/>
      <c r="G72" s="265">
        <f>SUM(G69:G71)</f>
        <v>0</v>
      </c>
      <c r="H72" s="266"/>
      <c r="I72" s="267">
        <f>SUM(I69:I71)</f>
        <v>8.856E-2</v>
      </c>
      <c r="J72" s="266"/>
      <c r="K72" s="267">
        <f>SUM(K69:K71)</f>
        <v>0</v>
      </c>
      <c r="O72" s="216">
        <v>4</v>
      </c>
      <c r="BA72" s="268">
        <f>SUM(BA69:BA71)</f>
        <v>0</v>
      </c>
      <c r="BB72" s="268">
        <f>SUM(BB69:BB71)</f>
        <v>0</v>
      </c>
      <c r="BC72" s="268">
        <f>SUM(BC69:BC71)</f>
        <v>0</v>
      </c>
      <c r="BD72" s="268">
        <f>SUM(BD69:BD71)</f>
        <v>0</v>
      </c>
      <c r="BE72" s="268">
        <f>SUM(BE69:BE71)</f>
        <v>0</v>
      </c>
    </row>
    <row r="73" spans="1:80" x14ac:dyDescent="0.2">
      <c r="A73" s="233" t="s">
        <v>90</v>
      </c>
      <c r="B73" s="234" t="s">
        <v>364</v>
      </c>
      <c r="C73" s="235" t="s">
        <v>365</v>
      </c>
      <c r="D73" s="236"/>
      <c r="E73" s="237"/>
      <c r="F73" s="237"/>
      <c r="G73" s="238"/>
      <c r="H73" s="239"/>
      <c r="I73" s="240"/>
      <c r="J73" s="241"/>
      <c r="K73" s="242"/>
      <c r="O73" s="216">
        <v>1</v>
      </c>
    </row>
    <row r="74" spans="1:80" ht="22.5" x14ac:dyDescent="0.2">
      <c r="A74" s="244">
        <v>21</v>
      </c>
      <c r="B74" s="245" t="s">
        <v>431</v>
      </c>
      <c r="C74" s="246" t="s">
        <v>432</v>
      </c>
      <c r="D74" s="247" t="s">
        <v>250</v>
      </c>
      <c r="E74" s="248">
        <v>1</v>
      </c>
      <c r="F74" s="248"/>
      <c r="G74" s="249">
        <f t="shared" ref="G74:G79" si="0">E74*F74</f>
        <v>0</v>
      </c>
      <c r="H74" s="250">
        <v>0</v>
      </c>
      <c r="I74" s="251">
        <f t="shared" ref="I74:I79" si="1">E74*H74</f>
        <v>0</v>
      </c>
      <c r="J74" s="250">
        <v>0</v>
      </c>
      <c r="K74" s="251">
        <f t="shared" ref="K74:K79" si="2">E74*J74</f>
        <v>0</v>
      </c>
      <c r="O74" s="216">
        <v>2</v>
      </c>
      <c r="AA74" s="216">
        <v>1</v>
      </c>
      <c r="AB74" s="216">
        <v>7</v>
      </c>
      <c r="AC74" s="216">
        <v>7</v>
      </c>
      <c r="AZ74" s="216">
        <v>2</v>
      </c>
      <c r="BA74" s="216">
        <f t="shared" ref="BA74:BA79" si="3">IF(AZ74=1,G74,0)</f>
        <v>0</v>
      </c>
      <c r="BB74" s="216">
        <f t="shared" ref="BB74:BB79" si="4">IF(AZ74=2,G74,0)</f>
        <v>0</v>
      </c>
      <c r="BC74" s="216">
        <f t="shared" ref="BC74:BC79" si="5">IF(AZ74=3,G74,0)</f>
        <v>0</v>
      </c>
      <c r="BD74" s="216">
        <f t="shared" ref="BD74:BD79" si="6">IF(AZ74=4,G74,0)</f>
        <v>0</v>
      </c>
      <c r="BE74" s="216">
        <f t="shared" ref="BE74:BE79" si="7">IF(AZ74=5,G74,0)</f>
        <v>0</v>
      </c>
      <c r="CA74" s="216">
        <v>1</v>
      </c>
      <c r="CB74" s="216">
        <v>7</v>
      </c>
    </row>
    <row r="75" spans="1:80" ht="22.5" x14ac:dyDescent="0.2">
      <c r="A75" s="244">
        <v>22</v>
      </c>
      <c r="B75" s="245" t="s">
        <v>433</v>
      </c>
      <c r="C75" s="246" t="s">
        <v>434</v>
      </c>
      <c r="D75" s="247" t="s">
        <v>250</v>
      </c>
      <c r="E75" s="248">
        <v>1</v>
      </c>
      <c r="F75" s="248"/>
      <c r="G75" s="249">
        <f t="shared" si="0"/>
        <v>0</v>
      </c>
      <c r="H75" s="250">
        <v>0</v>
      </c>
      <c r="I75" s="251">
        <f t="shared" si="1"/>
        <v>0</v>
      </c>
      <c r="J75" s="250">
        <v>0</v>
      </c>
      <c r="K75" s="251">
        <f t="shared" si="2"/>
        <v>0</v>
      </c>
      <c r="O75" s="216">
        <v>2</v>
      </c>
      <c r="AA75" s="216">
        <v>1</v>
      </c>
      <c r="AB75" s="216">
        <v>7</v>
      </c>
      <c r="AC75" s="216">
        <v>7</v>
      </c>
      <c r="AZ75" s="216">
        <v>2</v>
      </c>
      <c r="BA75" s="216">
        <f t="shared" si="3"/>
        <v>0</v>
      </c>
      <c r="BB75" s="216">
        <f t="shared" si="4"/>
        <v>0</v>
      </c>
      <c r="BC75" s="216">
        <f t="shared" si="5"/>
        <v>0</v>
      </c>
      <c r="BD75" s="216">
        <f t="shared" si="6"/>
        <v>0</v>
      </c>
      <c r="BE75" s="216">
        <f t="shared" si="7"/>
        <v>0</v>
      </c>
      <c r="CA75" s="216">
        <v>1</v>
      </c>
      <c r="CB75" s="216">
        <v>7</v>
      </c>
    </row>
    <row r="76" spans="1:80" ht="22.5" x14ac:dyDescent="0.2">
      <c r="A76" s="244">
        <v>23</v>
      </c>
      <c r="B76" s="245" t="s">
        <v>435</v>
      </c>
      <c r="C76" s="246" t="s">
        <v>436</v>
      </c>
      <c r="D76" s="247" t="s">
        <v>250</v>
      </c>
      <c r="E76" s="248">
        <v>1</v>
      </c>
      <c r="F76" s="248"/>
      <c r="G76" s="249">
        <f t="shared" si="0"/>
        <v>0</v>
      </c>
      <c r="H76" s="250">
        <v>0</v>
      </c>
      <c r="I76" s="251">
        <f t="shared" si="1"/>
        <v>0</v>
      </c>
      <c r="J76" s="250">
        <v>0</v>
      </c>
      <c r="K76" s="251">
        <f t="shared" si="2"/>
        <v>0</v>
      </c>
      <c r="O76" s="216">
        <v>2</v>
      </c>
      <c r="AA76" s="216">
        <v>1</v>
      </c>
      <c r="AB76" s="216">
        <v>7</v>
      </c>
      <c r="AC76" s="216">
        <v>7</v>
      </c>
      <c r="AZ76" s="216">
        <v>2</v>
      </c>
      <c r="BA76" s="216">
        <f t="shared" si="3"/>
        <v>0</v>
      </c>
      <c r="BB76" s="216">
        <f t="shared" si="4"/>
        <v>0</v>
      </c>
      <c r="BC76" s="216">
        <f t="shared" si="5"/>
        <v>0</v>
      </c>
      <c r="BD76" s="216">
        <f t="shared" si="6"/>
        <v>0</v>
      </c>
      <c r="BE76" s="216">
        <f t="shared" si="7"/>
        <v>0</v>
      </c>
      <c r="CA76" s="216">
        <v>1</v>
      </c>
      <c r="CB76" s="216">
        <v>7</v>
      </c>
    </row>
    <row r="77" spans="1:80" ht="22.5" x14ac:dyDescent="0.2">
      <c r="A77" s="244">
        <v>24</v>
      </c>
      <c r="B77" s="245" t="s">
        <v>437</v>
      </c>
      <c r="C77" s="246" t="s">
        <v>438</v>
      </c>
      <c r="D77" s="247" t="s">
        <v>250</v>
      </c>
      <c r="E77" s="248">
        <v>1</v>
      </c>
      <c r="F77" s="248"/>
      <c r="G77" s="249">
        <f t="shared" si="0"/>
        <v>0</v>
      </c>
      <c r="H77" s="250">
        <v>0</v>
      </c>
      <c r="I77" s="251">
        <f t="shared" si="1"/>
        <v>0</v>
      </c>
      <c r="J77" s="250">
        <v>0</v>
      </c>
      <c r="K77" s="251">
        <f t="shared" si="2"/>
        <v>0</v>
      </c>
      <c r="O77" s="216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 t="shared" si="3"/>
        <v>0</v>
      </c>
      <c r="BB77" s="216">
        <f t="shared" si="4"/>
        <v>0</v>
      </c>
      <c r="BC77" s="216">
        <f t="shared" si="5"/>
        <v>0</v>
      </c>
      <c r="BD77" s="216">
        <f t="shared" si="6"/>
        <v>0</v>
      </c>
      <c r="BE77" s="216">
        <f t="shared" si="7"/>
        <v>0</v>
      </c>
      <c r="CA77" s="216">
        <v>1</v>
      </c>
      <c r="CB77" s="216">
        <v>7</v>
      </c>
    </row>
    <row r="78" spans="1:80" ht="22.5" x14ac:dyDescent="0.2">
      <c r="A78" s="244">
        <v>25</v>
      </c>
      <c r="B78" s="245" t="s">
        <v>439</v>
      </c>
      <c r="C78" s="246" t="s">
        <v>440</v>
      </c>
      <c r="D78" s="247" t="s">
        <v>250</v>
      </c>
      <c r="E78" s="248">
        <v>1</v>
      </c>
      <c r="F78" s="248"/>
      <c r="G78" s="249">
        <f t="shared" si="0"/>
        <v>0</v>
      </c>
      <c r="H78" s="250">
        <v>0</v>
      </c>
      <c r="I78" s="251">
        <f t="shared" si="1"/>
        <v>0</v>
      </c>
      <c r="J78" s="250">
        <v>0</v>
      </c>
      <c r="K78" s="251">
        <f t="shared" si="2"/>
        <v>0</v>
      </c>
      <c r="O78" s="216">
        <v>2</v>
      </c>
      <c r="AA78" s="216">
        <v>1</v>
      </c>
      <c r="AB78" s="216">
        <v>7</v>
      </c>
      <c r="AC78" s="216">
        <v>7</v>
      </c>
      <c r="AZ78" s="216">
        <v>2</v>
      </c>
      <c r="BA78" s="216">
        <f t="shared" si="3"/>
        <v>0</v>
      </c>
      <c r="BB78" s="216">
        <f t="shared" si="4"/>
        <v>0</v>
      </c>
      <c r="BC78" s="216">
        <f t="shared" si="5"/>
        <v>0</v>
      </c>
      <c r="BD78" s="216">
        <f t="shared" si="6"/>
        <v>0</v>
      </c>
      <c r="BE78" s="216">
        <f t="shared" si="7"/>
        <v>0</v>
      </c>
      <c r="CA78" s="216">
        <v>1</v>
      </c>
      <c r="CB78" s="216">
        <v>7</v>
      </c>
    </row>
    <row r="79" spans="1:80" ht="22.5" x14ac:dyDescent="0.2">
      <c r="A79" s="244">
        <v>26</v>
      </c>
      <c r="B79" s="245" t="s">
        <v>441</v>
      </c>
      <c r="C79" s="246" t="s">
        <v>442</v>
      </c>
      <c r="D79" s="247" t="s">
        <v>250</v>
      </c>
      <c r="E79" s="248">
        <v>1</v>
      </c>
      <c r="F79" s="248"/>
      <c r="G79" s="249">
        <f t="shared" si="0"/>
        <v>0</v>
      </c>
      <c r="H79" s="250">
        <v>0</v>
      </c>
      <c r="I79" s="251">
        <f t="shared" si="1"/>
        <v>0</v>
      </c>
      <c r="J79" s="250">
        <v>0</v>
      </c>
      <c r="K79" s="251">
        <f t="shared" si="2"/>
        <v>0</v>
      </c>
      <c r="O79" s="216">
        <v>2</v>
      </c>
      <c r="AA79" s="216">
        <v>1</v>
      </c>
      <c r="AB79" s="216">
        <v>7</v>
      </c>
      <c r="AC79" s="216">
        <v>7</v>
      </c>
      <c r="AZ79" s="216">
        <v>2</v>
      </c>
      <c r="BA79" s="216">
        <f t="shared" si="3"/>
        <v>0</v>
      </c>
      <c r="BB79" s="216">
        <f t="shared" si="4"/>
        <v>0</v>
      </c>
      <c r="BC79" s="216">
        <f t="shared" si="5"/>
        <v>0</v>
      </c>
      <c r="BD79" s="216">
        <f t="shared" si="6"/>
        <v>0</v>
      </c>
      <c r="BE79" s="216">
        <f t="shared" si="7"/>
        <v>0</v>
      </c>
      <c r="CA79" s="216">
        <v>1</v>
      </c>
      <c r="CB79" s="216">
        <v>7</v>
      </c>
    </row>
    <row r="80" spans="1:80" x14ac:dyDescent="0.2">
      <c r="A80" s="259"/>
      <c r="B80" s="260" t="s">
        <v>94</v>
      </c>
      <c r="C80" s="261" t="s">
        <v>366</v>
      </c>
      <c r="D80" s="262"/>
      <c r="E80" s="263"/>
      <c r="F80" s="264"/>
      <c r="G80" s="265">
        <f>SUM(G73:G79)</f>
        <v>0</v>
      </c>
      <c r="H80" s="266"/>
      <c r="I80" s="267">
        <f>SUM(I73:I79)</f>
        <v>0</v>
      </c>
      <c r="J80" s="266"/>
      <c r="K80" s="267">
        <f>SUM(K73:K79)</f>
        <v>0</v>
      </c>
      <c r="O80" s="216">
        <v>4</v>
      </c>
      <c r="BA80" s="268">
        <f>SUM(BA73:BA79)</f>
        <v>0</v>
      </c>
      <c r="BB80" s="268">
        <f>SUM(BB73:BB79)</f>
        <v>0</v>
      </c>
      <c r="BC80" s="268">
        <f>SUM(BC73:BC79)</f>
        <v>0</v>
      </c>
      <c r="BD80" s="268">
        <f>SUM(BD73:BD79)</f>
        <v>0</v>
      </c>
      <c r="BE80" s="268">
        <f>SUM(BE73:BE79)</f>
        <v>0</v>
      </c>
    </row>
    <row r="81" spans="1:80" x14ac:dyDescent="0.2">
      <c r="A81" s="233" t="s">
        <v>90</v>
      </c>
      <c r="B81" s="234" t="s">
        <v>520</v>
      </c>
      <c r="C81" s="235" t="s">
        <v>521</v>
      </c>
      <c r="D81" s="236"/>
      <c r="E81" s="237"/>
      <c r="F81" s="237"/>
      <c r="G81" s="238"/>
      <c r="H81" s="239"/>
      <c r="I81" s="240"/>
      <c r="J81" s="241"/>
      <c r="K81" s="242"/>
      <c r="O81" s="216">
        <v>1</v>
      </c>
    </row>
    <row r="82" spans="1:80" x14ac:dyDescent="0.2">
      <c r="A82" s="244">
        <v>27</v>
      </c>
      <c r="B82" s="245" t="s">
        <v>2233</v>
      </c>
      <c r="C82" s="246" t="s">
        <v>2234</v>
      </c>
      <c r="D82" s="247" t="s">
        <v>164</v>
      </c>
      <c r="E82" s="248">
        <v>22.5</v>
      </c>
      <c r="F82" s="248"/>
      <c r="G82" s="249">
        <f>E82*F82</f>
        <v>0</v>
      </c>
      <c r="H82" s="250">
        <v>2.513E-2</v>
      </c>
      <c r="I82" s="251">
        <f>E82*H82</f>
        <v>0.56542499999999996</v>
      </c>
      <c r="J82" s="250">
        <v>0</v>
      </c>
      <c r="K82" s="251">
        <f>E82*J82</f>
        <v>0</v>
      </c>
      <c r="O82" s="216">
        <v>2</v>
      </c>
      <c r="AA82" s="216">
        <v>1</v>
      </c>
      <c r="AB82" s="216">
        <v>7</v>
      </c>
      <c r="AC82" s="216">
        <v>7</v>
      </c>
      <c r="AZ82" s="216">
        <v>2</v>
      </c>
      <c r="BA82" s="216">
        <f>IF(AZ82=1,G82,0)</f>
        <v>0</v>
      </c>
      <c r="BB82" s="216">
        <f>IF(AZ82=2,G82,0)</f>
        <v>0</v>
      </c>
      <c r="BC82" s="216">
        <f>IF(AZ82=3,G82,0)</f>
        <v>0</v>
      </c>
      <c r="BD82" s="216">
        <f>IF(AZ82=4,G82,0)</f>
        <v>0</v>
      </c>
      <c r="BE82" s="216">
        <f>IF(AZ82=5,G82,0)</f>
        <v>0</v>
      </c>
      <c r="CA82" s="216">
        <v>1</v>
      </c>
      <c r="CB82" s="216">
        <v>7</v>
      </c>
    </row>
    <row r="83" spans="1:80" x14ac:dyDescent="0.2">
      <c r="A83" s="259"/>
      <c r="B83" s="260" t="s">
        <v>94</v>
      </c>
      <c r="C83" s="261" t="s">
        <v>522</v>
      </c>
      <c r="D83" s="262"/>
      <c r="E83" s="263"/>
      <c r="F83" s="264"/>
      <c r="G83" s="265">
        <f>SUM(G81:G82)</f>
        <v>0</v>
      </c>
      <c r="H83" s="266"/>
      <c r="I83" s="267">
        <f>SUM(I81:I82)</f>
        <v>0.56542499999999996</v>
      </c>
      <c r="J83" s="266"/>
      <c r="K83" s="267">
        <f>SUM(K81:K82)</f>
        <v>0</v>
      </c>
      <c r="O83" s="216">
        <v>4</v>
      </c>
      <c r="BA83" s="268">
        <f>SUM(BA81:BA82)</f>
        <v>0</v>
      </c>
      <c r="BB83" s="268">
        <f>SUM(BB81:BB82)</f>
        <v>0</v>
      </c>
      <c r="BC83" s="268">
        <f>SUM(BC81:BC82)</f>
        <v>0</v>
      </c>
      <c r="BD83" s="268">
        <f>SUM(BD81:BD82)</f>
        <v>0</v>
      </c>
      <c r="BE83" s="268">
        <f>SUM(BE81:BE82)</f>
        <v>0</v>
      </c>
    </row>
    <row r="84" spans="1:80" x14ac:dyDescent="0.2">
      <c r="A84" s="233" t="s">
        <v>90</v>
      </c>
      <c r="B84" s="234" t="s">
        <v>588</v>
      </c>
      <c r="C84" s="235" t="s">
        <v>589</v>
      </c>
      <c r="D84" s="236"/>
      <c r="E84" s="237"/>
      <c r="F84" s="237"/>
      <c r="G84" s="238"/>
      <c r="H84" s="239"/>
      <c r="I84" s="240"/>
      <c r="J84" s="241"/>
      <c r="K84" s="242"/>
      <c r="O84" s="216">
        <v>1</v>
      </c>
    </row>
    <row r="85" spans="1:80" x14ac:dyDescent="0.2">
      <c r="A85" s="244">
        <v>28</v>
      </c>
      <c r="B85" s="245" t="s">
        <v>2235</v>
      </c>
      <c r="C85" s="246" t="s">
        <v>2236</v>
      </c>
      <c r="D85" s="247" t="s">
        <v>149</v>
      </c>
      <c r="E85" s="248">
        <v>35.4</v>
      </c>
      <c r="F85" s="248"/>
      <c r="G85" s="249">
        <f>E85*F85</f>
        <v>0</v>
      </c>
      <c r="H85" s="250">
        <v>0.27922000000000002</v>
      </c>
      <c r="I85" s="251">
        <f>E85*H85</f>
        <v>9.8843880000000013</v>
      </c>
      <c r="J85" s="250">
        <v>0</v>
      </c>
      <c r="K85" s="251">
        <f>E85*J85</f>
        <v>0</v>
      </c>
      <c r="O85" s="216">
        <v>2</v>
      </c>
      <c r="AA85" s="216">
        <v>1</v>
      </c>
      <c r="AB85" s="216">
        <v>1</v>
      </c>
      <c r="AC85" s="216">
        <v>1</v>
      </c>
      <c r="AZ85" s="216">
        <v>2</v>
      </c>
      <c r="BA85" s="216">
        <f>IF(AZ85=1,G85,0)</f>
        <v>0</v>
      </c>
      <c r="BB85" s="216">
        <f>IF(AZ85=2,G85,0)</f>
        <v>0</v>
      </c>
      <c r="BC85" s="216">
        <f>IF(AZ85=3,G85,0)</f>
        <v>0</v>
      </c>
      <c r="BD85" s="216">
        <f>IF(AZ85=4,G85,0)</f>
        <v>0</v>
      </c>
      <c r="BE85" s="216">
        <f>IF(AZ85=5,G85,0)</f>
        <v>0</v>
      </c>
      <c r="CA85" s="216">
        <v>1</v>
      </c>
      <c r="CB85" s="216">
        <v>1</v>
      </c>
    </row>
    <row r="86" spans="1:80" x14ac:dyDescent="0.2">
      <c r="A86" s="244">
        <v>29</v>
      </c>
      <c r="B86" s="245" t="s">
        <v>2237</v>
      </c>
      <c r="C86" s="246" t="s">
        <v>2238</v>
      </c>
      <c r="D86" s="247" t="s">
        <v>149</v>
      </c>
      <c r="E86" s="248">
        <v>12.23</v>
      </c>
      <c r="F86" s="248"/>
      <c r="G86" s="249">
        <f>E86*F86</f>
        <v>0</v>
      </c>
      <c r="H86" s="250">
        <v>0.27922000000000002</v>
      </c>
      <c r="I86" s="251">
        <f>E86*H86</f>
        <v>3.4148606000000004</v>
      </c>
      <c r="J86" s="250">
        <v>0</v>
      </c>
      <c r="K86" s="251">
        <f>E86*J86</f>
        <v>0</v>
      </c>
      <c r="O86" s="216">
        <v>2</v>
      </c>
      <c r="AA86" s="216">
        <v>1</v>
      </c>
      <c r="AB86" s="216">
        <v>1</v>
      </c>
      <c r="AC86" s="216">
        <v>1</v>
      </c>
      <c r="AZ86" s="216">
        <v>2</v>
      </c>
      <c r="BA86" s="216">
        <f>IF(AZ86=1,G86,0)</f>
        <v>0</v>
      </c>
      <c r="BB86" s="216">
        <f>IF(AZ86=2,G86,0)</f>
        <v>0</v>
      </c>
      <c r="BC86" s="216">
        <f>IF(AZ86=3,G86,0)</f>
        <v>0</v>
      </c>
      <c r="BD86" s="216">
        <f>IF(AZ86=4,G86,0)</f>
        <v>0</v>
      </c>
      <c r="BE86" s="216">
        <f>IF(AZ86=5,G86,0)</f>
        <v>0</v>
      </c>
      <c r="CA86" s="216">
        <v>1</v>
      </c>
      <c r="CB86" s="216">
        <v>1</v>
      </c>
    </row>
    <row r="87" spans="1:80" x14ac:dyDescent="0.2">
      <c r="A87" s="252"/>
      <c r="B87" s="256"/>
      <c r="C87" s="423" t="s">
        <v>2239</v>
      </c>
      <c r="D87" s="424"/>
      <c r="E87" s="307">
        <v>57.23</v>
      </c>
      <c r="F87" s="308"/>
      <c r="G87" s="309"/>
      <c r="H87" s="257"/>
      <c r="I87" s="254"/>
      <c r="J87" s="258"/>
      <c r="K87" s="254"/>
      <c r="M87" s="310" t="s">
        <v>2239</v>
      </c>
    </row>
    <row r="88" spans="1:80" x14ac:dyDescent="0.2">
      <c r="A88" s="252"/>
      <c r="B88" s="256"/>
      <c r="C88" s="423" t="s">
        <v>2240</v>
      </c>
      <c r="D88" s="424"/>
      <c r="E88" s="307">
        <v>-9.6</v>
      </c>
      <c r="F88" s="308"/>
      <c r="G88" s="309"/>
      <c r="H88" s="257"/>
      <c r="I88" s="254"/>
      <c r="J88" s="258"/>
      <c r="K88" s="254"/>
      <c r="M88" s="310" t="s">
        <v>2240</v>
      </c>
    </row>
    <row r="89" spans="1:80" x14ac:dyDescent="0.2">
      <c r="A89" s="252"/>
      <c r="B89" s="256"/>
      <c r="C89" s="423" t="s">
        <v>2241</v>
      </c>
      <c r="D89" s="424"/>
      <c r="E89" s="307">
        <v>-35.4</v>
      </c>
      <c r="F89" s="308"/>
      <c r="G89" s="309"/>
      <c r="H89" s="257"/>
      <c r="I89" s="254"/>
      <c r="J89" s="258"/>
      <c r="K89" s="254"/>
      <c r="M89" s="310" t="s">
        <v>2241</v>
      </c>
    </row>
    <row r="90" spans="1:80" x14ac:dyDescent="0.2">
      <c r="A90" s="244">
        <v>30</v>
      </c>
      <c r="B90" s="245" t="s">
        <v>2242</v>
      </c>
      <c r="C90" s="246" t="s">
        <v>2243</v>
      </c>
      <c r="D90" s="247" t="s">
        <v>149</v>
      </c>
      <c r="E90" s="248">
        <v>58.847499999999997</v>
      </c>
      <c r="F90" s="248"/>
      <c r="G90" s="249">
        <f>E90*F90</f>
        <v>0</v>
      </c>
      <c r="H90" s="250">
        <v>0.89956999999999998</v>
      </c>
      <c r="I90" s="251">
        <f>E90*H90</f>
        <v>52.937445574999998</v>
      </c>
      <c r="J90" s="250">
        <v>0</v>
      </c>
      <c r="K90" s="251">
        <f>E90*J90</f>
        <v>0</v>
      </c>
      <c r="O90" s="216">
        <v>2</v>
      </c>
      <c r="AA90" s="216">
        <v>1</v>
      </c>
      <c r="AB90" s="216">
        <v>1</v>
      </c>
      <c r="AC90" s="216">
        <v>1</v>
      </c>
      <c r="AZ90" s="216">
        <v>2</v>
      </c>
      <c r="BA90" s="216">
        <f>IF(AZ90=1,G90,0)</f>
        <v>0</v>
      </c>
      <c r="BB90" s="216">
        <f>IF(AZ90=2,G90,0)</f>
        <v>0</v>
      </c>
      <c r="BC90" s="216">
        <f>IF(AZ90=3,G90,0)</f>
        <v>0</v>
      </c>
      <c r="BD90" s="216">
        <f>IF(AZ90=4,G90,0)</f>
        <v>0</v>
      </c>
      <c r="BE90" s="216">
        <f>IF(AZ90=5,G90,0)</f>
        <v>0</v>
      </c>
      <c r="CA90" s="216">
        <v>1</v>
      </c>
      <c r="CB90" s="216">
        <v>1</v>
      </c>
    </row>
    <row r="91" spans="1:80" x14ac:dyDescent="0.2">
      <c r="A91" s="252"/>
      <c r="B91" s="256"/>
      <c r="C91" s="423" t="s">
        <v>2244</v>
      </c>
      <c r="D91" s="424"/>
      <c r="E91" s="307">
        <v>24.977499999999999</v>
      </c>
      <c r="F91" s="308"/>
      <c r="G91" s="309"/>
      <c r="H91" s="257"/>
      <c r="I91" s="254"/>
      <c r="J91" s="258"/>
      <c r="K91" s="254"/>
      <c r="M91" s="310" t="s">
        <v>2244</v>
      </c>
    </row>
    <row r="92" spans="1:80" x14ac:dyDescent="0.2">
      <c r="A92" s="252"/>
      <c r="B92" s="256"/>
      <c r="C92" s="423" t="s">
        <v>2245</v>
      </c>
      <c r="D92" s="424"/>
      <c r="E92" s="307">
        <v>44.62</v>
      </c>
      <c r="F92" s="308"/>
      <c r="G92" s="309"/>
      <c r="H92" s="257"/>
      <c r="I92" s="254"/>
      <c r="J92" s="258"/>
      <c r="K92" s="254"/>
      <c r="M92" s="310" t="s">
        <v>2245</v>
      </c>
    </row>
    <row r="93" spans="1:80" x14ac:dyDescent="0.2">
      <c r="A93" s="252"/>
      <c r="B93" s="256"/>
      <c r="C93" s="423" t="s">
        <v>2246</v>
      </c>
      <c r="D93" s="424"/>
      <c r="E93" s="307">
        <v>-10.75</v>
      </c>
      <c r="F93" s="308"/>
      <c r="G93" s="309"/>
      <c r="H93" s="257"/>
      <c r="I93" s="254"/>
      <c r="J93" s="258"/>
      <c r="K93" s="254"/>
      <c r="M93" s="310" t="s">
        <v>2246</v>
      </c>
    </row>
    <row r="94" spans="1:80" x14ac:dyDescent="0.2">
      <c r="A94" s="244">
        <v>31</v>
      </c>
      <c r="B94" s="245" t="s">
        <v>2247</v>
      </c>
      <c r="C94" s="246" t="s">
        <v>2248</v>
      </c>
      <c r="D94" s="247" t="s">
        <v>149</v>
      </c>
      <c r="E94" s="248">
        <v>32.341299999999997</v>
      </c>
      <c r="F94" s="248"/>
      <c r="G94" s="249">
        <f>E94*F94</f>
        <v>0</v>
      </c>
      <c r="H94" s="250">
        <v>0.50065000000000004</v>
      </c>
      <c r="I94" s="251">
        <f>E94*H94</f>
        <v>16.191671844999998</v>
      </c>
      <c r="J94" s="250">
        <v>0</v>
      </c>
      <c r="K94" s="251">
        <f>E94*J94</f>
        <v>0</v>
      </c>
      <c r="O94" s="216">
        <v>2</v>
      </c>
      <c r="AA94" s="216">
        <v>1</v>
      </c>
      <c r="AB94" s="216">
        <v>1</v>
      </c>
      <c r="AC94" s="216">
        <v>1</v>
      </c>
      <c r="AZ94" s="216">
        <v>2</v>
      </c>
      <c r="BA94" s="216">
        <f>IF(AZ94=1,G94,0)</f>
        <v>0</v>
      </c>
      <c r="BB94" s="216">
        <f>IF(AZ94=2,G94,0)</f>
        <v>0</v>
      </c>
      <c r="BC94" s="216">
        <f>IF(AZ94=3,G94,0)</f>
        <v>0</v>
      </c>
      <c r="BD94" s="216">
        <f>IF(AZ94=4,G94,0)</f>
        <v>0</v>
      </c>
      <c r="BE94" s="216">
        <f>IF(AZ94=5,G94,0)</f>
        <v>0</v>
      </c>
      <c r="CA94" s="216">
        <v>1</v>
      </c>
      <c r="CB94" s="216">
        <v>1</v>
      </c>
    </row>
    <row r="95" spans="1:80" x14ac:dyDescent="0.2">
      <c r="A95" s="252"/>
      <c r="B95" s="256"/>
      <c r="C95" s="423" t="s">
        <v>2249</v>
      </c>
      <c r="D95" s="424"/>
      <c r="E95" s="307">
        <v>37.466299999999997</v>
      </c>
      <c r="F95" s="308"/>
      <c r="G95" s="309"/>
      <c r="H95" s="257"/>
      <c r="I95" s="254"/>
      <c r="J95" s="258"/>
      <c r="K95" s="254"/>
      <c r="M95" s="310" t="s">
        <v>2249</v>
      </c>
    </row>
    <row r="96" spans="1:80" x14ac:dyDescent="0.2">
      <c r="A96" s="252"/>
      <c r="B96" s="256"/>
      <c r="C96" s="423" t="s">
        <v>109</v>
      </c>
      <c r="D96" s="424"/>
      <c r="E96" s="307">
        <v>0</v>
      </c>
      <c r="F96" s="308"/>
      <c r="G96" s="309"/>
      <c r="H96" s="257"/>
      <c r="I96" s="254"/>
      <c r="J96" s="258"/>
      <c r="K96" s="254"/>
      <c r="M96" s="310" t="s">
        <v>109</v>
      </c>
    </row>
    <row r="97" spans="1:80" x14ac:dyDescent="0.2">
      <c r="A97" s="252"/>
      <c r="B97" s="256"/>
      <c r="C97" s="423" t="s">
        <v>2250</v>
      </c>
      <c r="D97" s="424"/>
      <c r="E97" s="307">
        <v>1.845</v>
      </c>
      <c r="F97" s="308"/>
      <c r="G97" s="309"/>
      <c r="H97" s="257"/>
      <c r="I97" s="254"/>
      <c r="J97" s="258"/>
      <c r="K97" s="254"/>
      <c r="M97" s="310" t="s">
        <v>2250</v>
      </c>
    </row>
    <row r="98" spans="1:80" x14ac:dyDescent="0.2">
      <c r="A98" s="252"/>
      <c r="B98" s="256"/>
      <c r="C98" s="423" t="s">
        <v>2251</v>
      </c>
      <c r="D98" s="424"/>
      <c r="E98" s="307">
        <v>3.28</v>
      </c>
      <c r="F98" s="308"/>
      <c r="G98" s="309"/>
      <c r="H98" s="257"/>
      <c r="I98" s="254"/>
      <c r="J98" s="258"/>
      <c r="K98" s="254"/>
      <c r="M98" s="310" t="s">
        <v>2251</v>
      </c>
    </row>
    <row r="99" spans="1:80" x14ac:dyDescent="0.2">
      <c r="A99" s="252"/>
      <c r="B99" s="256"/>
      <c r="C99" s="423" t="s">
        <v>113</v>
      </c>
      <c r="D99" s="424"/>
      <c r="E99" s="307">
        <v>5.125</v>
      </c>
      <c r="F99" s="308"/>
      <c r="G99" s="309"/>
      <c r="H99" s="257"/>
      <c r="I99" s="254"/>
      <c r="J99" s="258"/>
      <c r="K99" s="254"/>
      <c r="M99" s="310" t="s">
        <v>113</v>
      </c>
    </row>
    <row r="100" spans="1:80" x14ac:dyDescent="0.2">
      <c r="A100" s="252"/>
      <c r="B100" s="256"/>
      <c r="C100" s="423" t="s">
        <v>2252</v>
      </c>
      <c r="D100" s="424"/>
      <c r="E100" s="307">
        <v>-5.125</v>
      </c>
      <c r="F100" s="308"/>
      <c r="G100" s="309"/>
      <c r="H100" s="257"/>
      <c r="I100" s="254"/>
      <c r="J100" s="258"/>
      <c r="K100" s="254"/>
      <c r="M100" s="313">
        <v>-5125</v>
      </c>
    </row>
    <row r="101" spans="1:80" x14ac:dyDescent="0.2">
      <c r="A101" s="244">
        <v>32</v>
      </c>
      <c r="B101" s="245" t="s">
        <v>591</v>
      </c>
      <c r="C101" s="246" t="s">
        <v>592</v>
      </c>
      <c r="D101" s="247" t="s">
        <v>149</v>
      </c>
      <c r="E101" s="248">
        <v>95.79</v>
      </c>
      <c r="F101" s="248"/>
      <c r="G101" s="249">
        <f>E101*F101</f>
        <v>0</v>
      </c>
      <c r="H101" s="250">
        <v>0.75414000000000003</v>
      </c>
      <c r="I101" s="251">
        <f>E101*H101</f>
        <v>72.239070600000005</v>
      </c>
      <c r="J101" s="250">
        <v>0</v>
      </c>
      <c r="K101" s="251">
        <f>E101*J101</f>
        <v>0</v>
      </c>
      <c r="O101" s="216">
        <v>2</v>
      </c>
      <c r="AA101" s="216">
        <v>1</v>
      </c>
      <c r="AB101" s="216">
        <v>1</v>
      </c>
      <c r="AC101" s="216">
        <v>1</v>
      </c>
      <c r="AZ101" s="216">
        <v>2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1</v>
      </c>
      <c r="CB101" s="216">
        <v>1</v>
      </c>
    </row>
    <row r="102" spans="1:80" x14ac:dyDescent="0.2">
      <c r="A102" s="252"/>
      <c r="B102" s="256"/>
      <c r="C102" s="423" t="s">
        <v>2253</v>
      </c>
      <c r="D102" s="424"/>
      <c r="E102" s="307">
        <v>95.79</v>
      </c>
      <c r="F102" s="308"/>
      <c r="G102" s="309"/>
      <c r="H102" s="257"/>
      <c r="I102" s="254"/>
      <c r="J102" s="258"/>
      <c r="K102" s="254"/>
      <c r="M102" s="310" t="s">
        <v>2253</v>
      </c>
    </row>
    <row r="103" spans="1:80" x14ac:dyDescent="0.2">
      <c r="A103" s="244">
        <v>33</v>
      </c>
      <c r="B103" s="245" t="s">
        <v>2254</v>
      </c>
      <c r="C103" s="246" t="s">
        <v>610</v>
      </c>
      <c r="D103" s="247" t="s">
        <v>149</v>
      </c>
      <c r="E103" s="248">
        <v>90.65</v>
      </c>
      <c r="F103" s="248"/>
      <c r="G103" s="249">
        <f>E103*F103</f>
        <v>0</v>
      </c>
      <c r="H103" s="250">
        <v>0.26178000000000001</v>
      </c>
      <c r="I103" s="251">
        <f>E103*H103</f>
        <v>23.730357000000001</v>
      </c>
      <c r="J103" s="250">
        <v>0</v>
      </c>
      <c r="K103" s="251">
        <f>E103*J103</f>
        <v>0</v>
      </c>
      <c r="O103" s="216">
        <v>2</v>
      </c>
      <c r="AA103" s="216">
        <v>1</v>
      </c>
      <c r="AB103" s="216">
        <v>1</v>
      </c>
      <c r="AC103" s="216">
        <v>1</v>
      </c>
      <c r="AZ103" s="216">
        <v>2</v>
      </c>
      <c r="BA103" s="216">
        <f>IF(AZ103=1,G103,0)</f>
        <v>0</v>
      </c>
      <c r="BB103" s="216">
        <f>IF(AZ103=2,G103,0)</f>
        <v>0</v>
      </c>
      <c r="BC103" s="216">
        <f>IF(AZ103=3,G103,0)</f>
        <v>0</v>
      </c>
      <c r="BD103" s="216">
        <f>IF(AZ103=4,G103,0)</f>
        <v>0</v>
      </c>
      <c r="BE103" s="216">
        <f>IF(AZ103=5,G103,0)</f>
        <v>0</v>
      </c>
      <c r="CA103" s="216">
        <v>1</v>
      </c>
      <c r="CB103" s="216">
        <v>1</v>
      </c>
    </row>
    <row r="104" spans="1:80" x14ac:dyDescent="0.2">
      <c r="A104" s="252"/>
      <c r="B104" s="256"/>
      <c r="C104" s="423" t="s">
        <v>2255</v>
      </c>
      <c r="D104" s="424"/>
      <c r="E104" s="307">
        <v>90.65</v>
      </c>
      <c r="F104" s="308"/>
      <c r="G104" s="309"/>
      <c r="H104" s="257"/>
      <c r="I104" s="254"/>
      <c r="J104" s="258"/>
      <c r="K104" s="254"/>
      <c r="M104" s="310" t="s">
        <v>2255</v>
      </c>
    </row>
    <row r="105" spans="1:80" x14ac:dyDescent="0.2">
      <c r="A105" s="244">
        <v>34</v>
      </c>
      <c r="B105" s="245" t="s">
        <v>2256</v>
      </c>
      <c r="C105" s="246" t="s">
        <v>2257</v>
      </c>
      <c r="D105" s="247" t="s">
        <v>149</v>
      </c>
      <c r="E105" s="248">
        <v>110.175</v>
      </c>
      <c r="F105" s="248"/>
      <c r="G105" s="249">
        <f>E105*F105</f>
        <v>0</v>
      </c>
      <c r="H105" s="250">
        <v>0.31941000000000003</v>
      </c>
      <c r="I105" s="251">
        <f>E105*H105</f>
        <v>35.190996750000004</v>
      </c>
      <c r="J105" s="250">
        <v>0</v>
      </c>
      <c r="K105" s="251">
        <f>E105*J105</f>
        <v>0</v>
      </c>
      <c r="O105" s="216">
        <v>2</v>
      </c>
      <c r="AA105" s="216">
        <v>1</v>
      </c>
      <c r="AB105" s="216">
        <v>1</v>
      </c>
      <c r="AC105" s="216">
        <v>1</v>
      </c>
      <c r="AZ105" s="216">
        <v>2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</v>
      </c>
      <c r="CB105" s="216">
        <v>1</v>
      </c>
    </row>
    <row r="106" spans="1:80" x14ac:dyDescent="0.2">
      <c r="A106" s="252"/>
      <c r="B106" s="256"/>
      <c r="C106" s="423" t="s">
        <v>2258</v>
      </c>
      <c r="D106" s="424"/>
      <c r="E106" s="307">
        <v>110.175</v>
      </c>
      <c r="F106" s="308"/>
      <c r="G106" s="309"/>
      <c r="H106" s="257"/>
      <c r="I106" s="254"/>
      <c r="J106" s="258"/>
      <c r="K106" s="254"/>
      <c r="M106" s="310" t="s">
        <v>2258</v>
      </c>
    </row>
    <row r="107" spans="1:80" ht="22.5" x14ac:dyDescent="0.2">
      <c r="A107" s="244">
        <v>35</v>
      </c>
      <c r="B107" s="245" t="s">
        <v>2259</v>
      </c>
      <c r="C107" s="246" t="s">
        <v>2260</v>
      </c>
      <c r="D107" s="247" t="s">
        <v>149</v>
      </c>
      <c r="E107" s="248">
        <v>28.274999999999999</v>
      </c>
      <c r="F107" s="248"/>
      <c r="G107" s="249">
        <f>E107*F107</f>
        <v>0</v>
      </c>
      <c r="H107" s="250">
        <v>0.31941000000000003</v>
      </c>
      <c r="I107" s="251">
        <f>E107*H107</f>
        <v>9.0313177499999995</v>
      </c>
      <c r="J107" s="250">
        <v>0</v>
      </c>
      <c r="K107" s="251">
        <f>E107*J107</f>
        <v>0</v>
      </c>
      <c r="O107" s="216">
        <v>2</v>
      </c>
      <c r="AA107" s="216">
        <v>1</v>
      </c>
      <c r="AB107" s="216">
        <v>1</v>
      </c>
      <c r="AC107" s="216">
        <v>1</v>
      </c>
      <c r="AZ107" s="216">
        <v>2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16">
        <v>1</v>
      </c>
      <c r="CB107" s="216">
        <v>1</v>
      </c>
    </row>
    <row r="108" spans="1:80" x14ac:dyDescent="0.2">
      <c r="A108" s="252"/>
      <c r="B108" s="256"/>
      <c r="C108" s="423" t="s">
        <v>2261</v>
      </c>
      <c r="D108" s="424"/>
      <c r="E108" s="307">
        <v>28.274999999999999</v>
      </c>
      <c r="F108" s="308"/>
      <c r="G108" s="309"/>
      <c r="H108" s="257"/>
      <c r="I108" s="254"/>
      <c r="J108" s="258"/>
      <c r="K108" s="254"/>
      <c r="M108" s="310" t="s">
        <v>2261</v>
      </c>
    </row>
    <row r="109" spans="1:80" x14ac:dyDescent="0.2">
      <c r="A109" s="244">
        <v>36</v>
      </c>
      <c r="B109" s="245" t="s">
        <v>2262</v>
      </c>
      <c r="C109" s="246" t="s">
        <v>2263</v>
      </c>
      <c r="D109" s="247" t="s">
        <v>149</v>
      </c>
      <c r="E109" s="248">
        <v>19.073699999999999</v>
      </c>
      <c r="F109" s="248"/>
      <c r="G109" s="249">
        <f>E109*F109</f>
        <v>0</v>
      </c>
      <c r="H109" s="250">
        <v>0.37564999999999998</v>
      </c>
      <c r="I109" s="251">
        <f>E109*H109</f>
        <v>7.1650354049999994</v>
      </c>
      <c r="J109" s="250">
        <v>0</v>
      </c>
      <c r="K109" s="251">
        <f>E109*J109</f>
        <v>0</v>
      </c>
      <c r="O109" s="216">
        <v>2</v>
      </c>
      <c r="AA109" s="216">
        <v>1</v>
      </c>
      <c r="AB109" s="216">
        <v>0</v>
      </c>
      <c r="AC109" s="216">
        <v>0</v>
      </c>
      <c r="AZ109" s="216">
        <v>2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16">
        <v>1</v>
      </c>
      <c r="CB109" s="216">
        <v>0</v>
      </c>
    </row>
    <row r="110" spans="1:80" x14ac:dyDescent="0.2">
      <c r="A110" s="252"/>
      <c r="B110" s="256"/>
      <c r="C110" s="423" t="s">
        <v>2264</v>
      </c>
      <c r="D110" s="424"/>
      <c r="E110" s="307">
        <v>22.6737</v>
      </c>
      <c r="F110" s="308"/>
      <c r="G110" s="309"/>
      <c r="H110" s="257"/>
      <c r="I110" s="254"/>
      <c r="J110" s="258"/>
      <c r="K110" s="254"/>
      <c r="M110" s="310" t="s">
        <v>2264</v>
      </c>
    </row>
    <row r="111" spans="1:80" x14ac:dyDescent="0.2">
      <c r="A111" s="252"/>
      <c r="B111" s="256"/>
      <c r="C111" s="423" t="s">
        <v>2265</v>
      </c>
      <c r="D111" s="424"/>
      <c r="E111" s="307">
        <v>-3.6</v>
      </c>
      <c r="F111" s="308"/>
      <c r="G111" s="309"/>
      <c r="H111" s="257"/>
      <c r="I111" s="254"/>
      <c r="J111" s="258"/>
      <c r="K111" s="254"/>
      <c r="M111" s="310" t="s">
        <v>2265</v>
      </c>
    </row>
    <row r="112" spans="1:80" x14ac:dyDescent="0.2">
      <c r="A112" s="259"/>
      <c r="B112" s="260" t="s">
        <v>94</v>
      </c>
      <c r="C112" s="261" t="s">
        <v>590</v>
      </c>
      <c r="D112" s="262"/>
      <c r="E112" s="263"/>
      <c r="F112" s="264"/>
      <c r="G112" s="265">
        <f>SUM(G84:G111)</f>
        <v>0</v>
      </c>
      <c r="H112" s="266"/>
      <c r="I112" s="267">
        <f>SUM(I84:I111)</f>
        <v>229.785143525</v>
      </c>
      <c r="J112" s="266"/>
      <c r="K112" s="267">
        <f>SUM(K84:K111)</f>
        <v>0</v>
      </c>
      <c r="O112" s="216">
        <v>4</v>
      </c>
      <c r="BA112" s="268">
        <f>SUM(BA84:BA111)</f>
        <v>0</v>
      </c>
      <c r="BB112" s="268">
        <f>SUM(BB84:BB111)</f>
        <v>0</v>
      </c>
      <c r="BC112" s="268">
        <f>SUM(BC84:BC111)</f>
        <v>0</v>
      </c>
      <c r="BD112" s="268">
        <f>SUM(BD84:BD111)</f>
        <v>0</v>
      </c>
      <c r="BE112" s="268">
        <f>SUM(BE84:BE111)</f>
        <v>0</v>
      </c>
    </row>
    <row r="113" spans="1:80" x14ac:dyDescent="0.2">
      <c r="A113" s="233" t="s">
        <v>90</v>
      </c>
      <c r="B113" s="234" t="s">
        <v>762</v>
      </c>
      <c r="C113" s="235" t="s">
        <v>763</v>
      </c>
      <c r="D113" s="236"/>
      <c r="E113" s="237"/>
      <c r="F113" s="237"/>
      <c r="G113" s="238"/>
      <c r="H113" s="239"/>
      <c r="I113" s="240"/>
      <c r="J113" s="241"/>
      <c r="K113" s="242"/>
      <c r="O113" s="216">
        <v>1</v>
      </c>
    </row>
    <row r="114" spans="1:80" x14ac:dyDescent="0.2">
      <c r="A114" s="244">
        <v>37</v>
      </c>
      <c r="B114" s="245" t="s">
        <v>2266</v>
      </c>
      <c r="C114" s="246" t="s">
        <v>2267</v>
      </c>
      <c r="D114" s="247" t="s">
        <v>250</v>
      </c>
      <c r="E114" s="248">
        <v>1</v>
      </c>
      <c r="F114" s="248"/>
      <c r="G114" s="249">
        <f>E114*F114</f>
        <v>0</v>
      </c>
      <c r="H114" s="250">
        <v>0</v>
      </c>
      <c r="I114" s="251">
        <f>E114*H114</f>
        <v>0</v>
      </c>
      <c r="J114" s="250">
        <v>0</v>
      </c>
      <c r="K114" s="251">
        <f>E114*J114</f>
        <v>0</v>
      </c>
      <c r="O114" s="216">
        <v>2</v>
      </c>
      <c r="AA114" s="216">
        <v>1</v>
      </c>
      <c r="AB114" s="216">
        <v>7</v>
      </c>
      <c r="AC114" s="216">
        <v>7</v>
      </c>
      <c r="AZ114" s="216">
        <v>2</v>
      </c>
      <c r="BA114" s="216">
        <f>IF(AZ114=1,G114,0)</f>
        <v>0</v>
      </c>
      <c r="BB114" s="216">
        <f>IF(AZ114=2,G114,0)</f>
        <v>0</v>
      </c>
      <c r="BC114" s="216">
        <f>IF(AZ114=3,G114,0)</f>
        <v>0</v>
      </c>
      <c r="BD114" s="216">
        <f>IF(AZ114=4,G114,0)</f>
        <v>0</v>
      </c>
      <c r="BE114" s="216">
        <f>IF(AZ114=5,G114,0)</f>
        <v>0</v>
      </c>
      <c r="CA114" s="216">
        <v>1</v>
      </c>
      <c r="CB114" s="216">
        <v>7</v>
      </c>
    </row>
    <row r="115" spans="1:80" x14ac:dyDescent="0.2">
      <c r="A115" s="244">
        <v>38</v>
      </c>
      <c r="B115" s="245" t="s">
        <v>2268</v>
      </c>
      <c r="C115" s="246" t="s">
        <v>2269</v>
      </c>
      <c r="D115" s="247" t="s">
        <v>250</v>
      </c>
      <c r="E115" s="248">
        <v>1</v>
      </c>
      <c r="F115" s="248"/>
      <c r="G115" s="249">
        <f>E115*F115</f>
        <v>0</v>
      </c>
      <c r="H115" s="250">
        <v>0</v>
      </c>
      <c r="I115" s="251">
        <f>E115*H115</f>
        <v>0</v>
      </c>
      <c r="J115" s="250">
        <v>0</v>
      </c>
      <c r="K115" s="251">
        <f>E115*J115</f>
        <v>0</v>
      </c>
      <c r="O115" s="216">
        <v>2</v>
      </c>
      <c r="AA115" s="216">
        <v>1</v>
      </c>
      <c r="AB115" s="216">
        <v>7</v>
      </c>
      <c r="AC115" s="216">
        <v>7</v>
      </c>
      <c r="AZ115" s="216">
        <v>2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16">
        <v>1</v>
      </c>
      <c r="CB115" s="216">
        <v>7</v>
      </c>
    </row>
    <row r="116" spans="1:80" x14ac:dyDescent="0.2">
      <c r="A116" s="244">
        <v>39</v>
      </c>
      <c r="B116" s="245" t="s">
        <v>2270</v>
      </c>
      <c r="C116" s="246" t="s">
        <v>2271</v>
      </c>
      <c r="D116" s="247" t="s">
        <v>250</v>
      </c>
      <c r="E116" s="248">
        <v>1</v>
      </c>
      <c r="F116" s="248"/>
      <c r="G116" s="249">
        <f>E116*F116</f>
        <v>0</v>
      </c>
      <c r="H116" s="250">
        <v>0</v>
      </c>
      <c r="I116" s="251">
        <f>E116*H116</f>
        <v>0</v>
      </c>
      <c r="J116" s="250">
        <v>0</v>
      </c>
      <c r="K116" s="251">
        <f>E116*J116</f>
        <v>0</v>
      </c>
      <c r="O116" s="216">
        <v>2</v>
      </c>
      <c r="AA116" s="216">
        <v>1</v>
      </c>
      <c r="AB116" s="216">
        <v>7</v>
      </c>
      <c r="AC116" s="216">
        <v>7</v>
      </c>
      <c r="AZ116" s="216">
        <v>2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16">
        <v>1</v>
      </c>
      <c r="CB116" s="216">
        <v>7</v>
      </c>
    </row>
    <row r="117" spans="1:80" x14ac:dyDescent="0.2">
      <c r="A117" s="244">
        <v>40</v>
      </c>
      <c r="B117" s="245" t="s">
        <v>2272</v>
      </c>
      <c r="C117" s="246" t="s">
        <v>2273</v>
      </c>
      <c r="D117" s="247" t="s">
        <v>250</v>
      </c>
      <c r="E117" s="248">
        <v>1</v>
      </c>
      <c r="F117" s="248"/>
      <c r="G117" s="249">
        <f>E117*F117</f>
        <v>0</v>
      </c>
      <c r="H117" s="250">
        <v>0</v>
      </c>
      <c r="I117" s="251">
        <f>E117*H117</f>
        <v>0</v>
      </c>
      <c r="J117" s="250">
        <v>0</v>
      </c>
      <c r="K117" s="251">
        <f>E117*J117</f>
        <v>0</v>
      </c>
      <c r="O117" s="216">
        <v>2</v>
      </c>
      <c r="AA117" s="216">
        <v>1</v>
      </c>
      <c r="AB117" s="216">
        <v>7</v>
      </c>
      <c r="AC117" s="216">
        <v>7</v>
      </c>
      <c r="AZ117" s="216">
        <v>2</v>
      </c>
      <c r="BA117" s="216">
        <f>IF(AZ117=1,G117,0)</f>
        <v>0</v>
      </c>
      <c r="BB117" s="216">
        <f>IF(AZ117=2,G117,0)</f>
        <v>0</v>
      </c>
      <c r="BC117" s="216">
        <f>IF(AZ117=3,G117,0)</f>
        <v>0</v>
      </c>
      <c r="BD117" s="216">
        <f>IF(AZ117=4,G117,0)</f>
        <v>0</v>
      </c>
      <c r="BE117" s="216">
        <f>IF(AZ117=5,G117,0)</f>
        <v>0</v>
      </c>
      <c r="CA117" s="216">
        <v>1</v>
      </c>
      <c r="CB117" s="216">
        <v>7</v>
      </c>
    </row>
    <row r="118" spans="1:80" x14ac:dyDescent="0.2">
      <c r="A118" s="244">
        <v>41</v>
      </c>
      <c r="B118" s="245" t="s">
        <v>2274</v>
      </c>
      <c r="C118" s="246" t="s">
        <v>2275</v>
      </c>
      <c r="D118" s="247" t="s">
        <v>250</v>
      </c>
      <c r="E118" s="248">
        <v>1</v>
      </c>
      <c r="F118" s="248"/>
      <c r="G118" s="249">
        <f>E118*F118</f>
        <v>0</v>
      </c>
      <c r="H118" s="250">
        <v>0</v>
      </c>
      <c r="I118" s="251">
        <f>E118*H118</f>
        <v>0</v>
      </c>
      <c r="J118" s="250">
        <v>0</v>
      </c>
      <c r="K118" s="251">
        <f>E118*J118</f>
        <v>0</v>
      </c>
      <c r="O118" s="216">
        <v>2</v>
      </c>
      <c r="AA118" s="216">
        <v>1</v>
      </c>
      <c r="AB118" s="216">
        <v>7</v>
      </c>
      <c r="AC118" s="216">
        <v>7</v>
      </c>
      <c r="AZ118" s="216">
        <v>2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16">
        <v>1</v>
      </c>
      <c r="CB118" s="216">
        <v>7</v>
      </c>
    </row>
    <row r="119" spans="1:80" x14ac:dyDescent="0.2">
      <c r="A119" s="259"/>
      <c r="B119" s="260" t="s">
        <v>94</v>
      </c>
      <c r="C119" s="261" t="s">
        <v>764</v>
      </c>
      <c r="D119" s="262"/>
      <c r="E119" s="263"/>
      <c r="F119" s="264"/>
      <c r="G119" s="265">
        <f>SUM(G113:G118)</f>
        <v>0</v>
      </c>
      <c r="H119" s="266"/>
      <c r="I119" s="267">
        <f>SUM(I113:I118)</f>
        <v>0</v>
      </c>
      <c r="J119" s="266"/>
      <c r="K119" s="267">
        <f>SUM(K113:K118)</f>
        <v>0</v>
      </c>
      <c r="O119" s="216">
        <v>4</v>
      </c>
      <c r="BA119" s="268">
        <f>SUM(BA113:BA118)</f>
        <v>0</v>
      </c>
      <c r="BB119" s="268">
        <f>SUM(BB113:BB118)</f>
        <v>0</v>
      </c>
      <c r="BC119" s="268">
        <f>SUM(BC113:BC118)</f>
        <v>0</v>
      </c>
      <c r="BD119" s="268">
        <f>SUM(BD113:BD118)</f>
        <v>0</v>
      </c>
      <c r="BE119" s="268">
        <f>SUM(BE113:BE118)</f>
        <v>0</v>
      </c>
    </row>
    <row r="120" spans="1:80" x14ac:dyDescent="0.2">
      <c r="E120" s="216"/>
    </row>
    <row r="121" spans="1:80" x14ac:dyDescent="0.2">
      <c r="E121" s="216"/>
    </row>
    <row r="122" spans="1:80" x14ac:dyDescent="0.2">
      <c r="E122" s="216"/>
    </row>
    <row r="123" spans="1:80" x14ac:dyDescent="0.2">
      <c r="E123" s="216"/>
    </row>
    <row r="124" spans="1:80" x14ac:dyDescent="0.2">
      <c r="E124" s="216"/>
    </row>
    <row r="125" spans="1:80" x14ac:dyDescent="0.2">
      <c r="E125" s="216"/>
    </row>
    <row r="126" spans="1:80" x14ac:dyDescent="0.2">
      <c r="E126" s="216"/>
    </row>
    <row r="127" spans="1:80" x14ac:dyDescent="0.2">
      <c r="E127" s="216"/>
    </row>
    <row r="128" spans="1:80" x14ac:dyDescent="0.2">
      <c r="E128" s="216"/>
    </row>
    <row r="129" spans="1:7" x14ac:dyDescent="0.2">
      <c r="E129" s="216"/>
    </row>
    <row r="130" spans="1:7" x14ac:dyDescent="0.2">
      <c r="E130" s="216"/>
    </row>
    <row r="131" spans="1:7" x14ac:dyDescent="0.2">
      <c r="E131" s="216"/>
    </row>
    <row r="132" spans="1:7" x14ac:dyDescent="0.2">
      <c r="E132" s="216"/>
    </row>
    <row r="133" spans="1:7" x14ac:dyDescent="0.2">
      <c r="E133" s="216"/>
    </row>
    <row r="134" spans="1:7" x14ac:dyDescent="0.2">
      <c r="E134" s="216"/>
    </row>
    <row r="135" spans="1:7" x14ac:dyDescent="0.2">
      <c r="E135" s="216"/>
    </row>
    <row r="136" spans="1:7" x14ac:dyDescent="0.2">
      <c r="E136" s="216"/>
    </row>
    <row r="137" spans="1:7" x14ac:dyDescent="0.2">
      <c r="E137" s="216"/>
    </row>
    <row r="138" spans="1:7" x14ac:dyDescent="0.2">
      <c r="E138" s="216"/>
    </row>
    <row r="139" spans="1:7" x14ac:dyDescent="0.2">
      <c r="E139" s="216"/>
    </row>
    <row r="140" spans="1:7" x14ac:dyDescent="0.2">
      <c r="E140" s="216"/>
    </row>
    <row r="141" spans="1:7" x14ac:dyDescent="0.2">
      <c r="E141" s="216"/>
    </row>
    <row r="142" spans="1:7" x14ac:dyDescent="0.2">
      <c r="E142" s="216"/>
    </row>
    <row r="143" spans="1:7" x14ac:dyDescent="0.2">
      <c r="A143" s="258"/>
      <c r="B143" s="258"/>
      <c r="C143" s="258"/>
      <c r="D143" s="258"/>
      <c r="E143" s="258"/>
      <c r="F143" s="258"/>
      <c r="G143" s="258"/>
    </row>
    <row r="144" spans="1:7" x14ac:dyDescent="0.2">
      <c r="A144" s="258"/>
      <c r="B144" s="258"/>
      <c r="C144" s="258"/>
      <c r="D144" s="258"/>
      <c r="E144" s="258"/>
      <c r="F144" s="258"/>
      <c r="G144" s="258"/>
    </row>
    <row r="145" spans="1:7" x14ac:dyDescent="0.2">
      <c r="A145" s="258"/>
      <c r="B145" s="258"/>
      <c r="C145" s="258"/>
      <c r="D145" s="258"/>
      <c r="E145" s="258"/>
      <c r="F145" s="258"/>
      <c r="G145" s="258"/>
    </row>
    <row r="146" spans="1:7" x14ac:dyDescent="0.2">
      <c r="A146" s="258"/>
      <c r="B146" s="258"/>
      <c r="C146" s="258"/>
      <c r="D146" s="258"/>
      <c r="E146" s="258"/>
      <c r="F146" s="258"/>
      <c r="G146" s="258"/>
    </row>
    <row r="147" spans="1:7" x14ac:dyDescent="0.2">
      <c r="E147" s="216"/>
    </row>
    <row r="148" spans="1:7" x14ac:dyDescent="0.2">
      <c r="E148" s="216"/>
    </row>
    <row r="149" spans="1:7" x14ac:dyDescent="0.2">
      <c r="E149" s="216"/>
    </row>
    <row r="150" spans="1:7" x14ac:dyDescent="0.2">
      <c r="E150" s="216"/>
    </row>
    <row r="151" spans="1:7" x14ac:dyDescent="0.2">
      <c r="E151" s="216"/>
    </row>
    <row r="152" spans="1:7" x14ac:dyDescent="0.2">
      <c r="E152" s="216"/>
    </row>
    <row r="153" spans="1:7" x14ac:dyDescent="0.2">
      <c r="E153" s="216"/>
    </row>
    <row r="154" spans="1:7" x14ac:dyDescent="0.2">
      <c r="E154" s="216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A178" s="269"/>
      <c r="B178" s="269"/>
    </row>
    <row r="179" spans="1:7" x14ac:dyDescent="0.2">
      <c r="A179" s="258"/>
      <c r="B179" s="258"/>
      <c r="C179" s="270"/>
      <c r="D179" s="270"/>
      <c r="E179" s="271"/>
      <c r="F179" s="270"/>
      <c r="G179" s="272"/>
    </row>
    <row r="180" spans="1:7" x14ac:dyDescent="0.2">
      <c r="A180" s="273"/>
      <c r="B180" s="273"/>
      <c r="C180" s="258"/>
      <c r="D180" s="258"/>
      <c r="E180" s="274"/>
      <c r="F180" s="258"/>
      <c r="G180" s="258"/>
    </row>
    <row r="181" spans="1:7" x14ac:dyDescent="0.2">
      <c r="A181" s="258"/>
      <c r="B181" s="258"/>
      <c r="C181" s="258"/>
      <c r="D181" s="258"/>
      <c r="E181" s="274"/>
      <c r="F181" s="258"/>
      <c r="G181" s="258"/>
    </row>
    <row r="182" spans="1:7" x14ac:dyDescent="0.2">
      <c r="A182" s="258"/>
      <c r="B182" s="258"/>
      <c r="C182" s="258"/>
      <c r="D182" s="258"/>
      <c r="E182" s="274"/>
      <c r="F182" s="258"/>
      <c r="G182" s="258"/>
    </row>
    <row r="183" spans="1:7" x14ac:dyDescent="0.2">
      <c r="A183" s="258"/>
      <c r="B183" s="258"/>
      <c r="C183" s="258"/>
      <c r="D183" s="258"/>
      <c r="E183" s="274"/>
      <c r="F183" s="258"/>
      <c r="G183" s="258"/>
    </row>
    <row r="184" spans="1:7" x14ac:dyDescent="0.2">
      <c r="A184" s="258"/>
      <c r="B184" s="258"/>
      <c r="C184" s="258"/>
      <c r="D184" s="258"/>
      <c r="E184" s="274"/>
      <c r="F184" s="258"/>
      <c r="G184" s="258"/>
    </row>
    <row r="185" spans="1:7" x14ac:dyDescent="0.2">
      <c r="A185" s="258"/>
      <c r="B185" s="258"/>
      <c r="C185" s="258"/>
      <c r="D185" s="258"/>
      <c r="E185" s="274"/>
      <c r="F185" s="258"/>
      <c r="G185" s="258"/>
    </row>
    <row r="186" spans="1:7" x14ac:dyDescent="0.2">
      <c r="A186" s="258"/>
      <c r="B186" s="258"/>
      <c r="C186" s="258"/>
      <c r="D186" s="258"/>
      <c r="E186" s="274"/>
      <c r="F186" s="258"/>
      <c r="G186" s="258"/>
    </row>
    <row r="187" spans="1:7" x14ac:dyDescent="0.2">
      <c r="A187" s="258"/>
      <c r="B187" s="258"/>
      <c r="C187" s="258"/>
      <c r="D187" s="258"/>
      <c r="E187" s="274"/>
      <c r="F187" s="258"/>
      <c r="G187" s="258"/>
    </row>
    <row r="188" spans="1:7" x14ac:dyDescent="0.2">
      <c r="A188" s="258"/>
      <c r="B188" s="258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</sheetData>
  <mergeCells count="55">
    <mergeCell ref="C11:G11"/>
    <mergeCell ref="C12:D12"/>
    <mergeCell ref="C13:D13"/>
    <mergeCell ref="A1:G1"/>
    <mergeCell ref="A3:B3"/>
    <mergeCell ref="A4:B4"/>
    <mergeCell ref="E4:G4"/>
    <mergeCell ref="C9:D9"/>
    <mergeCell ref="A2:G2"/>
    <mergeCell ref="C37:D37"/>
    <mergeCell ref="C40:D40"/>
    <mergeCell ref="C15:D15"/>
    <mergeCell ref="C16:D16"/>
    <mergeCell ref="C17:D17"/>
    <mergeCell ref="C18:D18"/>
    <mergeCell ref="C19:D19"/>
    <mergeCell ref="C23:D23"/>
    <mergeCell ref="C25:D25"/>
    <mergeCell ref="C27:D27"/>
    <mergeCell ref="C32:D32"/>
    <mergeCell ref="C34:D34"/>
    <mergeCell ref="C58:D58"/>
    <mergeCell ref="C59:D59"/>
    <mergeCell ref="C60:D60"/>
    <mergeCell ref="C41:D41"/>
    <mergeCell ref="C42:D42"/>
    <mergeCell ref="C44:D44"/>
    <mergeCell ref="C45:D45"/>
    <mergeCell ref="C46:D46"/>
    <mergeCell ref="C49:D49"/>
    <mergeCell ref="C53:D53"/>
    <mergeCell ref="C54:D54"/>
    <mergeCell ref="C55:D55"/>
    <mergeCell ref="C56:D56"/>
    <mergeCell ref="C57:D57"/>
    <mergeCell ref="C93:D93"/>
    <mergeCell ref="C95:D95"/>
    <mergeCell ref="C96:D96"/>
    <mergeCell ref="C71:G71"/>
    <mergeCell ref="C64:D64"/>
    <mergeCell ref="C87:D87"/>
    <mergeCell ref="C88:D88"/>
    <mergeCell ref="C89:D89"/>
    <mergeCell ref="C91:D91"/>
    <mergeCell ref="C92:D92"/>
    <mergeCell ref="C106:D106"/>
    <mergeCell ref="C108:D108"/>
    <mergeCell ref="C110:D110"/>
    <mergeCell ref="C111:D111"/>
    <mergeCell ref="C97:D97"/>
    <mergeCell ref="C98:D98"/>
    <mergeCell ref="C99:D99"/>
    <mergeCell ref="C100:D100"/>
    <mergeCell ref="C102:D102"/>
    <mergeCell ref="C104:D10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BE51"/>
  <sheetViews>
    <sheetView view="pageBreakPreview" topLeftCell="A10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159</v>
      </c>
      <c r="D2" s="81" t="s">
        <v>874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2166</v>
      </c>
      <c r="B5" s="94"/>
      <c r="C5" s="95" t="s">
        <v>2167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02 2 Rek'!E10</f>
        <v>0</v>
      </c>
      <c r="D15" s="133" t="str">
        <f>'SO 02 2 Rek'!A15</f>
        <v>Zařízení staveniště</v>
      </c>
      <c r="E15" s="134"/>
      <c r="F15" s="135"/>
      <c r="G15" s="132">
        <f>'SO 02 2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02 2 Rek'!F10</f>
        <v>0</v>
      </c>
      <c r="D16" s="85" t="str">
        <f>'SO 02 2 Rek'!A16</f>
        <v>Provoz investora</v>
      </c>
      <c r="E16" s="136"/>
      <c r="F16" s="137"/>
      <c r="G16" s="132">
        <f>'SO 02 2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02 2 Rek'!H10</f>
        <v>0</v>
      </c>
      <c r="D17" s="85" t="str">
        <f>'SO 02 2 Rek'!A17</f>
        <v>Kompletační činnost (IČD)</v>
      </c>
      <c r="E17" s="136"/>
      <c r="F17" s="137"/>
      <c r="G17" s="132">
        <f>'SO 02 2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02 2 Rek'!G10</f>
        <v>0</v>
      </c>
      <c r="D18" s="85" t="str">
        <f>'SO 02 2 Rek'!A18</f>
        <v>Rezerva rozpočtu</v>
      </c>
      <c r="E18" s="136"/>
      <c r="F18" s="137"/>
      <c r="G18" s="132">
        <f>'SO 02 2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02 2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02 2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/>
  <dimension ref="A1:BE70"/>
  <sheetViews>
    <sheetView view="pageBreakPreview" zoomScale="60" zoomScaleNormal="100" workbookViewId="0">
      <selection activeCell="G15" sqref="G15: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159</v>
      </c>
      <c r="I1" s="175"/>
    </row>
    <row r="2" spans="1:57" ht="13.5" thickBot="1" x14ac:dyDescent="0.25">
      <c r="A2" s="413" t="s">
        <v>69</v>
      </c>
      <c r="B2" s="414"/>
      <c r="C2" s="176" t="s">
        <v>2168</v>
      </c>
      <c r="D2" s="177"/>
      <c r="E2" s="178"/>
      <c r="F2" s="177"/>
      <c r="G2" s="415" t="s">
        <v>874</v>
      </c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02 2 Pol'!B7</f>
        <v>721</v>
      </c>
      <c r="B7" s="50" t="str">
        <f>'SO 02 2 Pol'!C7</f>
        <v>Kanalizace</v>
      </c>
      <c r="D7" s="188"/>
      <c r="E7" s="276">
        <f>'SO 02 2 Pol'!BA13</f>
        <v>0</v>
      </c>
      <c r="F7" s="277">
        <f>'SO 02 2 Pol'!BB13</f>
        <v>0</v>
      </c>
      <c r="G7" s="277">
        <f>'SO 02 2 Pol'!BC13</f>
        <v>0</v>
      </c>
      <c r="H7" s="277">
        <f>'SO 02 2 Pol'!BD13</f>
        <v>0</v>
      </c>
      <c r="I7" s="278">
        <f>'SO 02 2 Pol'!BE13</f>
        <v>0</v>
      </c>
    </row>
    <row r="8" spans="1:57" s="111" customFormat="1" x14ac:dyDescent="0.2">
      <c r="A8" s="275" t="str">
        <f>'SO 02 2 Pol'!B14</f>
        <v>722</v>
      </c>
      <c r="B8" s="50" t="str">
        <f>'SO 02 2 Pol'!C14</f>
        <v>Vodovod</v>
      </c>
      <c r="D8" s="188"/>
      <c r="E8" s="276">
        <f>'SO 02 2 Pol'!BA19</f>
        <v>0</v>
      </c>
      <c r="F8" s="277">
        <f>'SO 02 2 Pol'!BB19</f>
        <v>0</v>
      </c>
      <c r="G8" s="277">
        <f>'SO 02 2 Pol'!BC19</f>
        <v>0</v>
      </c>
      <c r="H8" s="277">
        <f>'SO 02 2 Pol'!BD19</f>
        <v>0</v>
      </c>
      <c r="I8" s="278">
        <f>'SO 02 2 Pol'!BE19</f>
        <v>0</v>
      </c>
    </row>
    <row r="9" spans="1:57" s="111" customFormat="1" ht="13.5" thickBot="1" x14ac:dyDescent="0.25">
      <c r="A9" s="275" t="str">
        <f>'SO 02 2 Pol'!B20</f>
        <v>725</v>
      </c>
      <c r="B9" s="50" t="str">
        <f>'SO 02 2 Pol'!C20</f>
        <v>Zařizovací předměty</v>
      </c>
      <c r="D9" s="188"/>
      <c r="E9" s="276">
        <f>'SO 02 2 Pol'!BA28</f>
        <v>0</v>
      </c>
      <c r="F9" s="277">
        <f>'SO 02 2 Pol'!BB28</f>
        <v>0</v>
      </c>
      <c r="G9" s="277">
        <f>'SO 02 2 Pol'!BC28</f>
        <v>0</v>
      </c>
      <c r="H9" s="277">
        <f>'SO 02 2 Pol'!BD28</f>
        <v>0</v>
      </c>
      <c r="I9" s="278">
        <f>'SO 02 2 Pol'!BE28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418">
        <f>SUM(I15:I18)</f>
        <v>0</v>
      </c>
      <c r="I19" s="419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CB101"/>
  <sheetViews>
    <sheetView showGridLines="0" showZeros="0" view="pageBreakPreview" zoomScaleNormal="100" zoomScaleSheetLayoutView="100" workbookViewId="0">
      <selection activeCell="F21" sqref="F21:F27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02 2 Rek'!H1</f>
        <v>2</v>
      </c>
      <c r="G3" s="223"/>
    </row>
    <row r="4" spans="1:80" ht="13.5" thickBot="1" x14ac:dyDescent="0.25">
      <c r="A4" s="436" t="s">
        <v>69</v>
      </c>
      <c r="B4" s="414"/>
      <c r="C4" s="176" t="s">
        <v>2168</v>
      </c>
      <c r="D4" s="224"/>
      <c r="E4" s="437" t="str">
        <f>'SO 02 2 Rek'!G2</f>
        <v>Zdravotechnika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875</v>
      </c>
      <c r="C7" s="235" t="s">
        <v>2277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2279</v>
      </c>
      <c r="C8" s="246" t="s">
        <v>881</v>
      </c>
      <c r="D8" s="247" t="s">
        <v>164</v>
      </c>
      <c r="E8" s="248">
        <v>8</v>
      </c>
      <c r="F8" s="248"/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7</v>
      </c>
    </row>
    <row r="9" spans="1:80" x14ac:dyDescent="0.2">
      <c r="A9" s="244">
        <v>2</v>
      </c>
      <c r="B9" s="245" t="s">
        <v>2280</v>
      </c>
      <c r="C9" s="246" t="s">
        <v>889</v>
      </c>
      <c r="D9" s="247" t="s">
        <v>164</v>
      </c>
      <c r="E9" s="248">
        <v>18</v>
      </c>
      <c r="F9" s="248"/>
      <c r="G9" s="249">
        <f>E9*F9</f>
        <v>0</v>
      </c>
      <c r="H9" s="250">
        <v>0</v>
      </c>
      <c r="I9" s="251">
        <f>E9*H9</f>
        <v>0</v>
      </c>
      <c r="J9" s="250">
        <v>0</v>
      </c>
      <c r="K9" s="251">
        <f>E9*J9</f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>IF(AZ9=1,G9,0)</f>
        <v>0</v>
      </c>
      <c r="BB9" s="216">
        <f>IF(AZ9=2,G9,0)</f>
        <v>0</v>
      </c>
      <c r="BC9" s="216">
        <f>IF(AZ9=3,G9,0)</f>
        <v>0</v>
      </c>
      <c r="BD9" s="216">
        <f>IF(AZ9=4,G9,0)</f>
        <v>0</v>
      </c>
      <c r="BE9" s="216">
        <f>IF(AZ9=5,G9,0)</f>
        <v>0</v>
      </c>
      <c r="CA9" s="243">
        <v>1</v>
      </c>
      <c r="CB9" s="243">
        <v>7</v>
      </c>
    </row>
    <row r="10" spans="1:80" x14ac:dyDescent="0.2">
      <c r="A10" s="244">
        <v>3</v>
      </c>
      <c r="B10" s="245" t="s">
        <v>2281</v>
      </c>
      <c r="C10" s="246" t="s">
        <v>2282</v>
      </c>
      <c r="D10" s="247" t="s">
        <v>93</v>
      </c>
      <c r="E10" s="248">
        <v>1</v>
      </c>
      <c r="F10" s="248"/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7</v>
      </c>
    </row>
    <row r="11" spans="1:80" x14ac:dyDescent="0.2">
      <c r="A11" s="244">
        <v>4</v>
      </c>
      <c r="B11" s="245" t="s">
        <v>2283</v>
      </c>
      <c r="C11" s="246" t="s">
        <v>899</v>
      </c>
      <c r="D11" s="247" t="s">
        <v>93</v>
      </c>
      <c r="E11" s="248">
        <v>2</v>
      </c>
      <c r="F11" s="248"/>
      <c r="G11" s="249">
        <f>E11*F11</f>
        <v>0</v>
      </c>
      <c r="H11" s="250">
        <v>0</v>
      </c>
      <c r="I11" s="251">
        <f>E11*H11</f>
        <v>0</v>
      </c>
      <c r="J11" s="250">
        <v>0</v>
      </c>
      <c r="K11" s="251">
        <f>E11*J11</f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>IF(AZ11=1,G11,0)</f>
        <v>0</v>
      </c>
      <c r="BB11" s="216">
        <f>IF(AZ11=2,G11,0)</f>
        <v>0</v>
      </c>
      <c r="BC11" s="216">
        <f>IF(AZ11=3,G11,0)</f>
        <v>0</v>
      </c>
      <c r="BD11" s="216">
        <f>IF(AZ11=4,G11,0)</f>
        <v>0</v>
      </c>
      <c r="BE11" s="216">
        <f>IF(AZ11=5,G11,0)</f>
        <v>0</v>
      </c>
      <c r="CA11" s="243">
        <v>1</v>
      </c>
      <c r="CB11" s="243">
        <v>7</v>
      </c>
    </row>
    <row r="12" spans="1:80" x14ac:dyDescent="0.2">
      <c r="A12" s="244">
        <v>5</v>
      </c>
      <c r="B12" s="245" t="s">
        <v>2284</v>
      </c>
      <c r="C12" s="246" t="s">
        <v>910</v>
      </c>
      <c r="D12" s="247" t="s">
        <v>93</v>
      </c>
      <c r="E12" s="248">
        <v>1</v>
      </c>
      <c r="F12" s="248"/>
      <c r="G12" s="249">
        <f>E12*F12</f>
        <v>0</v>
      </c>
      <c r="H12" s="250">
        <v>0</v>
      </c>
      <c r="I12" s="251">
        <f>E12*H12</f>
        <v>0</v>
      </c>
      <c r="J12" s="250">
        <v>0</v>
      </c>
      <c r="K12" s="251">
        <f>E12*J12</f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>IF(AZ12=1,G12,0)</f>
        <v>0</v>
      </c>
      <c r="BB12" s="216">
        <f>IF(AZ12=2,G12,0)</f>
        <v>0</v>
      </c>
      <c r="BC12" s="216">
        <f>IF(AZ12=3,G12,0)</f>
        <v>0</v>
      </c>
      <c r="BD12" s="216">
        <f>IF(AZ12=4,G12,0)</f>
        <v>0</v>
      </c>
      <c r="BE12" s="216">
        <f>IF(AZ12=5,G12,0)</f>
        <v>0</v>
      </c>
      <c r="CA12" s="243">
        <v>1</v>
      </c>
      <c r="CB12" s="243">
        <v>7</v>
      </c>
    </row>
    <row r="13" spans="1:80" x14ac:dyDescent="0.2">
      <c r="A13" s="259"/>
      <c r="B13" s="260" t="s">
        <v>94</v>
      </c>
      <c r="C13" s="261" t="s">
        <v>2278</v>
      </c>
      <c r="D13" s="262"/>
      <c r="E13" s="263"/>
      <c r="F13" s="264"/>
      <c r="G13" s="265">
        <f>SUM(G7:G12)</f>
        <v>0</v>
      </c>
      <c r="H13" s="266"/>
      <c r="I13" s="267">
        <f>SUM(I7:I12)</f>
        <v>0</v>
      </c>
      <c r="J13" s="266"/>
      <c r="K13" s="267">
        <f>SUM(K7:K12)</f>
        <v>0</v>
      </c>
      <c r="O13" s="243">
        <v>4</v>
      </c>
      <c r="BA13" s="268">
        <f>SUM(BA7:BA12)</f>
        <v>0</v>
      </c>
      <c r="BB13" s="268">
        <f>SUM(BB7:BB12)</f>
        <v>0</v>
      </c>
      <c r="BC13" s="268">
        <f>SUM(BC7:BC12)</f>
        <v>0</v>
      </c>
      <c r="BD13" s="268">
        <f>SUM(BD7:BD12)</f>
        <v>0</v>
      </c>
      <c r="BE13" s="268">
        <f>SUM(BE7:BE12)</f>
        <v>0</v>
      </c>
    </row>
    <row r="14" spans="1:80" x14ac:dyDescent="0.2">
      <c r="A14" s="233" t="s">
        <v>90</v>
      </c>
      <c r="B14" s="234" t="s">
        <v>911</v>
      </c>
      <c r="C14" s="235" t="s">
        <v>2285</v>
      </c>
      <c r="D14" s="236"/>
      <c r="E14" s="237"/>
      <c r="F14" s="237"/>
      <c r="G14" s="238"/>
      <c r="H14" s="239"/>
      <c r="I14" s="240"/>
      <c r="J14" s="241"/>
      <c r="K14" s="242"/>
      <c r="O14" s="243">
        <v>1</v>
      </c>
    </row>
    <row r="15" spans="1:80" x14ac:dyDescent="0.2">
      <c r="A15" s="244">
        <v>6</v>
      </c>
      <c r="B15" s="245" t="s">
        <v>2287</v>
      </c>
      <c r="C15" s="246" t="s">
        <v>2288</v>
      </c>
      <c r="D15" s="247" t="s">
        <v>164</v>
      </c>
      <c r="E15" s="248">
        <v>15</v>
      </c>
      <c r="F15" s="248"/>
      <c r="G15" s="249">
        <f>E15*F15</f>
        <v>0</v>
      </c>
      <c r="H15" s="250">
        <v>0</v>
      </c>
      <c r="I15" s="251">
        <f>E15*H15</f>
        <v>0</v>
      </c>
      <c r="J15" s="250">
        <v>0</v>
      </c>
      <c r="K15" s="251">
        <f>E15*J15</f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>IF(AZ15=1,G15,0)</f>
        <v>0</v>
      </c>
      <c r="BB15" s="216">
        <f>IF(AZ15=2,G15,0)</f>
        <v>0</v>
      </c>
      <c r="BC15" s="216">
        <f>IF(AZ15=3,G15,0)</f>
        <v>0</v>
      </c>
      <c r="BD15" s="216">
        <f>IF(AZ15=4,G15,0)</f>
        <v>0</v>
      </c>
      <c r="BE15" s="216">
        <f>IF(AZ15=5,G15,0)</f>
        <v>0</v>
      </c>
      <c r="CA15" s="243">
        <v>1</v>
      </c>
      <c r="CB15" s="243">
        <v>7</v>
      </c>
    </row>
    <row r="16" spans="1:80" x14ac:dyDescent="0.2">
      <c r="A16" s="244">
        <v>7</v>
      </c>
      <c r="B16" s="245" t="s">
        <v>2289</v>
      </c>
      <c r="C16" s="246" t="s">
        <v>2290</v>
      </c>
      <c r="D16" s="247" t="s">
        <v>164</v>
      </c>
      <c r="E16" s="248">
        <v>15</v>
      </c>
      <c r="F16" s="248"/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7</v>
      </c>
    </row>
    <row r="17" spans="1:80" x14ac:dyDescent="0.2">
      <c r="A17" s="244">
        <v>8</v>
      </c>
      <c r="B17" s="245" t="s">
        <v>2291</v>
      </c>
      <c r="C17" s="246" t="s">
        <v>933</v>
      </c>
      <c r="D17" s="247" t="s">
        <v>93</v>
      </c>
      <c r="E17" s="248">
        <v>1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7</v>
      </c>
    </row>
    <row r="18" spans="1:80" x14ac:dyDescent="0.2">
      <c r="A18" s="244">
        <v>9</v>
      </c>
      <c r="B18" s="245" t="s">
        <v>2292</v>
      </c>
      <c r="C18" s="246" t="s">
        <v>939</v>
      </c>
      <c r="D18" s="247" t="s">
        <v>93</v>
      </c>
      <c r="E18" s="248">
        <v>1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7</v>
      </c>
    </row>
    <row r="19" spans="1:80" x14ac:dyDescent="0.2">
      <c r="A19" s="259"/>
      <c r="B19" s="260" t="s">
        <v>94</v>
      </c>
      <c r="C19" s="261" t="s">
        <v>2286</v>
      </c>
      <c r="D19" s="262"/>
      <c r="E19" s="263"/>
      <c r="F19" s="264"/>
      <c r="G19" s="265">
        <f>SUM(G14:G18)</f>
        <v>0</v>
      </c>
      <c r="H19" s="266"/>
      <c r="I19" s="267">
        <f>SUM(I14:I18)</f>
        <v>0</v>
      </c>
      <c r="J19" s="266"/>
      <c r="K19" s="267">
        <f>SUM(K14:K18)</f>
        <v>0</v>
      </c>
      <c r="O19" s="243">
        <v>4</v>
      </c>
      <c r="BA19" s="268">
        <f>SUM(BA14:BA18)</f>
        <v>0</v>
      </c>
      <c r="BB19" s="268">
        <f>SUM(BB14:BB18)</f>
        <v>0</v>
      </c>
      <c r="BC19" s="268">
        <f>SUM(BC14:BC18)</f>
        <v>0</v>
      </c>
      <c r="BD19" s="268">
        <f>SUM(BD14:BD18)</f>
        <v>0</v>
      </c>
      <c r="BE19" s="268">
        <f>SUM(BE14:BE18)</f>
        <v>0</v>
      </c>
    </row>
    <row r="20" spans="1:80" x14ac:dyDescent="0.2">
      <c r="A20" s="233" t="s">
        <v>90</v>
      </c>
      <c r="B20" s="234" t="s">
        <v>971</v>
      </c>
      <c r="C20" s="235" t="s">
        <v>972</v>
      </c>
      <c r="D20" s="236"/>
      <c r="E20" s="237"/>
      <c r="F20" s="237"/>
      <c r="G20" s="238"/>
      <c r="H20" s="239"/>
      <c r="I20" s="240"/>
      <c r="J20" s="241"/>
      <c r="K20" s="242"/>
      <c r="O20" s="243">
        <v>1</v>
      </c>
    </row>
    <row r="21" spans="1:80" x14ac:dyDescent="0.2">
      <c r="A21" s="244">
        <v>10</v>
      </c>
      <c r="B21" s="245" t="s">
        <v>2293</v>
      </c>
      <c r="C21" s="246" t="s">
        <v>2294</v>
      </c>
      <c r="D21" s="247" t="s">
        <v>1835</v>
      </c>
      <c r="E21" s="248">
        <v>1</v>
      </c>
      <c r="F21" s="248"/>
      <c r="G21" s="249">
        <f t="shared" ref="G21:G27" si="0">E21*F21</f>
        <v>0</v>
      </c>
      <c r="H21" s="250">
        <v>0</v>
      </c>
      <c r="I21" s="251">
        <f t="shared" ref="I21:I27" si="1">E21*H21</f>
        <v>0</v>
      </c>
      <c r="J21" s="250">
        <v>0</v>
      </c>
      <c r="K21" s="251">
        <f t="shared" ref="K21:K27" si="2">E21*J21</f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ref="BA21:BA27" si="3">IF(AZ21=1,G21,0)</f>
        <v>0</v>
      </c>
      <c r="BB21" s="216">
        <f t="shared" ref="BB21:BB27" si="4">IF(AZ21=2,G21,0)</f>
        <v>0</v>
      </c>
      <c r="BC21" s="216">
        <f t="shared" ref="BC21:BC27" si="5">IF(AZ21=3,G21,0)</f>
        <v>0</v>
      </c>
      <c r="BD21" s="216">
        <f t="shared" ref="BD21:BD27" si="6">IF(AZ21=4,G21,0)</f>
        <v>0</v>
      </c>
      <c r="BE21" s="216">
        <f t="shared" ref="BE21:BE27" si="7">IF(AZ21=5,G21,0)</f>
        <v>0</v>
      </c>
      <c r="CA21" s="243">
        <v>1</v>
      </c>
      <c r="CB21" s="243">
        <v>7</v>
      </c>
    </row>
    <row r="22" spans="1:80" x14ac:dyDescent="0.2">
      <c r="A22" s="244">
        <v>11</v>
      </c>
      <c r="B22" s="245" t="s">
        <v>2295</v>
      </c>
      <c r="C22" s="246" t="s">
        <v>2296</v>
      </c>
      <c r="D22" s="247" t="s">
        <v>93</v>
      </c>
      <c r="E22" s="248">
        <v>1</v>
      </c>
      <c r="F22" s="248"/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 x14ac:dyDescent="0.2">
      <c r="A23" s="244">
        <v>12</v>
      </c>
      <c r="B23" s="245" t="s">
        <v>2297</v>
      </c>
      <c r="C23" s="246" t="s">
        <v>1007</v>
      </c>
      <c r="D23" s="247" t="s">
        <v>93</v>
      </c>
      <c r="E23" s="248">
        <v>2</v>
      </c>
      <c r="F23" s="248"/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 x14ac:dyDescent="0.2">
      <c r="A24" s="244">
        <v>13</v>
      </c>
      <c r="B24" s="245" t="s">
        <v>2298</v>
      </c>
      <c r="C24" s="246" t="s">
        <v>1009</v>
      </c>
      <c r="D24" s="247" t="s">
        <v>93</v>
      </c>
      <c r="E24" s="248">
        <v>4</v>
      </c>
      <c r="F24" s="248"/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 ht="22.5" x14ac:dyDescent="0.2">
      <c r="A25" s="244">
        <v>14</v>
      </c>
      <c r="B25" s="245" t="s">
        <v>2299</v>
      </c>
      <c r="C25" s="297" t="s">
        <v>2534</v>
      </c>
      <c r="D25" s="247" t="s">
        <v>93</v>
      </c>
      <c r="E25" s="248">
        <v>1</v>
      </c>
      <c r="F25" s="248"/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 x14ac:dyDescent="0.2">
      <c r="A26" s="244">
        <v>15</v>
      </c>
      <c r="B26" s="245" t="s">
        <v>2300</v>
      </c>
      <c r="C26" s="246" t="s">
        <v>2301</v>
      </c>
      <c r="D26" s="247" t="s">
        <v>93</v>
      </c>
      <c r="E26" s="248">
        <v>2</v>
      </c>
      <c r="F26" s="248"/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 x14ac:dyDescent="0.2">
      <c r="A27" s="244">
        <v>16</v>
      </c>
      <c r="B27" s="245" t="s">
        <v>2302</v>
      </c>
      <c r="C27" s="246" t="s">
        <v>2303</v>
      </c>
      <c r="D27" s="247" t="s">
        <v>93</v>
      </c>
      <c r="E27" s="248">
        <v>1</v>
      </c>
      <c r="F27" s="248"/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 x14ac:dyDescent="0.2">
      <c r="A28" s="259"/>
      <c r="B28" s="260" t="s">
        <v>94</v>
      </c>
      <c r="C28" s="261" t="s">
        <v>973</v>
      </c>
      <c r="D28" s="262"/>
      <c r="E28" s="263"/>
      <c r="F28" s="264"/>
      <c r="G28" s="265">
        <f>SUM(G20:G27)</f>
        <v>0</v>
      </c>
      <c r="H28" s="266"/>
      <c r="I28" s="267">
        <f>SUM(I20:I27)</f>
        <v>0</v>
      </c>
      <c r="J28" s="266"/>
      <c r="K28" s="267">
        <f>SUM(K20:K27)</f>
        <v>0</v>
      </c>
      <c r="O28" s="243">
        <v>4</v>
      </c>
      <c r="BA28" s="268">
        <f>SUM(BA20:BA27)</f>
        <v>0</v>
      </c>
      <c r="BB28" s="268">
        <f>SUM(BB20:BB27)</f>
        <v>0</v>
      </c>
      <c r="BC28" s="268">
        <f>SUM(BC20:BC27)</f>
        <v>0</v>
      </c>
      <c r="BD28" s="268">
        <f>SUM(BD20:BD27)</f>
        <v>0</v>
      </c>
      <c r="BE28" s="268">
        <f>SUM(BE20:BE27)</f>
        <v>0</v>
      </c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5:5" x14ac:dyDescent="0.2">
      <c r="E33" s="216"/>
    </row>
    <row r="34" spans="5:5" x14ac:dyDescent="0.2">
      <c r="E34" s="216"/>
    </row>
    <row r="35" spans="5:5" x14ac:dyDescent="0.2">
      <c r="E35" s="216"/>
    </row>
    <row r="36" spans="5:5" x14ac:dyDescent="0.2">
      <c r="E36" s="216"/>
    </row>
    <row r="37" spans="5:5" x14ac:dyDescent="0.2">
      <c r="E37" s="216"/>
    </row>
    <row r="38" spans="5:5" x14ac:dyDescent="0.2">
      <c r="E38" s="216"/>
    </row>
    <row r="39" spans="5:5" x14ac:dyDescent="0.2">
      <c r="E39" s="216"/>
    </row>
    <row r="40" spans="5:5" x14ac:dyDescent="0.2">
      <c r="E40" s="216"/>
    </row>
    <row r="41" spans="5:5" x14ac:dyDescent="0.2">
      <c r="E41" s="216"/>
    </row>
    <row r="42" spans="5:5" x14ac:dyDescent="0.2">
      <c r="E42" s="216"/>
    </row>
    <row r="43" spans="5:5" x14ac:dyDescent="0.2">
      <c r="E43" s="216"/>
    </row>
    <row r="44" spans="5:5" x14ac:dyDescent="0.2">
      <c r="E44" s="216"/>
    </row>
    <row r="45" spans="5:5" x14ac:dyDescent="0.2">
      <c r="E45" s="216"/>
    </row>
    <row r="46" spans="5:5" x14ac:dyDescent="0.2">
      <c r="E46" s="216"/>
    </row>
    <row r="47" spans="5:5" x14ac:dyDescent="0.2">
      <c r="E47" s="216"/>
    </row>
    <row r="48" spans="5:5" x14ac:dyDescent="0.2">
      <c r="E48" s="216"/>
    </row>
    <row r="49" spans="1:7" x14ac:dyDescent="0.2">
      <c r="E49" s="216"/>
    </row>
    <row r="50" spans="1:7" x14ac:dyDescent="0.2">
      <c r="E50" s="216"/>
    </row>
    <row r="51" spans="1:7" x14ac:dyDescent="0.2">
      <c r="E51" s="216"/>
    </row>
    <row r="52" spans="1:7" x14ac:dyDescent="0.2">
      <c r="A52" s="258"/>
      <c r="B52" s="258"/>
      <c r="C52" s="258"/>
      <c r="D52" s="258"/>
      <c r="E52" s="258"/>
      <c r="F52" s="258"/>
      <c r="G52" s="258"/>
    </row>
    <row r="53" spans="1:7" x14ac:dyDescent="0.2">
      <c r="A53" s="258"/>
      <c r="B53" s="258"/>
      <c r="C53" s="258"/>
      <c r="D53" s="258"/>
      <c r="E53" s="258"/>
      <c r="F53" s="258"/>
      <c r="G53" s="258"/>
    </row>
    <row r="54" spans="1:7" x14ac:dyDescent="0.2">
      <c r="A54" s="258"/>
      <c r="B54" s="258"/>
      <c r="C54" s="258"/>
      <c r="D54" s="258"/>
      <c r="E54" s="258"/>
      <c r="F54" s="258"/>
      <c r="G54" s="258"/>
    </row>
    <row r="55" spans="1:7" x14ac:dyDescent="0.2">
      <c r="A55" s="258"/>
      <c r="B55" s="258"/>
      <c r="C55" s="258"/>
      <c r="D55" s="258"/>
      <c r="E55" s="258"/>
      <c r="F55" s="258"/>
      <c r="G55" s="258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A87" s="269"/>
      <c r="B87" s="269"/>
    </row>
    <row r="88" spans="1:7" x14ac:dyDescent="0.2">
      <c r="A88" s="258"/>
      <c r="B88" s="258"/>
      <c r="C88" s="270"/>
      <c r="D88" s="270"/>
      <c r="E88" s="271"/>
      <c r="F88" s="270"/>
      <c r="G88" s="272"/>
    </row>
    <row r="89" spans="1:7" x14ac:dyDescent="0.2">
      <c r="A89" s="273"/>
      <c r="B89" s="273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  <row r="97" spans="1:7" x14ac:dyDescent="0.2">
      <c r="A97" s="258"/>
      <c r="B97" s="258"/>
      <c r="C97" s="258"/>
      <c r="D97" s="258"/>
      <c r="E97" s="274"/>
      <c r="F97" s="258"/>
      <c r="G97" s="258"/>
    </row>
    <row r="98" spans="1:7" x14ac:dyDescent="0.2">
      <c r="A98" s="258"/>
      <c r="B98" s="258"/>
      <c r="C98" s="258"/>
      <c r="D98" s="258"/>
      <c r="E98" s="274"/>
      <c r="F98" s="258"/>
      <c r="G98" s="258"/>
    </row>
    <row r="99" spans="1:7" x14ac:dyDescent="0.2">
      <c r="A99" s="258"/>
      <c r="B99" s="258"/>
      <c r="C99" s="258"/>
      <c r="D99" s="258"/>
      <c r="E99" s="274"/>
      <c r="F99" s="258"/>
      <c r="G99" s="258"/>
    </row>
    <row r="100" spans="1:7" x14ac:dyDescent="0.2">
      <c r="A100" s="258"/>
      <c r="B100" s="258"/>
      <c r="C100" s="258"/>
      <c r="D100" s="258"/>
      <c r="E100" s="274"/>
      <c r="F100" s="258"/>
      <c r="G100" s="258"/>
    </row>
    <row r="101" spans="1:7" x14ac:dyDescent="0.2">
      <c r="A101" s="258"/>
      <c r="B101" s="258"/>
      <c r="C101" s="258"/>
      <c r="D101" s="258"/>
      <c r="E101" s="274"/>
      <c r="F101" s="258"/>
      <c r="G101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2304</v>
      </c>
      <c r="B5" s="94"/>
      <c r="C5" s="95" t="s">
        <v>2305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03  Rek'!E9</f>
        <v>0</v>
      </c>
      <c r="D15" s="133" t="str">
        <f>'SO 03  Rek'!A14</f>
        <v>Zařízení staveniště</v>
      </c>
      <c r="E15" s="134"/>
      <c r="F15" s="135"/>
      <c r="G15" s="132">
        <f>'SO 03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03  Rek'!F9</f>
        <v>0</v>
      </c>
      <c r="D16" s="85" t="str">
        <f>'SO 03  Rek'!A15</f>
        <v>Provoz investora</v>
      </c>
      <c r="E16" s="136"/>
      <c r="F16" s="137"/>
      <c r="G16" s="132">
        <f>'SO 03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03  Rek'!H9</f>
        <v>0</v>
      </c>
      <c r="D17" s="85" t="str">
        <f>'SO 03  Rek'!A16</f>
        <v>Kompletační činnost (IČD)</v>
      </c>
      <c r="E17" s="136"/>
      <c r="F17" s="137"/>
      <c r="G17" s="132">
        <f>'SO 03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03  Rek'!G9</f>
        <v>0</v>
      </c>
      <c r="D18" s="85" t="str">
        <f>'SO 03  Rek'!A17</f>
        <v>Rezerva rozpočtu</v>
      </c>
      <c r="E18" s="136"/>
      <c r="F18" s="137"/>
      <c r="G18" s="132">
        <f>'SO 03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03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03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88"/>
  <sheetViews>
    <sheetView view="pageBreakPreview" zoomScale="60" zoomScaleNormal="100" workbookViewId="0">
      <selection activeCell="F37" sqref="F3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9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91</v>
      </c>
      <c r="I1" s="175"/>
    </row>
    <row r="2" spans="1:9" ht="13.5" thickBot="1" x14ac:dyDescent="0.25">
      <c r="A2" s="413" t="s">
        <v>69</v>
      </c>
      <c r="B2" s="414"/>
      <c r="C2" s="176" t="s">
        <v>100</v>
      </c>
      <c r="D2" s="177"/>
      <c r="E2" s="178"/>
      <c r="F2" s="177"/>
      <c r="G2" s="415" t="s">
        <v>101</v>
      </c>
      <c r="H2" s="416"/>
      <c r="I2" s="417"/>
    </row>
    <row r="3" spans="1:9" ht="13.5" thickTop="1" x14ac:dyDescent="0.2">
      <c r="F3" s="111"/>
    </row>
    <row r="4" spans="1:9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9" ht="13.5" thickBot="1" x14ac:dyDescent="0.25"/>
    <row r="6" spans="1:9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9" s="111" customFormat="1" x14ac:dyDescent="0.2">
      <c r="A7" s="275" t="str">
        <f>'SO 01 1 Pol'!B7</f>
        <v>1</v>
      </c>
      <c r="B7" s="50" t="str">
        <f>'SO 01 1 Pol'!C7</f>
        <v>Zemní práce</v>
      </c>
      <c r="D7" s="188"/>
      <c r="E7" s="276">
        <f>'SO 01 1 Pol'!BA41</f>
        <v>0</v>
      </c>
      <c r="F7" s="277">
        <f>'SO 01 1 Pol'!BB41</f>
        <v>0</v>
      </c>
      <c r="G7" s="277">
        <f>'SO 01 1 Pol'!BC41</f>
        <v>0</v>
      </c>
      <c r="H7" s="277">
        <f>'SO 01 1 Pol'!BD41</f>
        <v>0</v>
      </c>
      <c r="I7" s="278">
        <f>'SO 01 1 Pol'!BE41</f>
        <v>0</v>
      </c>
    </row>
    <row r="8" spans="1:9" s="111" customFormat="1" x14ac:dyDescent="0.2">
      <c r="A8" s="275" t="str">
        <f>'SO 01 1 Pol'!B42</f>
        <v>11</v>
      </c>
      <c r="B8" s="50" t="str">
        <f>'SO 01 1 Pol'!C42</f>
        <v>Přípravné a přidružené práce</v>
      </c>
      <c r="D8" s="188"/>
      <c r="E8" s="276">
        <f>'SO 01 1 Pol'!BA49</f>
        <v>0</v>
      </c>
      <c r="F8" s="277">
        <f>'SO 01 1 Pol'!BB49</f>
        <v>0</v>
      </c>
      <c r="G8" s="277">
        <f>'SO 01 1 Pol'!BC49</f>
        <v>0</v>
      </c>
      <c r="H8" s="277">
        <f>'SO 01 1 Pol'!BD49</f>
        <v>0</v>
      </c>
      <c r="I8" s="278">
        <f>'SO 01 1 Pol'!BE49</f>
        <v>0</v>
      </c>
    </row>
    <row r="9" spans="1:9" s="111" customFormat="1" x14ac:dyDescent="0.2">
      <c r="A9" s="275" t="str">
        <f>'SO 01 1 Pol'!B50</f>
        <v>2</v>
      </c>
      <c r="B9" s="50" t="str">
        <f>'SO 01 1 Pol'!C50</f>
        <v>Základy a zvláštní zakládání</v>
      </c>
      <c r="D9" s="188"/>
      <c r="E9" s="276">
        <f>'SO 01 1 Pol'!BA94</f>
        <v>0</v>
      </c>
      <c r="F9" s="277">
        <f>'SO 01 1 Pol'!BB94</f>
        <v>0</v>
      </c>
      <c r="G9" s="277">
        <f>'SO 01 1 Pol'!BC94</f>
        <v>0</v>
      </c>
      <c r="H9" s="277">
        <f>'SO 01 1 Pol'!BD94</f>
        <v>0</v>
      </c>
      <c r="I9" s="278">
        <f>'SO 01 1 Pol'!BE94</f>
        <v>0</v>
      </c>
    </row>
    <row r="10" spans="1:9" s="111" customFormat="1" x14ac:dyDescent="0.2">
      <c r="A10" s="275" t="str">
        <f>'SO 01 1 Pol'!B95</f>
        <v>3</v>
      </c>
      <c r="B10" s="50" t="str">
        <f>'SO 01 1 Pol'!C95</f>
        <v>Svislé a kompletní konstrukce</v>
      </c>
      <c r="D10" s="188"/>
      <c r="E10" s="276">
        <f>'SO 01 1 Pol'!BA118</f>
        <v>0</v>
      </c>
      <c r="F10" s="277">
        <f>'SO 01 1 Pol'!BB118</f>
        <v>0</v>
      </c>
      <c r="G10" s="277">
        <f>'SO 01 1 Pol'!BC118</f>
        <v>0</v>
      </c>
      <c r="H10" s="277">
        <f>'SO 01 1 Pol'!BD118</f>
        <v>0</v>
      </c>
      <c r="I10" s="278">
        <f>'SO 01 1 Pol'!BE118</f>
        <v>0</v>
      </c>
    </row>
    <row r="11" spans="1:9" s="111" customFormat="1" x14ac:dyDescent="0.2">
      <c r="A11" s="275" t="str">
        <f>'SO 01 1 Pol'!B119</f>
        <v>4</v>
      </c>
      <c r="B11" s="50" t="str">
        <f>'SO 01 1 Pol'!C119</f>
        <v>Vodorovné konstrukce</v>
      </c>
      <c r="D11" s="188"/>
      <c r="E11" s="276">
        <f>'SO 01 1 Pol'!BA122</f>
        <v>0</v>
      </c>
      <c r="F11" s="277">
        <f>'SO 01 1 Pol'!BB122</f>
        <v>0</v>
      </c>
      <c r="G11" s="277">
        <f>'SO 01 1 Pol'!BC122</f>
        <v>0</v>
      </c>
      <c r="H11" s="277">
        <f>'SO 01 1 Pol'!BD122</f>
        <v>0</v>
      </c>
      <c r="I11" s="278">
        <f>'SO 01 1 Pol'!BE122</f>
        <v>0</v>
      </c>
    </row>
    <row r="12" spans="1:9" s="111" customFormat="1" x14ac:dyDescent="0.2">
      <c r="A12" s="275" t="str">
        <f>'SO 01 1 Pol'!B123</f>
        <v>9</v>
      </c>
      <c r="B12" s="50" t="str">
        <f>'SO 01 1 Pol'!C123</f>
        <v>Ostatní konstrukce, bourání</v>
      </c>
      <c r="D12" s="188"/>
      <c r="E12" s="276">
        <f>'SO 01 1 Pol'!BA127</f>
        <v>0</v>
      </c>
      <c r="F12" s="277">
        <f>'SO 01 1 Pol'!BB127</f>
        <v>0</v>
      </c>
      <c r="G12" s="277">
        <f>'SO 01 1 Pol'!BC127</f>
        <v>0</v>
      </c>
      <c r="H12" s="277">
        <f>'SO 01 1 Pol'!BD127</f>
        <v>0</v>
      </c>
      <c r="I12" s="278">
        <f>'SO 01 1 Pol'!BE127</f>
        <v>0</v>
      </c>
    </row>
    <row r="13" spans="1:9" s="111" customFormat="1" x14ac:dyDescent="0.2">
      <c r="A13" s="275" t="str">
        <f>'SO 01 1 Pol'!B128</f>
        <v>95</v>
      </c>
      <c r="B13" s="50" t="str">
        <f>'SO 01 1 Pol'!C128</f>
        <v>Dokončovací konstrukce na pozemních stavbách</v>
      </c>
      <c r="D13" s="188"/>
      <c r="E13" s="276">
        <f>'SO 01 1 Pol'!BA151</f>
        <v>0</v>
      </c>
      <c r="F13" s="277">
        <f>'SO 01 1 Pol'!BB151</f>
        <v>0</v>
      </c>
      <c r="G13" s="277">
        <f>'SO 01 1 Pol'!BC151</f>
        <v>0</v>
      </c>
      <c r="H13" s="277">
        <f>'SO 01 1 Pol'!BD151</f>
        <v>0</v>
      </c>
      <c r="I13" s="278">
        <f>'SO 01 1 Pol'!BE151</f>
        <v>0</v>
      </c>
    </row>
    <row r="14" spans="1:9" s="111" customFormat="1" x14ac:dyDescent="0.2">
      <c r="A14" s="275" t="str">
        <f>'SO 01 1 Pol'!B152</f>
        <v>99</v>
      </c>
      <c r="B14" s="50" t="str">
        <f>'SO 01 1 Pol'!C152</f>
        <v>Staveništní přesun hmot</v>
      </c>
      <c r="D14" s="188"/>
      <c r="E14" s="276">
        <f>'SO 01 1 Pol'!BA154</f>
        <v>0</v>
      </c>
      <c r="F14" s="277">
        <f>'SO 01 1 Pol'!BB154</f>
        <v>0</v>
      </c>
      <c r="G14" s="277">
        <f>'SO 01 1 Pol'!BC154</f>
        <v>0</v>
      </c>
      <c r="H14" s="277">
        <f>'SO 01 1 Pol'!BD154</f>
        <v>0</v>
      </c>
      <c r="I14" s="278">
        <f>'SO 01 1 Pol'!BE154</f>
        <v>0</v>
      </c>
    </row>
    <row r="15" spans="1:9" s="111" customFormat="1" x14ac:dyDescent="0.2">
      <c r="A15" s="275" t="str">
        <f>'SO 01 1 Pol'!B155</f>
        <v>711</v>
      </c>
      <c r="B15" s="50" t="str">
        <f>'SO 01 1 Pol'!C155</f>
        <v>Izolace proti vodě</v>
      </c>
      <c r="D15" s="188"/>
      <c r="E15" s="276">
        <f>'SO 01 1 Pol'!BA181</f>
        <v>0</v>
      </c>
      <c r="F15" s="277">
        <f>'SO 01 1 Pol'!BB181</f>
        <v>0</v>
      </c>
      <c r="G15" s="277">
        <f>'SO 01 1 Pol'!BC181</f>
        <v>0</v>
      </c>
      <c r="H15" s="277">
        <f>'SO 01 1 Pol'!BD181</f>
        <v>0</v>
      </c>
      <c r="I15" s="278">
        <f>'SO 01 1 Pol'!BE181</f>
        <v>0</v>
      </c>
    </row>
    <row r="16" spans="1:9" s="111" customFormat="1" x14ac:dyDescent="0.2">
      <c r="A16" s="275" t="str">
        <f>'SO 01 1 Pol'!B182</f>
        <v>713</v>
      </c>
      <c r="B16" s="50" t="str">
        <f>'SO 01 1 Pol'!C182</f>
        <v>Izolace tepelné</v>
      </c>
      <c r="D16" s="188"/>
      <c r="E16" s="276">
        <f>'SO 01 1 Pol'!BA184</f>
        <v>0</v>
      </c>
      <c r="F16" s="277">
        <f>'SO 01 1 Pol'!BB184</f>
        <v>0</v>
      </c>
      <c r="G16" s="277">
        <f>'SO 01 1 Pol'!BC184</f>
        <v>0</v>
      </c>
      <c r="H16" s="277">
        <f>'SO 01 1 Pol'!BD184</f>
        <v>0</v>
      </c>
      <c r="I16" s="278">
        <f>'SO 01 1 Pol'!BE184</f>
        <v>0</v>
      </c>
    </row>
    <row r="17" spans="1:57" s="111" customFormat="1" x14ac:dyDescent="0.2">
      <c r="A17" s="275" t="str">
        <f>'SO 01 1 Pol'!B185</f>
        <v>762</v>
      </c>
      <c r="B17" s="50" t="str">
        <f>'SO 01 1 Pol'!C185</f>
        <v>Konstrukce tesařské, insekticidně a fungicidně ošetřené bezbarvými prostředky</v>
      </c>
      <c r="D17" s="188"/>
      <c r="E17" s="276">
        <f>'SO 01 1 Pol'!BA228</f>
        <v>0</v>
      </c>
      <c r="F17" s="277">
        <f>'SO 01 1 Pol'!BB228</f>
        <v>0</v>
      </c>
      <c r="G17" s="277">
        <f>'SO 01 1 Pol'!BC228</f>
        <v>0</v>
      </c>
      <c r="H17" s="277">
        <f>'SO 01 1 Pol'!BD228</f>
        <v>0</v>
      </c>
      <c r="I17" s="278">
        <f>'SO 01 1 Pol'!BE228</f>
        <v>0</v>
      </c>
    </row>
    <row r="18" spans="1:57" s="111" customFormat="1" x14ac:dyDescent="0.2">
      <c r="A18" s="275" t="str">
        <f>'SO 01 1 Pol'!B229</f>
        <v>764</v>
      </c>
      <c r="B18" s="50" t="str">
        <f>'SO 01 1 Pol'!C229</f>
        <v>Konstrukce klempířské</v>
      </c>
      <c r="D18" s="188"/>
      <c r="E18" s="276">
        <f>'SO 01 1 Pol'!BA250</f>
        <v>0</v>
      </c>
      <c r="F18" s="277">
        <f>'SO 01 1 Pol'!BB250</f>
        <v>0</v>
      </c>
      <c r="G18" s="277">
        <f>'SO 01 1 Pol'!BC250</f>
        <v>0</v>
      </c>
      <c r="H18" s="277">
        <f>'SO 01 1 Pol'!BD250</f>
        <v>0</v>
      </c>
      <c r="I18" s="278">
        <f>'SO 01 1 Pol'!BE250</f>
        <v>0</v>
      </c>
    </row>
    <row r="19" spans="1:57" s="111" customFormat="1" x14ac:dyDescent="0.2">
      <c r="A19" s="275" t="str">
        <f>'SO 01 1 Pol'!B251</f>
        <v>766-1</v>
      </c>
      <c r="B19" s="50" t="str">
        <f>'SO 01 1 Pol'!C251</f>
        <v>Konstukce truhlářské - okna, včetně vnitřních parapetů</v>
      </c>
      <c r="D19" s="188"/>
      <c r="E19" s="276">
        <f>'SO 01 1 Pol'!BA262</f>
        <v>0</v>
      </c>
      <c r="F19" s="277">
        <f>'SO 01 1 Pol'!BB262</f>
        <v>0</v>
      </c>
      <c r="G19" s="277">
        <f>'SO 01 1 Pol'!BC262</f>
        <v>0</v>
      </c>
      <c r="H19" s="277">
        <f>'SO 01 1 Pol'!BD262</f>
        <v>0</v>
      </c>
      <c r="I19" s="278">
        <f>'SO 01 1 Pol'!BE262</f>
        <v>0</v>
      </c>
    </row>
    <row r="20" spans="1:57" s="111" customFormat="1" x14ac:dyDescent="0.2">
      <c r="A20" s="275" t="str">
        <f>'SO 01 1 Pol'!B263</f>
        <v>766-2</v>
      </c>
      <c r="B20" s="50" t="str">
        <f>'SO 01 1 Pol'!C263</f>
        <v xml:space="preserve">Konstrukce truhlářské - dveře - včetně polychromie povrchů dle části D.10 tohoto projektu, ozn. V.1-V9. - výtvarný motiv - barevný monochrom </v>
      </c>
      <c r="D20" s="188"/>
      <c r="E20" s="276">
        <f>'SO 01 1 Pol'!BA324</f>
        <v>0</v>
      </c>
      <c r="F20" s="277">
        <f>'SO 01 1 Pol'!BB324</f>
        <v>0</v>
      </c>
      <c r="G20" s="277">
        <f>'SO 01 1 Pol'!BC324</f>
        <v>0</v>
      </c>
      <c r="H20" s="277">
        <f>'SO 01 1 Pol'!BD324</f>
        <v>0</v>
      </c>
      <c r="I20" s="278">
        <f>'SO 01 1 Pol'!BE324</f>
        <v>0</v>
      </c>
    </row>
    <row r="21" spans="1:57" s="111" customFormat="1" x14ac:dyDescent="0.2">
      <c r="A21" s="275" t="str">
        <f>'SO 01 1 Pol'!B325</f>
        <v>766-6</v>
      </c>
      <c r="B21" s="50" t="str">
        <f>'SO 01 1 Pol'!C325</f>
        <v xml:space="preserve">Truhlářské prvky - včetně polychromie povrchů dle části D.10 tohoto projektu, ozn. V.1-V9. - výtvarný motiv - barevný monochrom </v>
      </c>
      <c r="D21" s="188"/>
      <c r="E21" s="276">
        <f>'SO 01 1 Pol'!BA352</f>
        <v>0</v>
      </c>
      <c r="F21" s="277">
        <f>'SO 01 1 Pol'!BB352</f>
        <v>0</v>
      </c>
      <c r="G21" s="277">
        <f>'SO 01 1 Pol'!BC352</f>
        <v>0</v>
      </c>
      <c r="H21" s="277">
        <f>'SO 01 1 Pol'!BD352</f>
        <v>0</v>
      </c>
      <c r="I21" s="278">
        <f>'SO 01 1 Pol'!BE352</f>
        <v>0</v>
      </c>
    </row>
    <row r="22" spans="1:57" s="111" customFormat="1" x14ac:dyDescent="0.2">
      <c r="A22" s="275" t="str">
        <f>'SO 01 1 Pol'!B353</f>
        <v>767</v>
      </c>
      <c r="B22" s="50" t="str">
        <f>'SO 01 1 Pol'!C353</f>
        <v>Konstrukce zámečnické</v>
      </c>
      <c r="D22" s="188"/>
      <c r="E22" s="276">
        <f>'SO 01 1 Pol'!BA384</f>
        <v>0</v>
      </c>
      <c r="F22" s="277">
        <f>'SO 01 1 Pol'!BB384</f>
        <v>0</v>
      </c>
      <c r="G22" s="277">
        <f>'SO 01 1 Pol'!BC384</f>
        <v>0</v>
      </c>
      <c r="H22" s="277">
        <f>'SO 01 1 Pol'!BD384</f>
        <v>0</v>
      </c>
      <c r="I22" s="278">
        <f>'SO 01 1 Pol'!BE384</f>
        <v>0</v>
      </c>
    </row>
    <row r="23" spans="1:57" s="111" customFormat="1" x14ac:dyDescent="0.2">
      <c r="A23" s="275" t="str">
        <f>'SO 01 1 Pol'!B385</f>
        <v>767-1</v>
      </c>
      <c r="B23" s="50" t="str">
        <f>'SO 01 1 Pol'!C385</f>
        <v>Fasáda - prosklení</v>
      </c>
      <c r="D23" s="188"/>
      <c r="E23" s="276">
        <f>'SO 01 1 Pol'!BA392</f>
        <v>0</v>
      </c>
      <c r="F23" s="277">
        <f>'SO 01 1 Pol'!BB392</f>
        <v>0</v>
      </c>
      <c r="G23" s="277">
        <f>'SO 01 1 Pol'!BC392</f>
        <v>0</v>
      </c>
      <c r="H23" s="277">
        <f>'SO 01 1 Pol'!BD392</f>
        <v>0</v>
      </c>
      <c r="I23" s="278">
        <f>'SO 01 1 Pol'!BE392</f>
        <v>0</v>
      </c>
    </row>
    <row r="24" spans="1:57" s="111" customFormat="1" x14ac:dyDescent="0.2">
      <c r="A24" s="275" t="str">
        <f>'SO 01 1 Pol'!B393</f>
        <v>790</v>
      </c>
      <c r="B24" s="50" t="str">
        <f>'SO 01 1 Pol'!C393</f>
        <v xml:space="preserve">Skladby konstrukcí, včetně polychromie povrchů dle části D.10 tohoto projektu, ozn. V.1-V9. - výtvarný motiv - barevný monochrom </v>
      </c>
      <c r="D24" s="188"/>
      <c r="E24" s="276">
        <f>'SO 01 1 Pol'!BA565</f>
        <v>0</v>
      </c>
      <c r="F24" s="277">
        <f>'SO 01 1 Pol'!BB565</f>
        <v>0</v>
      </c>
      <c r="G24" s="277">
        <f>'SO 01 1 Pol'!BC565</f>
        <v>0</v>
      </c>
      <c r="H24" s="277">
        <f>'SO 01 1 Pol'!BD565</f>
        <v>0</v>
      </c>
      <c r="I24" s="278">
        <f>'SO 01 1 Pol'!BE565</f>
        <v>0</v>
      </c>
    </row>
    <row r="25" spans="1:57" s="111" customFormat="1" x14ac:dyDescent="0.2">
      <c r="A25" s="275" t="str">
        <f>'SO 01 1 Pol'!B566</f>
        <v>798</v>
      </c>
      <c r="B25" s="50" t="str">
        <f>'SO 01 1 Pol'!C566</f>
        <v>část D.10 tohoto projektu - Informační a orientační systém ozn I.1. - I.6. , atyp dle autorského návrhu</v>
      </c>
      <c r="D25" s="188"/>
      <c r="E25" s="276">
        <f>'SO 01 1 Pol'!BA575</f>
        <v>0</v>
      </c>
      <c r="F25" s="277">
        <f>'SO 01 1 Pol'!BB575</f>
        <v>0</v>
      </c>
      <c r="G25" s="277">
        <f>'SO 01 1 Pol'!BC575</f>
        <v>0</v>
      </c>
      <c r="H25" s="277">
        <f>'SO 01 1 Pol'!BD575</f>
        <v>0</v>
      </c>
      <c r="I25" s="278">
        <f>'SO 01 1 Pol'!BE575</f>
        <v>0</v>
      </c>
    </row>
    <row r="26" spans="1:57" s="111" customFormat="1" x14ac:dyDescent="0.2">
      <c r="A26" s="275" t="str">
        <f>'SO 01 1 Pol'!B576</f>
        <v>799</v>
      </c>
      <c r="B26" s="50" t="str">
        <f>'SO 01 1 Pol'!C576</f>
        <v xml:space="preserve">Ostatní - včetně polychromie povrchů dle části D.10 tohoto projektu, ozn. V.1-V9. - výtvarný motiv - barevný monochrom </v>
      </c>
      <c r="D26" s="188"/>
      <c r="E26" s="276">
        <f>'SO 01 1 Pol'!BA649</f>
        <v>0</v>
      </c>
      <c r="F26" s="277">
        <f>'SO 01 1 Pol'!G649</f>
        <v>0</v>
      </c>
      <c r="G26" s="277">
        <f>'SO 01 1 Pol'!BC649</f>
        <v>0</v>
      </c>
      <c r="H26" s="277">
        <f>'SO 01 1 Pol'!BD649</f>
        <v>0</v>
      </c>
      <c r="I26" s="278">
        <f>'SO 01 1 Pol'!BE649</f>
        <v>0</v>
      </c>
    </row>
    <row r="27" spans="1:57" s="111" customFormat="1" ht="13.5" thickBot="1" x14ac:dyDescent="0.25">
      <c r="A27" s="275" t="str">
        <f>'SO 01 1 Pol'!B650</f>
        <v>D96</v>
      </c>
      <c r="B27" s="50" t="str">
        <f>'SO 01 1 Pol'!C650</f>
        <v>Přesuny suti a vybouraných hmot</v>
      </c>
      <c r="D27" s="188"/>
      <c r="E27" s="276">
        <f>'SO 01 1 Pol'!BA657</f>
        <v>0</v>
      </c>
      <c r="F27" s="277">
        <f>'SO 01 1 Pol'!BB657</f>
        <v>0</v>
      </c>
      <c r="G27" s="277">
        <f>'SO 01 1 Pol'!BC657</f>
        <v>0</v>
      </c>
      <c r="H27" s="277">
        <f>'SO 01 1 Pol'!BD657</f>
        <v>0</v>
      </c>
      <c r="I27" s="278">
        <f>'SO 01 1 Pol'!BE657</f>
        <v>0</v>
      </c>
    </row>
    <row r="28" spans="1:57" s="6" customFormat="1" ht="13.5" thickBot="1" x14ac:dyDescent="0.25">
      <c r="A28" s="189"/>
      <c r="B28" s="190" t="s">
        <v>72</v>
      </c>
      <c r="C28" s="190"/>
      <c r="D28" s="191"/>
      <c r="E28" s="192">
        <f>SUM(E7:E27)</f>
        <v>0</v>
      </c>
      <c r="F28" s="193">
        <f>SUM(F7:F27)</f>
        <v>0</v>
      </c>
      <c r="G28" s="193">
        <f>SUM(G7:G27)</f>
        <v>0</v>
      </c>
      <c r="H28" s="193">
        <f>SUM(H7:H27)</f>
        <v>0</v>
      </c>
      <c r="I28" s="194">
        <f>SUM(I7:I27)</f>
        <v>0</v>
      </c>
    </row>
    <row r="29" spans="1:57" x14ac:dyDescent="0.2">
      <c r="A29" s="111"/>
      <c r="B29" s="111"/>
      <c r="C29" s="111"/>
      <c r="D29" s="111"/>
      <c r="E29" s="111"/>
      <c r="F29" s="111"/>
      <c r="G29" s="111"/>
      <c r="H29" s="111"/>
      <c r="I29" s="111"/>
    </row>
    <row r="30" spans="1:57" ht="19.5" customHeight="1" x14ac:dyDescent="0.25">
      <c r="A30" s="180" t="s">
        <v>73</v>
      </c>
      <c r="B30" s="180"/>
      <c r="C30" s="180"/>
      <c r="D30" s="180"/>
      <c r="E30" s="180"/>
      <c r="F30" s="180"/>
      <c r="G30" s="195"/>
      <c r="H30" s="180"/>
      <c r="I30" s="180"/>
      <c r="BA30" s="117"/>
      <c r="BB30" s="117"/>
      <c r="BC30" s="117"/>
      <c r="BD30" s="117"/>
      <c r="BE30" s="117"/>
    </row>
    <row r="31" spans="1:57" ht="13.5" thickBot="1" x14ac:dyDescent="0.25"/>
    <row r="32" spans="1:57" x14ac:dyDescent="0.2">
      <c r="A32" s="146" t="s">
        <v>74</v>
      </c>
      <c r="B32" s="147"/>
      <c r="C32" s="147"/>
      <c r="D32" s="196"/>
      <c r="E32" s="197" t="s">
        <v>75</v>
      </c>
      <c r="F32" s="198" t="s">
        <v>7</v>
      </c>
      <c r="G32" s="199" t="s">
        <v>76</v>
      </c>
      <c r="H32" s="200"/>
      <c r="I32" s="201" t="s">
        <v>75</v>
      </c>
    </row>
    <row r="33" spans="1:53" x14ac:dyDescent="0.2">
      <c r="A33" s="140" t="s">
        <v>869</v>
      </c>
      <c r="B33" s="131"/>
      <c r="C33" s="131"/>
      <c r="D33" s="202"/>
      <c r="E33" s="203">
        <v>0</v>
      </c>
      <c r="F33" s="204">
        <v>0</v>
      </c>
      <c r="G33" s="205">
        <v>0</v>
      </c>
      <c r="H33" s="206"/>
      <c r="I33" s="207">
        <f>E33+F33*G33/100</f>
        <v>0</v>
      </c>
      <c r="BA33" s="1">
        <v>1</v>
      </c>
    </row>
    <row r="34" spans="1:53" x14ac:dyDescent="0.2">
      <c r="A34" s="140" t="s">
        <v>870</v>
      </c>
      <c r="B34" s="131"/>
      <c r="C34" s="131"/>
      <c r="D34" s="202"/>
      <c r="E34" s="203">
        <v>0</v>
      </c>
      <c r="F34" s="204">
        <v>0</v>
      </c>
      <c r="G34" s="205">
        <v>0</v>
      </c>
      <c r="H34" s="206"/>
      <c r="I34" s="207">
        <f>E34+F34*G34/100</f>
        <v>0</v>
      </c>
      <c r="BA34" s="1">
        <v>1</v>
      </c>
    </row>
    <row r="35" spans="1:53" x14ac:dyDescent="0.2">
      <c r="A35" s="140" t="s">
        <v>871</v>
      </c>
      <c r="B35" s="131"/>
      <c r="C35" s="131"/>
      <c r="D35" s="202"/>
      <c r="E35" s="203">
        <v>0</v>
      </c>
      <c r="F35" s="204">
        <v>0</v>
      </c>
      <c r="G35" s="205">
        <v>0</v>
      </c>
      <c r="H35" s="206"/>
      <c r="I35" s="207">
        <f>E35+F35*G35/100</f>
        <v>0</v>
      </c>
      <c r="BA35" s="1">
        <v>2</v>
      </c>
    </row>
    <row r="36" spans="1:53" x14ac:dyDescent="0.2">
      <c r="A36" s="140" t="s">
        <v>872</v>
      </c>
      <c r="B36" s="131"/>
      <c r="C36" s="131"/>
      <c r="D36" s="202"/>
      <c r="E36" s="203">
        <v>0</v>
      </c>
      <c r="F36" s="204">
        <v>0</v>
      </c>
      <c r="G36" s="205">
        <v>0</v>
      </c>
      <c r="H36" s="206"/>
      <c r="I36" s="207">
        <f>E36+F36*G36/100</f>
        <v>0</v>
      </c>
      <c r="BA36" s="1">
        <v>2</v>
      </c>
    </row>
    <row r="37" spans="1:53" ht="13.5" thickBot="1" x14ac:dyDescent="0.25">
      <c r="A37" s="208"/>
      <c r="B37" s="209" t="s">
        <v>77</v>
      </c>
      <c r="C37" s="210"/>
      <c r="D37" s="211"/>
      <c r="E37" s="212"/>
      <c r="F37" s="213"/>
      <c r="G37" s="213"/>
      <c r="H37" s="418">
        <f>SUM(I33:I36)</f>
        <v>0</v>
      </c>
      <c r="I37" s="419"/>
    </row>
    <row r="39" spans="1:53" x14ac:dyDescent="0.2">
      <c r="B39" s="6"/>
      <c r="F39" s="214"/>
      <c r="G39" s="215"/>
      <c r="H39" s="215"/>
      <c r="I39" s="34"/>
    </row>
    <row r="40" spans="1:53" x14ac:dyDescent="0.2">
      <c r="F40" s="214"/>
      <c r="G40" s="215"/>
      <c r="H40" s="215"/>
      <c r="I40" s="34"/>
    </row>
    <row r="41" spans="1:53" x14ac:dyDescent="0.2">
      <c r="F41" s="214"/>
      <c r="G41" s="215"/>
      <c r="H41" s="215"/>
      <c r="I41" s="34"/>
    </row>
    <row r="42" spans="1:53" x14ac:dyDescent="0.2">
      <c r="F42" s="214"/>
      <c r="G42" s="215"/>
      <c r="H42" s="215"/>
      <c r="I42" s="34"/>
    </row>
    <row r="43" spans="1:53" x14ac:dyDescent="0.2">
      <c r="F43" s="214"/>
      <c r="G43" s="215"/>
      <c r="H43" s="215"/>
      <c r="I43" s="34"/>
    </row>
    <row r="44" spans="1:53" x14ac:dyDescent="0.2">
      <c r="F44" s="214"/>
      <c r="G44" s="215"/>
      <c r="H44" s="215"/>
      <c r="I44" s="34"/>
    </row>
    <row r="45" spans="1:53" x14ac:dyDescent="0.2">
      <c r="F45" s="214"/>
      <c r="G45" s="215"/>
      <c r="H45" s="215"/>
      <c r="I45" s="34"/>
    </row>
    <row r="46" spans="1:53" x14ac:dyDescent="0.2">
      <c r="F46" s="214"/>
      <c r="G46" s="215"/>
      <c r="H46" s="215"/>
      <c r="I46" s="34"/>
    </row>
    <row r="47" spans="1:53" x14ac:dyDescent="0.2">
      <c r="F47" s="214"/>
      <c r="G47" s="215"/>
      <c r="H47" s="215"/>
      <c r="I47" s="34"/>
    </row>
    <row r="48" spans="1:53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  <row r="75" spans="6:9" x14ac:dyDescent="0.2">
      <c r="F75" s="214"/>
      <c r="G75" s="215"/>
      <c r="H75" s="215"/>
      <c r="I75" s="34"/>
    </row>
    <row r="76" spans="6:9" x14ac:dyDescent="0.2">
      <c r="F76" s="214"/>
      <c r="G76" s="215"/>
      <c r="H76" s="215"/>
      <c r="I76" s="34"/>
    </row>
    <row r="77" spans="6:9" x14ac:dyDescent="0.2">
      <c r="F77" s="214"/>
      <c r="G77" s="215"/>
      <c r="H77" s="215"/>
      <c r="I77" s="34"/>
    </row>
    <row r="78" spans="6:9" x14ac:dyDescent="0.2">
      <c r="F78" s="214"/>
      <c r="G78" s="215"/>
      <c r="H78" s="215"/>
      <c r="I78" s="34"/>
    </row>
    <row r="79" spans="6:9" x14ac:dyDescent="0.2">
      <c r="F79" s="214"/>
      <c r="G79" s="215"/>
      <c r="H79" s="215"/>
      <c r="I79" s="34"/>
    </row>
    <row r="80" spans="6:9" x14ac:dyDescent="0.2">
      <c r="F80" s="214"/>
      <c r="G80" s="215"/>
      <c r="H80" s="215"/>
      <c r="I80" s="34"/>
    </row>
    <row r="81" spans="6:9" x14ac:dyDescent="0.2">
      <c r="F81" s="214"/>
      <c r="G81" s="215"/>
      <c r="H81" s="215"/>
      <c r="I81" s="34"/>
    </row>
    <row r="82" spans="6:9" x14ac:dyDescent="0.2">
      <c r="F82" s="214"/>
      <c r="G82" s="215"/>
      <c r="H82" s="215"/>
      <c r="I82" s="34"/>
    </row>
    <row r="83" spans="6:9" x14ac:dyDescent="0.2">
      <c r="F83" s="214"/>
      <c r="G83" s="215"/>
      <c r="H83" s="215"/>
      <c r="I83" s="34"/>
    </row>
    <row r="84" spans="6:9" x14ac:dyDescent="0.2">
      <c r="F84" s="214"/>
      <c r="G84" s="215"/>
      <c r="H84" s="215"/>
      <c r="I84" s="34"/>
    </row>
    <row r="85" spans="6:9" x14ac:dyDescent="0.2">
      <c r="F85" s="214"/>
      <c r="G85" s="215"/>
      <c r="H85" s="215"/>
      <c r="I85" s="34"/>
    </row>
    <row r="86" spans="6:9" x14ac:dyDescent="0.2">
      <c r="F86" s="214"/>
      <c r="G86" s="215"/>
      <c r="H86" s="215"/>
      <c r="I86" s="34"/>
    </row>
    <row r="87" spans="6:9" x14ac:dyDescent="0.2">
      <c r="F87" s="214"/>
      <c r="G87" s="215"/>
      <c r="H87" s="215"/>
      <c r="I87" s="34"/>
    </row>
    <row r="88" spans="6:9" x14ac:dyDescent="0.2">
      <c r="F88" s="214"/>
      <c r="G88" s="215"/>
      <c r="H88" s="215"/>
      <c r="I88" s="34"/>
    </row>
  </sheetData>
  <mergeCells count="4">
    <mergeCell ref="A1:B1"/>
    <mergeCell ref="A2:B2"/>
    <mergeCell ref="G2:I2"/>
    <mergeCell ref="H37:I37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/>
  <dimension ref="A1:BE69"/>
  <sheetViews>
    <sheetView view="pageBreakPreview" zoomScaleNormal="100" zoomScaleSheetLayoutView="100" workbookViewId="0">
      <selection activeCell="F8" sqref="F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3" t="s">
        <v>69</v>
      </c>
      <c r="B2" s="414"/>
      <c r="C2" s="176" t="s">
        <v>2306</v>
      </c>
      <c r="D2" s="177"/>
      <c r="E2" s="178"/>
      <c r="F2" s="177"/>
      <c r="G2" s="415"/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03  Pol'!B7</f>
        <v>827</v>
      </c>
      <c r="B7" s="50" t="str">
        <f>'SO 03  Pol'!C7</f>
        <v>Potrubí z plastových trub</v>
      </c>
      <c r="D7" s="188"/>
      <c r="E7" s="276">
        <f>'SO 03  Pol'!BA20</f>
        <v>0</v>
      </c>
      <c r="F7" s="277">
        <f>'SO 03  Pol'!G20</f>
        <v>0</v>
      </c>
      <c r="G7" s="277">
        <f>'SO 03  Pol'!BC20</f>
        <v>0</v>
      </c>
      <c r="H7" s="277">
        <f>'SO 03  Pol'!BD20</f>
        <v>0</v>
      </c>
      <c r="I7" s="278">
        <f>'SO 03  Pol'!BE20</f>
        <v>0</v>
      </c>
    </row>
    <row r="8" spans="1:57" s="111" customFormat="1" ht="13.5" thickBot="1" x14ac:dyDescent="0.25">
      <c r="A8" s="275" t="str">
        <f>'SO 03  Pol'!B21</f>
        <v>1</v>
      </c>
      <c r="B8" s="50" t="str">
        <f>'SO 03  Pol'!C21</f>
        <v>Zemní práce</v>
      </c>
      <c r="D8" s="188"/>
      <c r="E8" s="276">
        <f>'SO 03  Pol'!BA26</f>
        <v>0</v>
      </c>
      <c r="F8" s="277">
        <f>'SO 03  Pol'!BB26</f>
        <v>0</v>
      </c>
      <c r="G8" s="277">
        <f>'SO 03  Pol'!BC26</f>
        <v>0</v>
      </c>
      <c r="H8" s="277">
        <f>'SO 03  Pol'!BD26</f>
        <v>0</v>
      </c>
      <c r="I8" s="278">
        <f>'SO 03  Pol'!BE26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8">
        <f>SUM(I14:I17)</f>
        <v>0</v>
      </c>
      <c r="I18" s="419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CB99"/>
  <sheetViews>
    <sheetView showGridLines="0" showZeros="0" tabSelected="1" view="pageBreakPreview" zoomScaleNormal="100" zoomScaleSheetLayoutView="100" workbookViewId="0">
      <selection activeCell="L26" sqref="L26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03  Rek'!H1</f>
        <v/>
      </c>
      <c r="G3" s="223"/>
    </row>
    <row r="4" spans="1:80" ht="13.5" thickBot="1" x14ac:dyDescent="0.25">
      <c r="A4" s="436" t="s">
        <v>69</v>
      </c>
      <c r="B4" s="414"/>
      <c r="C4" s="176" t="s">
        <v>2306</v>
      </c>
      <c r="D4" s="224"/>
      <c r="E4" s="437">
        <f>'SO 03  Rek'!G2</f>
        <v>0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2311</v>
      </c>
      <c r="C8" s="246" t="s">
        <v>2312</v>
      </c>
      <c r="D8" s="247" t="s">
        <v>164</v>
      </c>
      <c r="E8" s="248">
        <v>110</v>
      </c>
      <c r="F8" s="248"/>
      <c r="G8" s="249">
        <f t="shared" ref="G8:G19" si="0">E8*F8</f>
        <v>0</v>
      </c>
      <c r="H8" s="250">
        <v>0</v>
      </c>
      <c r="I8" s="251">
        <f t="shared" ref="I8:I16" si="1">E8*H8</f>
        <v>0</v>
      </c>
      <c r="J8" s="250">
        <v>0</v>
      </c>
      <c r="K8" s="251">
        <f t="shared" ref="K8:K16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6" si="3">IF(AZ8=1,G8,0)</f>
        <v>0</v>
      </c>
      <c r="BB8" s="216">
        <f t="shared" ref="BB8:BB16" si="4">IF(AZ8=2,G8,0)</f>
        <v>0</v>
      </c>
      <c r="BC8" s="216">
        <f t="shared" ref="BC8:BC16" si="5">IF(AZ8=3,G8,0)</f>
        <v>0</v>
      </c>
      <c r="BD8" s="216">
        <f t="shared" ref="BD8:BD16" si="6">IF(AZ8=4,G8,0)</f>
        <v>0</v>
      </c>
      <c r="BE8" s="216">
        <f t="shared" ref="BE8:BE16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2313</v>
      </c>
      <c r="C9" s="246" t="s">
        <v>2314</v>
      </c>
      <c r="D9" s="247" t="s">
        <v>164</v>
      </c>
      <c r="E9" s="248">
        <v>12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2315</v>
      </c>
      <c r="C10" s="246" t="s">
        <v>2316</v>
      </c>
      <c r="D10" s="247" t="s">
        <v>164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2317</v>
      </c>
      <c r="C11" s="246" t="s">
        <v>2318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2319</v>
      </c>
      <c r="C12" s="246" t="s">
        <v>937</v>
      </c>
      <c r="D12" s="247" t="s">
        <v>93</v>
      </c>
      <c r="E12" s="248">
        <v>2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2320</v>
      </c>
      <c r="C13" s="246" t="s">
        <v>943</v>
      </c>
      <c r="D13" s="247" t="s">
        <v>93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44">
        <v>7</v>
      </c>
      <c r="B14" s="245" t="s">
        <v>2321</v>
      </c>
      <c r="C14" s="246" t="s">
        <v>2322</v>
      </c>
      <c r="D14" s="247" t="s">
        <v>93</v>
      </c>
      <c r="E14" s="248">
        <v>1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 x14ac:dyDescent="0.2">
      <c r="A15" s="244">
        <v>8</v>
      </c>
      <c r="B15" s="245" t="s">
        <v>2323</v>
      </c>
      <c r="C15" s="246" t="s">
        <v>2324</v>
      </c>
      <c r="D15" s="247" t="s">
        <v>93</v>
      </c>
      <c r="E15" s="248">
        <v>1</v>
      </c>
      <c r="F15" s="248"/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1</v>
      </c>
    </row>
    <row r="16" spans="1:80" x14ac:dyDescent="0.2">
      <c r="A16" s="244">
        <v>9</v>
      </c>
      <c r="B16" s="245" t="s">
        <v>2325</v>
      </c>
      <c r="C16" s="246" t="s">
        <v>2326</v>
      </c>
      <c r="D16" s="247" t="s">
        <v>93</v>
      </c>
      <c r="E16" s="248">
        <v>1</v>
      </c>
      <c r="F16" s="248"/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1</v>
      </c>
    </row>
    <row r="17" spans="1:80" x14ac:dyDescent="0.2">
      <c r="A17" s="360">
        <v>10</v>
      </c>
      <c r="B17" s="245" t="s">
        <v>2777</v>
      </c>
      <c r="C17" s="281" t="s">
        <v>2774</v>
      </c>
      <c r="D17" s="247" t="s">
        <v>93</v>
      </c>
      <c r="E17" s="248">
        <v>1</v>
      </c>
      <c r="F17" s="362"/>
      <c r="G17" s="249">
        <f>E17*F17</f>
        <v>0</v>
      </c>
      <c r="H17" s="280"/>
      <c r="I17" s="251"/>
      <c r="J17" s="280"/>
      <c r="K17" s="251"/>
      <c r="O17" s="243"/>
      <c r="CA17" s="243"/>
      <c r="CB17" s="243"/>
    </row>
    <row r="18" spans="1:80" x14ac:dyDescent="0.2">
      <c r="A18" s="360">
        <v>11</v>
      </c>
      <c r="B18" s="245" t="s">
        <v>2778</v>
      </c>
      <c r="C18" s="281" t="s">
        <v>2775</v>
      </c>
      <c r="D18" s="247" t="s">
        <v>93</v>
      </c>
      <c r="E18" s="248">
        <v>1</v>
      </c>
      <c r="F18" s="362"/>
      <c r="G18" s="249">
        <f>E18*F18</f>
        <v>0</v>
      </c>
      <c r="H18" s="280"/>
      <c r="I18" s="251"/>
      <c r="J18" s="280"/>
      <c r="K18" s="251"/>
      <c r="O18" s="243"/>
      <c r="CA18" s="243"/>
      <c r="CB18" s="243"/>
    </row>
    <row r="19" spans="1:80" x14ac:dyDescent="0.2">
      <c r="A19" s="360">
        <v>12</v>
      </c>
      <c r="B19" s="245" t="s">
        <v>2779</v>
      </c>
      <c r="C19" s="281" t="s">
        <v>2773</v>
      </c>
      <c r="D19" s="282" t="s">
        <v>93</v>
      </c>
      <c r="E19" s="283">
        <v>1</v>
      </c>
      <c r="F19" s="362"/>
      <c r="G19" s="249">
        <f t="shared" si="0"/>
        <v>0</v>
      </c>
      <c r="H19" s="280"/>
      <c r="I19" s="251"/>
      <c r="J19" s="280"/>
      <c r="K19" s="251"/>
      <c r="O19" s="243"/>
      <c r="CA19" s="243"/>
      <c r="CB19" s="243"/>
    </row>
    <row r="20" spans="1:80" x14ac:dyDescent="0.2">
      <c r="A20" s="259"/>
      <c r="B20" s="260" t="s">
        <v>94</v>
      </c>
      <c r="C20" s="261" t="s">
        <v>2310</v>
      </c>
      <c r="D20" s="262"/>
      <c r="E20" s="263"/>
      <c r="F20" s="264"/>
      <c r="G20" s="265">
        <f>SUM(G7:G19)</f>
        <v>0</v>
      </c>
      <c r="H20" s="266"/>
      <c r="I20" s="267">
        <f>SUM(I7:I16)</f>
        <v>0</v>
      </c>
      <c r="J20" s="266"/>
      <c r="K20" s="267">
        <f>SUM(K7:K16)</f>
        <v>0</v>
      </c>
      <c r="O20" s="243">
        <v>4</v>
      </c>
      <c r="BA20" s="268">
        <f>SUM(BA7:BA16)</f>
        <v>0</v>
      </c>
      <c r="BB20" s="268">
        <f>SUM(BB7:BB16)</f>
        <v>0</v>
      </c>
      <c r="BC20" s="268">
        <f>SUM(BC7:BC16)</f>
        <v>0</v>
      </c>
      <c r="BD20" s="268">
        <f>SUM(BD7:BD16)</f>
        <v>0</v>
      </c>
      <c r="BE20" s="268">
        <f>SUM(BE7:BE16)</f>
        <v>0</v>
      </c>
    </row>
    <row r="21" spans="1:80" x14ac:dyDescent="0.2">
      <c r="A21" s="233" t="s">
        <v>90</v>
      </c>
      <c r="B21" s="234" t="s">
        <v>91</v>
      </c>
      <c r="C21" s="235" t="s">
        <v>92</v>
      </c>
      <c r="D21" s="236"/>
      <c r="E21" s="237"/>
      <c r="F21" s="237"/>
      <c r="G21" s="238"/>
      <c r="H21" s="239"/>
      <c r="I21" s="240"/>
      <c r="J21" s="241"/>
      <c r="K21" s="242"/>
      <c r="O21" s="243">
        <v>1</v>
      </c>
    </row>
    <row r="22" spans="1:80" x14ac:dyDescent="0.2">
      <c r="A22" s="244">
        <v>13</v>
      </c>
      <c r="B22" s="245" t="s">
        <v>2327</v>
      </c>
      <c r="C22" s="246" t="s">
        <v>2328</v>
      </c>
      <c r="D22" s="247" t="s">
        <v>105</v>
      </c>
      <c r="E22" s="248">
        <v>30</v>
      </c>
      <c r="F22" s="248"/>
      <c r="G22" s="249">
        <f>E22*F22</f>
        <v>0</v>
      </c>
      <c r="H22" s="250">
        <v>0</v>
      </c>
      <c r="I22" s="251">
        <f>E22*H22</f>
        <v>0</v>
      </c>
      <c r="J22" s="250">
        <v>0</v>
      </c>
      <c r="K22" s="251">
        <f>E22*J22</f>
        <v>0</v>
      </c>
      <c r="O22" s="243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>IF(AZ22=1,G22,0)</f>
        <v>0</v>
      </c>
      <c r="BB22" s="216">
        <f>IF(AZ22=2,G22,0)</f>
        <v>0</v>
      </c>
      <c r="BC22" s="216">
        <f>IF(AZ22=3,G22,0)</f>
        <v>0</v>
      </c>
      <c r="BD22" s="216">
        <f>IF(AZ22=4,G22,0)</f>
        <v>0</v>
      </c>
      <c r="BE22" s="216">
        <f>IF(AZ22=5,G22,0)</f>
        <v>0</v>
      </c>
      <c r="CA22" s="243">
        <v>1</v>
      </c>
      <c r="CB22" s="243">
        <v>1</v>
      </c>
    </row>
    <row r="23" spans="1:80" x14ac:dyDescent="0.2">
      <c r="A23" s="244">
        <v>14</v>
      </c>
      <c r="B23" s="245" t="s">
        <v>2329</v>
      </c>
      <c r="C23" s="246" t="s">
        <v>2330</v>
      </c>
      <c r="D23" s="247" t="s">
        <v>149</v>
      </c>
      <c r="E23" s="248">
        <v>30</v>
      </c>
      <c r="F23" s="248"/>
      <c r="G23" s="249">
        <f>E23*F23</f>
        <v>0</v>
      </c>
      <c r="H23" s="250">
        <v>0</v>
      </c>
      <c r="I23" s="251">
        <f>E23*H23</f>
        <v>0</v>
      </c>
      <c r="J23" s="250">
        <v>0</v>
      </c>
      <c r="K23" s="251">
        <f>E23*J23</f>
        <v>0</v>
      </c>
      <c r="O23" s="243">
        <v>2</v>
      </c>
      <c r="AA23" s="216">
        <v>1</v>
      </c>
      <c r="AB23" s="216">
        <v>1</v>
      </c>
      <c r="AC23" s="216">
        <v>1</v>
      </c>
      <c r="AZ23" s="216">
        <v>1</v>
      </c>
      <c r="BA23" s="216">
        <f>IF(AZ23=1,G23,0)</f>
        <v>0</v>
      </c>
      <c r="BB23" s="216">
        <f>IF(AZ23=2,G23,0)</f>
        <v>0</v>
      </c>
      <c r="BC23" s="216">
        <f>IF(AZ23=3,G23,0)</f>
        <v>0</v>
      </c>
      <c r="BD23" s="216">
        <f>IF(AZ23=4,G23,0)</f>
        <v>0</v>
      </c>
      <c r="BE23" s="216">
        <f>IF(AZ23=5,G23,0)</f>
        <v>0</v>
      </c>
      <c r="CA23" s="243">
        <v>1</v>
      </c>
      <c r="CB23" s="243">
        <v>1</v>
      </c>
    </row>
    <row r="24" spans="1:80" x14ac:dyDescent="0.2">
      <c r="A24" s="244">
        <v>15</v>
      </c>
      <c r="B24" s="245" t="s">
        <v>2331</v>
      </c>
      <c r="C24" s="246" t="s">
        <v>2332</v>
      </c>
      <c r="D24" s="247" t="s">
        <v>105</v>
      </c>
      <c r="E24" s="248">
        <v>30</v>
      </c>
      <c r="F24" s="248"/>
      <c r="G24" s="249">
        <f>E24*F24</f>
        <v>0</v>
      </c>
      <c r="H24" s="250">
        <v>0</v>
      </c>
      <c r="I24" s="251">
        <f>E24*H24</f>
        <v>0</v>
      </c>
      <c r="J24" s="250">
        <v>0</v>
      </c>
      <c r="K24" s="251">
        <f>E24*J24</f>
        <v>0</v>
      </c>
      <c r="O24" s="243">
        <v>2</v>
      </c>
      <c r="AA24" s="216">
        <v>1</v>
      </c>
      <c r="AB24" s="216">
        <v>1</v>
      </c>
      <c r="AC24" s="216">
        <v>1</v>
      </c>
      <c r="AZ24" s="216">
        <v>1</v>
      </c>
      <c r="BA24" s="216">
        <f>IF(AZ24=1,G24,0)</f>
        <v>0</v>
      </c>
      <c r="BB24" s="216">
        <f>IF(AZ24=2,G24,0)</f>
        <v>0</v>
      </c>
      <c r="BC24" s="216">
        <f>IF(AZ24=3,G24,0)</f>
        <v>0</v>
      </c>
      <c r="BD24" s="216">
        <f>IF(AZ24=4,G24,0)</f>
        <v>0</v>
      </c>
      <c r="BE24" s="216">
        <f>IF(AZ24=5,G24,0)</f>
        <v>0</v>
      </c>
      <c r="CA24" s="243">
        <v>1</v>
      </c>
      <c r="CB24" s="243">
        <v>1</v>
      </c>
    </row>
    <row r="25" spans="1:80" x14ac:dyDescent="0.2">
      <c r="A25" s="244">
        <v>16</v>
      </c>
      <c r="B25" s="245" t="s">
        <v>2333</v>
      </c>
      <c r="C25" s="246" t="s">
        <v>2334</v>
      </c>
      <c r="D25" s="247" t="s">
        <v>105</v>
      </c>
      <c r="E25" s="248">
        <v>48.8</v>
      </c>
      <c r="F25" s="248"/>
      <c r="G25" s="249">
        <f>E25*F25</f>
        <v>0</v>
      </c>
      <c r="H25" s="250">
        <v>0</v>
      </c>
      <c r="I25" s="251">
        <f>E25*H25</f>
        <v>0</v>
      </c>
      <c r="J25" s="250">
        <v>0</v>
      </c>
      <c r="K25" s="251">
        <f>E25*J25</f>
        <v>0</v>
      </c>
      <c r="O25" s="243">
        <v>2</v>
      </c>
      <c r="AA25" s="216">
        <v>1</v>
      </c>
      <c r="AB25" s="216">
        <v>1</v>
      </c>
      <c r="AC25" s="216">
        <v>1</v>
      </c>
      <c r="AZ25" s="216">
        <v>1</v>
      </c>
      <c r="BA25" s="216">
        <f>IF(AZ25=1,G25,0)</f>
        <v>0</v>
      </c>
      <c r="BB25" s="216">
        <f>IF(AZ25=2,G25,0)</f>
        <v>0</v>
      </c>
      <c r="BC25" s="216">
        <f>IF(AZ25=3,G25,0)</f>
        <v>0</v>
      </c>
      <c r="BD25" s="216">
        <f>IF(AZ25=4,G25,0)</f>
        <v>0</v>
      </c>
      <c r="BE25" s="216">
        <f>IF(AZ25=5,G25,0)</f>
        <v>0</v>
      </c>
      <c r="CA25" s="243">
        <v>1</v>
      </c>
      <c r="CB25" s="243">
        <v>1</v>
      </c>
    </row>
    <row r="26" spans="1:80" x14ac:dyDescent="0.2">
      <c r="A26" s="259"/>
      <c r="B26" s="260" t="s">
        <v>94</v>
      </c>
      <c r="C26" s="261" t="s">
        <v>102</v>
      </c>
      <c r="D26" s="262"/>
      <c r="E26" s="263"/>
      <c r="F26" s="264"/>
      <c r="G26" s="265">
        <f>SUM(G21:G25)</f>
        <v>0</v>
      </c>
      <c r="H26" s="266"/>
      <c r="I26" s="267">
        <f>SUM(I21:I25)</f>
        <v>0</v>
      </c>
      <c r="J26" s="266"/>
      <c r="K26" s="267">
        <f>SUM(K21:K25)</f>
        <v>0</v>
      </c>
      <c r="O26" s="243">
        <v>4</v>
      </c>
      <c r="BA26" s="268">
        <f>SUM(BA21:BA25)</f>
        <v>0</v>
      </c>
      <c r="BB26" s="268">
        <f>SUM(BB21:BB25)</f>
        <v>0</v>
      </c>
      <c r="BC26" s="268">
        <f>SUM(BC21:BC25)</f>
        <v>0</v>
      </c>
      <c r="BD26" s="268">
        <f>SUM(BD21:BD25)</f>
        <v>0</v>
      </c>
      <c r="BE26" s="268">
        <f>SUM(BE21:BE25)</f>
        <v>0</v>
      </c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5:5" x14ac:dyDescent="0.2">
      <c r="E33" s="216"/>
    </row>
    <row r="34" spans="5:5" x14ac:dyDescent="0.2">
      <c r="E34" s="216"/>
    </row>
    <row r="35" spans="5:5" x14ac:dyDescent="0.2">
      <c r="E35" s="216"/>
    </row>
    <row r="36" spans="5:5" x14ac:dyDescent="0.2">
      <c r="E36" s="216"/>
    </row>
    <row r="37" spans="5:5" x14ac:dyDescent="0.2">
      <c r="E37" s="216"/>
    </row>
    <row r="38" spans="5:5" x14ac:dyDescent="0.2">
      <c r="E38" s="216"/>
    </row>
    <row r="39" spans="5:5" x14ac:dyDescent="0.2">
      <c r="E39" s="216"/>
    </row>
    <row r="40" spans="5:5" x14ac:dyDescent="0.2">
      <c r="E40" s="216"/>
    </row>
    <row r="41" spans="5:5" x14ac:dyDescent="0.2">
      <c r="E41" s="216"/>
    </row>
    <row r="42" spans="5:5" x14ac:dyDescent="0.2">
      <c r="E42" s="216"/>
    </row>
    <row r="43" spans="5:5" x14ac:dyDescent="0.2">
      <c r="E43" s="216"/>
    </row>
    <row r="44" spans="5:5" x14ac:dyDescent="0.2">
      <c r="E44" s="216"/>
    </row>
    <row r="45" spans="5:5" x14ac:dyDescent="0.2">
      <c r="E45" s="216"/>
    </row>
    <row r="46" spans="5:5" x14ac:dyDescent="0.2">
      <c r="E46" s="216"/>
    </row>
    <row r="47" spans="5:5" x14ac:dyDescent="0.2">
      <c r="E47" s="216"/>
    </row>
    <row r="48" spans="5:5" x14ac:dyDescent="0.2">
      <c r="E48" s="216"/>
    </row>
    <row r="49" spans="1:7" x14ac:dyDescent="0.2">
      <c r="E49" s="216"/>
    </row>
    <row r="50" spans="1:7" x14ac:dyDescent="0.2">
      <c r="A50" s="258"/>
      <c r="B50" s="258"/>
      <c r="C50" s="258"/>
      <c r="D50" s="258"/>
      <c r="E50" s="258"/>
      <c r="F50" s="258"/>
      <c r="G50" s="258"/>
    </row>
    <row r="51" spans="1:7" x14ac:dyDescent="0.2">
      <c r="A51" s="258"/>
      <c r="B51" s="258"/>
      <c r="C51" s="258"/>
      <c r="D51" s="258"/>
      <c r="E51" s="258"/>
      <c r="F51" s="258"/>
      <c r="G51" s="258"/>
    </row>
    <row r="52" spans="1:7" x14ac:dyDescent="0.2">
      <c r="A52" s="258"/>
      <c r="B52" s="258"/>
      <c r="C52" s="258"/>
      <c r="D52" s="258"/>
      <c r="E52" s="258"/>
      <c r="F52" s="258"/>
      <c r="G52" s="258"/>
    </row>
    <row r="53" spans="1:7" x14ac:dyDescent="0.2">
      <c r="A53" s="258"/>
      <c r="B53" s="258"/>
      <c r="C53" s="258"/>
      <c r="D53" s="258"/>
      <c r="E53" s="258"/>
      <c r="F53" s="258"/>
      <c r="G53" s="258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A85" s="269"/>
      <c r="B85" s="269"/>
    </row>
    <row r="86" spans="1:7" x14ac:dyDescent="0.2">
      <c r="A86" s="258"/>
      <c r="B86" s="258"/>
      <c r="C86" s="270"/>
      <c r="D86" s="270"/>
      <c r="E86" s="271"/>
      <c r="F86" s="270"/>
      <c r="G86" s="272"/>
    </row>
    <row r="87" spans="1:7" x14ac:dyDescent="0.2">
      <c r="A87" s="273"/>
      <c r="B87" s="273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  <row r="97" spans="1:7" x14ac:dyDescent="0.2">
      <c r="A97" s="258"/>
      <c r="B97" s="258"/>
      <c r="C97" s="258"/>
      <c r="D97" s="258"/>
      <c r="E97" s="274"/>
      <c r="F97" s="258"/>
      <c r="G97" s="258"/>
    </row>
    <row r="98" spans="1:7" x14ac:dyDescent="0.2">
      <c r="A98" s="258"/>
      <c r="B98" s="258"/>
      <c r="C98" s="258"/>
      <c r="D98" s="258"/>
      <c r="E98" s="274"/>
      <c r="F98" s="258"/>
      <c r="G98" s="258"/>
    </row>
    <row r="99" spans="1:7" x14ac:dyDescent="0.2">
      <c r="A99" s="258"/>
      <c r="B99" s="258"/>
      <c r="C99" s="258"/>
      <c r="D99" s="258"/>
      <c r="E99" s="274"/>
      <c r="F99" s="258"/>
      <c r="G99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2335</v>
      </c>
      <c r="B5" s="94"/>
      <c r="C5" s="95" t="s">
        <v>2336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04  Rek'!E9</f>
        <v>0</v>
      </c>
      <c r="D15" s="133" t="str">
        <f>'SO 04  Rek'!A14</f>
        <v>Zařízení staveniště</v>
      </c>
      <c r="E15" s="134"/>
      <c r="F15" s="135"/>
      <c r="G15" s="132">
        <f>'SO 04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04  Rek'!F9</f>
        <v>0</v>
      </c>
      <c r="D16" s="85" t="str">
        <f>'SO 04  Rek'!A15</f>
        <v>Provoz investora</v>
      </c>
      <c r="E16" s="136"/>
      <c r="F16" s="137"/>
      <c r="G16" s="132">
        <f>'SO 04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04  Rek'!H9</f>
        <v>0</v>
      </c>
      <c r="D17" s="85" t="str">
        <f>'SO 04  Rek'!A16</f>
        <v>Kompletační činnost (IČD)</v>
      </c>
      <c r="E17" s="136"/>
      <c r="F17" s="137"/>
      <c r="G17" s="132">
        <f>'SO 04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04  Rek'!G9</f>
        <v>0</v>
      </c>
      <c r="D18" s="85" t="str">
        <f>'SO 04  Rek'!A17</f>
        <v>Rezerva rozpočtu</v>
      </c>
      <c r="E18" s="136"/>
      <c r="F18" s="137"/>
      <c r="G18" s="132">
        <f>'SO 04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04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04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3" t="s">
        <v>69</v>
      </c>
      <c r="B2" s="414"/>
      <c r="C2" s="176" t="s">
        <v>2337</v>
      </c>
      <c r="D2" s="177"/>
      <c r="E2" s="178"/>
      <c r="F2" s="177"/>
      <c r="G2" s="415"/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04  Pol'!B7</f>
        <v>827</v>
      </c>
      <c r="B7" s="50" t="str">
        <f>'SO 04  Pol'!C7</f>
        <v>Potrubí z plastových trub</v>
      </c>
      <c r="D7" s="188"/>
      <c r="E7" s="276">
        <f>'SO 04  Pol'!BA14</f>
        <v>0</v>
      </c>
      <c r="F7" s="277">
        <f>'SO 04  Pol'!BB14</f>
        <v>0</v>
      </c>
      <c r="G7" s="277">
        <f>'SO 04  Pol'!BC14</f>
        <v>0</v>
      </c>
      <c r="H7" s="277">
        <f>'SO 04  Pol'!BD14</f>
        <v>0</v>
      </c>
      <c r="I7" s="278">
        <f>'SO 04  Pol'!BE14</f>
        <v>0</v>
      </c>
    </row>
    <row r="8" spans="1:57" s="111" customFormat="1" ht="13.5" thickBot="1" x14ac:dyDescent="0.25">
      <c r="A8" s="275" t="str">
        <f>'SO 04  Pol'!B15</f>
        <v>1</v>
      </c>
      <c r="B8" s="50" t="str">
        <f>'SO 04  Pol'!C15</f>
        <v>Zemní práce</v>
      </c>
      <c r="D8" s="188"/>
      <c r="E8" s="276">
        <f>'SO 04  Pol'!BA20</f>
        <v>0</v>
      </c>
      <c r="F8" s="277">
        <f>'SO 04  Pol'!BB20</f>
        <v>0</v>
      </c>
      <c r="G8" s="277">
        <f>'SO 04  Pol'!BC20</f>
        <v>0</v>
      </c>
      <c r="H8" s="277">
        <f>'SO 04  Pol'!BD20</f>
        <v>0</v>
      </c>
      <c r="I8" s="278">
        <f>'SO 04  Pol'!BE20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8">
        <f>SUM(I14:I17)</f>
        <v>0</v>
      </c>
      <c r="I18" s="419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1:CB93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04  Rek'!H1</f>
        <v/>
      </c>
      <c r="G3" s="223"/>
    </row>
    <row r="4" spans="1:80" ht="13.5" thickBot="1" x14ac:dyDescent="0.25">
      <c r="A4" s="436" t="s">
        <v>69</v>
      </c>
      <c r="B4" s="414"/>
      <c r="C4" s="176" t="s">
        <v>2337</v>
      </c>
      <c r="D4" s="224"/>
      <c r="E4" s="437">
        <f>'SO 04  Rek'!G2</f>
        <v>0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2311</v>
      </c>
      <c r="C8" s="246" t="s">
        <v>2338</v>
      </c>
      <c r="D8" s="247" t="s">
        <v>164</v>
      </c>
      <c r="E8" s="248">
        <v>12</v>
      </c>
      <c r="F8" s="248"/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2313</v>
      </c>
      <c r="C9" s="246" t="s">
        <v>2339</v>
      </c>
      <c r="D9" s="247" t="s">
        <v>164</v>
      </c>
      <c r="E9" s="248">
        <v>108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2315</v>
      </c>
      <c r="C10" s="246" t="s">
        <v>2340</v>
      </c>
      <c r="D10" s="247" t="s">
        <v>93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2317</v>
      </c>
      <c r="C11" s="246" t="s">
        <v>2341</v>
      </c>
      <c r="D11" s="247" t="s">
        <v>93</v>
      </c>
      <c r="E11" s="248">
        <v>4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2319</v>
      </c>
      <c r="C12" s="246" t="s">
        <v>2342</v>
      </c>
      <c r="D12" s="247" t="s">
        <v>93</v>
      </c>
      <c r="E12" s="248">
        <v>5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2320</v>
      </c>
      <c r="C13" s="246" t="s">
        <v>2343</v>
      </c>
      <c r="D13" s="247" t="s">
        <v>93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59"/>
      <c r="B14" s="260" t="s">
        <v>94</v>
      </c>
      <c r="C14" s="261" t="s">
        <v>2310</v>
      </c>
      <c r="D14" s="262"/>
      <c r="E14" s="263"/>
      <c r="F14" s="264"/>
      <c r="G14" s="265">
        <f>SUM(G7:G13)</f>
        <v>0</v>
      </c>
      <c r="H14" s="266"/>
      <c r="I14" s="267">
        <f>SUM(I7:I13)</f>
        <v>0</v>
      </c>
      <c r="J14" s="266"/>
      <c r="K14" s="267">
        <f>SUM(K7:K13)</f>
        <v>0</v>
      </c>
      <c r="O14" s="243">
        <v>4</v>
      </c>
      <c r="BA14" s="268">
        <f>SUM(BA7:BA13)</f>
        <v>0</v>
      </c>
      <c r="BB14" s="268">
        <f>SUM(BB7:BB13)</f>
        <v>0</v>
      </c>
      <c r="BC14" s="268">
        <f>SUM(BC7:BC13)</f>
        <v>0</v>
      </c>
      <c r="BD14" s="268">
        <f>SUM(BD7:BD13)</f>
        <v>0</v>
      </c>
      <c r="BE14" s="268">
        <f>SUM(BE7:BE13)</f>
        <v>0</v>
      </c>
    </row>
    <row r="15" spans="1:80" x14ac:dyDescent="0.2">
      <c r="A15" s="233" t="s">
        <v>90</v>
      </c>
      <c r="B15" s="234" t="s">
        <v>91</v>
      </c>
      <c r="C15" s="235" t="s">
        <v>92</v>
      </c>
      <c r="D15" s="236"/>
      <c r="E15" s="237"/>
      <c r="F15" s="237"/>
      <c r="G15" s="238"/>
      <c r="H15" s="239"/>
      <c r="I15" s="240"/>
      <c r="J15" s="241"/>
      <c r="K15" s="242"/>
      <c r="O15" s="243">
        <v>1</v>
      </c>
    </row>
    <row r="16" spans="1:80" x14ac:dyDescent="0.2">
      <c r="A16" s="244">
        <v>7</v>
      </c>
      <c r="B16" s="245" t="s">
        <v>2327</v>
      </c>
      <c r="C16" s="246" t="s">
        <v>2344</v>
      </c>
      <c r="D16" s="247" t="s">
        <v>105</v>
      </c>
      <c r="E16" s="248">
        <v>48</v>
      </c>
      <c r="F16" s="248"/>
      <c r="G16" s="249">
        <f>E16*F16</f>
        <v>0</v>
      </c>
      <c r="H16" s="250">
        <v>0</v>
      </c>
      <c r="I16" s="251">
        <f>E16*H16</f>
        <v>0</v>
      </c>
      <c r="J16" s="250">
        <v>0</v>
      </c>
      <c r="K16" s="251">
        <f>E16*J16</f>
        <v>0</v>
      </c>
      <c r="O16" s="243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43">
        <v>1</v>
      </c>
      <c r="CB16" s="243">
        <v>1</v>
      </c>
    </row>
    <row r="17" spans="1:80" x14ac:dyDescent="0.2">
      <c r="A17" s="244">
        <v>8</v>
      </c>
      <c r="B17" s="245" t="s">
        <v>2329</v>
      </c>
      <c r="C17" s="246" t="s">
        <v>2330</v>
      </c>
      <c r="D17" s="247" t="s">
        <v>149</v>
      </c>
      <c r="E17" s="248">
        <v>44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44">
        <v>9</v>
      </c>
      <c r="B18" s="245" t="s">
        <v>2331</v>
      </c>
      <c r="C18" s="246" t="s">
        <v>2332</v>
      </c>
      <c r="D18" s="247" t="s">
        <v>105</v>
      </c>
      <c r="E18" s="248">
        <v>35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 x14ac:dyDescent="0.2">
      <c r="A19" s="244">
        <v>10</v>
      </c>
      <c r="B19" s="245" t="s">
        <v>2333</v>
      </c>
      <c r="C19" s="246" t="s">
        <v>2334</v>
      </c>
      <c r="D19" s="247" t="s">
        <v>105</v>
      </c>
      <c r="E19" s="248">
        <v>48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59"/>
      <c r="B20" s="260" t="s">
        <v>94</v>
      </c>
      <c r="C20" s="261" t="s">
        <v>102</v>
      </c>
      <c r="D20" s="262"/>
      <c r="E20" s="263"/>
      <c r="F20" s="264"/>
      <c r="G20" s="265">
        <f>SUM(G15:G19)</f>
        <v>0</v>
      </c>
      <c r="H20" s="266"/>
      <c r="I20" s="267">
        <f>SUM(I15:I19)</f>
        <v>0</v>
      </c>
      <c r="J20" s="266"/>
      <c r="K20" s="267">
        <f>SUM(K15:K19)</f>
        <v>0</v>
      </c>
      <c r="O20" s="243">
        <v>4</v>
      </c>
      <c r="BA20" s="268">
        <f>SUM(BA15:BA19)</f>
        <v>0</v>
      </c>
      <c r="BB20" s="268">
        <f>SUM(BB15:BB19)</f>
        <v>0</v>
      </c>
      <c r="BC20" s="268">
        <f>SUM(BC15:BC19)</f>
        <v>0</v>
      </c>
      <c r="BD20" s="268">
        <f>SUM(BD15:BD19)</f>
        <v>0</v>
      </c>
      <c r="BE20" s="268">
        <f>SUM(BE15:BE19)</f>
        <v>0</v>
      </c>
    </row>
    <row r="21" spans="1:80" x14ac:dyDescent="0.2">
      <c r="E21" s="216"/>
    </row>
    <row r="22" spans="1:80" x14ac:dyDescent="0.2">
      <c r="E22" s="216"/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A44" s="258"/>
      <c r="B44" s="258"/>
      <c r="C44" s="258"/>
      <c r="D44" s="258"/>
      <c r="E44" s="258"/>
      <c r="F44" s="258"/>
      <c r="G44" s="258"/>
    </row>
    <row r="45" spans="1:7" x14ac:dyDescent="0.2">
      <c r="A45" s="258"/>
      <c r="B45" s="258"/>
      <c r="C45" s="258"/>
      <c r="D45" s="258"/>
      <c r="E45" s="258"/>
      <c r="F45" s="258"/>
      <c r="G45" s="258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E48" s="216"/>
    </row>
    <row r="49" spans="5:5" x14ac:dyDescent="0.2">
      <c r="E49" s="216"/>
    </row>
    <row r="50" spans="5:5" x14ac:dyDescent="0.2">
      <c r="E50" s="216"/>
    </row>
    <row r="51" spans="5:5" x14ac:dyDescent="0.2">
      <c r="E51" s="216"/>
    </row>
    <row r="52" spans="5:5" x14ac:dyDescent="0.2">
      <c r="E52" s="216"/>
    </row>
    <row r="53" spans="5:5" x14ac:dyDescent="0.2">
      <c r="E53" s="216"/>
    </row>
    <row r="54" spans="5:5" x14ac:dyDescent="0.2">
      <c r="E54" s="216"/>
    </row>
    <row r="55" spans="5:5" x14ac:dyDescent="0.2">
      <c r="E55" s="216"/>
    </row>
    <row r="56" spans="5:5" x14ac:dyDescent="0.2">
      <c r="E56" s="216"/>
    </row>
    <row r="57" spans="5:5" x14ac:dyDescent="0.2">
      <c r="E57" s="216"/>
    </row>
    <row r="58" spans="5:5" x14ac:dyDescent="0.2">
      <c r="E58" s="216"/>
    </row>
    <row r="59" spans="5:5" x14ac:dyDescent="0.2">
      <c r="E59" s="216"/>
    </row>
    <row r="60" spans="5:5" x14ac:dyDescent="0.2">
      <c r="E60" s="216"/>
    </row>
    <row r="61" spans="5:5" x14ac:dyDescent="0.2">
      <c r="E61" s="216"/>
    </row>
    <row r="62" spans="5:5" x14ac:dyDescent="0.2">
      <c r="E62" s="216"/>
    </row>
    <row r="63" spans="5:5" x14ac:dyDescent="0.2">
      <c r="E63" s="216"/>
    </row>
    <row r="64" spans="5:5" x14ac:dyDescent="0.2">
      <c r="E64" s="216"/>
    </row>
    <row r="65" spans="1:7" x14ac:dyDescent="0.2">
      <c r="E65" s="216"/>
    </row>
    <row r="66" spans="1:7" x14ac:dyDescent="0.2">
      <c r="E66" s="216"/>
    </row>
    <row r="67" spans="1:7" x14ac:dyDescent="0.2">
      <c r="E67" s="216"/>
    </row>
    <row r="68" spans="1:7" x14ac:dyDescent="0.2">
      <c r="E68" s="216"/>
    </row>
    <row r="69" spans="1:7" x14ac:dyDescent="0.2">
      <c r="E69" s="216"/>
    </row>
    <row r="70" spans="1:7" x14ac:dyDescent="0.2">
      <c r="E70" s="216"/>
    </row>
    <row r="71" spans="1:7" x14ac:dyDescent="0.2">
      <c r="E71" s="216"/>
    </row>
    <row r="72" spans="1:7" x14ac:dyDescent="0.2">
      <c r="E72" s="216"/>
    </row>
    <row r="73" spans="1:7" x14ac:dyDescent="0.2">
      <c r="E73" s="216"/>
    </row>
    <row r="74" spans="1:7" x14ac:dyDescent="0.2">
      <c r="E74" s="216"/>
    </row>
    <row r="75" spans="1:7" x14ac:dyDescent="0.2">
      <c r="E75" s="216"/>
    </row>
    <row r="76" spans="1:7" x14ac:dyDescent="0.2">
      <c r="E76" s="216"/>
    </row>
    <row r="77" spans="1:7" x14ac:dyDescent="0.2">
      <c r="E77" s="216"/>
    </row>
    <row r="78" spans="1:7" x14ac:dyDescent="0.2">
      <c r="E78" s="216"/>
    </row>
    <row r="79" spans="1:7" x14ac:dyDescent="0.2">
      <c r="A79" s="269"/>
      <c r="B79" s="269"/>
    </row>
    <row r="80" spans="1:7" x14ac:dyDescent="0.2">
      <c r="A80" s="258"/>
      <c r="B80" s="258"/>
      <c r="C80" s="270"/>
      <c r="D80" s="270"/>
      <c r="E80" s="271"/>
      <c r="F80" s="270"/>
      <c r="G80" s="272"/>
    </row>
    <row r="81" spans="1:7" x14ac:dyDescent="0.2">
      <c r="A81" s="273"/>
      <c r="B81" s="273"/>
      <c r="C81" s="258"/>
      <c r="D81" s="258"/>
      <c r="E81" s="274"/>
      <c r="F81" s="258"/>
      <c r="G81" s="258"/>
    </row>
    <row r="82" spans="1:7" x14ac:dyDescent="0.2">
      <c r="A82" s="258"/>
      <c r="B82" s="258"/>
      <c r="C82" s="258"/>
      <c r="D82" s="258"/>
      <c r="E82" s="274"/>
      <c r="F82" s="258"/>
      <c r="G82" s="258"/>
    </row>
    <row r="83" spans="1:7" x14ac:dyDescent="0.2">
      <c r="A83" s="258"/>
      <c r="B83" s="258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2345</v>
      </c>
      <c r="B5" s="94"/>
      <c r="C5" s="95" t="s">
        <v>2346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v>0</v>
      </c>
      <c r="D15" s="133" t="str">
        <f>'SO 05  Rek'!A14</f>
        <v>Zařízení staveniště</v>
      </c>
      <c r="E15" s="134"/>
      <c r="F15" s="135"/>
      <c r="G15" s="132">
        <f>'SO 05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05  Rek'!F9</f>
        <v>0</v>
      </c>
      <c r="D16" s="85" t="str">
        <f>'SO 05  Rek'!A15</f>
        <v>Provoz investora</v>
      </c>
      <c r="E16" s="136"/>
      <c r="F16" s="137"/>
      <c r="G16" s="132">
        <f>'SO 05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05  Rek'!H9</f>
        <v>0</v>
      </c>
      <c r="D17" s="85" t="str">
        <f>'SO 05  Rek'!A16</f>
        <v>Kompletační činnost (IČD)</v>
      </c>
      <c r="E17" s="136"/>
      <c r="F17" s="137"/>
      <c r="G17" s="132">
        <f>'SO 05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05  Rek'!G9</f>
        <v>0</v>
      </c>
      <c r="D18" s="85" t="str">
        <f>'SO 05  Rek'!A17</f>
        <v>Rezerva rozpočtu</v>
      </c>
      <c r="E18" s="136"/>
      <c r="F18" s="137"/>
      <c r="G18" s="132">
        <f>'SO 05  Rek'!I17</f>
        <v>0</v>
      </c>
    </row>
    <row r="19" spans="1:7" ht="15.95" customHeight="1" x14ac:dyDescent="0.2">
      <c r="A19" s="140" t="s">
        <v>51</v>
      </c>
      <c r="B19" s="131"/>
      <c r="C19" s="132"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05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05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 t="s">
        <v>2378</v>
      </c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/>
  <dimension ref="A1:BE69"/>
  <sheetViews>
    <sheetView view="pageBreakPreview" zoomScale="60" zoomScaleNormal="100" workbookViewId="0">
      <selection activeCell="G17" sqref="G17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3" t="s">
        <v>69</v>
      </c>
      <c r="B2" s="414"/>
      <c r="C2" s="176" t="s">
        <v>2347</v>
      </c>
      <c r="D2" s="177"/>
      <c r="E2" s="178"/>
      <c r="F2" s="177"/>
      <c r="G2" s="415"/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05  Pol'!B7</f>
        <v>827</v>
      </c>
      <c r="B7" s="50" t="str">
        <f>'SO 05  Pol'!C7</f>
        <v>Potrubí z plastových trub</v>
      </c>
      <c r="D7" s="188"/>
      <c r="E7" s="276">
        <v>593870</v>
      </c>
      <c r="F7" s="277">
        <f>'SO 05  Pol'!BB24</f>
        <v>0</v>
      </c>
      <c r="G7" s="277">
        <f>'SO 05  Pol'!BC24</f>
        <v>0</v>
      </c>
      <c r="H7" s="277">
        <f>'SO 05  Pol'!BD24</f>
        <v>0</v>
      </c>
      <c r="I7" s="278">
        <f>'SO 05  Pol'!BE24</f>
        <v>0</v>
      </c>
    </row>
    <row r="8" spans="1:57" s="111" customFormat="1" ht="13.5" thickBot="1" x14ac:dyDescent="0.25">
      <c r="A8" s="275" t="str">
        <f>'SO 05  Pol'!B25</f>
        <v>1</v>
      </c>
      <c r="B8" s="50" t="str">
        <f>'SO 05  Pol'!C25</f>
        <v>Zemní práce</v>
      </c>
      <c r="D8" s="188"/>
      <c r="E8" s="276">
        <f>'SO 05  Pol'!BA33</f>
        <v>0</v>
      </c>
      <c r="F8" s="277">
        <f>'SO 05  Pol'!BB33</f>
        <v>0</v>
      </c>
      <c r="G8" s="277">
        <f>'SO 05  Pol'!BC33</f>
        <v>0</v>
      </c>
      <c r="H8" s="277">
        <f>'SO 05  Pol'!BD33</f>
        <v>0</v>
      </c>
      <c r="I8" s="278">
        <f>'SO 05  Pol'!BE33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593870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8">
        <f>SUM(I14:I17)</f>
        <v>0</v>
      </c>
      <c r="I18" s="419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CB106"/>
  <sheetViews>
    <sheetView showGridLines="0" showZeros="0" view="pageBreakPreview" zoomScaleNormal="100" zoomScaleSheetLayoutView="100" workbookViewId="0">
      <selection activeCell="C14" sqref="C14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6.5703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2726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05  Rek'!H1</f>
        <v/>
      </c>
      <c r="G3" s="223"/>
    </row>
    <row r="4" spans="1:80" ht="13.5" thickBot="1" x14ac:dyDescent="0.25">
      <c r="A4" s="436" t="s">
        <v>69</v>
      </c>
      <c r="B4" s="414"/>
      <c r="C4" s="176" t="s">
        <v>2347</v>
      </c>
      <c r="D4" s="224"/>
      <c r="E4" s="437">
        <f>'SO 05  Rek'!G2</f>
        <v>0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2308</v>
      </c>
      <c r="C7" s="235" t="s">
        <v>2309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2348</v>
      </c>
      <c r="C8" s="246" t="s">
        <v>2338</v>
      </c>
      <c r="D8" s="247" t="s">
        <v>164</v>
      </c>
      <c r="E8" s="248">
        <v>26</v>
      </c>
      <c r="F8" s="248"/>
      <c r="G8" s="249">
        <f t="shared" ref="G8:G23" si="0">E8*F8</f>
        <v>0</v>
      </c>
      <c r="H8" s="250">
        <v>0</v>
      </c>
      <c r="I8" s="251">
        <f t="shared" ref="I8:I22" si="1">E8*H8</f>
        <v>0</v>
      </c>
      <c r="J8" s="250">
        <v>0</v>
      </c>
      <c r="K8" s="251">
        <f t="shared" ref="K8:K22" si="2"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22" si="3">IF(AZ8=1,G8,0)</f>
        <v>0</v>
      </c>
      <c r="BB8" s="216">
        <f t="shared" ref="BB8:BB22" si="4">IF(AZ8=2,G8,0)</f>
        <v>0</v>
      </c>
      <c r="BC8" s="216">
        <f t="shared" ref="BC8:BC22" si="5">IF(AZ8=3,G8,0)</f>
        <v>0</v>
      </c>
      <c r="BD8" s="216">
        <f t="shared" ref="BD8:BD22" si="6">IF(AZ8=4,G8,0)</f>
        <v>0</v>
      </c>
      <c r="BE8" s="216">
        <f t="shared" ref="BE8:BE22" si="7">IF(AZ8=5,G8,0)</f>
        <v>0</v>
      </c>
      <c r="CA8" s="216">
        <v>1</v>
      </c>
      <c r="CB8" s="216">
        <v>1</v>
      </c>
    </row>
    <row r="9" spans="1:80" x14ac:dyDescent="0.2">
      <c r="A9" s="244">
        <v>2</v>
      </c>
      <c r="B9" s="245" t="s">
        <v>2349</v>
      </c>
      <c r="C9" s="246" t="s">
        <v>2339</v>
      </c>
      <c r="D9" s="247" t="s">
        <v>164</v>
      </c>
      <c r="E9" s="248">
        <v>62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16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16">
        <v>1</v>
      </c>
      <c r="CB9" s="216">
        <v>1</v>
      </c>
    </row>
    <row r="10" spans="1:80" x14ac:dyDescent="0.2">
      <c r="A10" s="244">
        <v>3</v>
      </c>
      <c r="B10" s="245" t="s">
        <v>2350</v>
      </c>
      <c r="C10" s="246" t="s">
        <v>2351</v>
      </c>
      <c r="D10" s="247" t="s">
        <v>164</v>
      </c>
      <c r="E10" s="248">
        <v>136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16">
        <v>1</v>
      </c>
      <c r="CB10" s="216">
        <v>1</v>
      </c>
    </row>
    <row r="11" spans="1:80" x14ac:dyDescent="0.2">
      <c r="A11" s="244">
        <v>4</v>
      </c>
      <c r="B11" s="245" t="s">
        <v>2352</v>
      </c>
      <c r="C11" s="246" t="s">
        <v>2340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16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16">
        <v>1</v>
      </c>
      <c r="CB11" s="216">
        <v>1</v>
      </c>
    </row>
    <row r="12" spans="1:80" x14ac:dyDescent="0.2">
      <c r="A12" s="244">
        <v>5</v>
      </c>
      <c r="B12" s="245" t="s">
        <v>2353</v>
      </c>
      <c r="C12" s="246" t="s">
        <v>2341</v>
      </c>
      <c r="D12" s="247" t="s">
        <v>93</v>
      </c>
      <c r="E12" s="248">
        <v>4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16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16">
        <v>1</v>
      </c>
      <c r="CB12" s="216">
        <v>1</v>
      </c>
    </row>
    <row r="13" spans="1:80" x14ac:dyDescent="0.2">
      <c r="A13" s="244">
        <v>6</v>
      </c>
      <c r="B13" s="245" t="s">
        <v>2354</v>
      </c>
      <c r="C13" s="246" t="s">
        <v>2355</v>
      </c>
      <c r="D13" s="247" t="s">
        <v>93</v>
      </c>
      <c r="E13" s="248">
        <v>2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16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16">
        <v>1</v>
      </c>
      <c r="CB13" s="216">
        <v>1</v>
      </c>
    </row>
    <row r="14" spans="1:80" x14ac:dyDescent="0.2">
      <c r="A14" s="244">
        <v>7</v>
      </c>
      <c r="B14" s="245" t="s">
        <v>2356</v>
      </c>
      <c r="C14" s="246" t="s">
        <v>2357</v>
      </c>
      <c r="D14" s="247" t="s">
        <v>93</v>
      </c>
      <c r="E14" s="248">
        <v>6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16">
        <v>1</v>
      </c>
      <c r="CB14" s="216">
        <v>1</v>
      </c>
    </row>
    <row r="15" spans="1:80" x14ac:dyDescent="0.2">
      <c r="A15" s="244">
        <v>8</v>
      </c>
      <c r="B15" s="245" t="s">
        <v>2358</v>
      </c>
      <c r="C15" s="246" t="s">
        <v>2359</v>
      </c>
      <c r="D15" s="247" t="s">
        <v>93</v>
      </c>
      <c r="E15" s="248">
        <v>9</v>
      </c>
      <c r="F15" s="248"/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16">
        <v>2</v>
      </c>
      <c r="AA15" s="216">
        <v>1</v>
      </c>
      <c r="AB15" s="216">
        <v>1</v>
      </c>
      <c r="AC15" s="216">
        <v>1</v>
      </c>
      <c r="AZ15" s="216">
        <v>1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16">
        <v>1</v>
      </c>
      <c r="CB15" s="216">
        <v>1</v>
      </c>
    </row>
    <row r="16" spans="1:80" x14ac:dyDescent="0.2">
      <c r="A16" s="244">
        <v>9</v>
      </c>
      <c r="B16" s="245" t="s">
        <v>2360</v>
      </c>
      <c r="C16" s="246" t="s">
        <v>2361</v>
      </c>
      <c r="D16" s="247" t="s">
        <v>93</v>
      </c>
      <c r="E16" s="248">
        <v>1</v>
      </c>
      <c r="F16" s="248"/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16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16">
        <v>1</v>
      </c>
      <c r="CB16" s="216">
        <v>1</v>
      </c>
    </row>
    <row r="17" spans="1:80" x14ac:dyDescent="0.2">
      <c r="A17" s="244">
        <v>10</v>
      </c>
      <c r="B17" s="245" t="s">
        <v>2362</v>
      </c>
      <c r="C17" s="246" t="s">
        <v>2342</v>
      </c>
      <c r="D17" s="247" t="s">
        <v>93</v>
      </c>
      <c r="E17" s="248">
        <v>6</v>
      </c>
      <c r="F17" s="248"/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16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16">
        <v>1</v>
      </c>
      <c r="CB17" s="216">
        <v>1</v>
      </c>
    </row>
    <row r="18" spans="1:80" x14ac:dyDescent="0.2">
      <c r="A18" s="244">
        <v>11</v>
      </c>
      <c r="B18" s="245" t="s">
        <v>2363</v>
      </c>
      <c r="C18" s="246" t="s">
        <v>2364</v>
      </c>
      <c r="D18" s="247" t="s">
        <v>93</v>
      </c>
      <c r="E18" s="248">
        <v>6</v>
      </c>
      <c r="F18" s="248"/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16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16">
        <v>1</v>
      </c>
      <c r="CB18" s="216">
        <v>1</v>
      </c>
    </row>
    <row r="19" spans="1:80" x14ac:dyDescent="0.2">
      <c r="A19" s="244">
        <v>12</v>
      </c>
      <c r="B19" s="245" t="s">
        <v>2365</v>
      </c>
      <c r="C19" s="246" t="s">
        <v>2366</v>
      </c>
      <c r="D19" s="247" t="s">
        <v>93</v>
      </c>
      <c r="E19" s="248">
        <v>48</v>
      </c>
      <c r="F19" s="248"/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16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16">
        <v>1</v>
      </c>
      <c r="CB19" s="216">
        <v>1</v>
      </c>
    </row>
    <row r="20" spans="1:80" x14ac:dyDescent="0.2">
      <c r="A20" s="244">
        <v>13</v>
      </c>
      <c r="B20" s="245" t="s">
        <v>2367</v>
      </c>
      <c r="C20" s="246" t="s">
        <v>2368</v>
      </c>
      <c r="D20" s="247" t="s">
        <v>93</v>
      </c>
      <c r="E20" s="248">
        <v>78</v>
      </c>
      <c r="F20" s="248"/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16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16">
        <v>1</v>
      </c>
      <c r="CB20" s="216">
        <v>1</v>
      </c>
    </row>
    <row r="21" spans="1:80" x14ac:dyDescent="0.2">
      <c r="A21" s="244">
        <v>14</v>
      </c>
      <c r="B21" s="245" t="s">
        <v>2369</v>
      </c>
      <c r="C21" s="246" t="s">
        <v>2370</v>
      </c>
      <c r="D21" s="247" t="s">
        <v>93</v>
      </c>
      <c r="E21" s="248">
        <v>6</v>
      </c>
      <c r="F21" s="248"/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16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16">
        <v>1</v>
      </c>
      <c r="CB21" s="216">
        <v>1</v>
      </c>
    </row>
    <row r="22" spans="1:80" x14ac:dyDescent="0.2">
      <c r="A22" s="244">
        <v>15</v>
      </c>
      <c r="B22" s="245" t="s">
        <v>2371</v>
      </c>
      <c r="C22" s="246" t="s">
        <v>2372</v>
      </c>
      <c r="D22" s="247" t="s">
        <v>93</v>
      </c>
      <c r="E22" s="248">
        <v>78</v>
      </c>
      <c r="F22" s="248"/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16">
        <v>2</v>
      </c>
      <c r="AA22" s="216">
        <v>1</v>
      </c>
      <c r="AB22" s="216">
        <v>1</v>
      </c>
      <c r="AC22" s="216">
        <v>1</v>
      </c>
      <c r="AZ22" s="216">
        <v>1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16">
        <v>1</v>
      </c>
      <c r="CB22" s="216">
        <v>1</v>
      </c>
    </row>
    <row r="23" spans="1:80" ht="22.5" x14ac:dyDescent="0.2">
      <c r="A23" s="244">
        <v>16</v>
      </c>
      <c r="B23" s="245" t="s">
        <v>2541</v>
      </c>
      <c r="C23" s="246" t="s">
        <v>2542</v>
      </c>
      <c r="D23" s="247" t="s">
        <v>93</v>
      </c>
      <c r="E23" s="283">
        <v>140</v>
      </c>
      <c r="F23" s="283"/>
      <c r="G23" s="284">
        <f t="shared" si="0"/>
        <v>0</v>
      </c>
      <c r="H23" s="280"/>
      <c r="I23" s="251"/>
      <c r="J23" s="280"/>
      <c r="K23" s="251"/>
    </row>
    <row r="24" spans="1:80" x14ac:dyDescent="0.2">
      <c r="A24" s="259"/>
      <c r="B24" s="260" t="s">
        <v>94</v>
      </c>
      <c r="C24" s="261" t="s">
        <v>2310</v>
      </c>
      <c r="D24" s="262"/>
      <c r="E24" s="263"/>
      <c r="F24" s="264"/>
      <c r="G24" s="265">
        <f>SUM(G7:G23)</f>
        <v>0</v>
      </c>
      <c r="H24" s="266"/>
      <c r="I24" s="267">
        <f>SUM(I7:I22)</f>
        <v>0</v>
      </c>
      <c r="J24" s="266"/>
      <c r="K24" s="267">
        <f>SUM(K7:K22)</f>
        <v>0</v>
      </c>
      <c r="O24" s="216">
        <v>4</v>
      </c>
      <c r="BA24" s="268">
        <f>SUM(BA7:BA22)</f>
        <v>0</v>
      </c>
      <c r="BB24" s="268">
        <f>SUM(BB7:BB22)</f>
        <v>0</v>
      </c>
      <c r="BC24" s="268">
        <f>SUM(BC7:BC22)</f>
        <v>0</v>
      </c>
      <c r="BD24" s="268">
        <f>SUM(BD7:BD22)</f>
        <v>0</v>
      </c>
      <c r="BE24" s="268">
        <f>SUM(BE7:BE22)</f>
        <v>0</v>
      </c>
    </row>
    <row r="25" spans="1:80" x14ac:dyDescent="0.2">
      <c r="A25" s="233" t="s">
        <v>90</v>
      </c>
      <c r="B25" s="234" t="s">
        <v>91</v>
      </c>
      <c r="C25" s="235" t="s">
        <v>92</v>
      </c>
      <c r="D25" s="236"/>
      <c r="E25" s="237"/>
      <c r="F25" s="237"/>
      <c r="G25" s="238"/>
      <c r="H25" s="239"/>
      <c r="I25" s="240"/>
      <c r="J25" s="241"/>
      <c r="K25" s="242"/>
      <c r="O25" s="216">
        <v>1</v>
      </c>
    </row>
    <row r="26" spans="1:80" x14ac:dyDescent="0.2">
      <c r="A26" s="244">
        <v>17</v>
      </c>
      <c r="B26" s="245" t="s">
        <v>2327</v>
      </c>
      <c r="C26" s="246" t="s">
        <v>2344</v>
      </c>
      <c r="D26" s="247" t="s">
        <v>105</v>
      </c>
      <c r="E26" s="248">
        <v>1520</v>
      </c>
      <c r="F26" s="248"/>
      <c r="G26" s="249">
        <f t="shared" ref="G26:G32" si="8">E26*F26</f>
        <v>0</v>
      </c>
      <c r="H26" s="250">
        <v>0</v>
      </c>
      <c r="I26" s="251">
        <f t="shared" ref="I26:I32" si="9">E26*H26</f>
        <v>0</v>
      </c>
      <c r="J26" s="250">
        <v>0</v>
      </c>
      <c r="K26" s="251">
        <f t="shared" ref="K26:K32" si="10">E26*J26</f>
        <v>0</v>
      </c>
      <c r="O26" s="216">
        <v>2</v>
      </c>
      <c r="AA26" s="216">
        <v>1</v>
      </c>
      <c r="AB26" s="216">
        <v>1</v>
      </c>
      <c r="AC26" s="216">
        <v>1</v>
      </c>
      <c r="AZ26" s="216">
        <v>1</v>
      </c>
      <c r="BA26" s="216">
        <f t="shared" ref="BA26:BA32" si="11">IF(AZ26=1,G26,0)</f>
        <v>0</v>
      </c>
      <c r="BB26" s="216">
        <f t="shared" ref="BB26:BB32" si="12">IF(AZ26=2,G26,0)</f>
        <v>0</v>
      </c>
      <c r="BC26" s="216">
        <f t="shared" ref="BC26:BC32" si="13">IF(AZ26=3,G26,0)</f>
        <v>0</v>
      </c>
      <c r="BD26" s="216">
        <f t="shared" ref="BD26:BD32" si="14">IF(AZ26=4,G26,0)</f>
        <v>0</v>
      </c>
      <c r="BE26" s="216">
        <f t="shared" ref="BE26:BE32" si="15">IF(AZ26=5,G26,0)</f>
        <v>0</v>
      </c>
      <c r="CA26" s="216">
        <v>1</v>
      </c>
      <c r="CB26" s="216">
        <v>1</v>
      </c>
    </row>
    <row r="27" spans="1:80" x14ac:dyDescent="0.2">
      <c r="A27" s="244">
        <v>18</v>
      </c>
      <c r="B27" s="245" t="s">
        <v>2329</v>
      </c>
      <c r="C27" s="246" t="s">
        <v>2373</v>
      </c>
      <c r="D27" s="247" t="s">
        <v>105</v>
      </c>
      <c r="E27" s="248">
        <v>630</v>
      </c>
      <c r="F27" s="248"/>
      <c r="G27" s="249">
        <f t="shared" si="8"/>
        <v>0</v>
      </c>
      <c r="H27" s="250">
        <v>0</v>
      </c>
      <c r="I27" s="251">
        <f t="shared" si="9"/>
        <v>0</v>
      </c>
      <c r="J27" s="250">
        <v>0</v>
      </c>
      <c r="K27" s="251">
        <f t="shared" si="10"/>
        <v>0</v>
      </c>
      <c r="O27" s="216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 t="shared" si="11"/>
        <v>0</v>
      </c>
      <c r="BB27" s="216">
        <f t="shared" si="12"/>
        <v>0</v>
      </c>
      <c r="BC27" s="216">
        <f t="shared" si="13"/>
        <v>0</v>
      </c>
      <c r="BD27" s="216">
        <f t="shared" si="14"/>
        <v>0</v>
      </c>
      <c r="BE27" s="216">
        <f t="shared" si="15"/>
        <v>0</v>
      </c>
      <c r="CA27" s="216">
        <v>1</v>
      </c>
      <c r="CB27" s="216">
        <v>1</v>
      </c>
    </row>
    <row r="28" spans="1:80" x14ac:dyDescent="0.2">
      <c r="A28" s="244">
        <v>19</v>
      </c>
      <c r="B28" s="245" t="s">
        <v>2331</v>
      </c>
      <c r="C28" s="246" t="s">
        <v>2330</v>
      </c>
      <c r="D28" s="247" t="s">
        <v>149</v>
      </c>
      <c r="E28" s="248">
        <v>114</v>
      </c>
      <c r="F28" s="248"/>
      <c r="G28" s="249">
        <f t="shared" si="8"/>
        <v>0</v>
      </c>
      <c r="H28" s="250">
        <v>0</v>
      </c>
      <c r="I28" s="251">
        <f t="shared" si="9"/>
        <v>0</v>
      </c>
      <c r="J28" s="250">
        <v>0</v>
      </c>
      <c r="K28" s="251">
        <f t="shared" si="10"/>
        <v>0</v>
      </c>
      <c r="O28" s="216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 t="shared" si="11"/>
        <v>0</v>
      </c>
      <c r="BB28" s="216">
        <f t="shared" si="12"/>
        <v>0</v>
      </c>
      <c r="BC28" s="216">
        <f t="shared" si="13"/>
        <v>0</v>
      </c>
      <c r="BD28" s="216">
        <f t="shared" si="14"/>
        <v>0</v>
      </c>
      <c r="BE28" s="216">
        <f t="shared" si="15"/>
        <v>0</v>
      </c>
      <c r="CA28" s="216">
        <v>1</v>
      </c>
      <c r="CB28" s="216">
        <v>1</v>
      </c>
    </row>
    <row r="29" spans="1:80" x14ac:dyDescent="0.2">
      <c r="A29" s="244">
        <v>20</v>
      </c>
      <c r="B29" s="245" t="s">
        <v>2333</v>
      </c>
      <c r="C29" s="246" t="s">
        <v>2374</v>
      </c>
      <c r="D29" s="247" t="s">
        <v>105</v>
      </c>
      <c r="E29" s="248">
        <v>11</v>
      </c>
      <c r="F29" s="248"/>
      <c r="G29" s="249">
        <f t="shared" si="8"/>
        <v>0</v>
      </c>
      <c r="H29" s="250">
        <v>0</v>
      </c>
      <c r="I29" s="251">
        <f t="shared" si="9"/>
        <v>0</v>
      </c>
      <c r="J29" s="250">
        <v>0</v>
      </c>
      <c r="K29" s="251">
        <f t="shared" si="10"/>
        <v>0</v>
      </c>
      <c r="O29" s="216">
        <v>2</v>
      </c>
      <c r="AA29" s="216">
        <v>1</v>
      </c>
      <c r="AB29" s="216">
        <v>1</v>
      </c>
      <c r="AC29" s="216">
        <v>1</v>
      </c>
      <c r="AZ29" s="216">
        <v>1</v>
      </c>
      <c r="BA29" s="216">
        <f t="shared" si="11"/>
        <v>0</v>
      </c>
      <c r="BB29" s="216">
        <f t="shared" si="12"/>
        <v>0</v>
      </c>
      <c r="BC29" s="216">
        <f t="shared" si="13"/>
        <v>0</v>
      </c>
      <c r="BD29" s="216">
        <f t="shared" si="14"/>
        <v>0</v>
      </c>
      <c r="BE29" s="216">
        <f t="shared" si="15"/>
        <v>0</v>
      </c>
      <c r="CA29" s="216">
        <v>1</v>
      </c>
      <c r="CB29" s="216">
        <v>1</v>
      </c>
    </row>
    <row r="30" spans="1:80" x14ac:dyDescent="0.2">
      <c r="A30" s="244">
        <v>21</v>
      </c>
      <c r="B30" s="245" t="s">
        <v>2375</v>
      </c>
      <c r="C30" s="246" t="s">
        <v>2332</v>
      </c>
      <c r="D30" s="247" t="s">
        <v>105</v>
      </c>
      <c r="E30" s="248">
        <v>54</v>
      </c>
      <c r="F30" s="248"/>
      <c r="G30" s="249">
        <f t="shared" si="8"/>
        <v>0</v>
      </c>
      <c r="H30" s="250">
        <v>0</v>
      </c>
      <c r="I30" s="251">
        <f t="shared" si="9"/>
        <v>0</v>
      </c>
      <c r="J30" s="250">
        <v>0</v>
      </c>
      <c r="K30" s="251">
        <f t="shared" si="10"/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 t="shared" si="11"/>
        <v>0</v>
      </c>
      <c r="BB30" s="216">
        <f t="shared" si="12"/>
        <v>0</v>
      </c>
      <c r="BC30" s="216">
        <f t="shared" si="13"/>
        <v>0</v>
      </c>
      <c r="BD30" s="216">
        <f t="shared" si="14"/>
        <v>0</v>
      </c>
      <c r="BE30" s="216">
        <f t="shared" si="15"/>
        <v>0</v>
      </c>
      <c r="CA30" s="216">
        <v>1</v>
      </c>
      <c r="CB30" s="216">
        <v>1</v>
      </c>
    </row>
    <row r="31" spans="1:80" x14ac:dyDescent="0.2">
      <c r="A31" s="244">
        <v>22</v>
      </c>
      <c r="B31" s="245" t="s">
        <v>2376</v>
      </c>
      <c r="C31" s="246" t="s">
        <v>2776</v>
      </c>
      <c r="D31" s="247" t="s">
        <v>105</v>
      </c>
      <c r="E31" s="248">
        <v>44</v>
      </c>
      <c r="F31" s="248"/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16">
        <v>2</v>
      </c>
      <c r="AA31" s="216">
        <v>1</v>
      </c>
      <c r="AB31" s="216">
        <v>1</v>
      </c>
      <c r="AC31" s="216">
        <v>1</v>
      </c>
      <c r="AZ31" s="216">
        <v>1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16">
        <v>1</v>
      </c>
      <c r="CB31" s="216">
        <v>1</v>
      </c>
    </row>
    <row r="32" spans="1:80" x14ac:dyDescent="0.2">
      <c r="A32" s="244">
        <v>23</v>
      </c>
      <c r="B32" s="245" t="s">
        <v>2377</v>
      </c>
      <c r="C32" s="246" t="s">
        <v>2334</v>
      </c>
      <c r="D32" s="247" t="s">
        <v>105</v>
      </c>
      <c r="E32" s="248">
        <v>217</v>
      </c>
      <c r="F32" s="248"/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16">
        <v>2</v>
      </c>
      <c r="AA32" s="216">
        <v>1</v>
      </c>
      <c r="AB32" s="216">
        <v>1</v>
      </c>
      <c r="AC32" s="216">
        <v>1</v>
      </c>
      <c r="AZ32" s="216">
        <v>1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16">
        <v>1</v>
      </c>
      <c r="CB32" s="216">
        <v>1</v>
      </c>
    </row>
    <row r="33" spans="1:57" x14ac:dyDescent="0.2">
      <c r="A33" s="259"/>
      <c r="B33" s="260" t="s">
        <v>94</v>
      </c>
      <c r="C33" s="261" t="s">
        <v>102</v>
      </c>
      <c r="D33" s="262"/>
      <c r="E33" s="263"/>
      <c r="F33" s="264"/>
      <c r="G33" s="265">
        <f>SUM(G25:G32)</f>
        <v>0</v>
      </c>
      <c r="H33" s="266"/>
      <c r="I33" s="267">
        <f>SUM(I25:I32)</f>
        <v>0</v>
      </c>
      <c r="J33" s="266"/>
      <c r="K33" s="267">
        <f>SUM(K25:K32)</f>
        <v>0</v>
      </c>
      <c r="O33" s="216">
        <v>4</v>
      </c>
      <c r="BA33" s="268">
        <f>SUM(BA25:BA32)</f>
        <v>0</v>
      </c>
      <c r="BB33" s="268">
        <f>SUM(BB25:BB32)</f>
        <v>0</v>
      </c>
      <c r="BC33" s="268">
        <f>SUM(BC25:BC32)</f>
        <v>0</v>
      </c>
      <c r="BD33" s="268">
        <f>SUM(BD25:BD32)</f>
        <v>0</v>
      </c>
      <c r="BE33" s="268">
        <f>SUM(BE25:BE32)</f>
        <v>0</v>
      </c>
    </row>
    <row r="34" spans="1:57" x14ac:dyDescent="0.2">
      <c r="E34" s="216"/>
      <c r="G34" s="295"/>
    </row>
    <row r="35" spans="1:57" x14ac:dyDescent="0.2">
      <c r="E35" s="216"/>
    </row>
    <row r="36" spans="1:57" x14ac:dyDescent="0.2">
      <c r="E36" s="216"/>
    </row>
    <row r="37" spans="1:57" x14ac:dyDescent="0.2">
      <c r="E37" s="216"/>
    </row>
    <row r="38" spans="1:57" x14ac:dyDescent="0.2">
      <c r="E38" s="216"/>
    </row>
    <row r="39" spans="1:57" x14ac:dyDescent="0.2">
      <c r="E39" s="216"/>
    </row>
    <row r="40" spans="1:57" x14ac:dyDescent="0.2">
      <c r="E40" s="216"/>
    </row>
    <row r="41" spans="1:57" x14ac:dyDescent="0.2">
      <c r="E41" s="216"/>
    </row>
    <row r="42" spans="1:57" x14ac:dyDescent="0.2">
      <c r="E42" s="216"/>
    </row>
    <row r="43" spans="1:57" x14ac:dyDescent="0.2">
      <c r="E43" s="216"/>
    </row>
    <row r="44" spans="1:57" x14ac:dyDescent="0.2">
      <c r="E44" s="216"/>
    </row>
    <row r="45" spans="1:57" x14ac:dyDescent="0.2">
      <c r="E45" s="216"/>
    </row>
    <row r="46" spans="1:57" x14ac:dyDescent="0.2">
      <c r="E46" s="216"/>
    </row>
    <row r="47" spans="1:57" x14ac:dyDescent="0.2">
      <c r="E47" s="216"/>
    </row>
    <row r="48" spans="1:57" x14ac:dyDescent="0.2">
      <c r="E48" s="216"/>
    </row>
    <row r="49" spans="1:7" x14ac:dyDescent="0.2">
      <c r="E49" s="216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A57" s="258"/>
      <c r="B57" s="258"/>
      <c r="C57" s="258"/>
      <c r="D57" s="258"/>
      <c r="E57" s="258"/>
      <c r="F57" s="258"/>
      <c r="G57" s="258"/>
    </row>
    <row r="58" spans="1:7" x14ac:dyDescent="0.2">
      <c r="A58" s="258"/>
      <c r="B58" s="258"/>
      <c r="C58" s="258"/>
      <c r="D58" s="258"/>
      <c r="E58" s="258"/>
      <c r="F58" s="258"/>
      <c r="G58" s="258"/>
    </row>
    <row r="59" spans="1:7" x14ac:dyDescent="0.2">
      <c r="A59" s="258"/>
      <c r="B59" s="258"/>
      <c r="C59" s="258"/>
      <c r="D59" s="258"/>
      <c r="E59" s="258"/>
      <c r="F59" s="258"/>
      <c r="G59" s="258"/>
    </row>
    <row r="60" spans="1:7" x14ac:dyDescent="0.2">
      <c r="A60" s="258"/>
      <c r="B60" s="258"/>
      <c r="C60" s="258"/>
      <c r="D60" s="258"/>
      <c r="E60" s="258"/>
      <c r="F60" s="258"/>
      <c r="G60" s="258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E81" s="216"/>
    </row>
    <row r="82" spans="1:7" x14ac:dyDescent="0.2">
      <c r="E82" s="216"/>
    </row>
    <row r="83" spans="1:7" x14ac:dyDescent="0.2">
      <c r="E83" s="216"/>
    </row>
    <row r="84" spans="1:7" x14ac:dyDescent="0.2">
      <c r="E84" s="216"/>
    </row>
    <row r="85" spans="1:7" x14ac:dyDescent="0.2">
      <c r="E85" s="216"/>
    </row>
    <row r="86" spans="1:7" x14ac:dyDescent="0.2">
      <c r="E86" s="216"/>
    </row>
    <row r="87" spans="1:7" x14ac:dyDescent="0.2">
      <c r="E87" s="216"/>
    </row>
    <row r="88" spans="1:7" x14ac:dyDescent="0.2">
      <c r="E88" s="216"/>
    </row>
    <row r="89" spans="1:7" x14ac:dyDescent="0.2">
      <c r="E89" s="216"/>
    </row>
    <row r="90" spans="1:7" x14ac:dyDescent="0.2">
      <c r="E90" s="216"/>
    </row>
    <row r="91" spans="1:7" x14ac:dyDescent="0.2">
      <c r="E91" s="216"/>
    </row>
    <row r="92" spans="1:7" x14ac:dyDescent="0.2">
      <c r="A92" s="269"/>
      <c r="B92" s="269"/>
    </row>
    <row r="93" spans="1:7" x14ac:dyDescent="0.2">
      <c r="A93" s="258"/>
      <c r="B93" s="258"/>
      <c r="C93" s="270"/>
      <c r="D93" s="270"/>
      <c r="E93" s="271"/>
      <c r="F93" s="270"/>
      <c r="G93" s="272"/>
    </row>
    <row r="94" spans="1:7" x14ac:dyDescent="0.2">
      <c r="A94" s="273"/>
      <c r="B94" s="273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  <row r="96" spans="1:7" x14ac:dyDescent="0.2">
      <c r="A96" s="258"/>
      <c r="B96" s="258"/>
      <c r="C96" s="258"/>
      <c r="D96" s="258"/>
      <c r="E96" s="274"/>
      <c r="F96" s="258"/>
      <c r="G96" s="258"/>
    </row>
    <row r="97" spans="1:7" x14ac:dyDescent="0.2">
      <c r="A97" s="258"/>
      <c r="B97" s="258"/>
      <c r="C97" s="258"/>
      <c r="D97" s="258"/>
      <c r="E97" s="274"/>
      <c r="F97" s="258"/>
      <c r="G97" s="258"/>
    </row>
    <row r="98" spans="1:7" x14ac:dyDescent="0.2">
      <c r="A98" s="258"/>
      <c r="B98" s="258"/>
      <c r="C98" s="258"/>
      <c r="D98" s="258"/>
      <c r="E98" s="274"/>
      <c r="F98" s="258"/>
      <c r="G98" s="258"/>
    </row>
    <row r="99" spans="1:7" x14ac:dyDescent="0.2">
      <c r="A99" s="258"/>
      <c r="B99" s="258"/>
      <c r="C99" s="258"/>
      <c r="D99" s="258"/>
      <c r="E99" s="274"/>
      <c r="F99" s="258"/>
      <c r="G99" s="258"/>
    </row>
    <row r="100" spans="1:7" x14ac:dyDescent="0.2">
      <c r="A100" s="258"/>
      <c r="B100" s="258"/>
      <c r="C100" s="258"/>
      <c r="D100" s="258"/>
      <c r="E100" s="274"/>
      <c r="F100" s="258"/>
      <c r="G100" s="258"/>
    </row>
    <row r="101" spans="1:7" x14ac:dyDescent="0.2">
      <c r="A101" s="258"/>
      <c r="B101" s="258"/>
      <c r="C101" s="258"/>
      <c r="D101" s="258"/>
      <c r="E101" s="274"/>
      <c r="F101" s="258"/>
      <c r="G101" s="258"/>
    </row>
    <row r="102" spans="1:7" x14ac:dyDescent="0.2">
      <c r="A102" s="258"/>
      <c r="B102" s="258"/>
      <c r="C102" s="258"/>
      <c r="D102" s="258"/>
      <c r="E102" s="274"/>
      <c r="F102" s="258"/>
      <c r="G102" s="258"/>
    </row>
    <row r="103" spans="1:7" x14ac:dyDescent="0.2">
      <c r="A103" s="258"/>
      <c r="B103" s="258"/>
      <c r="C103" s="258"/>
      <c r="D103" s="258"/>
      <c r="E103" s="274"/>
      <c r="F103" s="258"/>
      <c r="G103" s="258"/>
    </row>
    <row r="104" spans="1:7" x14ac:dyDescent="0.2">
      <c r="A104" s="258"/>
      <c r="B104" s="258"/>
      <c r="C104" s="258"/>
      <c r="D104" s="258"/>
      <c r="E104" s="274"/>
      <c r="F104" s="258"/>
      <c r="G104" s="258"/>
    </row>
    <row r="105" spans="1:7" x14ac:dyDescent="0.2">
      <c r="A105" s="258"/>
      <c r="B105" s="258"/>
      <c r="C105" s="258"/>
      <c r="D105" s="258"/>
      <c r="E105" s="274"/>
      <c r="F105" s="258"/>
      <c r="G105" s="258"/>
    </row>
    <row r="106" spans="1:7" x14ac:dyDescent="0.2">
      <c r="A106" s="258"/>
      <c r="B106" s="258"/>
      <c r="C106" s="258"/>
      <c r="D106" s="258"/>
      <c r="E106" s="274"/>
      <c r="F106" s="258"/>
      <c r="G106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scale="94" orientation="portrait" horizontalDpi="300" r:id="rId1"/>
  <headerFooter alignWithMargins="0">
    <oddFooter>&amp;L&amp;9Zpracováno programem &amp;"Arial CE,Tučné"BUILDpower,  © RTS, a.s.&amp;R&amp;"Arial,Obyčejné"Strana &amp;P</oddFooter>
  </headerFooter>
  <colBreaks count="1" manualBreakCount="1">
    <brk id="7" max="32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2379</v>
      </c>
      <c r="B5" s="94"/>
      <c r="C5" s="95" t="s">
        <v>2380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06  Rek'!E9</f>
        <v>0</v>
      </c>
      <c r="D15" s="133" t="str">
        <f>'SO 06  Rek'!A14</f>
        <v>Zařízení staveniště</v>
      </c>
      <c r="E15" s="134"/>
      <c r="F15" s="135"/>
      <c r="G15" s="132">
        <f>'SO 06  Rek'!I14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06  Rek'!F9</f>
        <v>0</v>
      </c>
      <c r="D16" s="85" t="str">
        <f>'SO 06  Rek'!A15</f>
        <v>Provoz investora</v>
      </c>
      <c r="E16" s="136"/>
      <c r="F16" s="137"/>
      <c r="G16" s="132">
        <f>'SO 06  Rek'!I15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06  Rek'!H9</f>
        <v>0</v>
      </c>
      <c r="D17" s="85" t="str">
        <f>'SO 06  Rek'!A16</f>
        <v>Kompletační činnost (IČD)</v>
      </c>
      <c r="E17" s="136"/>
      <c r="F17" s="137"/>
      <c r="G17" s="132">
        <f>'SO 06  Rek'!I16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06  Rek'!G9</f>
        <v>0</v>
      </c>
      <c r="D18" s="85" t="str">
        <f>'SO 06  Rek'!A17</f>
        <v>Rezerva rozpočtu</v>
      </c>
      <c r="E18" s="136"/>
      <c r="F18" s="137"/>
      <c r="G18" s="132">
        <f>'SO 06  Rek'!I17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06  Rek'!I9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06  Rek'!H18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/>
  <dimension ref="A1:BE69"/>
  <sheetViews>
    <sheetView view="pageBreakPreview" zoomScale="60" zoomScaleNormal="100" workbookViewId="0">
      <selection activeCell="G20" sqref="G20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3" t="s">
        <v>69</v>
      </c>
      <c r="B2" s="414"/>
      <c r="C2" s="176" t="s">
        <v>2381</v>
      </c>
      <c r="D2" s="177"/>
      <c r="E2" s="178"/>
      <c r="F2" s="177"/>
      <c r="G2" s="415"/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06  Pol'!B7</f>
        <v>84</v>
      </c>
      <c r="B7" s="50" t="str">
        <f>'SO 06  Pol'!C7</f>
        <v>Přípojka plyn</v>
      </c>
      <c r="D7" s="188"/>
      <c r="E7" s="276">
        <f>'SO 06  Pol'!BA15</f>
        <v>0</v>
      </c>
      <c r="F7" s="277">
        <f>'SO 06  Pol'!BB15</f>
        <v>0</v>
      </c>
      <c r="G7" s="277">
        <f>'SO 06  Pol'!BC15</f>
        <v>0</v>
      </c>
      <c r="H7" s="277">
        <f>'SO 06  Pol'!BD15</f>
        <v>0</v>
      </c>
      <c r="I7" s="278">
        <f>'SO 06  Pol'!BE15</f>
        <v>0</v>
      </c>
    </row>
    <row r="8" spans="1:57" s="111" customFormat="1" ht="13.5" thickBot="1" x14ac:dyDescent="0.25">
      <c r="A8" s="275" t="str">
        <f>'SO 06  Pol'!B16</f>
        <v>1</v>
      </c>
      <c r="B8" s="50" t="str">
        <f>'SO 06  Pol'!C16</f>
        <v>Zemní práce</v>
      </c>
      <c r="D8" s="188"/>
      <c r="E8" s="276">
        <f>'SO 06  Pol'!BA22</f>
        <v>0</v>
      </c>
      <c r="F8" s="277">
        <f>'SO 06  Pol'!BB22</f>
        <v>0</v>
      </c>
      <c r="G8" s="277">
        <f>'SO 06  Pol'!BC22</f>
        <v>0</v>
      </c>
      <c r="H8" s="277">
        <f>'SO 06  Pol'!BD22</f>
        <v>0</v>
      </c>
      <c r="I8" s="278">
        <f>'SO 06  Pol'!BE22</f>
        <v>0</v>
      </c>
    </row>
    <row r="9" spans="1:57" s="6" customFormat="1" ht="13.5" thickBot="1" x14ac:dyDescent="0.25">
      <c r="A9" s="189"/>
      <c r="B9" s="190" t="s">
        <v>72</v>
      </c>
      <c r="C9" s="190"/>
      <c r="D9" s="191"/>
      <c r="E9" s="192">
        <f>SUM(E7:E8)</f>
        <v>0</v>
      </c>
      <c r="F9" s="193">
        <f>SUM(F7:F8)</f>
        <v>0</v>
      </c>
      <c r="G9" s="193">
        <f>SUM(G7:G8)</f>
        <v>0</v>
      </c>
      <c r="H9" s="193">
        <f>SUM(H7:H8)</f>
        <v>0</v>
      </c>
      <c r="I9" s="194">
        <f>SUM(I7:I8)</f>
        <v>0</v>
      </c>
    </row>
    <row r="10" spans="1:57" x14ac:dyDescent="0.2">
      <c r="A10" s="111"/>
      <c r="B10" s="111"/>
      <c r="C10" s="111"/>
      <c r="D10" s="111"/>
      <c r="E10" s="111"/>
      <c r="F10" s="111"/>
      <c r="G10" s="111"/>
      <c r="H10" s="111"/>
      <c r="I10" s="111"/>
    </row>
    <row r="11" spans="1:57" ht="19.5" customHeight="1" x14ac:dyDescent="0.25">
      <c r="A11" s="180" t="s">
        <v>73</v>
      </c>
      <c r="B11" s="180"/>
      <c r="C11" s="180"/>
      <c r="D11" s="180"/>
      <c r="E11" s="180"/>
      <c r="F11" s="180"/>
      <c r="G11" s="195"/>
      <c r="H11" s="180"/>
      <c r="I11" s="180"/>
      <c r="BA11" s="117"/>
      <c r="BB11" s="117"/>
      <c r="BC11" s="117"/>
      <c r="BD11" s="117"/>
      <c r="BE11" s="117"/>
    </row>
    <row r="12" spans="1:57" ht="13.5" thickBot="1" x14ac:dyDescent="0.25"/>
    <row r="13" spans="1:57" x14ac:dyDescent="0.2">
      <c r="A13" s="146" t="s">
        <v>74</v>
      </c>
      <c r="B13" s="147"/>
      <c r="C13" s="147"/>
      <c r="D13" s="196"/>
      <c r="E13" s="197" t="s">
        <v>75</v>
      </c>
      <c r="F13" s="198" t="s">
        <v>7</v>
      </c>
      <c r="G13" s="199" t="s">
        <v>76</v>
      </c>
      <c r="H13" s="200"/>
      <c r="I13" s="201" t="s">
        <v>75</v>
      </c>
    </row>
    <row r="14" spans="1:57" x14ac:dyDescent="0.2">
      <c r="A14" s="140" t="s">
        <v>869</v>
      </c>
      <c r="B14" s="131"/>
      <c r="C14" s="131"/>
      <c r="D14" s="202"/>
      <c r="E14" s="203">
        <v>0</v>
      </c>
      <c r="F14" s="204">
        <v>0</v>
      </c>
      <c r="G14" s="205">
        <v>0</v>
      </c>
      <c r="H14" s="206"/>
      <c r="I14" s="207">
        <f>E14+F14*G14/100</f>
        <v>0</v>
      </c>
      <c r="BA14" s="1">
        <v>1</v>
      </c>
    </row>
    <row r="15" spans="1:57" x14ac:dyDescent="0.2">
      <c r="A15" s="140" t="s">
        <v>870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871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2</v>
      </c>
    </row>
    <row r="17" spans="1:53" x14ac:dyDescent="0.2">
      <c r="A17" s="140" t="s">
        <v>872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ht="13.5" thickBot="1" x14ac:dyDescent="0.25">
      <c r="A18" s="208"/>
      <c r="B18" s="209" t="s">
        <v>77</v>
      </c>
      <c r="C18" s="210"/>
      <c r="D18" s="211"/>
      <c r="E18" s="212"/>
      <c r="F18" s="213"/>
      <c r="G18" s="213"/>
      <c r="H18" s="418">
        <f>SUM(I14:I17)</f>
        <v>0</v>
      </c>
      <c r="I18" s="419"/>
    </row>
    <row r="20" spans="1:53" x14ac:dyDescent="0.2">
      <c r="B20" s="6"/>
      <c r="F20" s="214"/>
      <c r="G20" s="215"/>
      <c r="H20" s="215"/>
      <c r="I20" s="34"/>
    </row>
    <row r="21" spans="1:53" x14ac:dyDescent="0.2"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</sheetData>
  <mergeCells count="4">
    <mergeCell ref="A1:B1"/>
    <mergeCell ref="A2:B2"/>
    <mergeCell ref="G2:I2"/>
    <mergeCell ref="H18:I18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B730"/>
  <sheetViews>
    <sheetView showGridLines="0" showZeros="0" view="pageBreakPreview" topLeftCell="A611" zoomScaleNormal="100" zoomScaleSheetLayoutView="100" workbookViewId="0">
      <selection activeCell="C627" sqref="C627"/>
    </sheetView>
  </sheetViews>
  <sheetFormatPr defaultRowHeight="12.75" x14ac:dyDescent="0.2"/>
  <cols>
    <col min="1" max="1" width="5.28515625" style="216" customWidth="1"/>
    <col min="2" max="2" width="11.5703125" style="216" customWidth="1"/>
    <col min="3" max="3" width="49.8554687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33.75" customHeight="1" thickBot="1" x14ac:dyDescent="0.25">
      <c r="A2" s="440" t="s">
        <v>2740</v>
      </c>
      <c r="B2" s="440"/>
      <c r="C2" s="440"/>
      <c r="D2" s="440"/>
      <c r="E2" s="440"/>
      <c r="F2" s="440"/>
      <c r="G2" s="440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01 1 Rek'!H1</f>
        <v>1</v>
      </c>
      <c r="G3" s="223"/>
    </row>
    <row r="4" spans="1:80" ht="13.5" thickBot="1" x14ac:dyDescent="0.25">
      <c r="A4" s="436" t="s">
        <v>69</v>
      </c>
      <c r="B4" s="414"/>
      <c r="C4" s="176" t="s">
        <v>100</v>
      </c>
      <c r="D4" s="224"/>
      <c r="E4" s="437" t="str">
        <f>'SO 01 1 Rek'!G2</f>
        <v>Budova tělocvičny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2723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103</v>
      </c>
      <c r="C8" s="246" t="s">
        <v>104</v>
      </c>
      <c r="D8" s="247" t="s">
        <v>105</v>
      </c>
      <c r="E8" s="248">
        <v>523.07500000000005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43">
        <v>1</v>
      </c>
      <c r="CB8" s="243">
        <v>1</v>
      </c>
    </row>
    <row r="9" spans="1:80" x14ac:dyDescent="0.2">
      <c r="A9" s="252"/>
      <c r="B9" s="256"/>
      <c r="C9" s="423" t="s">
        <v>106</v>
      </c>
      <c r="D9" s="424"/>
      <c r="E9" s="307">
        <v>523.07500000000005</v>
      </c>
      <c r="F9" s="248">
        <v>0</v>
      </c>
      <c r="G9" s="309"/>
      <c r="H9" s="257"/>
      <c r="I9" s="254"/>
      <c r="J9" s="258"/>
      <c r="K9" s="254"/>
      <c r="M9" s="310" t="s">
        <v>106</v>
      </c>
      <c r="O9" s="243"/>
    </row>
    <row r="10" spans="1:80" x14ac:dyDescent="0.2">
      <c r="A10" s="244">
        <v>2</v>
      </c>
      <c r="B10" s="245" t="s">
        <v>107</v>
      </c>
      <c r="C10" s="246" t="s">
        <v>108</v>
      </c>
      <c r="D10" s="247" t="s">
        <v>105</v>
      </c>
      <c r="E10" s="248">
        <v>4885.6190999999999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43">
        <v>1</v>
      </c>
      <c r="CB10" s="243">
        <v>1</v>
      </c>
    </row>
    <row r="11" spans="1:80" x14ac:dyDescent="0.2">
      <c r="A11" s="252"/>
      <c r="B11" s="256"/>
      <c r="C11" s="423" t="s">
        <v>109</v>
      </c>
      <c r="D11" s="424"/>
      <c r="E11" s="307">
        <v>0</v>
      </c>
      <c r="F11" s="248">
        <v>0</v>
      </c>
      <c r="G11" s="309"/>
      <c r="H11" s="257"/>
      <c r="I11" s="254"/>
      <c r="J11" s="258"/>
      <c r="K11" s="254"/>
      <c r="M11" s="310" t="s">
        <v>109</v>
      </c>
      <c r="O11" s="243"/>
    </row>
    <row r="12" spans="1:80" ht="22.5" x14ac:dyDescent="0.2">
      <c r="A12" s="252"/>
      <c r="B12" s="256"/>
      <c r="C12" s="423" t="s">
        <v>110</v>
      </c>
      <c r="D12" s="424"/>
      <c r="E12" s="307">
        <v>491.89440000000002</v>
      </c>
      <c r="F12" s="248">
        <v>0</v>
      </c>
      <c r="G12" s="309"/>
      <c r="H12" s="257"/>
      <c r="I12" s="254"/>
      <c r="J12" s="258"/>
      <c r="K12" s="254"/>
      <c r="M12" s="310" t="s">
        <v>110</v>
      </c>
      <c r="O12" s="243"/>
    </row>
    <row r="13" spans="1:80" x14ac:dyDescent="0.2">
      <c r="A13" s="252"/>
      <c r="B13" s="256"/>
      <c r="C13" s="423" t="s">
        <v>111</v>
      </c>
      <c r="D13" s="424"/>
      <c r="E13" s="307">
        <v>4368.0375000000004</v>
      </c>
      <c r="F13" s="248">
        <v>0</v>
      </c>
      <c r="G13" s="309"/>
      <c r="H13" s="257"/>
      <c r="I13" s="254"/>
      <c r="J13" s="258"/>
      <c r="K13" s="254"/>
      <c r="M13" s="310" t="s">
        <v>111</v>
      </c>
      <c r="O13" s="243"/>
    </row>
    <row r="14" spans="1:80" x14ac:dyDescent="0.2">
      <c r="A14" s="252"/>
      <c r="B14" s="256"/>
      <c r="C14" s="423" t="s">
        <v>112</v>
      </c>
      <c r="D14" s="424"/>
      <c r="E14" s="307">
        <v>-418.46</v>
      </c>
      <c r="F14" s="248">
        <v>0</v>
      </c>
      <c r="G14" s="309"/>
      <c r="H14" s="257"/>
      <c r="I14" s="254"/>
      <c r="J14" s="258"/>
      <c r="K14" s="254"/>
      <c r="M14" s="310" t="s">
        <v>112</v>
      </c>
      <c r="O14" s="243"/>
    </row>
    <row r="15" spans="1:80" x14ac:dyDescent="0.2">
      <c r="A15" s="252"/>
      <c r="B15" s="256"/>
      <c r="C15" s="423" t="s">
        <v>113</v>
      </c>
      <c r="D15" s="424"/>
      <c r="E15" s="307">
        <v>4441.4719000000005</v>
      </c>
      <c r="F15" s="248">
        <v>0</v>
      </c>
      <c r="G15" s="309"/>
      <c r="H15" s="257"/>
      <c r="I15" s="254"/>
      <c r="J15" s="258"/>
      <c r="K15" s="254"/>
      <c r="M15" s="310" t="s">
        <v>113</v>
      </c>
      <c r="O15" s="243"/>
    </row>
    <row r="16" spans="1:80" x14ac:dyDescent="0.2">
      <c r="A16" s="252"/>
      <c r="B16" s="256"/>
      <c r="C16" s="423" t="s">
        <v>114</v>
      </c>
      <c r="D16" s="424"/>
      <c r="E16" s="307">
        <v>4885.6190999999999</v>
      </c>
      <c r="F16" s="248">
        <v>0</v>
      </c>
      <c r="G16" s="309"/>
      <c r="H16" s="257"/>
      <c r="I16" s="254"/>
      <c r="J16" s="258"/>
      <c r="K16" s="254"/>
      <c r="M16" s="310" t="s">
        <v>114</v>
      </c>
      <c r="O16" s="243"/>
    </row>
    <row r="17" spans="1:80" x14ac:dyDescent="0.2">
      <c r="A17" s="244">
        <v>3</v>
      </c>
      <c r="B17" s="245" t="s">
        <v>115</v>
      </c>
      <c r="C17" s="246" t="s">
        <v>116</v>
      </c>
      <c r="D17" s="247" t="s">
        <v>105</v>
      </c>
      <c r="E17" s="248">
        <v>87.487499999999997</v>
      </c>
      <c r="F17" s="248">
        <v>0</v>
      </c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52"/>
      <c r="B18" s="256"/>
      <c r="C18" s="423" t="s">
        <v>117</v>
      </c>
      <c r="D18" s="424"/>
      <c r="E18" s="307">
        <v>48.36</v>
      </c>
      <c r="F18" s="248">
        <v>0</v>
      </c>
      <c r="G18" s="309"/>
      <c r="H18" s="257"/>
      <c r="I18" s="254"/>
      <c r="J18" s="258"/>
      <c r="K18" s="254"/>
      <c r="M18" s="310" t="s">
        <v>117</v>
      </c>
      <c r="O18" s="243"/>
    </row>
    <row r="19" spans="1:80" x14ac:dyDescent="0.2">
      <c r="A19" s="252"/>
      <c r="B19" s="256"/>
      <c r="C19" s="423" t="s">
        <v>118</v>
      </c>
      <c r="D19" s="424"/>
      <c r="E19" s="307">
        <v>35.28</v>
      </c>
      <c r="F19" s="248">
        <v>0</v>
      </c>
      <c r="G19" s="309"/>
      <c r="H19" s="257"/>
      <c r="I19" s="254"/>
      <c r="J19" s="258"/>
      <c r="K19" s="254"/>
      <c r="M19" s="310" t="s">
        <v>118</v>
      </c>
      <c r="O19" s="243"/>
    </row>
    <row r="20" spans="1:80" x14ac:dyDescent="0.2">
      <c r="A20" s="252"/>
      <c r="B20" s="256"/>
      <c r="C20" s="423" t="s">
        <v>119</v>
      </c>
      <c r="D20" s="424"/>
      <c r="E20" s="307">
        <v>3.8475000000000001</v>
      </c>
      <c r="F20" s="248">
        <v>0</v>
      </c>
      <c r="G20" s="309"/>
      <c r="H20" s="257"/>
      <c r="I20" s="254"/>
      <c r="J20" s="258"/>
      <c r="K20" s="254"/>
      <c r="M20" s="310" t="s">
        <v>119</v>
      </c>
      <c r="O20" s="243"/>
    </row>
    <row r="21" spans="1:80" x14ac:dyDescent="0.2">
      <c r="A21" s="244">
        <v>4</v>
      </c>
      <c r="B21" s="245" t="s">
        <v>120</v>
      </c>
      <c r="C21" s="246" t="s">
        <v>121</v>
      </c>
      <c r="D21" s="247" t="s">
        <v>105</v>
      </c>
      <c r="E21" s="248">
        <v>51.053699999999999</v>
      </c>
      <c r="F21" s="248">
        <v>0</v>
      </c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52"/>
      <c r="B22" s="256"/>
      <c r="C22" s="423" t="s">
        <v>122</v>
      </c>
      <c r="D22" s="424"/>
      <c r="E22" s="307">
        <v>13.092700000000001</v>
      </c>
      <c r="F22" s="248">
        <v>0</v>
      </c>
      <c r="G22" s="309"/>
      <c r="H22" s="257"/>
      <c r="I22" s="254"/>
      <c r="J22" s="258"/>
      <c r="K22" s="254"/>
      <c r="M22" s="310" t="s">
        <v>122</v>
      </c>
      <c r="O22" s="243"/>
    </row>
    <row r="23" spans="1:80" x14ac:dyDescent="0.2">
      <c r="A23" s="252"/>
      <c r="B23" s="256"/>
      <c r="C23" s="423" t="s">
        <v>123</v>
      </c>
      <c r="D23" s="424"/>
      <c r="E23" s="307">
        <v>7.5460000000000003</v>
      </c>
      <c r="F23" s="248">
        <v>0</v>
      </c>
      <c r="G23" s="309"/>
      <c r="H23" s="257"/>
      <c r="I23" s="254"/>
      <c r="J23" s="258"/>
      <c r="K23" s="254"/>
      <c r="M23" s="310" t="s">
        <v>123</v>
      </c>
      <c r="O23" s="243"/>
    </row>
    <row r="24" spans="1:80" x14ac:dyDescent="0.2">
      <c r="A24" s="252"/>
      <c r="B24" s="256"/>
      <c r="C24" s="423" t="s">
        <v>124</v>
      </c>
      <c r="D24" s="424"/>
      <c r="E24" s="307">
        <v>6.0839999999999996</v>
      </c>
      <c r="F24" s="248">
        <v>0</v>
      </c>
      <c r="G24" s="309"/>
      <c r="H24" s="257"/>
      <c r="I24" s="254"/>
      <c r="J24" s="258"/>
      <c r="K24" s="254"/>
      <c r="M24" s="310" t="s">
        <v>124</v>
      </c>
      <c r="O24" s="243"/>
    </row>
    <row r="25" spans="1:80" x14ac:dyDescent="0.2">
      <c r="A25" s="252"/>
      <c r="B25" s="256"/>
      <c r="C25" s="423" t="s">
        <v>125</v>
      </c>
      <c r="D25" s="424"/>
      <c r="E25" s="307">
        <v>4.0460000000000003</v>
      </c>
      <c r="F25" s="248">
        <v>0</v>
      </c>
      <c r="G25" s="309"/>
      <c r="H25" s="257"/>
      <c r="I25" s="254"/>
      <c r="J25" s="258"/>
      <c r="K25" s="254"/>
      <c r="M25" s="310" t="s">
        <v>125</v>
      </c>
      <c r="O25" s="243"/>
    </row>
    <row r="26" spans="1:80" x14ac:dyDescent="0.2">
      <c r="A26" s="252"/>
      <c r="B26" s="256"/>
      <c r="C26" s="423" t="s">
        <v>126</v>
      </c>
      <c r="D26" s="424"/>
      <c r="E26" s="307">
        <v>8.5250000000000004</v>
      </c>
      <c r="F26" s="248">
        <v>0</v>
      </c>
      <c r="G26" s="309"/>
      <c r="H26" s="257"/>
      <c r="I26" s="254"/>
      <c r="J26" s="258"/>
      <c r="K26" s="254"/>
      <c r="M26" s="310" t="s">
        <v>126</v>
      </c>
      <c r="O26" s="243"/>
    </row>
    <row r="27" spans="1:80" x14ac:dyDescent="0.2">
      <c r="A27" s="252"/>
      <c r="B27" s="256"/>
      <c r="C27" s="423" t="s">
        <v>127</v>
      </c>
      <c r="D27" s="424"/>
      <c r="E27" s="307">
        <v>11.76</v>
      </c>
      <c r="F27" s="248">
        <v>0</v>
      </c>
      <c r="G27" s="309"/>
      <c r="H27" s="257"/>
      <c r="I27" s="254"/>
      <c r="J27" s="258"/>
      <c r="K27" s="254"/>
      <c r="M27" s="310" t="s">
        <v>127</v>
      </c>
      <c r="O27" s="243"/>
    </row>
    <row r="28" spans="1:80" x14ac:dyDescent="0.2">
      <c r="A28" s="244">
        <v>5</v>
      </c>
      <c r="B28" s="245" t="s">
        <v>128</v>
      </c>
      <c r="C28" s="246" t="s">
        <v>129</v>
      </c>
      <c r="D28" s="247" t="s">
        <v>105</v>
      </c>
      <c r="E28" s="248">
        <v>4094.9591999999998</v>
      </c>
      <c r="F28" s="248">
        <v>0</v>
      </c>
      <c r="G28" s="249">
        <f>E28*F28</f>
        <v>0</v>
      </c>
      <c r="H28" s="250">
        <v>0</v>
      </c>
      <c r="I28" s="251">
        <f>E28*H28</f>
        <v>0</v>
      </c>
      <c r="J28" s="250">
        <v>0</v>
      </c>
      <c r="K28" s="251">
        <f>E28*J28</f>
        <v>0</v>
      </c>
      <c r="O28" s="243">
        <v>2</v>
      </c>
      <c r="AA28" s="216">
        <v>1</v>
      </c>
      <c r="AB28" s="216">
        <v>1</v>
      </c>
      <c r="AC28" s="216">
        <v>1</v>
      </c>
      <c r="AZ28" s="216">
        <v>1</v>
      </c>
      <c r="BA28" s="216">
        <f>IF(AZ28=1,G28,0)</f>
        <v>0</v>
      </c>
      <c r="BB28" s="216">
        <f>IF(AZ28=2,G28,0)</f>
        <v>0</v>
      </c>
      <c r="BC28" s="216">
        <f>IF(AZ28=3,G28,0)</f>
        <v>0</v>
      </c>
      <c r="BD28" s="216">
        <f>IF(AZ28=4,G28,0)</f>
        <v>0</v>
      </c>
      <c r="BE28" s="216">
        <f>IF(AZ28=5,G28,0)</f>
        <v>0</v>
      </c>
      <c r="CA28" s="243">
        <v>1</v>
      </c>
      <c r="CB28" s="243">
        <v>1</v>
      </c>
    </row>
    <row r="29" spans="1:80" x14ac:dyDescent="0.2">
      <c r="A29" s="252"/>
      <c r="B29" s="256"/>
      <c r="C29" s="423" t="s">
        <v>130</v>
      </c>
      <c r="D29" s="424"/>
      <c r="E29" s="307">
        <v>5024.1602999999996</v>
      </c>
      <c r="F29" s="248">
        <v>0</v>
      </c>
      <c r="G29" s="309"/>
      <c r="H29" s="257"/>
      <c r="I29" s="254"/>
      <c r="J29" s="258"/>
      <c r="K29" s="254"/>
      <c r="M29" s="310" t="s">
        <v>130</v>
      </c>
      <c r="O29" s="243"/>
    </row>
    <row r="30" spans="1:80" x14ac:dyDescent="0.2">
      <c r="A30" s="252"/>
      <c r="B30" s="256"/>
      <c r="C30" s="423" t="s">
        <v>131</v>
      </c>
      <c r="D30" s="424"/>
      <c r="E30" s="307">
        <v>-117.212</v>
      </c>
      <c r="F30" s="248">
        <v>0</v>
      </c>
      <c r="G30" s="309"/>
      <c r="H30" s="257"/>
      <c r="I30" s="254"/>
      <c r="J30" s="258"/>
      <c r="K30" s="254"/>
      <c r="M30" s="310" t="s">
        <v>131</v>
      </c>
      <c r="O30" s="243"/>
    </row>
    <row r="31" spans="1:80" x14ac:dyDescent="0.2">
      <c r="A31" s="252"/>
      <c r="B31" s="256"/>
      <c r="C31" s="423" t="s">
        <v>132</v>
      </c>
      <c r="D31" s="424"/>
      <c r="E31" s="307">
        <v>-18</v>
      </c>
      <c r="F31" s="248">
        <v>0</v>
      </c>
      <c r="G31" s="309"/>
      <c r="H31" s="257"/>
      <c r="I31" s="254"/>
      <c r="J31" s="258"/>
      <c r="K31" s="254"/>
      <c r="M31" s="310" t="s">
        <v>132</v>
      </c>
      <c r="O31" s="243"/>
    </row>
    <row r="32" spans="1:80" x14ac:dyDescent="0.2">
      <c r="A32" s="252"/>
      <c r="B32" s="256"/>
      <c r="C32" s="423" t="s">
        <v>133</v>
      </c>
      <c r="D32" s="424"/>
      <c r="E32" s="307">
        <v>0</v>
      </c>
      <c r="F32" s="248">
        <v>0</v>
      </c>
      <c r="G32" s="309"/>
      <c r="H32" s="257"/>
      <c r="I32" s="254"/>
      <c r="J32" s="258"/>
      <c r="K32" s="254"/>
      <c r="M32" s="310" t="s">
        <v>133</v>
      </c>
      <c r="O32" s="243"/>
    </row>
    <row r="33" spans="1:80" x14ac:dyDescent="0.2">
      <c r="A33" s="252"/>
      <c r="B33" s="256"/>
      <c r="C33" s="423" t="s">
        <v>134</v>
      </c>
      <c r="D33" s="424"/>
      <c r="E33" s="307">
        <v>602.6</v>
      </c>
      <c r="F33" s="248">
        <v>0</v>
      </c>
      <c r="G33" s="309"/>
      <c r="H33" s="257"/>
      <c r="I33" s="254"/>
      <c r="J33" s="258"/>
      <c r="K33" s="254"/>
      <c r="M33" s="310" t="s">
        <v>134</v>
      </c>
      <c r="O33" s="243"/>
    </row>
    <row r="34" spans="1:80" x14ac:dyDescent="0.2">
      <c r="A34" s="252"/>
      <c r="B34" s="256"/>
      <c r="C34" s="423" t="s">
        <v>135</v>
      </c>
      <c r="D34" s="424"/>
      <c r="E34" s="307">
        <v>6</v>
      </c>
      <c r="F34" s="248">
        <v>0</v>
      </c>
      <c r="G34" s="309"/>
      <c r="H34" s="257"/>
      <c r="I34" s="254"/>
      <c r="J34" s="258"/>
      <c r="K34" s="254"/>
      <c r="M34" s="310" t="s">
        <v>135</v>
      </c>
      <c r="O34" s="243"/>
    </row>
    <row r="35" spans="1:80" x14ac:dyDescent="0.2">
      <c r="A35" s="252"/>
      <c r="B35" s="256"/>
      <c r="C35" s="423" t="s">
        <v>136</v>
      </c>
      <c r="D35" s="424"/>
      <c r="E35" s="307">
        <v>0</v>
      </c>
      <c r="F35" s="248">
        <v>0</v>
      </c>
      <c r="G35" s="309"/>
      <c r="H35" s="257"/>
      <c r="I35" s="254"/>
      <c r="J35" s="258"/>
      <c r="K35" s="254"/>
      <c r="M35" s="310" t="s">
        <v>136</v>
      </c>
      <c r="O35" s="243"/>
    </row>
    <row r="36" spans="1:80" x14ac:dyDescent="0.2">
      <c r="A36" s="252"/>
      <c r="B36" s="256"/>
      <c r="C36" s="423" t="s">
        <v>137</v>
      </c>
      <c r="D36" s="424"/>
      <c r="E36" s="307">
        <v>0</v>
      </c>
      <c r="F36" s="248">
        <v>0</v>
      </c>
      <c r="G36" s="309"/>
      <c r="H36" s="257"/>
      <c r="I36" s="254"/>
      <c r="J36" s="258"/>
      <c r="K36" s="254"/>
      <c r="M36" s="310" t="s">
        <v>137</v>
      </c>
      <c r="O36" s="243"/>
    </row>
    <row r="37" spans="1:80" x14ac:dyDescent="0.2">
      <c r="A37" s="252"/>
      <c r="B37" s="256"/>
      <c r="C37" s="423" t="s">
        <v>138</v>
      </c>
      <c r="D37" s="424"/>
      <c r="E37" s="307">
        <v>-516.96910000000003</v>
      </c>
      <c r="F37" s="248">
        <v>0</v>
      </c>
      <c r="G37" s="309"/>
      <c r="H37" s="257"/>
      <c r="I37" s="254"/>
      <c r="J37" s="258"/>
      <c r="K37" s="254"/>
      <c r="M37" s="310" t="s">
        <v>138</v>
      </c>
      <c r="O37" s="243"/>
    </row>
    <row r="38" spans="1:80" x14ac:dyDescent="0.2">
      <c r="A38" s="252"/>
      <c r="B38" s="256"/>
      <c r="C38" s="423" t="s">
        <v>139</v>
      </c>
      <c r="D38" s="424"/>
      <c r="E38" s="307">
        <v>-885.62</v>
      </c>
      <c r="F38" s="248">
        <v>0</v>
      </c>
      <c r="G38" s="309"/>
      <c r="H38" s="257"/>
      <c r="I38" s="254"/>
      <c r="J38" s="258"/>
      <c r="K38" s="254"/>
      <c r="M38" s="310" t="s">
        <v>139</v>
      </c>
      <c r="O38" s="243"/>
    </row>
    <row r="39" spans="1:80" ht="22.5" x14ac:dyDescent="0.2">
      <c r="A39" s="244">
        <v>6</v>
      </c>
      <c r="B39" s="245" t="s">
        <v>140</v>
      </c>
      <c r="C39" s="246" t="s">
        <v>141</v>
      </c>
      <c r="D39" s="247" t="s">
        <v>105</v>
      </c>
      <c r="E39" s="248">
        <v>885.62</v>
      </c>
      <c r="F39" s="248">
        <v>0</v>
      </c>
      <c r="G39" s="249">
        <f>E39*F39</f>
        <v>0</v>
      </c>
      <c r="H39" s="250">
        <v>0</v>
      </c>
      <c r="I39" s="251">
        <f>E39*H39</f>
        <v>0</v>
      </c>
      <c r="J39" s="250">
        <v>0</v>
      </c>
      <c r="K39" s="251">
        <f>E39*J39</f>
        <v>0</v>
      </c>
      <c r="O39" s="243">
        <v>2</v>
      </c>
      <c r="AA39" s="216">
        <v>1</v>
      </c>
      <c r="AB39" s="216">
        <v>1</v>
      </c>
      <c r="AC39" s="216">
        <v>1</v>
      </c>
      <c r="AZ39" s="216">
        <v>1</v>
      </c>
      <c r="BA39" s="216">
        <f>IF(AZ39=1,G39,0)</f>
        <v>0</v>
      </c>
      <c r="BB39" s="216">
        <f>IF(AZ39=2,G39,0)</f>
        <v>0</v>
      </c>
      <c r="BC39" s="216">
        <f>IF(AZ39=3,G39,0)</f>
        <v>0</v>
      </c>
      <c r="BD39" s="216">
        <f>IF(AZ39=4,G39,0)</f>
        <v>0</v>
      </c>
      <c r="BE39" s="216">
        <f>IF(AZ39=5,G39,0)</f>
        <v>0</v>
      </c>
      <c r="CA39" s="243">
        <v>1</v>
      </c>
      <c r="CB39" s="243">
        <v>1</v>
      </c>
    </row>
    <row r="40" spans="1:80" x14ac:dyDescent="0.2">
      <c r="A40" s="244">
        <v>7</v>
      </c>
      <c r="B40" s="245" t="s">
        <v>142</v>
      </c>
      <c r="C40" s="246" t="s">
        <v>143</v>
      </c>
      <c r="D40" s="247" t="s">
        <v>105</v>
      </c>
      <c r="E40" s="248">
        <v>4094.9591999999998</v>
      </c>
      <c r="F40" s="248">
        <v>0</v>
      </c>
      <c r="G40" s="249">
        <f>E40*F40</f>
        <v>0</v>
      </c>
      <c r="H40" s="250">
        <v>0</v>
      </c>
      <c r="I40" s="251">
        <f>E40*H40</f>
        <v>0</v>
      </c>
      <c r="J40" s="250">
        <v>0</v>
      </c>
      <c r="K40" s="251">
        <f>E40*J40</f>
        <v>0</v>
      </c>
      <c r="O40" s="243">
        <v>2</v>
      </c>
      <c r="AA40" s="216">
        <v>1</v>
      </c>
      <c r="AB40" s="216">
        <v>1</v>
      </c>
      <c r="AC40" s="216">
        <v>1</v>
      </c>
      <c r="AZ40" s="216">
        <v>1</v>
      </c>
      <c r="BA40" s="216">
        <f>IF(AZ40=1,G40,0)</f>
        <v>0</v>
      </c>
      <c r="BB40" s="216">
        <f>IF(AZ40=2,G40,0)</f>
        <v>0</v>
      </c>
      <c r="BC40" s="216">
        <f>IF(AZ40=3,G40,0)</f>
        <v>0</v>
      </c>
      <c r="BD40" s="216">
        <f>IF(AZ40=4,G40,0)</f>
        <v>0</v>
      </c>
      <c r="BE40" s="216">
        <f>IF(AZ40=5,G40,0)</f>
        <v>0</v>
      </c>
      <c r="CA40" s="243">
        <v>1</v>
      </c>
      <c r="CB40" s="243">
        <v>1</v>
      </c>
    </row>
    <row r="41" spans="1:80" x14ac:dyDescent="0.2">
      <c r="A41" s="259"/>
      <c r="B41" s="260" t="s">
        <v>94</v>
      </c>
      <c r="C41" s="261" t="s">
        <v>102</v>
      </c>
      <c r="D41" s="262"/>
      <c r="E41" s="263"/>
      <c r="F41" s="264"/>
      <c r="G41" s="265">
        <f>SUM(G7:G40)</f>
        <v>0</v>
      </c>
      <c r="H41" s="266"/>
      <c r="I41" s="267">
        <f>SUM(I7:I40)</f>
        <v>0</v>
      </c>
      <c r="J41" s="266"/>
      <c r="K41" s="267">
        <f>SUM(K7:K40)</f>
        <v>0</v>
      </c>
      <c r="O41" s="243">
        <v>4</v>
      </c>
      <c r="BA41" s="268">
        <f>SUM(BA7:BA40)</f>
        <v>0</v>
      </c>
      <c r="BB41" s="268">
        <f>SUM(BB7:BB40)</f>
        <v>0</v>
      </c>
      <c r="BC41" s="268">
        <f>SUM(BC7:BC40)</f>
        <v>0</v>
      </c>
      <c r="BD41" s="268">
        <f>SUM(BD7:BD40)</f>
        <v>0</v>
      </c>
      <c r="BE41" s="268">
        <f>SUM(BE7:BE40)</f>
        <v>0</v>
      </c>
    </row>
    <row r="42" spans="1:80" x14ac:dyDescent="0.2">
      <c r="A42" s="233" t="s">
        <v>90</v>
      </c>
      <c r="B42" s="234" t="s">
        <v>144</v>
      </c>
      <c r="C42" s="235" t="s">
        <v>145</v>
      </c>
      <c r="D42" s="236"/>
      <c r="E42" s="237"/>
      <c r="F42" s="237"/>
      <c r="G42" s="238"/>
      <c r="H42" s="239"/>
      <c r="I42" s="240"/>
      <c r="J42" s="241"/>
      <c r="K42" s="242"/>
      <c r="O42" s="243">
        <v>1</v>
      </c>
    </row>
    <row r="43" spans="1:80" ht="22.5" x14ac:dyDescent="0.2">
      <c r="A43" s="244">
        <v>8</v>
      </c>
      <c r="B43" s="245" t="s">
        <v>147</v>
      </c>
      <c r="C43" s="246" t="s">
        <v>148</v>
      </c>
      <c r="D43" s="247" t="s">
        <v>149</v>
      </c>
      <c r="E43" s="248">
        <v>155</v>
      </c>
      <c r="F43" s="248">
        <v>0</v>
      </c>
      <c r="G43" s="249">
        <f>E43*F43</f>
        <v>0</v>
      </c>
      <c r="H43" s="250">
        <v>0</v>
      </c>
      <c r="I43" s="251">
        <f>E43*H43</f>
        <v>0</v>
      </c>
      <c r="J43" s="250">
        <v>-0.33</v>
      </c>
      <c r="K43" s="251">
        <f>E43*J43</f>
        <v>-51.150000000000006</v>
      </c>
      <c r="O43" s="243">
        <v>2</v>
      </c>
      <c r="AA43" s="216">
        <v>1</v>
      </c>
      <c r="AB43" s="216">
        <v>1</v>
      </c>
      <c r="AC43" s="216">
        <v>1</v>
      </c>
      <c r="AZ43" s="216">
        <v>1</v>
      </c>
      <c r="BA43" s="216">
        <f>IF(AZ43=1,G43,0)</f>
        <v>0</v>
      </c>
      <c r="BB43" s="216">
        <f>IF(AZ43=2,G43,0)</f>
        <v>0</v>
      </c>
      <c r="BC43" s="216">
        <f>IF(AZ43=3,G43,0)</f>
        <v>0</v>
      </c>
      <c r="BD43" s="216">
        <f>IF(AZ43=4,G43,0)</f>
        <v>0</v>
      </c>
      <c r="BE43" s="216">
        <f>IF(AZ43=5,G43,0)</f>
        <v>0</v>
      </c>
      <c r="CA43" s="243">
        <v>1</v>
      </c>
      <c r="CB43" s="243">
        <v>1</v>
      </c>
    </row>
    <row r="44" spans="1:80" ht="22.5" x14ac:dyDescent="0.2">
      <c r="A44" s="244">
        <v>9</v>
      </c>
      <c r="B44" s="245" t="s">
        <v>150</v>
      </c>
      <c r="C44" s="246" t="s">
        <v>151</v>
      </c>
      <c r="D44" s="247" t="s">
        <v>149</v>
      </c>
      <c r="E44" s="248">
        <v>155</v>
      </c>
      <c r="F44" s="248">
        <v>0</v>
      </c>
      <c r="G44" s="249">
        <f>E44*F44</f>
        <v>0</v>
      </c>
      <c r="H44" s="250">
        <v>0</v>
      </c>
      <c r="I44" s="251">
        <f>E44*H44</f>
        <v>0</v>
      </c>
      <c r="J44" s="250">
        <v>-0.11</v>
      </c>
      <c r="K44" s="251">
        <f>E44*J44</f>
        <v>-17.05</v>
      </c>
      <c r="O44" s="243">
        <v>2</v>
      </c>
      <c r="AA44" s="216">
        <v>1</v>
      </c>
      <c r="AB44" s="216">
        <v>1</v>
      </c>
      <c r="AC44" s="216">
        <v>1</v>
      </c>
      <c r="AZ44" s="216">
        <v>1</v>
      </c>
      <c r="BA44" s="216">
        <f>IF(AZ44=1,G44,0)</f>
        <v>0</v>
      </c>
      <c r="BB44" s="216">
        <f>IF(AZ44=2,G44,0)</f>
        <v>0</v>
      </c>
      <c r="BC44" s="216">
        <f>IF(AZ44=3,G44,0)</f>
        <v>0</v>
      </c>
      <c r="BD44" s="216">
        <f>IF(AZ44=4,G44,0)</f>
        <v>0</v>
      </c>
      <c r="BE44" s="216">
        <f>IF(AZ44=5,G44,0)</f>
        <v>0</v>
      </c>
      <c r="CA44" s="243">
        <v>1</v>
      </c>
      <c r="CB44" s="243">
        <v>1</v>
      </c>
    </row>
    <row r="45" spans="1:80" x14ac:dyDescent="0.2">
      <c r="A45" s="244">
        <v>10</v>
      </c>
      <c r="B45" s="245" t="s">
        <v>152</v>
      </c>
      <c r="C45" s="246" t="s">
        <v>153</v>
      </c>
      <c r="D45" s="247" t="s">
        <v>154</v>
      </c>
      <c r="E45" s="248">
        <v>1</v>
      </c>
      <c r="F45" s="248">
        <v>0</v>
      </c>
      <c r="G45" s="249">
        <f>E45*F45</f>
        <v>0</v>
      </c>
      <c r="H45" s="250">
        <v>7.5000000000000002E-4</v>
      </c>
      <c r="I45" s="251">
        <f>E45*H45</f>
        <v>7.5000000000000002E-4</v>
      </c>
      <c r="J45" s="250">
        <v>-0.25</v>
      </c>
      <c r="K45" s="251">
        <f>E45*J45</f>
        <v>-0.25</v>
      </c>
      <c r="O45" s="243">
        <v>2</v>
      </c>
      <c r="AA45" s="216">
        <v>1</v>
      </c>
      <c r="AB45" s="216">
        <v>1</v>
      </c>
      <c r="AC45" s="216">
        <v>1</v>
      </c>
      <c r="AZ45" s="216">
        <v>1</v>
      </c>
      <c r="BA45" s="216">
        <f>IF(AZ45=1,G45,0)</f>
        <v>0</v>
      </c>
      <c r="BB45" s="216">
        <f>IF(AZ45=2,G45,0)</f>
        <v>0</v>
      </c>
      <c r="BC45" s="216">
        <f>IF(AZ45=3,G45,0)</f>
        <v>0</v>
      </c>
      <c r="BD45" s="216">
        <f>IF(AZ45=4,G45,0)</f>
        <v>0</v>
      </c>
      <c r="BE45" s="216">
        <f>IF(AZ45=5,G45,0)</f>
        <v>0</v>
      </c>
      <c r="CA45" s="243">
        <v>1</v>
      </c>
      <c r="CB45" s="243">
        <v>1</v>
      </c>
    </row>
    <row r="46" spans="1:80" x14ac:dyDescent="0.2">
      <c r="A46" s="252"/>
      <c r="B46" s="253"/>
      <c r="C46" s="420" t="s">
        <v>155</v>
      </c>
      <c r="D46" s="421"/>
      <c r="E46" s="421"/>
      <c r="F46" s="421"/>
      <c r="G46" s="422"/>
      <c r="I46" s="254"/>
      <c r="K46" s="254"/>
      <c r="L46" s="310" t="s">
        <v>155</v>
      </c>
      <c r="O46" s="243">
        <v>3</v>
      </c>
    </row>
    <row r="47" spans="1:80" x14ac:dyDescent="0.2">
      <c r="A47" s="244">
        <v>11</v>
      </c>
      <c r="B47" s="245" t="s">
        <v>156</v>
      </c>
      <c r="C47" s="246" t="s">
        <v>157</v>
      </c>
      <c r="D47" s="247" t="s">
        <v>105</v>
      </c>
      <c r="E47" s="248">
        <v>594</v>
      </c>
      <c r="F47" s="248">
        <v>0</v>
      </c>
      <c r="G47" s="249">
        <f>E47*F47</f>
        <v>0</v>
      </c>
      <c r="H47" s="250">
        <v>7.5000000000000002E-4</v>
      </c>
      <c r="I47" s="251">
        <f>E47*H47</f>
        <v>0.44550000000000001</v>
      </c>
      <c r="J47" s="250">
        <v>-0.25</v>
      </c>
      <c r="K47" s="251">
        <f>E47*J47</f>
        <v>-148.5</v>
      </c>
      <c r="O47" s="243">
        <v>2</v>
      </c>
      <c r="AA47" s="216">
        <v>1</v>
      </c>
      <c r="AB47" s="216">
        <v>1</v>
      </c>
      <c r="AC47" s="216">
        <v>1</v>
      </c>
      <c r="AZ47" s="216">
        <v>1</v>
      </c>
      <c r="BA47" s="216">
        <f>IF(AZ47=1,G47,0)</f>
        <v>0</v>
      </c>
      <c r="BB47" s="216">
        <f>IF(AZ47=2,G47,0)</f>
        <v>0</v>
      </c>
      <c r="BC47" s="216">
        <f>IF(AZ47=3,G47,0)</f>
        <v>0</v>
      </c>
      <c r="BD47" s="216">
        <f>IF(AZ47=4,G47,0)</f>
        <v>0</v>
      </c>
      <c r="BE47" s="216">
        <f>IF(AZ47=5,G47,0)</f>
        <v>0</v>
      </c>
      <c r="CA47" s="243">
        <v>1</v>
      </c>
      <c r="CB47" s="243">
        <v>1</v>
      </c>
    </row>
    <row r="48" spans="1:80" x14ac:dyDescent="0.2">
      <c r="A48" s="252"/>
      <c r="B48" s="256"/>
      <c r="C48" s="423" t="s">
        <v>158</v>
      </c>
      <c r="D48" s="424"/>
      <c r="E48" s="307">
        <v>594</v>
      </c>
      <c r="F48" s="308"/>
      <c r="G48" s="309"/>
      <c r="H48" s="257"/>
      <c r="I48" s="254"/>
      <c r="J48" s="258"/>
      <c r="K48" s="254"/>
      <c r="M48" s="310" t="s">
        <v>158</v>
      </c>
      <c r="O48" s="243"/>
    </row>
    <row r="49" spans="1:80" x14ac:dyDescent="0.2">
      <c r="A49" s="259"/>
      <c r="B49" s="260" t="s">
        <v>94</v>
      </c>
      <c r="C49" s="261" t="s">
        <v>146</v>
      </c>
      <c r="D49" s="262"/>
      <c r="E49" s="263"/>
      <c r="F49" s="264"/>
      <c r="G49" s="265">
        <f>SUM(G42:G48)</f>
        <v>0</v>
      </c>
      <c r="H49" s="266"/>
      <c r="I49" s="267">
        <f>SUM(I42:I48)</f>
        <v>0.44624999999999998</v>
      </c>
      <c r="J49" s="266"/>
      <c r="K49" s="267">
        <f>SUM(K42:K48)</f>
        <v>-216.95</v>
      </c>
      <c r="O49" s="243">
        <v>4</v>
      </c>
      <c r="BA49" s="268">
        <f>SUM(BA42:BA48)</f>
        <v>0</v>
      </c>
      <c r="BB49" s="268">
        <f>SUM(BB42:BB48)</f>
        <v>0</v>
      </c>
      <c r="BC49" s="268">
        <f>SUM(BC42:BC48)</f>
        <v>0</v>
      </c>
      <c r="BD49" s="268">
        <f>SUM(BD42:BD48)</f>
        <v>0</v>
      </c>
      <c r="BE49" s="268">
        <f>SUM(BE42:BE48)</f>
        <v>0</v>
      </c>
    </row>
    <row r="50" spans="1:80" x14ac:dyDescent="0.2">
      <c r="A50" s="233" t="s">
        <v>90</v>
      </c>
      <c r="B50" s="234" t="s">
        <v>159</v>
      </c>
      <c r="C50" s="235" t="s">
        <v>160</v>
      </c>
      <c r="D50" s="236"/>
      <c r="E50" s="237"/>
      <c r="F50" s="237"/>
      <c r="G50" s="238"/>
      <c r="H50" s="239"/>
      <c r="I50" s="240"/>
      <c r="J50" s="241"/>
      <c r="K50" s="242"/>
      <c r="O50" s="243">
        <v>1</v>
      </c>
    </row>
    <row r="51" spans="1:80" x14ac:dyDescent="0.2">
      <c r="A51" s="244">
        <v>12</v>
      </c>
      <c r="B51" s="245" t="s">
        <v>162</v>
      </c>
      <c r="C51" s="246" t="s">
        <v>163</v>
      </c>
      <c r="D51" s="247" t="s">
        <v>164</v>
      </c>
      <c r="E51" s="248">
        <v>81</v>
      </c>
      <c r="F51" s="248">
        <v>0</v>
      </c>
      <c r="G51" s="249">
        <f>E51*F51</f>
        <v>0</v>
      </c>
      <c r="H51" s="250">
        <v>4.8999999999999998E-4</v>
      </c>
      <c r="I51" s="251">
        <f>E51*H51</f>
        <v>3.9689999999999996E-2</v>
      </c>
      <c r="J51" s="250">
        <v>0</v>
      </c>
      <c r="K51" s="251">
        <f>E51*J51</f>
        <v>0</v>
      </c>
      <c r="O51" s="243">
        <v>2</v>
      </c>
      <c r="AA51" s="216">
        <v>1</v>
      </c>
      <c r="AB51" s="216">
        <v>1</v>
      </c>
      <c r="AC51" s="216">
        <v>1</v>
      </c>
      <c r="AZ51" s="216">
        <v>1</v>
      </c>
      <c r="BA51" s="216">
        <f>IF(AZ51=1,G51,0)</f>
        <v>0</v>
      </c>
      <c r="BB51" s="216">
        <f>IF(AZ51=2,G51,0)</f>
        <v>0</v>
      </c>
      <c r="BC51" s="216">
        <f>IF(AZ51=3,G51,0)</f>
        <v>0</v>
      </c>
      <c r="BD51" s="216">
        <f>IF(AZ51=4,G51,0)</f>
        <v>0</v>
      </c>
      <c r="BE51" s="216">
        <f>IF(AZ51=5,G51,0)</f>
        <v>0</v>
      </c>
      <c r="CA51" s="243">
        <v>1</v>
      </c>
      <c r="CB51" s="243">
        <v>1</v>
      </c>
    </row>
    <row r="52" spans="1:80" x14ac:dyDescent="0.2">
      <c r="A52" s="252"/>
      <c r="B52" s="253"/>
      <c r="C52" s="420" t="s">
        <v>165</v>
      </c>
      <c r="D52" s="421"/>
      <c r="E52" s="421"/>
      <c r="F52" s="421"/>
      <c r="G52" s="422"/>
      <c r="I52" s="254"/>
      <c r="K52" s="254"/>
      <c r="L52" s="310" t="s">
        <v>165</v>
      </c>
      <c r="O52" s="243">
        <v>3</v>
      </c>
    </row>
    <row r="53" spans="1:80" x14ac:dyDescent="0.2">
      <c r="A53" s="252"/>
      <c r="B53" s="256"/>
      <c r="C53" s="423" t="s">
        <v>109</v>
      </c>
      <c r="D53" s="424"/>
      <c r="E53" s="307">
        <v>0</v>
      </c>
      <c r="F53" s="308"/>
      <c r="G53" s="309"/>
      <c r="H53" s="257"/>
      <c r="I53" s="254"/>
      <c r="J53" s="258"/>
      <c r="K53" s="254"/>
      <c r="M53" s="310" t="s">
        <v>109</v>
      </c>
      <c r="O53" s="243"/>
    </row>
    <row r="54" spans="1:80" x14ac:dyDescent="0.2">
      <c r="A54" s="252"/>
      <c r="B54" s="256"/>
      <c r="C54" s="423" t="s">
        <v>166</v>
      </c>
      <c r="D54" s="424"/>
      <c r="E54" s="307">
        <v>26.978000000000002</v>
      </c>
      <c r="F54" s="308"/>
      <c r="G54" s="309"/>
      <c r="H54" s="257"/>
      <c r="I54" s="254"/>
      <c r="J54" s="258"/>
      <c r="K54" s="254"/>
      <c r="M54" s="310" t="s">
        <v>166</v>
      </c>
      <c r="O54" s="243"/>
    </row>
    <row r="55" spans="1:80" x14ac:dyDescent="0.2">
      <c r="A55" s="252"/>
      <c r="B55" s="256"/>
      <c r="C55" s="423" t="s">
        <v>113</v>
      </c>
      <c r="D55" s="424"/>
      <c r="E55" s="307">
        <v>26.978000000000002</v>
      </c>
      <c r="F55" s="308"/>
      <c r="G55" s="309"/>
      <c r="H55" s="257"/>
      <c r="I55" s="254"/>
      <c r="J55" s="258"/>
      <c r="K55" s="254"/>
      <c r="M55" s="310" t="s">
        <v>113</v>
      </c>
      <c r="O55" s="243"/>
    </row>
    <row r="56" spans="1:80" x14ac:dyDescent="0.2">
      <c r="A56" s="252"/>
      <c r="B56" s="256"/>
      <c r="C56" s="423" t="s">
        <v>167</v>
      </c>
      <c r="D56" s="424"/>
      <c r="E56" s="307">
        <v>81</v>
      </c>
      <c r="F56" s="308"/>
      <c r="G56" s="309"/>
      <c r="H56" s="257"/>
      <c r="I56" s="254"/>
      <c r="J56" s="258"/>
      <c r="K56" s="254"/>
      <c r="M56" s="310" t="s">
        <v>167</v>
      </c>
      <c r="O56" s="243"/>
    </row>
    <row r="57" spans="1:80" x14ac:dyDescent="0.2">
      <c r="A57" s="244">
        <v>13</v>
      </c>
      <c r="B57" s="245" t="s">
        <v>168</v>
      </c>
      <c r="C57" s="246" t="s">
        <v>169</v>
      </c>
      <c r="D57" s="247" t="s">
        <v>105</v>
      </c>
      <c r="E57" s="248">
        <v>85.663300000000007</v>
      </c>
      <c r="F57" s="248">
        <v>0</v>
      </c>
      <c r="G57" s="249">
        <f>E57*F57</f>
        <v>0</v>
      </c>
      <c r="H57" s="250">
        <v>2.5249999999999999</v>
      </c>
      <c r="I57" s="251">
        <f>E57*H57</f>
        <v>216.29983250000001</v>
      </c>
      <c r="J57" s="250">
        <v>0</v>
      </c>
      <c r="K57" s="251">
        <f>E57*J57</f>
        <v>0</v>
      </c>
      <c r="O57" s="243">
        <v>2</v>
      </c>
      <c r="AA57" s="216">
        <v>1</v>
      </c>
      <c r="AB57" s="216">
        <v>1</v>
      </c>
      <c r="AC57" s="216">
        <v>1</v>
      </c>
      <c r="AZ57" s="216">
        <v>1</v>
      </c>
      <c r="BA57" s="216">
        <f>IF(AZ57=1,G57,0)</f>
        <v>0</v>
      </c>
      <c r="BB57" s="216">
        <f>IF(AZ57=2,G57,0)</f>
        <v>0</v>
      </c>
      <c r="BC57" s="216">
        <f>IF(AZ57=3,G57,0)</f>
        <v>0</v>
      </c>
      <c r="BD57" s="216">
        <f>IF(AZ57=4,G57,0)</f>
        <v>0</v>
      </c>
      <c r="BE57" s="216">
        <f>IF(AZ57=5,G57,0)</f>
        <v>0</v>
      </c>
      <c r="CA57" s="243">
        <v>1</v>
      </c>
      <c r="CB57" s="243">
        <v>1</v>
      </c>
    </row>
    <row r="58" spans="1:80" x14ac:dyDescent="0.2">
      <c r="A58" s="252"/>
      <c r="B58" s="256"/>
      <c r="C58" s="423" t="s">
        <v>170</v>
      </c>
      <c r="D58" s="424"/>
      <c r="E58" s="307">
        <v>5.2309000000000001</v>
      </c>
      <c r="F58" s="308"/>
      <c r="G58" s="309"/>
      <c r="H58" s="257"/>
      <c r="I58" s="254"/>
      <c r="J58" s="258"/>
      <c r="K58" s="254"/>
      <c r="M58" s="310" t="s">
        <v>170</v>
      </c>
      <c r="O58" s="243"/>
    </row>
    <row r="59" spans="1:80" x14ac:dyDescent="0.2">
      <c r="A59" s="252"/>
      <c r="B59" s="256"/>
      <c r="C59" s="423" t="s">
        <v>171</v>
      </c>
      <c r="D59" s="424"/>
      <c r="E59" s="307">
        <v>6.9649000000000001</v>
      </c>
      <c r="F59" s="308"/>
      <c r="G59" s="309"/>
      <c r="H59" s="257"/>
      <c r="I59" s="254"/>
      <c r="J59" s="258"/>
      <c r="K59" s="254"/>
      <c r="M59" s="310" t="s">
        <v>171</v>
      </c>
      <c r="O59" s="243"/>
    </row>
    <row r="60" spans="1:80" x14ac:dyDescent="0.2">
      <c r="A60" s="252"/>
      <c r="B60" s="256"/>
      <c r="C60" s="423" t="s">
        <v>172</v>
      </c>
      <c r="D60" s="424"/>
      <c r="E60" s="307">
        <v>16.728100000000001</v>
      </c>
      <c r="F60" s="308"/>
      <c r="G60" s="309"/>
      <c r="H60" s="257"/>
      <c r="I60" s="254"/>
      <c r="J60" s="258"/>
      <c r="K60" s="254"/>
      <c r="M60" s="310" t="s">
        <v>172</v>
      </c>
      <c r="O60" s="243"/>
    </row>
    <row r="61" spans="1:80" x14ac:dyDescent="0.2">
      <c r="A61" s="252"/>
      <c r="B61" s="256"/>
      <c r="C61" s="423" t="s">
        <v>173</v>
      </c>
      <c r="D61" s="424"/>
      <c r="E61" s="307">
        <v>43.322499999999998</v>
      </c>
      <c r="F61" s="308"/>
      <c r="G61" s="309"/>
      <c r="H61" s="257"/>
      <c r="I61" s="254"/>
      <c r="J61" s="258"/>
      <c r="K61" s="254"/>
      <c r="M61" s="310" t="s">
        <v>173</v>
      </c>
      <c r="O61" s="243"/>
    </row>
    <row r="62" spans="1:80" x14ac:dyDescent="0.2">
      <c r="A62" s="252"/>
      <c r="B62" s="256"/>
      <c r="C62" s="423" t="s">
        <v>174</v>
      </c>
      <c r="D62" s="424"/>
      <c r="E62" s="307">
        <v>4.1656000000000004</v>
      </c>
      <c r="F62" s="308"/>
      <c r="G62" s="309"/>
      <c r="H62" s="257"/>
      <c r="I62" s="254"/>
      <c r="J62" s="258"/>
      <c r="K62" s="254"/>
      <c r="M62" s="310" t="s">
        <v>174</v>
      </c>
      <c r="O62" s="243"/>
    </row>
    <row r="63" spans="1:80" x14ac:dyDescent="0.2">
      <c r="A63" s="252"/>
      <c r="B63" s="256"/>
      <c r="C63" s="423" t="s">
        <v>175</v>
      </c>
      <c r="D63" s="424"/>
      <c r="E63" s="307">
        <v>6.2736999999999998</v>
      </c>
      <c r="F63" s="308"/>
      <c r="G63" s="309"/>
      <c r="H63" s="257"/>
      <c r="I63" s="254"/>
      <c r="J63" s="258"/>
      <c r="K63" s="254"/>
      <c r="M63" s="310" t="s">
        <v>175</v>
      </c>
      <c r="O63" s="243"/>
    </row>
    <row r="64" spans="1:80" x14ac:dyDescent="0.2">
      <c r="A64" s="252"/>
      <c r="B64" s="256"/>
      <c r="C64" s="423" t="s">
        <v>176</v>
      </c>
      <c r="D64" s="424"/>
      <c r="E64" s="307">
        <v>2.9775999999999998</v>
      </c>
      <c r="F64" s="308"/>
      <c r="G64" s="309"/>
      <c r="H64" s="257"/>
      <c r="I64" s="254"/>
      <c r="J64" s="258"/>
      <c r="K64" s="254"/>
      <c r="M64" s="310" t="s">
        <v>176</v>
      </c>
      <c r="O64" s="243"/>
    </row>
    <row r="65" spans="1:80" x14ac:dyDescent="0.2">
      <c r="A65" s="244">
        <v>14</v>
      </c>
      <c r="B65" s="245" t="s">
        <v>177</v>
      </c>
      <c r="C65" s="246" t="s">
        <v>178</v>
      </c>
      <c r="D65" s="247" t="s">
        <v>149</v>
      </c>
      <c r="E65" s="248">
        <v>95.375</v>
      </c>
      <c r="F65" s="248">
        <v>0</v>
      </c>
      <c r="G65" s="249">
        <f>E65*F65</f>
        <v>0</v>
      </c>
      <c r="H65" s="250">
        <v>3.916E-2</v>
      </c>
      <c r="I65" s="251">
        <f>E65*H65</f>
        <v>3.7348850000000002</v>
      </c>
      <c r="J65" s="250">
        <v>0</v>
      </c>
      <c r="K65" s="251">
        <f>E65*J65</f>
        <v>0</v>
      </c>
      <c r="O65" s="243">
        <v>2</v>
      </c>
      <c r="AA65" s="216">
        <v>1</v>
      </c>
      <c r="AB65" s="216">
        <v>1</v>
      </c>
      <c r="AC65" s="216">
        <v>1</v>
      </c>
      <c r="AZ65" s="216">
        <v>1</v>
      </c>
      <c r="BA65" s="216">
        <f>IF(AZ65=1,G65,0)</f>
        <v>0</v>
      </c>
      <c r="BB65" s="216">
        <f>IF(AZ65=2,G65,0)</f>
        <v>0</v>
      </c>
      <c r="BC65" s="216">
        <f>IF(AZ65=3,G65,0)</f>
        <v>0</v>
      </c>
      <c r="BD65" s="216">
        <f>IF(AZ65=4,G65,0)</f>
        <v>0</v>
      </c>
      <c r="BE65" s="216">
        <f>IF(AZ65=5,G65,0)</f>
        <v>0</v>
      </c>
      <c r="CA65" s="243">
        <v>1</v>
      </c>
      <c r="CB65" s="243">
        <v>1</v>
      </c>
    </row>
    <row r="66" spans="1:80" x14ac:dyDescent="0.2">
      <c r="A66" s="252"/>
      <c r="B66" s="256"/>
      <c r="C66" s="423" t="s">
        <v>179</v>
      </c>
      <c r="D66" s="424"/>
      <c r="E66" s="307">
        <v>7.5049999999999999</v>
      </c>
      <c r="F66" s="308"/>
      <c r="G66" s="309"/>
      <c r="H66" s="257"/>
      <c r="I66" s="254"/>
      <c r="J66" s="258"/>
      <c r="K66" s="254"/>
      <c r="M66" s="310" t="s">
        <v>179</v>
      </c>
      <c r="O66" s="243"/>
    </row>
    <row r="67" spans="1:80" x14ac:dyDescent="0.2">
      <c r="A67" s="252"/>
      <c r="B67" s="256"/>
      <c r="C67" s="423" t="s">
        <v>180</v>
      </c>
      <c r="D67" s="424"/>
      <c r="E67" s="307">
        <v>8.6289999999999996</v>
      </c>
      <c r="F67" s="308"/>
      <c r="G67" s="309"/>
      <c r="H67" s="257"/>
      <c r="I67" s="254"/>
      <c r="J67" s="258"/>
      <c r="K67" s="254"/>
      <c r="M67" s="310" t="s">
        <v>180</v>
      </c>
      <c r="O67" s="243"/>
    </row>
    <row r="68" spans="1:80" x14ac:dyDescent="0.2">
      <c r="A68" s="252"/>
      <c r="B68" s="256"/>
      <c r="C68" s="423" t="s">
        <v>181</v>
      </c>
      <c r="D68" s="424"/>
      <c r="E68" s="307">
        <v>17.710999999999999</v>
      </c>
      <c r="F68" s="308"/>
      <c r="G68" s="309"/>
      <c r="H68" s="257"/>
      <c r="I68" s="254"/>
      <c r="J68" s="258"/>
      <c r="K68" s="254"/>
      <c r="M68" s="310" t="s">
        <v>181</v>
      </c>
      <c r="O68" s="243"/>
    </row>
    <row r="69" spans="1:80" x14ac:dyDescent="0.2">
      <c r="A69" s="252"/>
      <c r="B69" s="256"/>
      <c r="C69" s="423" t="s">
        <v>182</v>
      </c>
      <c r="D69" s="424"/>
      <c r="E69" s="307">
        <v>42.45</v>
      </c>
      <c r="F69" s="308"/>
      <c r="G69" s="309"/>
      <c r="H69" s="257"/>
      <c r="I69" s="254"/>
      <c r="J69" s="258"/>
      <c r="K69" s="254"/>
      <c r="M69" s="310" t="s">
        <v>182</v>
      </c>
      <c r="O69" s="243"/>
    </row>
    <row r="70" spans="1:80" x14ac:dyDescent="0.2">
      <c r="A70" s="252"/>
      <c r="B70" s="256"/>
      <c r="C70" s="423" t="s">
        <v>183</v>
      </c>
      <c r="D70" s="424"/>
      <c r="E70" s="307">
        <v>6.0250000000000004</v>
      </c>
      <c r="F70" s="308"/>
      <c r="G70" s="309"/>
      <c r="H70" s="257"/>
      <c r="I70" s="254"/>
      <c r="J70" s="258"/>
      <c r="K70" s="254"/>
      <c r="M70" s="310" t="s">
        <v>183</v>
      </c>
      <c r="O70" s="243"/>
    </row>
    <row r="71" spans="1:80" x14ac:dyDescent="0.2">
      <c r="A71" s="252"/>
      <c r="B71" s="256"/>
      <c r="C71" s="423" t="s">
        <v>184</v>
      </c>
      <c r="D71" s="424"/>
      <c r="E71" s="307">
        <v>7.9859999999999998</v>
      </c>
      <c r="F71" s="308"/>
      <c r="G71" s="309"/>
      <c r="H71" s="257"/>
      <c r="I71" s="254"/>
      <c r="J71" s="258"/>
      <c r="K71" s="254"/>
      <c r="M71" s="310" t="s">
        <v>184</v>
      </c>
      <c r="O71" s="243"/>
    </row>
    <row r="72" spans="1:80" x14ac:dyDescent="0.2">
      <c r="A72" s="252"/>
      <c r="B72" s="256"/>
      <c r="C72" s="423" t="s">
        <v>185</v>
      </c>
      <c r="D72" s="424"/>
      <c r="E72" s="307">
        <v>5.069</v>
      </c>
      <c r="F72" s="308"/>
      <c r="G72" s="309"/>
      <c r="H72" s="257"/>
      <c r="I72" s="254"/>
      <c r="J72" s="258"/>
      <c r="K72" s="254"/>
      <c r="M72" s="310" t="s">
        <v>185</v>
      </c>
      <c r="O72" s="243"/>
    </row>
    <row r="73" spans="1:80" x14ac:dyDescent="0.2">
      <c r="A73" s="244">
        <v>15</v>
      </c>
      <c r="B73" s="245" t="s">
        <v>186</v>
      </c>
      <c r="C73" s="246" t="s">
        <v>187</v>
      </c>
      <c r="D73" s="247" t="s">
        <v>149</v>
      </c>
      <c r="E73" s="248">
        <v>95.375</v>
      </c>
      <c r="F73" s="248">
        <v>0</v>
      </c>
      <c r="G73" s="249">
        <f>E73*F73</f>
        <v>0</v>
      </c>
      <c r="H73" s="250">
        <v>0</v>
      </c>
      <c r="I73" s="251">
        <f>E73*H73</f>
        <v>0</v>
      </c>
      <c r="J73" s="250">
        <v>0</v>
      </c>
      <c r="K73" s="251">
        <f>E73*J73</f>
        <v>0</v>
      </c>
      <c r="O73" s="243">
        <v>2</v>
      </c>
      <c r="AA73" s="216">
        <v>1</v>
      </c>
      <c r="AB73" s="216">
        <v>1</v>
      </c>
      <c r="AC73" s="216">
        <v>1</v>
      </c>
      <c r="AZ73" s="216">
        <v>1</v>
      </c>
      <c r="BA73" s="216">
        <f>IF(AZ73=1,G73,0)</f>
        <v>0</v>
      </c>
      <c r="BB73" s="216">
        <f>IF(AZ73=2,G73,0)</f>
        <v>0</v>
      </c>
      <c r="BC73" s="216">
        <f>IF(AZ73=3,G73,0)</f>
        <v>0</v>
      </c>
      <c r="BD73" s="216">
        <f>IF(AZ73=4,G73,0)</f>
        <v>0</v>
      </c>
      <c r="BE73" s="216">
        <f>IF(AZ73=5,G73,0)</f>
        <v>0</v>
      </c>
      <c r="CA73" s="243">
        <v>1</v>
      </c>
      <c r="CB73" s="243">
        <v>1</v>
      </c>
    </row>
    <row r="74" spans="1:80" x14ac:dyDescent="0.2">
      <c r="A74" s="244">
        <v>16</v>
      </c>
      <c r="B74" s="245" t="s">
        <v>188</v>
      </c>
      <c r="C74" s="246" t="s">
        <v>189</v>
      </c>
      <c r="D74" s="247" t="s">
        <v>105</v>
      </c>
      <c r="E74" s="248">
        <v>21.114000000000001</v>
      </c>
      <c r="F74" s="248">
        <v>0</v>
      </c>
      <c r="G74" s="249">
        <f>E74*F74</f>
        <v>0</v>
      </c>
      <c r="H74" s="250">
        <v>2.5249999999999999</v>
      </c>
      <c r="I74" s="251">
        <f>E74*H74</f>
        <v>53.312849999999997</v>
      </c>
      <c r="J74" s="250">
        <v>0</v>
      </c>
      <c r="K74" s="251">
        <f>E74*J74</f>
        <v>0</v>
      </c>
      <c r="O74" s="243">
        <v>2</v>
      </c>
      <c r="AA74" s="216">
        <v>1</v>
      </c>
      <c r="AB74" s="216">
        <v>1</v>
      </c>
      <c r="AC74" s="216">
        <v>1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43">
        <v>1</v>
      </c>
      <c r="CB74" s="243">
        <v>1</v>
      </c>
    </row>
    <row r="75" spans="1:80" x14ac:dyDescent="0.2">
      <c r="A75" s="252"/>
      <c r="B75" s="256"/>
      <c r="C75" s="423" t="s">
        <v>190</v>
      </c>
      <c r="D75" s="424"/>
      <c r="E75" s="307">
        <v>13.464</v>
      </c>
      <c r="F75" s="308"/>
      <c r="G75" s="309"/>
      <c r="H75" s="257"/>
      <c r="I75" s="254"/>
      <c r="J75" s="258"/>
      <c r="K75" s="254"/>
      <c r="M75" s="310" t="s">
        <v>190</v>
      </c>
      <c r="O75" s="243"/>
    </row>
    <row r="76" spans="1:80" x14ac:dyDescent="0.2">
      <c r="A76" s="252"/>
      <c r="B76" s="256"/>
      <c r="C76" s="423" t="s">
        <v>191</v>
      </c>
      <c r="D76" s="424"/>
      <c r="E76" s="307">
        <v>7.65</v>
      </c>
      <c r="F76" s="308"/>
      <c r="G76" s="309"/>
      <c r="H76" s="257"/>
      <c r="I76" s="254"/>
      <c r="J76" s="258"/>
      <c r="K76" s="254"/>
      <c r="M76" s="310" t="s">
        <v>191</v>
      </c>
      <c r="O76" s="243"/>
    </row>
    <row r="77" spans="1:80" x14ac:dyDescent="0.2">
      <c r="A77" s="244">
        <v>17</v>
      </c>
      <c r="B77" s="245" t="s">
        <v>192</v>
      </c>
      <c r="C77" s="246" t="s">
        <v>193</v>
      </c>
      <c r="D77" s="247" t="s">
        <v>105</v>
      </c>
      <c r="E77" s="248">
        <v>6.1135999999999999</v>
      </c>
      <c r="F77" s="248">
        <v>0</v>
      </c>
      <c r="G77" s="249">
        <f>E77*F77</f>
        <v>0</v>
      </c>
      <c r="H77" s="250">
        <v>2.5249999999999999</v>
      </c>
      <c r="I77" s="251">
        <f>E77*H77</f>
        <v>15.43684</v>
      </c>
      <c r="J77" s="250">
        <v>0</v>
      </c>
      <c r="K77" s="251">
        <f>E77*J77</f>
        <v>0</v>
      </c>
      <c r="O77" s="243">
        <v>2</v>
      </c>
      <c r="AA77" s="216">
        <v>1</v>
      </c>
      <c r="AB77" s="216">
        <v>1</v>
      </c>
      <c r="AC77" s="216">
        <v>1</v>
      </c>
      <c r="AZ77" s="216">
        <v>1</v>
      </c>
      <c r="BA77" s="216">
        <f>IF(AZ77=1,G77,0)</f>
        <v>0</v>
      </c>
      <c r="BB77" s="216">
        <f>IF(AZ77=2,G77,0)</f>
        <v>0</v>
      </c>
      <c r="BC77" s="216">
        <f>IF(AZ77=3,G77,0)</f>
        <v>0</v>
      </c>
      <c r="BD77" s="216">
        <f>IF(AZ77=4,G77,0)</f>
        <v>0</v>
      </c>
      <c r="BE77" s="216">
        <f>IF(AZ77=5,G77,0)</f>
        <v>0</v>
      </c>
      <c r="CA77" s="243">
        <v>1</v>
      </c>
      <c r="CB77" s="243">
        <v>1</v>
      </c>
    </row>
    <row r="78" spans="1:80" x14ac:dyDescent="0.2">
      <c r="A78" s="252"/>
      <c r="B78" s="256"/>
      <c r="C78" s="423" t="s">
        <v>109</v>
      </c>
      <c r="D78" s="424"/>
      <c r="E78" s="307">
        <v>0</v>
      </c>
      <c r="F78" s="308"/>
      <c r="G78" s="309"/>
      <c r="H78" s="257"/>
      <c r="I78" s="254"/>
      <c r="J78" s="258"/>
      <c r="K78" s="254"/>
      <c r="M78" s="310" t="s">
        <v>109</v>
      </c>
      <c r="O78" s="243"/>
    </row>
    <row r="79" spans="1:80" x14ac:dyDescent="0.2">
      <c r="A79" s="252"/>
      <c r="B79" s="256"/>
      <c r="C79" s="423" t="s">
        <v>194</v>
      </c>
      <c r="D79" s="424"/>
      <c r="E79" s="307">
        <v>1.296</v>
      </c>
      <c r="F79" s="308"/>
      <c r="G79" s="309"/>
      <c r="H79" s="257"/>
      <c r="I79" s="254"/>
      <c r="J79" s="258"/>
      <c r="K79" s="254"/>
      <c r="M79" s="310" t="s">
        <v>194</v>
      </c>
      <c r="O79" s="243"/>
    </row>
    <row r="80" spans="1:80" x14ac:dyDescent="0.2">
      <c r="A80" s="252"/>
      <c r="B80" s="256"/>
      <c r="C80" s="423" t="s">
        <v>195</v>
      </c>
      <c r="D80" s="424"/>
      <c r="E80" s="307">
        <v>0.2324</v>
      </c>
      <c r="F80" s="308"/>
      <c r="G80" s="309"/>
      <c r="H80" s="257"/>
      <c r="I80" s="254"/>
      <c r="J80" s="258"/>
      <c r="K80" s="254"/>
      <c r="M80" s="310" t="s">
        <v>195</v>
      </c>
      <c r="O80" s="243"/>
    </row>
    <row r="81" spans="1:80" x14ac:dyDescent="0.2">
      <c r="A81" s="252"/>
      <c r="B81" s="256"/>
      <c r="C81" s="423" t="s">
        <v>113</v>
      </c>
      <c r="D81" s="424"/>
      <c r="E81" s="307">
        <v>1.5284</v>
      </c>
      <c r="F81" s="308"/>
      <c r="G81" s="309"/>
      <c r="H81" s="257"/>
      <c r="I81" s="254"/>
      <c r="J81" s="258"/>
      <c r="K81" s="254"/>
      <c r="M81" s="310" t="s">
        <v>113</v>
      </c>
      <c r="O81" s="243"/>
    </row>
    <row r="82" spans="1:80" x14ac:dyDescent="0.2">
      <c r="A82" s="252"/>
      <c r="B82" s="256"/>
      <c r="C82" s="423" t="s">
        <v>196</v>
      </c>
      <c r="D82" s="424"/>
      <c r="E82" s="307">
        <v>6.1135999999999999</v>
      </c>
      <c r="F82" s="308"/>
      <c r="G82" s="309"/>
      <c r="H82" s="257"/>
      <c r="I82" s="254"/>
      <c r="J82" s="258"/>
      <c r="K82" s="254"/>
      <c r="M82" s="310" t="s">
        <v>196</v>
      </c>
      <c r="O82" s="243"/>
    </row>
    <row r="83" spans="1:80" x14ac:dyDescent="0.2">
      <c r="A83" s="244">
        <v>18</v>
      </c>
      <c r="B83" s="245" t="s">
        <v>197</v>
      </c>
      <c r="C83" s="246" t="s">
        <v>198</v>
      </c>
      <c r="D83" s="247" t="s">
        <v>149</v>
      </c>
      <c r="E83" s="248">
        <v>85.4</v>
      </c>
      <c r="F83" s="248">
        <v>0</v>
      </c>
      <c r="G83" s="249">
        <f>E83*F83</f>
        <v>0</v>
      </c>
      <c r="H83" s="250">
        <v>3.9199999999999999E-2</v>
      </c>
      <c r="I83" s="251">
        <f>E83*H83</f>
        <v>3.34768</v>
      </c>
      <c r="J83" s="250">
        <v>0</v>
      </c>
      <c r="K83" s="251">
        <f>E83*J83</f>
        <v>0</v>
      </c>
      <c r="O83" s="243">
        <v>2</v>
      </c>
      <c r="AA83" s="216">
        <v>1</v>
      </c>
      <c r="AB83" s="216">
        <v>1</v>
      </c>
      <c r="AC83" s="216">
        <v>1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43">
        <v>1</v>
      </c>
      <c r="CB83" s="243">
        <v>1</v>
      </c>
    </row>
    <row r="84" spans="1:80" x14ac:dyDescent="0.2">
      <c r="A84" s="252"/>
      <c r="B84" s="256"/>
      <c r="C84" s="423" t="s">
        <v>199</v>
      </c>
      <c r="D84" s="424"/>
      <c r="E84" s="307">
        <v>44.88</v>
      </c>
      <c r="F84" s="308"/>
      <c r="G84" s="309"/>
      <c r="H84" s="257"/>
      <c r="I84" s="254"/>
      <c r="J84" s="258"/>
      <c r="K84" s="254"/>
      <c r="M84" s="310" t="s">
        <v>199</v>
      </c>
      <c r="O84" s="243"/>
    </row>
    <row r="85" spans="1:80" x14ac:dyDescent="0.2">
      <c r="A85" s="252"/>
      <c r="B85" s="256"/>
      <c r="C85" s="423" t="s">
        <v>200</v>
      </c>
      <c r="D85" s="424"/>
      <c r="E85" s="307">
        <v>20.399999999999999</v>
      </c>
      <c r="F85" s="308"/>
      <c r="G85" s="309"/>
      <c r="H85" s="257"/>
      <c r="I85" s="254"/>
      <c r="J85" s="258"/>
      <c r="K85" s="254"/>
      <c r="M85" s="310" t="s">
        <v>200</v>
      </c>
      <c r="O85" s="243"/>
    </row>
    <row r="86" spans="1:80" x14ac:dyDescent="0.2">
      <c r="A86" s="252"/>
      <c r="B86" s="256"/>
      <c r="C86" s="423" t="s">
        <v>109</v>
      </c>
      <c r="D86" s="424"/>
      <c r="E86" s="307">
        <v>0</v>
      </c>
      <c r="F86" s="308"/>
      <c r="G86" s="309"/>
      <c r="H86" s="257"/>
      <c r="I86" s="254"/>
      <c r="J86" s="258"/>
      <c r="K86" s="254"/>
      <c r="M86" s="310" t="s">
        <v>109</v>
      </c>
      <c r="O86" s="243"/>
    </row>
    <row r="87" spans="1:80" x14ac:dyDescent="0.2">
      <c r="A87" s="252"/>
      <c r="B87" s="256"/>
      <c r="C87" s="423" t="s">
        <v>201</v>
      </c>
      <c r="D87" s="424"/>
      <c r="E87" s="307">
        <v>3.6</v>
      </c>
      <c r="F87" s="308"/>
      <c r="G87" s="309"/>
      <c r="H87" s="257"/>
      <c r="I87" s="254"/>
      <c r="J87" s="258"/>
      <c r="K87" s="254"/>
      <c r="M87" s="310" t="s">
        <v>201</v>
      </c>
      <c r="O87" s="243"/>
    </row>
    <row r="88" spans="1:80" x14ac:dyDescent="0.2">
      <c r="A88" s="252"/>
      <c r="B88" s="256"/>
      <c r="C88" s="423" t="s">
        <v>202</v>
      </c>
      <c r="D88" s="424"/>
      <c r="E88" s="307">
        <v>1.43</v>
      </c>
      <c r="F88" s="308"/>
      <c r="G88" s="309"/>
      <c r="H88" s="257"/>
      <c r="I88" s="254"/>
      <c r="J88" s="258"/>
      <c r="K88" s="254"/>
      <c r="M88" s="310" t="s">
        <v>202</v>
      </c>
      <c r="O88" s="243"/>
    </row>
    <row r="89" spans="1:80" x14ac:dyDescent="0.2">
      <c r="A89" s="252"/>
      <c r="B89" s="256"/>
      <c r="C89" s="423" t="s">
        <v>113</v>
      </c>
      <c r="D89" s="424"/>
      <c r="E89" s="307">
        <v>5.03</v>
      </c>
      <c r="F89" s="308"/>
      <c r="G89" s="309"/>
      <c r="H89" s="257"/>
      <c r="I89" s="254"/>
      <c r="J89" s="258"/>
      <c r="K89" s="254"/>
      <c r="M89" s="310" t="s">
        <v>113</v>
      </c>
      <c r="O89" s="243"/>
    </row>
    <row r="90" spans="1:80" x14ac:dyDescent="0.2">
      <c r="A90" s="252"/>
      <c r="B90" s="256"/>
      <c r="C90" s="423" t="s">
        <v>203</v>
      </c>
      <c r="D90" s="424"/>
      <c r="E90" s="307">
        <v>20.12</v>
      </c>
      <c r="F90" s="308"/>
      <c r="G90" s="309"/>
      <c r="H90" s="257"/>
      <c r="I90" s="254"/>
      <c r="J90" s="258"/>
      <c r="K90" s="254"/>
      <c r="M90" s="310" t="s">
        <v>203</v>
      </c>
      <c r="O90" s="243"/>
    </row>
    <row r="91" spans="1:80" x14ac:dyDescent="0.2">
      <c r="A91" s="244">
        <v>19</v>
      </c>
      <c r="B91" s="245" t="s">
        <v>204</v>
      </c>
      <c r="C91" s="246" t="s">
        <v>205</v>
      </c>
      <c r="D91" s="247" t="s">
        <v>149</v>
      </c>
      <c r="E91" s="248">
        <v>85.4</v>
      </c>
      <c r="F91" s="248">
        <v>0</v>
      </c>
      <c r="G91" s="249">
        <f>E91*F91</f>
        <v>0</v>
      </c>
      <c r="H91" s="250">
        <v>0</v>
      </c>
      <c r="I91" s="251">
        <f>E91*H91</f>
        <v>0</v>
      </c>
      <c r="J91" s="250">
        <v>0</v>
      </c>
      <c r="K91" s="251">
        <f>E91*J91</f>
        <v>0</v>
      </c>
      <c r="O91" s="243">
        <v>2</v>
      </c>
      <c r="AA91" s="216">
        <v>1</v>
      </c>
      <c r="AB91" s="216">
        <v>1</v>
      </c>
      <c r="AC91" s="216">
        <v>1</v>
      </c>
      <c r="AZ91" s="216">
        <v>1</v>
      </c>
      <c r="BA91" s="216">
        <f>IF(AZ91=1,G91,0)</f>
        <v>0</v>
      </c>
      <c r="BB91" s="216">
        <f>IF(AZ91=2,G91,0)</f>
        <v>0</v>
      </c>
      <c r="BC91" s="216">
        <f>IF(AZ91=3,G91,0)</f>
        <v>0</v>
      </c>
      <c r="BD91" s="216">
        <f>IF(AZ91=4,G91,0)</f>
        <v>0</v>
      </c>
      <c r="BE91" s="216">
        <f>IF(AZ91=5,G91,0)</f>
        <v>0</v>
      </c>
      <c r="CA91" s="243">
        <v>1</v>
      </c>
      <c r="CB91" s="243">
        <v>1</v>
      </c>
    </row>
    <row r="92" spans="1:80" x14ac:dyDescent="0.2">
      <c r="A92" s="244">
        <v>20</v>
      </c>
      <c r="B92" s="245" t="s">
        <v>206</v>
      </c>
      <c r="C92" s="246" t="s">
        <v>207</v>
      </c>
      <c r="D92" s="247" t="s">
        <v>208</v>
      </c>
      <c r="E92" s="248">
        <v>0.28160000000000002</v>
      </c>
      <c r="F92" s="248">
        <v>0</v>
      </c>
      <c r="G92" s="249">
        <f>E92*F92</f>
        <v>0</v>
      </c>
      <c r="H92" s="250">
        <v>1.0211600000000001</v>
      </c>
      <c r="I92" s="251">
        <f>E92*H92</f>
        <v>0.28755865600000002</v>
      </c>
      <c r="J92" s="250">
        <v>0</v>
      </c>
      <c r="K92" s="251">
        <f>E92*J92</f>
        <v>0</v>
      </c>
      <c r="O92" s="243">
        <v>2</v>
      </c>
      <c r="AA92" s="216">
        <v>1</v>
      </c>
      <c r="AB92" s="216">
        <v>1</v>
      </c>
      <c r="AC92" s="216">
        <v>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43">
        <v>1</v>
      </c>
      <c r="CB92" s="243">
        <v>1</v>
      </c>
    </row>
    <row r="93" spans="1:80" x14ac:dyDescent="0.2">
      <c r="A93" s="252"/>
      <c r="B93" s="256"/>
      <c r="C93" s="423" t="s">
        <v>209</v>
      </c>
      <c r="D93" s="424"/>
      <c r="E93" s="307">
        <v>0.28160000000000002</v>
      </c>
      <c r="F93" s="308"/>
      <c r="G93" s="309"/>
      <c r="H93" s="257"/>
      <c r="I93" s="254"/>
      <c r="J93" s="258"/>
      <c r="K93" s="254"/>
      <c r="M93" s="310" t="s">
        <v>209</v>
      </c>
      <c r="O93" s="243"/>
    </row>
    <row r="94" spans="1:80" x14ac:dyDescent="0.2">
      <c r="A94" s="259"/>
      <c r="B94" s="260" t="s">
        <v>94</v>
      </c>
      <c r="C94" s="261" t="s">
        <v>161</v>
      </c>
      <c r="D94" s="262"/>
      <c r="E94" s="263"/>
      <c r="F94" s="264"/>
      <c r="G94" s="265">
        <f>SUM(G50:G93)</f>
        <v>0</v>
      </c>
      <c r="H94" s="266"/>
      <c r="I94" s="267">
        <f>SUM(I50:I93)</f>
        <v>292.45933615600006</v>
      </c>
      <c r="J94" s="266"/>
      <c r="K94" s="267">
        <f>SUM(K50:K93)</f>
        <v>0</v>
      </c>
      <c r="O94" s="243">
        <v>4</v>
      </c>
      <c r="BA94" s="268">
        <f>SUM(BA50:BA93)</f>
        <v>0</v>
      </c>
      <c r="BB94" s="268">
        <f>SUM(BB50:BB93)</f>
        <v>0</v>
      </c>
      <c r="BC94" s="268">
        <f>SUM(BC50:BC93)</f>
        <v>0</v>
      </c>
      <c r="BD94" s="268">
        <f>SUM(BD50:BD93)</f>
        <v>0</v>
      </c>
      <c r="BE94" s="268">
        <f>SUM(BE50:BE93)</f>
        <v>0</v>
      </c>
    </row>
    <row r="95" spans="1:80" x14ac:dyDescent="0.2">
      <c r="A95" s="233" t="s">
        <v>90</v>
      </c>
      <c r="B95" s="234" t="s">
        <v>210</v>
      </c>
      <c r="C95" s="235" t="s">
        <v>211</v>
      </c>
      <c r="D95" s="236"/>
      <c r="E95" s="237"/>
      <c r="F95" s="237"/>
      <c r="G95" s="238"/>
      <c r="H95" s="239"/>
      <c r="I95" s="240"/>
      <c r="J95" s="241"/>
      <c r="K95" s="242"/>
      <c r="O95" s="243">
        <v>1</v>
      </c>
    </row>
    <row r="96" spans="1:80" ht="22.5" x14ac:dyDescent="0.2">
      <c r="A96" s="244">
        <v>21</v>
      </c>
      <c r="B96" s="245" t="s">
        <v>213</v>
      </c>
      <c r="C96" s="246" t="s">
        <v>214</v>
      </c>
      <c r="D96" s="247" t="s">
        <v>149</v>
      </c>
      <c r="E96" s="248">
        <v>15.425000000000001</v>
      </c>
      <c r="F96" s="248">
        <v>0</v>
      </c>
      <c r="G96" s="249">
        <f>E96*F96</f>
        <v>0</v>
      </c>
      <c r="H96" s="250">
        <v>0.75124999999999997</v>
      </c>
      <c r="I96" s="251">
        <f>E96*H96</f>
        <v>11.58803125</v>
      </c>
      <c r="J96" s="250">
        <v>0</v>
      </c>
      <c r="K96" s="251">
        <f>E96*J96</f>
        <v>0</v>
      </c>
      <c r="O96" s="243">
        <v>2</v>
      </c>
      <c r="AA96" s="216">
        <v>1</v>
      </c>
      <c r="AB96" s="216">
        <v>1</v>
      </c>
      <c r="AC96" s="216">
        <v>1</v>
      </c>
      <c r="AZ96" s="216">
        <v>1</v>
      </c>
      <c r="BA96" s="216">
        <f>IF(AZ96=1,G96,0)</f>
        <v>0</v>
      </c>
      <c r="BB96" s="216">
        <f>IF(AZ96=2,G96,0)</f>
        <v>0</v>
      </c>
      <c r="BC96" s="216">
        <f>IF(AZ96=3,G96,0)</f>
        <v>0</v>
      </c>
      <c r="BD96" s="216">
        <f>IF(AZ96=4,G96,0)</f>
        <v>0</v>
      </c>
      <c r="BE96" s="216">
        <f>IF(AZ96=5,G96,0)</f>
        <v>0</v>
      </c>
      <c r="CA96" s="243">
        <v>1</v>
      </c>
      <c r="CB96" s="243">
        <v>1</v>
      </c>
    </row>
    <row r="97" spans="1:80" x14ac:dyDescent="0.2">
      <c r="A97" s="252"/>
      <c r="B97" s="256"/>
      <c r="C97" s="423" t="s">
        <v>215</v>
      </c>
      <c r="D97" s="424"/>
      <c r="E97" s="307">
        <v>6.2249999999999996</v>
      </c>
      <c r="F97" s="308"/>
      <c r="G97" s="309"/>
      <c r="H97" s="257"/>
      <c r="I97" s="254"/>
      <c r="J97" s="258"/>
      <c r="K97" s="254"/>
      <c r="M97" s="310" t="s">
        <v>215</v>
      </c>
      <c r="O97" s="243"/>
    </row>
    <row r="98" spans="1:80" x14ac:dyDescent="0.2">
      <c r="A98" s="252"/>
      <c r="B98" s="256"/>
      <c r="C98" s="423" t="s">
        <v>216</v>
      </c>
      <c r="D98" s="424"/>
      <c r="E98" s="307">
        <v>9.1999999999999993</v>
      </c>
      <c r="F98" s="308"/>
      <c r="G98" s="309"/>
      <c r="H98" s="257"/>
      <c r="I98" s="254"/>
      <c r="J98" s="258"/>
      <c r="K98" s="254"/>
      <c r="M98" s="310" t="s">
        <v>216</v>
      </c>
      <c r="O98" s="243"/>
    </row>
    <row r="99" spans="1:80" x14ac:dyDescent="0.2">
      <c r="A99" s="244">
        <v>22</v>
      </c>
      <c r="B99" s="245" t="s">
        <v>217</v>
      </c>
      <c r="C99" s="246" t="s">
        <v>218</v>
      </c>
      <c r="D99" s="247" t="s">
        <v>105</v>
      </c>
      <c r="E99" s="248">
        <v>71.671000000000006</v>
      </c>
      <c r="F99" s="248">
        <v>0</v>
      </c>
      <c r="G99" s="249">
        <f>E99*F99</f>
        <v>0</v>
      </c>
      <c r="H99" s="250">
        <v>2.5276700000000001</v>
      </c>
      <c r="I99" s="251">
        <f>E99*H99</f>
        <v>181.16063657000001</v>
      </c>
      <c r="J99" s="250">
        <v>0</v>
      </c>
      <c r="K99" s="251">
        <f>E99*J99</f>
        <v>0</v>
      </c>
      <c r="O99" s="243">
        <v>2</v>
      </c>
      <c r="AA99" s="216">
        <v>1</v>
      </c>
      <c r="AB99" s="216">
        <v>1</v>
      </c>
      <c r="AC99" s="216">
        <v>1</v>
      </c>
      <c r="AZ99" s="216">
        <v>1</v>
      </c>
      <c r="BA99" s="216">
        <f>IF(AZ99=1,G99,0)</f>
        <v>0</v>
      </c>
      <c r="BB99" s="216">
        <f>IF(AZ99=2,G99,0)</f>
        <v>0</v>
      </c>
      <c r="BC99" s="216">
        <f>IF(AZ99=3,G99,0)</f>
        <v>0</v>
      </c>
      <c r="BD99" s="216">
        <f>IF(AZ99=4,G99,0)</f>
        <v>0</v>
      </c>
      <c r="BE99" s="216">
        <f>IF(AZ99=5,G99,0)</f>
        <v>0</v>
      </c>
      <c r="CA99" s="243">
        <v>1</v>
      </c>
      <c r="CB99" s="243">
        <v>1</v>
      </c>
    </row>
    <row r="100" spans="1:80" x14ac:dyDescent="0.2">
      <c r="A100" s="252"/>
      <c r="B100" s="256"/>
      <c r="C100" s="423" t="s">
        <v>219</v>
      </c>
      <c r="D100" s="424"/>
      <c r="E100" s="307">
        <v>0.94179999999999997</v>
      </c>
      <c r="F100" s="308"/>
      <c r="G100" s="309"/>
      <c r="H100" s="257"/>
      <c r="I100" s="254"/>
      <c r="J100" s="258"/>
      <c r="K100" s="254"/>
      <c r="M100" s="310" t="s">
        <v>219</v>
      </c>
      <c r="O100" s="243"/>
    </row>
    <row r="101" spans="1:80" x14ac:dyDescent="0.2">
      <c r="A101" s="252"/>
      <c r="B101" s="256"/>
      <c r="C101" s="423" t="s">
        <v>220</v>
      </c>
      <c r="D101" s="424"/>
      <c r="E101" s="307">
        <v>2.2675999999999998</v>
      </c>
      <c r="F101" s="308"/>
      <c r="G101" s="309"/>
      <c r="H101" s="257"/>
      <c r="I101" s="254"/>
      <c r="J101" s="258"/>
      <c r="K101" s="254"/>
      <c r="M101" s="310" t="s">
        <v>220</v>
      </c>
      <c r="O101" s="243"/>
    </row>
    <row r="102" spans="1:80" x14ac:dyDescent="0.2">
      <c r="A102" s="252"/>
      <c r="B102" s="256"/>
      <c r="C102" s="423" t="s">
        <v>221</v>
      </c>
      <c r="D102" s="424"/>
      <c r="E102" s="307">
        <v>12.058199999999999</v>
      </c>
      <c r="F102" s="308"/>
      <c r="G102" s="309"/>
      <c r="H102" s="257"/>
      <c r="I102" s="254"/>
      <c r="J102" s="258"/>
      <c r="K102" s="254"/>
      <c r="M102" s="310" t="s">
        <v>221</v>
      </c>
      <c r="O102" s="243"/>
    </row>
    <row r="103" spans="1:80" x14ac:dyDescent="0.2">
      <c r="A103" s="252"/>
      <c r="B103" s="256"/>
      <c r="C103" s="423" t="s">
        <v>222</v>
      </c>
      <c r="D103" s="424"/>
      <c r="E103" s="307">
        <v>45.841200000000001</v>
      </c>
      <c r="F103" s="308"/>
      <c r="G103" s="309"/>
      <c r="H103" s="257"/>
      <c r="I103" s="254"/>
      <c r="J103" s="258"/>
      <c r="K103" s="254"/>
      <c r="M103" s="310" t="s">
        <v>222</v>
      </c>
      <c r="O103" s="243"/>
    </row>
    <row r="104" spans="1:80" x14ac:dyDescent="0.2">
      <c r="A104" s="252"/>
      <c r="B104" s="256"/>
      <c r="C104" s="423" t="s">
        <v>223</v>
      </c>
      <c r="D104" s="424"/>
      <c r="E104" s="307">
        <v>4.2606999999999999</v>
      </c>
      <c r="F104" s="308"/>
      <c r="G104" s="309"/>
      <c r="H104" s="257"/>
      <c r="I104" s="254"/>
      <c r="J104" s="258"/>
      <c r="K104" s="254"/>
      <c r="M104" s="310" t="s">
        <v>223</v>
      </c>
      <c r="O104" s="243"/>
    </row>
    <row r="105" spans="1:80" x14ac:dyDescent="0.2">
      <c r="A105" s="252"/>
      <c r="B105" s="256"/>
      <c r="C105" s="423" t="s">
        <v>224</v>
      </c>
      <c r="D105" s="424"/>
      <c r="E105" s="307">
        <v>4.5815999999999999</v>
      </c>
      <c r="F105" s="308"/>
      <c r="G105" s="309"/>
      <c r="H105" s="257"/>
      <c r="I105" s="254"/>
      <c r="J105" s="258"/>
      <c r="K105" s="254"/>
      <c r="M105" s="310" t="s">
        <v>224</v>
      </c>
      <c r="O105" s="243"/>
    </row>
    <row r="106" spans="1:80" x14ac:dyDescent="0.2">
      <c r="A106" s="252"/>
      <c r="B106" s="256"/>
      <c r="C106" s="423" t="s">
        <v>225</v>
      </c>
      <c r="D106" s="424"/>
      <c r="E106" s="307">
        <v>1.7198</v>
      </c>
      <c r="F106" s="308"/>
      <c r="G106" s="309"/>
      <c r="H106" s="257"/>
      <c r="I106" s="254"/>
      <c r="J106" s="258"/>
      <c r="K106" s="254"/>
      <c r="M106" s="310" t="s">
        <v>225</v>
      </c>
      <c r="O106" s="243"/>
    </row>
    <row r="107" spans="1:80" x14ac:dyDescent="0.2">
      <c r="A107" s="244">
        <v>23</v>
      </c>
      <c r="B107" s="245" t="s">
        <v>226</v>
      </c>
      <c r="C107" s="246" t="s">
        <v>227</v>
      </c>
      <c r="D107" s="247" t="s">
        <v>149</v>
      </c>
      <c r="E107" s="248">
        <v>419.24340000000001</v>
      </c>
      <c r="F107" s="248">
        <v>0</v>
      </c>
      <c r="G107" s="249">
        <f>E107*F107</f>
        <v>0</v>
      </c>
      <c r="H107" s="250">
        <v>3.9309999999999998E-2</v>
      </c>
      <c r="I107" s="251">
        <f>E107*H107</f>
        <v>16.480458054</v>
      </c>
      <c r="J107" s="250">
        <v>0</v>
      </c>
      <c r="K107" s="251">
        <f>E107*J107</f>
        <v>0</v>
      </c>
      <c r="O107" s="243">
        <v>2</v>
      </c>
      <c r="AA107" s="216">
        <v>1</v>
      </c>
      <c r="AB107" s="216">
        <v>1</v>
      </c>
      <c r="AC107" s="216">
        <v>1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43">
        <v>1</v>
      </c>
      <c r="CB107" s="243">
        <v>1</v>
      </c>
    </row>
    <row r="108" spans="1:80" x14ac:dyDescent="0.2">
      <c r="A108" s="252"/>
      <c r="B108" s="256"/>
      <c r="C108" s="423" t="s">
        <v>228</v>
      </c>
      <c r="D108" s="424"/>
      <c r="E108" s="307">
        <v>5.7141999999999999</v>
      </c>
      <c r="F108" s="308"/>
      <c r="G108" s="309"/>
      <c r="H108" s="257"/>
      <c r="I108" s="254"/>
      <c r="J108" s="258"/>
      <c r="K108" s="254"/>
      <c r="M108" s="310" t="s">
        <v>228</v>
      </c>
      <c r="O108" s="243"/>
    </row>
    <row r="109" spans="1:80" x14ac:dyDescent="0.2">
      <c r="A109" s="252"/>
      <c r="B109" s="256"/>
      <c r="C109" s="423" t="s">
        <v>229</v>
      </c>
      <c r="D109" s="424"/>
      <c r="E109" s="307">
        <v>13.657999999999999</v>
      </c>
      <c r="F109" s="308"/>
      <c r="G109" s="309"/>
      <c r="H109" s="257"/>
      <c r="I109" s="254"/>
      <c r="J109" s="258"/>
      <c r="K109" s="254"/>
      <c r="M109" s="310" t="s">
        <v>229</v>
      </c>
      <c r="O109" s="243"/>
    </row>
    <row r="110" spans="1:80" x14ac:dyDescent="0.2">
      <c r="A110" s="252"/>
      <c r="B110" s="256"/>
      <c r="C110" s="423" t="s">
        <v>230</v>
      </c>
      <c r="D110" s="424"/>
      <c r="E110" s="307">
        <v>70.453900000000004</v>
      </c>
      <c r="F110" s="308"/>
      <c r="G110" s="309"/>
      <c r="H110" s="257"/>
      <c r="I110" s="254"/>
      <c r="J110" s="258"/>
      <c r="K110" s="254"/>
      <c r="M110" s="310" t="s">
        <v>230</v>
      </c>
      <c r="O110" s="243"/>
    </row>
    <row r="111" spans="1:80" x14ac:dyDescent="0.2">
      <c r="A111" s="252"/>
      <c r="B111" s="256"/>
      <c r="C111" s="423" t="s">
        <v>231</v>
      </c>
      <c r="D111" s="424"/>
      <c r="E111" s="307">
        <v>264.22500000000002</v>
      </c>
      <c r="F111" s="308"/>
      <c r="G111" s="309"/>
      <c r="H111" s="257"/>
      <c r="I111" s="254"/>
      <c r="J111" s="258"/>
      <c r="K111" s="254"/>
      <c r="M111" s="310" t="s">
        <v>231</v>
      </c>
      <c r="O111" s="243"/>
    </row>
    <row r="112" spans="1:80" x14ac:dyDescent="0.2">
      <c r="A112" s="252"/>
      <c r="B112" s="256"/>
      <c r="C112" s="423" t="s">
        <v>232</v>
      </c>
      <c r="D112" s="424"/>
      <c r="E112" s="307">
        <v>26.5457</v>
      </c>
      <c r="F112" s="308"/>
      <c r="G112" s="309"/>
      <c r="H112" s="257"/>
      <c r="I112" s="254"/>
      <c r="J112" s="258"/>
      <c r="K112" s="254"/>
      <c r="M112" s="310" t="s">
        <v>232</v>
      </c>
      <c r="O112" s="243"/>
    </row>
    <row r="113" spans="1:80" x14ac:dyDescent="0.2">
      <c r="A113" s="252"/>
      <c r="B113" s="256"/>
      <c r="C113" s="423" t="s">
        <v>233</v>
      </c>
      <c r="D113" s="424"/>
      <c r="E113" s="307">
        <v>27.750399999999999</v>
      </c>
      <c r="F113" s="308"/>
      <c r="G113" s="309"/>
      <c r="H113" s="257"/>
      <c r="I113" s="254"/>
      <c r="J113" s="258"/>
      <c r="K113" s="254"/>
      <c r="M113" s="310" t="s">
        <v>233</v>
      </c>
      <c r="O113" s="243"/>
    </row>
    <row r="114" spans="1:80" x14ac:dyDescent="0.2">
      <c r="A114" s="252"/>
      <c r="B114" s="256"/>
      <c r="C114" s="423" t="s">
        <v>234</v>
      </c>
      <c r="D114" s="424"/>
      <c r="E114" s="307">
        <v>10.8962</v>
      </c>
      <c r="F114" s="308"/>
      <c r="G114" s="309"/>
      <c r="H114" s="257"/>
      <c r="I114" s="254"/>
      <c r="J114" s="258"/>
      <c r="K114" s="254"/>
      <c r="M114" s="310" t="s">
        <v>234</v>
      </c>
      <c r="O114" s="243"/>
    </row>
    <row r="115" spans="1:80" x14ac:dyDescent="0.2">
      <c r="A115" s="244">
        <v>24</v>
      </c>
      <c r="B115" s="245" t="s">
        <v>235</v>
      </c>
      <c r="C115" s="246" t="s">
        <v>236</v>
      </c>
      <c r="D115" s="247" t="s">
        <v>149</v>
      </c>
      <c r="E115" s="248">
        <v>419.24340000000001</v>
      </c>
      <c r="F115" s="248">
        <v>0</v>
      </c>
      <c r="G115" s="249">
        <f>E115*F115</f>
        <v>0</v>
      </c>
      <c r="H115" s="250">
        <v>0</v>
      </c>
      <c r="I115" s="251">
        <f>E115*H115</f>
        <v>0</v>
      </c>
      <c r="J115" s="250">
        <v>0</v>
      </c>
      <c r="K115" s="251">
        <f>E115*J115</f>
        <v>0</v>
      </c>
      <c r="O115" s="243">
        <v>2</v>
      </c>
      <c r="AA115" s="216">
        <v>1</v>
      </c>
      <c r="AB115" s="216">
        <v>1</v>
      </c>
      <c r="AC115" s="216">
        <v>1</v>
      </c>
      <c r="AZ115" s="216">
        <v>1</v>
      </c>
      <c r="BA115" s="216">
        <f>IF(AZ115=1,G115,0)</f>
        <v>0</v>
      </c>
      <c r="BB115" s="216">
        <f>IF(AZ115=2,G115,0)</f>
        <v>0</v>
      </c>
      <c r="BC115" s="216">
        <f>IF(AZ115=3,G115,0)</f>
        <v>0</v>
      </c>
      <c r="BD115" s="216">
        <f>IF(AZ115=4,G115,0)</f>
        <v>0</v>
      </c>
      <c r="BE115" s="216">
        <f>IF(AZ115=5,G115,0)</f>
        <v>0</v>
      </c>
      <c r="CA115" s="243">
        <v>1</v>
      </c>
      <c r="CB115" s="243">
        <v>1</v>
      </c>
    </row>
    <row r="116" spans="1:80" ht="22.5" x14ac:dyDescent="0.2">
      <c r="A116" s="244">
        <v>25</v>
      </c>
      <c r="B116" s="245" t="s">
        <v>237</v>
      </c>
      <c r="C116" s="246" t="s">
        <v>238</v>
      </c>
      <c r="D116" s="247" t="s">
        <v>208</v>
      </c>
      <c r="E116" s="248">
        <v>13.2722</v>
      </c>
      <c r="F116" s="248">
        <v>0</v>
      </c>
      <c r="G116" s="249">
        <f>E116*F116</f>
        <v>0</v>
      </c>
      <c r="H116" s="250">
        <v>1.0202899999999999</v>
      </c>
      <c r="I116" s="251">
        <f>E116*H116</f>
        <v>13.541492937999999</v>
      </c>
      <c r="J116" s="250">
        <v>0</v>
      </c>
      <c r="K116" s="251">
        <f>E116*J116</f>
        <v>0</v>
      </c>
      <c r="O116" s="243">
        <v>2</v>
      </c>
      <c r="AA116" s="216">
        <v>1</v>
      </c>
      <c r="AB116" s="216">
        <v>1</v>
      </c>
      <c r="AC116" s="216">
        <v>1</v>
      </c>
      <c r="AZ116" s="216">
        <v>1</v>
      </c>
      <c r="BA116" s="216">
        <f>IF(AZ116=1,G116,0)</f>
        <v>0</v>
      </c>
      <c r="BB116" s="216">
        <f>IF(AZ116=2,G116,0)</f>
        <v>0</v>
      </c>
      <c r="BC116" s="216">
        <f>IF(AZ116=3,G116,0)</f>
        <v>0</v>
      </c>
      <c r="BD116" s="216">
        <f>IF(AZ116=4,G116,0)</f>
        <v>0</v>
      </c>
      <c r="BE116" s="216">
        <f>IF(AZ116=5,G116,0)</f>
        <v>0</v>
      </c>
      <c r="CA116" s="243">
        <v>1</v>
      </c>
      <c r="CB116" s="243">
        <v>1</v>
      </c>
    </row>
    <row r="117" spans="1:80" x14ac:dyDescent="0.2">
      <c r="A117" s="252"/>
      <c r="B117" s="256"/>
      <c r="C117" s="423" t="s">
        <v>239</v>
      </c>
      <c r="D117" s="424"/>
      <c r="E117" s="307">
        <v>13.2722</v>
      </c>
      <c r="F117" s="308"/>
      <c r="G117" s="309"/>
      <c r="H117" s="257"/>
      <c r="I117" s="254"/>
      <c r="J117" s="258"/>
      <c r="K117" s="254"/>
      <c r="M117" s="310" t="s">
        <v>239</v>
      </c>
      <c r="O117" s="243"/>
    </row>
    <row r="118" spans="1:80" x14ac:dyDescent="0.2">
      <c r="A118" s="259"/>
      <c r="B118" s="260" t="s">
        <v>94</v>
      </c>
      <c r="C118" s="261" t="s">
        <v>212</v>
      </c>
      <c r="D118" s="262"/>
      <c r="E118" s="263"/>
      <c r="F118" s="264"/>
      <c r="G118" s="265">
        <f>SUM(G95:G117)</f>
        <v>0</v>
      </c>
      <c r="H118" s="266"/>
      <c r="I118" s="267">
        <f>SUM(I95:I117)</f>
        <v>222.77061881200001</v>
      </c>
      <c r="J118" s="266"/>
      <c r="K118" s="267">
        <f>SUM(K95:K117)</f>
        <v>0</v>
      </c>
      <c r="O118" s="243">
        <v>4</v>
      </c>
      <c r="BA118" s="268">
        <f>SUM(BA95:BA117)</f>
        <v>0</v>
      </c>
      <c r="BB118" s="268">
        <f>SUM(BB95:BB117)</f>
        <v>0</v>
      </c>
      <c r="BC118" s="268">
        <f>SUM(BC95:BC117)</f>
        <v>0</v>
      </c>
      <c r="BD118" s="268">
        <f>SUM(BD95:BD117)</f>
        <v>0</v>
      </c>
      <c r="BE118" s="268">
        <f>SUM(BE95:BE117)</f>
        <v>0</v>
      </c>
    </row>
    <row r="119" spans="1:80" x14ac:dyDescent="0.2">
      <c r="A119" s="233" t="s">
        <v>90</v>
      </c>
      <c r="B119" s="234" t="s">
        <v>240</v>
      </c>
      <c r="C119" s="235" t="s">
        <v>241</v>
      </c>
      <c r="D119" s="236"/>
      <c r="E119" s="237"/>
      <c r="F119" s="237"/>
      <c r="G119" s="238"/>
      <c r="H119" s="239"/>
      <c r="I119" s="240"/>
      <c r="J119" s="241"/>
      <c r="K119" s="242"/>
      <c r="O119" s="243">
        <v>1</v>
      </c>
    </row>
    <row r="120" spans="1:80" ht="22.5" x14ac:dyDescent="0.2">
      <c r="A120" s="244">
        <v>26</v>
      </c>
      <c r="B120" s="245" t="s">
        <v>243</v>
      </c>
      <c r="C120" s="246" t="s">
        <v>2570</v>
      </c>
      <c r="D120" s="247" t="s">
        <v>149</v>
      </c>
      <c r="E120" s="248">
        <v>17.324999999999999</v>
      </c>
      <c r="F120" s="248">
        <v>0</v>
      </c>
      <c r="G120" s="249">
        <f>E120*F120</f>
        <v>0</v>
      </c>
      <c r="H120" s="250">
        <v>0.41632000000000002</v>
      </c>
      <c r="I120" s="251">
        <f>E120*H120</f>
        <v>7.2127439999999998</v>
      </c>
      <c r="J120" s="250">
        <v>0</v>
      </c>
      <c r="K120" s="251">
        <f>E120*J120</f>
        <v>0</v>
      </c>
      <c r="O120" s="243">
        <v>2</v>
      </c>
      <c r="AA120" s="216">
        <v>1</v>
      </c>
      <c r="AB120" s="216">
        <v>1</v>
      </c>
      <c r="AC120" s="216">
        <v>1</v>
      </c>
      <c r="AZ120" s="216">
        <v>1</v>
      </c>
      <c r="BA120" s="216">
        <f>IF(AZ120=1,G120,0)</f>
        <v>0</v>
      </c>
      <c r="BB120" s="216">
        <f>IF(AZ120=2,G120,0)</f>
        <v>0</v>
      </c>
      <c r="BC120" s="216">
        <f>IF(AZ120=3,G120,0)</f>
        <v>0</v>
      </c>
      <c r="BD120" s="216">
        <f>IF(AZ120=4,G120,0)</f>
        <v>0</v>
      </c>
      <c r="BE120" s="216">
        <f>IF(AZ120=5,G120,0)</f>
        <v>0</v>
      </c>
      <c r="CA120" s="243">
        <v>1</v>
      </c>
      <c r="CB120" s="243">
        <v>1</v>
      </c>
    </row>
    <row r="121" spans="1:80" x14ac:dyDescent="0.2">
      <c r="A121" s="252"/>
      <c r="B121" s="256"/>
      <c r="C121" s="423" t="s">
        <v>244</v>
      </c>
      <c r="D121" s="424"/>
      <c r="E121" s="307">
        <v>17.324999999999999</v>
      </c>
      <c r="F121" s="308"/>
      <c r="G121" s="309"/>
      <c r="H121" s="257"/>
      <c r="I121" s="254"/>
      <c r="J121" s="258"/>
      <c r="K121" s="254"/>
      <c r="M121" s="310" t="s">
        <v>244</v>
      </c>
      <c r="O121" s="243"/>
    </row>
    <row r="122" spans="1:80" x14ac:dyDescent="0.2">
      <c r="A122" s="259"/>
      <c r="B122" s="260" t="s">
        <v>94</v>
      </c>
      <c r="C122" s="261" t="s">
        <v>242</v>
      </c>
      <c r="D122" s="262"/>
      <c r="E122" s="263"/>
      <c r="F122" s="264"/>
      <c r="G122" s="265">
        <f>SUM(G119:G121)</f>
        <v>0</v>
      </c>
      <c r="H122" s="266"/>
      <c r="I122" s="267">
        <f>SUM(I119:I121)</f>
        <v>7.2127439999999998</v>
      </c>
      <c r="J122" s="266"/>
      <c r="K122" s="267">
        <f>SUM(K119:K121)</f>
        <v>0</v>
      </c>
      <c r="O122" s="243">
        <v>4</v>
      </c>
      <c r="BA122" s="268">
        <f>SUM(BA119:BA121)</f>
        <v>0</v>
      </c>
      <c r="BB122" s="268">
        <f>SUM(BB119:BB121)</f>
        <v>0</v>
      </c>
      <c r="BC122" s="268">
        <f>SUM(BC119:BC121)</f>
        <v>0</v>
      </c>
      <c r="BD122" s="268">
        <f>SUM(BD119:BD121)</f>
        <v>0</v>
      </c>
      <c r="BE122" s="268">
        <f>SUM(BE119:BE121)</f>
        <v>0</v>
      </c>
    </row>
    <row r="123" spans="1:80" x14ac:dyDescent="0.2">
      <c r="A123" s="233" t="s">
        <v>90</v>
      </c>
      <c r="B123" s="234" t="s">
        <v>245</v>
      </c>
      <c r="C123" s="235" t="s">
        <v>246</v>
      </c>
      <c r="D123" s="236"/>
      <c r="E123" s="237"/>
      <c r="F123" s="237"/>
      <c r="G123" s="238"/>
      <c r="H123" s="239"/>
      <c r="I123" s="240"/>
      <c r="J123" s="241"/>
      <c r="K123" s="242"/>
      <c r="O123" s="243">
        <v>1</v>
      </c>
    </row>
    <row r="124" spans="1:80" ht="22.5" x14ac:dyDescent="0.2">
      <c r="A124" s="244">
        <v>27</v>
      </c>
      <c r="B124" s="245" t="s">
        <v>248</v>
      </c>
      <c r="C124" s="246" t="s">
        <v>249</v>
      </c>
      <c r="D124" s="247" t="s">
        <v>250</v>
      </c>
      <c r="E124" s="248">
        <v>11</v>
      </c>
      <c r="F124" s="248">
        <v>0</v>
      </c>
      <c r="G124" s="249">
        <f>E124*F124</f>
        <v>0</v>
      </c>
      <c r="H124" s="250">
        <v>2.3400000000000001E-2</v>
      </c>
      <c r="I124" s="251">
        <f>E124*H124</f>
        <v>0.25740000000000002</v>
      </c>
      <c r="J124" s="250">
        <v>0</v>
      </c>
      <c r="K124" s="251">
        <f>E124*J124</f>
        <v>0</v>
      </c>
      <c r="O124" s="243">
        <v>2</v>
      </c>
      <c r="AA124" s="216">
        <v>1</v>
      </c>
      <c r="AB124" s="216">
        <v>1</v>
      </c>
      <c r="AC124" s="216">
        <v>1</v>
      </c>
      <c r="AZ124" s="216">
        <v>1</v>
      </c>
      <c r="BA124" s="216">
        <f>IF(AZ124=1,G124,0)</f>
        <v>0</v>
      </c>
      <c r="BB124" s="216">
        <f>IF(AZ124=2,G124,0)</f>
        <v>0</v>
      </c>
      <c r="BC124" s="216">
        <f>IF(AZ124=3,G124,0)</f>
        <v>0</v>
      </c>
      <c r="BD124" s="216">
        <f>IF(AZ124=4,G124,0)</f>
        <v>0</v>
      </c>
      <c r="BE124" s="216">
        <f>IF(AZ124=5,G124,0)</f>
        <v>0</v>
      </c>
      <c r="CA124" s="243">
        <v>1</v>
      </c>
      <c r="CB124" s="243">
        <v>1</v>
      </c>
    </row>
    <row r="125" spans="1:80" x14ac:dyDescent="0.2">
      <c r="A125" s="252"/>
      <c r="B125" s="253"/>
      <c r="C125" s="432"/>
      <c r="D125" s="433"/>
      <c r="E125" s="433"/>
      <c r="F125" s="433"/>
      <c r="G125" s="434"/>
      <c r="I125" s="254"/>
      <c r="K125" s="254"/>
      <c r="L125" s="255"/>
      <c r="O125" s="243">
        <v>3</v>
      </c>
    </row>
    <row r="126" spans="1:80" x14ac:dyDescent="0.2">
      <c r="A126" s="244">
        <v>28</v>
      </c>
      <c r="B126" s="245" t="s">
        <v>251</v>
      </c>
      <c r="C126" s="246" t="s">
        <v>252</v>
      </c>
      <c r="D126" s="247" t="s">
        <v>250</v>
      </c>
      <c r="E126" s="248">
        <v>11</v>
      </c>
      <c r="F126" s="248">
        <v>0</v>
      </c>
      <c r="G126" s="249">
        <f>E126*F126</f>
        <v>0</v>
      </c>
      <c r="H126" s="250">
        <v>1.55E-2</v>
      </c>
      <c r="I126" s="251">
        <f>E126*H126</f>
        <v>0.17049999999999998</v>
      </c>
      <c r="J126" s="250"/>
      <c r="K126" s="251">
        <f>E126*J126</f>
        <v>0</v>
      </c>
      <c r="O126" s="243">
        <v>2</v>
      </c>
      <c r="AA126" s="216">
        <v>3</v>
      </c>
      <c r="AB126" s="216">
        <v>0</v>
      </c>
      <c r="AC126" s="216">
        <v>44984124</v>
      </c>
      <c r="AZ126" s="216">
        <v>1</v>
      </c>
      <c r="BA126" s="216">
        <f>IF(AZ126=1,G126,0)</f>
        <v>0</v>
      </c>
      <c r="BB126" s="216">
        <f>IF(AZ126=2,G126,0)</f>
        <v>0</v>
      </c>
      <c r="BC126" s="216">
        <f>IF(AZ126=3,G126,0)</f>
        <v>0</v>
      </c>
      <c r="BD126" s="216">
        <f>IF(AZ126=4,G126,0)</f>
        <v>0</v>
      </c>
      <c r="BE126" s="216">
        <f>IF(AZ126=5,G126,0)</f>
        <v>0</v>
      </c>
      <c r="CA126" s="243">
        <v>3</v>
      </c>
      <c r="CB126" s="243">
        <v>0</v>
      </c>
    </row>
    <row r="127" spans="1:80" x14ac:dyDescent="0.2">
      <c r="A127" s="259"/>
      <c r="B127" s="260" t="s">
        <v>94</v>
      </c>
      <c r="C127" s="261" t="s">
        <v>247</v>
      </c>
      <c r="D127" s="262"/>
      <c r="E127" s="263"/>
      <c r="F127" s="264"/>
      <c r="G127" s="265">
        <f>SUM(G123:G126)</f>
        <v>0</v>
      </c>
      <c r="H127" s="266"/>
      <c r="I127" s="267">
        <f>SUM(I123:I126)</f>
        <v>0.4279</v>
      </c>
      <c r="J127" s="266"/>
      <c r="K127" s="267">
        <f>SUM(K123:K126)</f>
        <v>0</v>
      </c>
      <c r="O127" s="243">
        <v>4</v>
      </c>
      <c r="BA127" s="268">
        <f>SUM(BA123:BA126)</f>
        <v>0</v>
      </c>
      <c r="BB127" s="268">
        <f>SUM(BB123:BB126)</f>
        <v>0</v>
      </c>
      <c r="BC127" s="268">
        <f>SUM(BC123:BC126)</f>
        <v>0</v>
      </c>
      <c r="BD127" s="268">
        <f>SUM(BD123:BD126)</f>
        <v>0</v>
      </c>
      <c r="BE127" s="268">
        <f>SUM(BE123:BE126)</f>
        <v>0</v>
      </c>
    </row>
    <row r="128" spans="1:80" x14ac:dyDescent="0.2">
      <c r="A128" s="233" t="s">
        <v>90</v>
      </c>
      <c r="B128" s="234" t="s">
        <v>253</v>
      </c>
      <c r="C128" s="235" t="s">
        <v>254</v>
      </c>
      <c r="D128" s="236"/>
      <c r="E128" s="237"/>
      <c r="F128" s="237"/>
      <c r="G128" s="238"/>
      <c r="H128" s="239"/>
      <c r="I128" s="240"/>
      <c r="J128" s="241"/>
      <c r="K128" s="242"/>
      <c r="O128" s="243">
        <v>1</v>
      </c>
    </row>
    <row r="129" spans="1:80" x14ac:dyDescent="0.2">
      <c r="A129" s="244">
        <v>29</v>
      </c>
      <c r="B129" s="245" t="s">
        <v>256</v>
      </c>
      <c r="C129" s="246" t="s">
        <v>257</v>
      </c>
      <c r="D129" s="247" t="s">
        <v>149</v>
      </c>
      <c r="E129" s="248">
        <v>975.78</v>
      </c>
      <c r="F129" s="248">
        <v>0</v>
      </c>
      <c r="G129" s="249">
        <f>E129*F129</f>
        <v>0</v>
      </c>
      <c r="H129" s="250">
        <v>4.0000000000000003E-5</v>
      </c>
      <c r="I129" s="251">
        <f>E129*H129</f>
        <v>3.9031200000000002E-2</v>
      </c>
      <c r="J129" s="250">
        <v>0</v>
      </c>
      <c r="K129" s="251">
        <f>E129*J129</f>
        <v>0</v>
      </c>
      <c r="O129" s="243">
        <v>2</v>
      </c>
      <c r="AA129" s="216">
        <v>1</v>
      </c>
      <c r="AB129" s="216">
        <v>1</v>
      </c>
      <c r="AC129" s="216">
        <v>1</v>
      </c>
      <c r="AZ129" s="216">
        <v>1</v>
      </c>
      <c r="BA129" s="216">
        <f>IF(AZ129=1,G129,0)</f>
        <v>0</v>
      </c>
      <c r="BB129" s="216">
        <f>IF(AZ129=2,G129,0)</f>
        <v>0</v>
      </c>
      <c r="BC129" s="216">
        <f>IF(AZ129=3,G129,0)</f>
        <v>0</v>
      </c>
      <c r="BD129" s="216">
        <f>IF(AZ129=4,G129,0)</f>
        <v>0</v>
      </c>
      <c r="BE129" s="216">
        <f>IF(AZ129=5,G129,0)</f>
        <v>0</v>
      </c>
      <c r="CA129" s="243">
        <v>1</v>
      </c>
      <c r="CB129" s="243">
        <v>1</v>
      </c>
    </row>
    <row r="130" spans="1:80" x14ac:dyDescent="0.2">
      <c r="A130" s="252"/>
      <c r="B130" s="256"/>
      <c r="C130" s="423" t="s">
        <v>258</v>
      </c>
      <c r="D130" s="424"/>
      <c r="E130" s="307">
        <v>0</v>
      </c>
      <c r="F130" s="308"/>
      <c r="G130" s="309"/>
      <c r="H130" s="257"/>
      <c r="I130" s="254"/>
      <c r="J130" s="258"/>
      <c r="K130" s="254"/>
      <c r="M130" s="310" t="s">
        <v>258</v>
      </c>
      <c r="O130" s="243"/>
    </row>
    <row r="131" spans="1:80" x14ac:dyDescent="0.2">
      <c r="A131" s="252"/>
      <c r="B131" s="256"/>
      <c r="C131" s="423" t="s">
        <v>259</v>
      </c>
      <c r="D131" s="424"/>
      <c r="E131" s="307">
        <v>176.9</v>
      </c>
      <c r="F131" s="308"/>
      <c r="G131" s="309"/>
      <c r="H131" s="257"/>
      <c r="I131" s="254"/>
      <c r="J131" s="258"/>
      <c r="K131" s="254"/>
      <c r="M131" s="310" t="s">
        <v>259</v>
      </c>
      <c r="O131" s="243"/>
    </row>
    <row r="132" spans="1:80" x14ac:dyDescent="0.2">
      <c r="A132" s="252"/>
      <c r="B132" s="256"/>
      <c r="C132" s="423" t="s">
        <v>260</v>
      </c>
      <c r="D132" s="424"/>
      <c r="E132" s="307">
        <v>40.369999999999997</v>
      </c>
      <c r="F132" s="308"/>
      <c r="G132" s="309"/>
      <c r="H132" s="257"/>
      <c r="I132" s="254"/>
      <c r="J132" s="258"/>
      <c r="K132" s="254"/>
      <c r="M132" s="310" t="s">
        <v>260</v>
      </c>
      <c r="O132" s="243"/>
    </row>
    <row r="133" spans="1:80" x14ac:dyDescent="0.2">
      <c r="A133" s="252"/>
      <c r="B133" s="256"/>
      <c r="C133" s="423" t="s">
        <v>261</v>
      </c>
      <c r="D133" s="424"/>
      <c r="E133" s="307">
        <v>60</v>
      </c>
      <c r="F133" s="308"/>
      <c r="G133" s="309"/>
      <c r="H133" s="257"/>
      <c r="I133" s="254"/>
      <c r="J133" s="258"/>
      <c r="K133" s="254"/>
      <c r="M133" s="310" t="s">
        <v>261</v>
      </c>
      <c r="O133" s="243"/>
    </row>
    <row r="134" spans="1:80" x14ac:dyDescent="0.2">
      <c r="A134" s="252"/>
      <c r="B134" s="256"/>
      <c r="C134" s="423" t="s">
        <v>262</v>
      </c>
      <c r="D134" s="424"/>
      <c r="E134" s="307">
        <v>141.08000000000001</v>
      </c>
      <c r="F134" s="308"/>
      <c r="G134" s="309"/>
      <c r="H134" s="257"/>
      <c r="I134" s="254"/>
      <c r="J134" s="258"/>
      <c r="K134" s="254"/>
      <c r="M134" s="310" t="s">
        <v>262</v>
      </c>
      <c r="O134" s="243"/>
    </row>
    <row r="135" spans="1:80" x14ac:dyDescent="0.2">
      <c r="A135" s="252"/>
      <c r="B135" s="256"/>
      <c r="C135" s="423" t="s">
        <v>263</v>
      </c>
      <c r="D135" s="424"/>
      <c r="E135" s="307">
        <v>90.63</v>
      </c>
      <c r="F135" s="308"/>
      <c r="G135" s="309"/>
      <c r="H135" s="257"/>
      <c r="I135" s="254"/>
      <c r="J135" s="258"/>
      <c r="K135" s="254"/>
      <c r="M135" s="310" t="s">
        <v>263</v>
      </c>
      <c r="O135" s="243"/>
    </row>
    <row r="136" spans="1:80" x14ac:dyDescent="0.2">
      <c r="A136" s="252"/>
      <c r="B136" s="256"/>
      <c r="C136" s="423" t="s">
        <v>264</v>
      </c>
      <c r="D136" s="424"/>
      <c r="E136" s="307">
        <v>0</v>
      </c>
      <c r="F136" s="308"/>
      <c r="G136" s="309"/>
      <c r="H136" s="257"/>
      <c r="I136" s="254"/>
      <c r="J136" s="258"/>
      <c r="K136" s="254"/>
      <c r="M136" s="310" t="s">
        <v>264</v>
      </c>
      <c r="O136" s="243"/>
    </row>
    <row r="137" spans="1:80" x14ac:dyDescent="0.2">
      <c r="A137" s="252"/>
      <c r="B137" s="256"/>
      <c r="C137" s="423" t="s">
        <v>265</v>
      </c>
      <c r="D137" s="424"/>
      <c r="E137" s="307">
        <v>112.04</v>
      </c>
      <c r="F137" s="308"/>
      <c r="G137" s="309"/>
      <c r="H137" s="257"/>
      <c r="I137" s="254"/>
      <c r="J137" s="258"/>
      <c r="K137" s="254"/>
      <c r="M137" s="310" t="s">
        <v>265</v>
      </c>
      <c r="O137" s="243"/>
    </row>
    <row r="138" spans="1:80" x14ac:dyDescent="0.2">
      <c r="A138" s="252"/>
      <c r="B138" s="256"/>
      <c r="C138" s="423" t="s">
        <v>266</v>
      </c>
      <c r="D138" s="424"/>
      <c r="E138" s="307">
        <v>213.31</v>
      </c>
      <c r="F138" s="308"/>
      <c r="G138" s="309"/>
      <c r="H138" s="257"/>
      <c r="I138" s="254"/>
      <c r="J138" s="258"/>
      <c r="K138" s="254"/>
      <c r="M138" s="310" t="s">
        <v>266</v>
      </c>
      <c r="O138" s="243"/>
    </row>
    <row r="139" spans="1:80" x14ac:dyDescent="0.2">
      <c r="A139" s="252"/>
      <c r="B139" s="256"/>
      <c r="C139" s="423" t="s">
        <v>267</v>
      </c>
      <c r="D139" s="424"/>
      <c r="E139" s="307">
        <v>141.44999999999999</v>
      </c>
      <c r="F139" s="308"/>
      <c r="G139" s="309"/>
      <c r="H139" s="257"/>
      <c r="I139" s="254"/>
      <c r="J139" s="258"/>
      <c r="K139" s="254"/>
      <c r="M139" s="310" t="s">
        <v>267</v>
      </c>
      <c r="O139" s="243"/>
    </row>
    <row r="140" spans="1:80" x14ac:dyDescent="0.2">
      <c r="A140" s="244">
        <v>30</v>
      </c>
      <c r="B140" s="245" t="s">
        <v>268</v>
      </c>
      <c r="C140" s="246" t="s">
        <v>269</v>
      </c>
      <c r="D140" s="247" t="s">
        <v>149</v>
      </c>
      <c r="E140" s="248">
        <v>513.79</v>
      </c>
      <c r="F140" s="248">
        <v>0</v>
      </c>
      <c r="G140" s="249">
        <f>E140*F140</f>
        <v>0</v>
      </c>
      <c r="H140" s="250">
        <v>4.0000000000000003E-5</v>
      </c>
      <c r="I140" s="251">
        <f>E140*H140</f>
        <v>2.05516E-2</v>
      </c>
      <c r="J140" s="250">
        <v>0</v>
      </c>
      <c r="K140" s="251">
        <f>E140*J140</f>
        <v>0</v>
      </c>
      <c r="O140" s="243">
        <v>2</v>
      </c>
      <c r="AA140" s="216">
        <v>1</v>
      </c>
      <c r="AB140" s="216">
        <v>1</v>
      </c>
      <c r="AC140" s="216">
        <v>1</v>
      </c>
      <c r="AZ140" s="216">
        <v>1</v>
      </c>
      <c r="BA140" s="216">
        <f>IF(AZ140=1,G140,0)</f>
        <v>0</v>
      </c>
      <c r="BB140" s="216">
        <f>IF(AZ140=2,G140,0)</f>
        <v>0</v>
      </c>
      <c r="BC140" s="216">
        <f>IF(AZ140=3,G140,0)</f>
        <v>0</v>
      </c>
      <c r="BD140" s="216">
        <f>IF(AZ140=4,G140,0)</f>
        <v>0</v>
      </c>
      <c r="BE140" s="216">
        <f>IF(AZ140=5,G140,0)</f>
        <v>0</v>
      </c>
      <c r="CA140" s="243">
        <v>1</v>
      </c>
      <c r="CB140" s="243">
        <v>1</v>
      </c>
    </row>
    <row r="141" spans="1:80" x14ac:dyDescent="0.2">
      <c r="A141" s="252"/>
      <c r="B141" s="256"/>
      <c r="C141" s="423" t="s">
        <v>270</v>
      </c>
      <c r="D141" s="424"/>
      <c r="E141" s="307">
        <v>483.03</v>
      </c>
      <c r="F141" s="308"/>
      <c r="G141" s="309"/>
      <c r="H141" s="257"/>
      <c r="I141" s="254"/>
      <c r="J141" s="258"/>
      <c r="K141" s="254"/>
      <c r="M141" s="310" t="s">
        <v>270</v>
      </c>
      <c r="O141" s="243"/>
    </row>
    <row r="142" spans="1:80" x14ac:dyDescent="0.2">
      <c r="A142" s="252"/>
      <c r="B142" s="256"/>
      <c r="C142" s="423" t="s">
        <v>271</v>
      </c>
      <c r="D142" s="424"/>
      <c r="E142" s="307">
        <v>30.76</v>
      </c>
      <c r="F142" s="308"/>
      <c r="G142" s="309"/>
      <c r="H142" s="257"/>
      <c r="I142" s="254"/>
      <c r="J142" s="258"/>
      <c r="K142" s="254"/>
      <c r="M142" s="310" t="s">
        <v>271</v>
      </c>
      <c r="O142" s="243"/>
    </row>
    <row r="143" spans="1:80" x14ac:dyDescent="0.2">
      <c r="A143" s="244">
        <v>31</v>
      </c>
      <c r="B143" s="245" t="s">
        <v>272</v>
      </c>
      <c r="C143" s="246" t="s">
        <v>273</v>
      </c>
      <c r="D143" s="247" t="s">
        <v>149</v>
      </c>
      <c r="E143" s="248">
        <v>513.79</v>
      </c>
      <c r="F143" s="248">
        <v>0</v>
      </c>
      <c r="G143" s="249">
        <f>E143*F143</f>
        <v>0</v>
      </c>
      <c r="H143" s="250">
        <v>0</v>
      </c>
      <c r="I143" s="251">
        <f>E143*H143</f>
        <v>0</v>
      </c>
      <c r="J143" s="250">
        <v>0</v>
      </c>
      <c r="K143" s="251">
        <f>E143*J143</f>
        <v>0</v>
      </c>
      <c r="O143" s="243">
        <v>2</v>
      </c>
      <c r="AA143" s="216">
        <v>1</v>
      </c>
      <c r="AB143" s="216">
        <v>1</v>
      </c>
      <c r="AC143" s="216">
        <v>1</v>
      </c>
      <c r="AZ143" s="216">
        <v>1</v>
      </c>
      <c r="BA143" s="216">
        <f>IF(AZ143=1,G143,0)</f>
        <v>0</v>
      </c>
      <c r="BB143" s="216">
        <f>IF(AZ143=2,G143,0)</f>
        <v>0</v>
      </c>
      <c r="BC143" s="216">
        <f>IF(AZ143=3,G143,0)</f>
        <v>0</v>
      </c>
      <c r="BD143" s="216">
        <f>IF(AZ143=4,G143,0)</f>
        <v>0</v>
      </c>
      <c r="BE143" s="216">
        <f>IF(AZ143=5,G143,0)</f>
        <v>0</v>
      </c>
      <c r="CA143" s="243">
        <v>1</v>
      </c>
      <c r="CB143" s="243">
        <v>1</v>
      </c>
    </row>
    <row r="144" spans="1:80" x14ac:dyDescent="0.2">
      <c r="A144" s="252"/>
      <c r="B144" s="256"/>
      <c r="C144" s="423" t="s">
        <v>270</v>
      </c>
      <c r="D144" s="424"/>
      <c r="E144" s="307">
        <v>483.03</v>
      </c>
      <c r="F144" s="308"/>
      <c r="G144" s="309"/>
      <c r="H144" s="257"/>
      <c r="I144" s="254"/>
      <c r="J144" s="258"/>
      <c r="K144" s="254"/>
      <c r="M144" s="310" t="s">
        <v>270</v>
      </c>
      <c r="O144" s="243"/>
    </row>
    <row r="145" spans="1:80" x14ac:dyDescent="0.2">
      <c r="A145" s="252"/>
      <c r="B145" s="256"/>
      <c r="C145" s="423" t="s">
        <v>271</v>
      </c>
      <c r="D145" s="424"/>
      <c r="E145" s="307">
        <v>30.76</v>
      </c>
      <c r="F145" s="308"/>
      <c r="G145" s="309"/>
      <c r="H145" s="257"/>
      <c r="I145" s="254"/>
      <c r="J145" s="258"/>
      <c r="K145" s="254"/>
      <c r="M145" s="310" t="s">
        <v>271</v>
      </c>
      <c r="O145" s="243"/>
    </row>
    <row r="146" spans="1:80" x14ac:dyDescent="0.2">
      <c r="A146" s="244">
        <v>32</v>
      </c>
      <c r="B146" s="245" t="s">
        <v>274</v>
      </c>
      <c r="C146" s="246" t="s">
        <v>275</v>
      </c>
      <c r="D146" s="247" t="s">
        <v>164</v>
      </c>
      <c r="E146" s="248">
        <v>9.8000000000000007</v>
      </c>
      <c r="F146" s="248">
        <v>0</v>
      </c>
      <c r="G146" s="249">
        <f>E146*F146</f>
        <v>0</v>
      </c>
      <c r="H146" s="250">
        <v>1.6160000000000001E-2</v>
      </c>
      <c r="I146" s="251">
        <f>E146*H146</f>
        <v>0.15836800000000001</v>
      </c>
      <c r="J146" s="250">
        <v>0</v>
      </c>
      <c r="K146" s="251">
        <f>E146*J146</f>
        <v>0</v>
      </c>
      <c r="O146" s="243">
        <v>2</v>
      </c>
      <c r="AA146" s="216">
        <v>1</v>
      </c>
      <c r="AB146" s="216">
        <v>1</v>
      </c>
      <c r="AC146" s="216">
        <v>1</v>
      </c>
      <c r="AZ146" s="216">
        <v>1</v>
      </c>
      <c r="BA146" s="216">
        <f>IF(AZ146=1,G146,0)</f>
        <v>0</v>
      </c>
      <c r="BB146" s="216">
        <f>IF(AZ146=2,G146,0)</f>
        <v>0</v>
      </c>
      <c r="BC146" s="216">
        <f>IF(AZ146=3,G146,0)</f>
        <v>0</v>
      </c>
      <c r="BD146" s="216">
        <f>IF(AZ146=4,G146,0)</f>
        <v>0</v>
      </c>
      <c r="BE146" s="216">
        <f>IF(AZ146=5,G146,0)</f>
        <v>0</v>
      </c>
      <c r="CA146" s="243">
        <v>1</v>
      </c>
      <c r="CB146" s="243">
        <v>1</v>
      </c>
    </row>
    <row r="147" spans="1:80" x14ac:dyDescent="0.2">
      <c r="A147" s="252"/>
      <c r="B147" s="256"/>
      <c r="C147" s="423" t="s">
        <v>109</v>
      </c>
      <c r="D147" s="424"/>
      <c r="E147" s="307">
        <v>0</v>
      </c>
      <c r="F147" s="308"/>
      <c r="G147" s="309"/>
      <c r="H147" s="257"/>
      <c r="I147" s="254"/>
      <c r="J147" s="258"/>
      <c r="K147" s="254"/>
      <c r="M147" s="310" t="s">
        <v>109</v>
      </c>
      <c r="O147" s="243"/>
    </row>
    <row r="148" spans="1:80" x14ac:dyDescent="0.2">
      <c r="A148" s="252"/>
      <c r="B148" s="256"/>
      <c r="C148" s="423" t="s">
        <v>276</v>
      </c>
      <c r="D148" s="424"/>
      <c r="E148" s="307">
        <v>13.489000000000001</v>
      </c>
      <c r="F148" s="308"/>
      <c r="G148" s="309"/>
      <c r="H148" s="257"/>
      <c r="I148" s="254"/>
      <c r="J148" s="258"/>
      <c r="K148" s="254"/>
      <c r="M148" s="310" t="s">
        <v>276</v>
      </c>
      <c r="O148" s="243"/>
    </row>
    <row r="149" spans="1:80" x14ac:dyDescent="0.2">
      <c r="A149" s="252"/>
      <c r="B149" s="256"/>
      <c r="C149" s="423" t="s">
        <v>113</v>
      </c>
      <c r="D149" s="424"/>
      <c r="E149" s="307">
        <v>13.489000000000001</v>
      </c>
      <c r="F149" s="308"/>
      <c r="G149" s="309"/>
      <c r="H149" s="257"/>
      <c r="I149" s="254"/>
      <c r="J149" s="258"/>
      <c r="K149" s="254"/>
      <c r="M149" s="310" t="s">
        <v>113</v>
      </c>
      <c r="O149" s="243"/>
    </row>
    <row r="150" spans="1:80" x14ac:dyDescent="0.2">
      <c r="A150" s="252"/>
      <c r="B150" s="256"/>
      <c r="C150" s="423" t="s">
        <v>277</v>
      </c>
      <c r="D150" s="424"/>
      <c r="E150" s="307">
        <v>9.8000000000000007</v>
      </c>
      <c r="F150" s="308"/>
      <c r="G150" s="309"/>
      <c r="H150" s="257"/>
      <c r="I150" s="254"/>
      <c r="J150" s="258"/>
      <c r="K150" s="254"/>
      <c r="M150" s="310" t="s">
        <v>277</v>
      </c>
      <c r="O150" s="243"/>
    </row>
    <row r="151" spans="1:80" x14ac:dyDescent="0.2">
      <c r="A151" s="259"/>
      <c r="B151" s="260" t="s">
        <v>94</v>
      </c>
      <c r="C151" s="261" t="s">
        <v>255</v>
      </c>
      <c r="D151" s="262"/>
      <c r="E151" s="263"/>
      <c r="F151" s="264"/>
      <c r="G151" s="265">
        <f>SUM(G128:G150)</f>
        <v>0</v>
      </c>
      <c r="H151" s="266"/>
      <c r="I151" s="267">
        <f>SUM(I128:I150)</f>
        <v>0.2179508</v>
      </c>
      <c r="J151" s="266"/>
      <c r="K151" s="267">
        <f>SUM(K128:K150)</f>
        <v>0</v>
      </c>
      <c r="O151" s="243">
        <v>4</v>
      </c>
      <c r="BA151" s="268">
        <f>SUM(BA128:BA150)</f>
        <v>0</v>
      </c>
      <c r="BB151" s="268">
        <f>SUM(BB128:BB150)</f>
        <v>0</v>
      </c>
      <c r="BC151" s="268">
        <f>SUM(BC128:BC150)</f>
        <v>0</v>
      </c>
      <c r="BD151" s="268">
        <f>SUM(BD128:BD150)</f>
        <v>0</v>
      </c>
      <c r="BE151" s="268">
        <f>SUM(BE128:BE150)</f>
        <v>0</v>
      </c>
    </row>
    <row r="152" spans="1:80" x14ac:dyDescent="0.2">
      <c r="A152" s="233" t="s">
        <v>90</v>
      </c>
      <c r="B152" s="234" t="s">
        <v>278</v>
      </c>
      <c r="C152" s="235" t="s">
        <v>279</v>
      </c>
      <c r="D152" s="236"/>
      <c r="E152" s="237"/>
      <c r="F152" s="237"/>
      <c r="G152" s="238"/>
      <c r="H152" s="239"/>
      <c r="I152" s="240"/>
      <c r="J152" s="241"/>
      <c r="K152" s="242"/>
      <c r="O152" s="243">
        <v>1</v>
      </c>
    </row>
    <row r="153" spans="1:80" x14ac:dyDescent="0.2">
      <c r="A153" s="244">
        <v>33</v>
      </c>
      <c r="B153" s="245" t="s">
        <v>281</v>
      </c>
      <c r="C153" s="246" t="s">
        <v>282</v>
      </c>
      <c r="D153" s="247" t="s">
        <v>208</v>
      </c>
      <c r="E153" s="248">
        <v>523.53479976799997</v>
      </c>
      <c r="F153" s="248">
        <v>0</v>
      </c>
      <c r="G153" s="249">
        <f>E153*F153</f>
        <v>0</v>
      </c>
      <c r="H153" s="250">
        <v>0</v>
      </c>
      <c r="I153" s="251">
        <f>E153*H153</f>
        <v>0</v>
      </c>
      <c r="J153" s="250"/>
      <c r="K153" s="251">
        <f>E153*J153</f>
        <v>0</v>
      </c>
      <c r="O153" s="243">
        <v>2</v>
      </c>
      <c r="AA153" s="216">
        <v>7</v>
      </c>
      <c r="AB153" s="216">
        <v>1</v>
      </c>
      <c r="AC153" s="216">
        <v>2</v>
      </c>
      <c r="AZ153" s="216">
        <v>1</v>
      </c>
      <c r="BA153" s="216">
        <f>IF(AZ153=1,G153,0)</f>
        <v>0</v>
      </c>
      <c r="BB153" s="216">
        <f>IF(AZ153=2,G153,0)</f>
        <v>0</v>
      </c>
      <c r="BC153" s="216">
        <f>IF(AZ153=3,G153,0)</f>
        <v>0</v>
      </c>
      <c r="BD153" s="216">
        <f>IF(AZ153=4,G153,0)</f>
        <v>0</v>
      </c>
      <c r="BE153" s="216">
        <f>IF(AZ153=5,G153,0)</f>
        <v>0</v>
      </c>
      <c r="CA153" s="243">
        <v>7</v>
      </c>
      <c r="CB153" s="243">
        <v>1</v>
      </c>
    </row>
    <row r="154" spans="1:80" x14ac:dyDescent="0.2">
      <c r="A154" s="259"/>
      <c r="B154" s="260" t="s">
        <v>94</v>
      </c>
      <c r="C154" s="261" t="s">
        <v>280</v>
      </c>
      <c r="D154" s="262"/>
      <c r="E154" s="263"/>
      <c r="F154" s="264"/>
      <c r="G154" s="265">
        <f>SUM(G152:G153)</f>
        <v>0</v>
      </c>
      <c r="H154" s="266"/>
      <c r="I154" s="267">
        <f>SUM(I152:I153)</f>
        <v>0</v>
      </c>
      <c r="J154" s="266"/>
      <c r="K154" s="267">
        <f>SUM(K152:K153)</f>
        <v>0</v>
      </c>
      <c r="O154" s="243">
        <v>4</v>
      </c>
      <c r="BA154" s="268">
        <f>SUM(BA152:BA153)</f>
        <v>0</v>
      </c>
      <c r="BB154" s="268">
        <f>SUM(BB152:BB153)</f>
        <v>0</v>
      </c>
      <c r="BC154" s="268">
        <f>SUM(BC152:BC153)</f>
        <v>0</v>
      </c>
      <c r="BD154" s="268">
        <f>SUM(BD152:BD153)</f>
        <v>0</v>
      </c>
      <c r="BE154" s="268">
        <f>SUM(BE152:BE153)</f>
        <v>0</v>
      </c>
    </row>
    <row r="155" spans="1:80" x14ac:dyDescent="0.2">
      <c r="A155" s="233" t="s">
        <v>90</v>
      </c>
      <c r="B155" s="234" t="s">
        <v>283</v>
      </c>
      <c r="C155" s="235" t="s">
        <v>284</v>
      </c>
      <c r="D155" s="236"/>
      <c r="E155" s="237"/>
      <c r="F155" s="237"/>
      <c r="G155" s="238"/>
      <c r="H155" s="239"/>
      <c r="I155" s="240"/>
      <c r="J155" s="241"/>
      <c r="K155" s="242"/>
      <c r="O155" s="243">
        <v>1</v>
      </c>
    </row>
    <row r="156" spans="1:80" ht="22.5" x14ac:dyDescent="0.2">
      <c r="A156" s="244">
        <v>34</v>
      </c>
      <c r="B156" s="245" t="s">
        <v>286</v>
      </c>
      <c r="C156" s="246" t="s">
        <v>287</v>
      </c>
      <c r="D156" s="247" t="s">
        <v>149</v>
      </c>
      <c r="E156" s="248">
        <v>513.79</v>
      </c>
      <c r="F156" s="248">
        <v>0</v>
      </c>
      <c r="G156" s="249">
        <f>E156*F156</f>
        <v>0</v>
      </c>
      <c r="H156" s="250">
        <v>4.0999999999999999E-4</v>
      </c>
      <c r="I156" s="251">
        <f>E156*H156</f>
        <v>0.21065389999999998</v>
      </c>
      <c r="J156" s="250">
        <v>0</v>
      </c>
      <c r="K156" s="251">
        <f>E156*J156</f>
        <v>0</v>
      </c>
      <c r="O156" s="243">
        <v>2</v>
      </c>
      <c r="AA156" s="216">
        <v>1</v>
      </c>
      <c r="AB156" s="216">
        <v>7</v>
      </c>
      <c r="AC156" s="216">
        <v>7</v>
      </c>
      <c r="AZ156" s="216">
        <v>2</v>
      </c>
      <c r="BA156" s="216">
        <f>IF(AZ156=1,G156,0)</f>
        <v>0</v>
      </c>
      <c r="BB156" s="216">
        <f>IF(AZ156=2,G156,0)</f>
        <v>0</v>
      </c>
      <c r="BC156" s="216">
        <f>IF(AZ156=3,G156,0)</f>
        <v>0</v>
      </c>
      <c r="BD156" s="216">
        <f>IF(AZ156=4,G156,0)</f>
        <v>0</v>
      </c>
      <c r="BE156" s="216">
        <f>IF(AZ156=5,G156,0)</f>
        <v>0</v>
      </c>
      <c r="CA156" s="243">
        <v>1</v>
      </c>
      <c r="CB156" s="243">
        <v>7</v>
      </c>
    </row>
    <row r="157" spans="1:80" x14ac:dyDescent="0.2">
      <c r="A157" s="252"/>
      <c r="B157" s="256"/>
      <c r="C157" s="423" t="s">
        <v>270</v>
      </c>
      <c r="D157" s="424"/>
      <c r="E157" s="307">
        <v>483.03</v>
      </c>
      <c r="F157" s="308"/>
      <c r="G157" s="309"/>
      <c r="H157" s="257"/>
      <c r="I157" s="254"/>
      <c r="J157" s="258"/>
      <c r="K157" s="254"/>
      <c r="M157" s="310" t="s">
        <v>270</v>
      </c>
      <c r="O157" s="243"/>
    </row>
    <row r="158" spans="1:80" x14ac:dyDescent="0.2">
      <c r="A158" s="252"/>
      <c r="B158" s="256"/>
      <c r="C158" s="423" t="s">
        <v>271</v>
      </c>
      <c r="D158" s="424"/>
      <c r="E158" s="307">
        <v>30.76</v>
      </c>
      <c r="F158" s="308"/>
      <c r="G158" s="309"/>
      <c r="H158" s="257"/>
      <c r="I158" s="254"/>
      <c r="J158" s="258"/>
      <c r="K158" s="254"/>
      <c r="M158" s="310" t="s">
        <v>271</v>
      </c>
      <c r="O158" s="243"/>
    </row>
    <row r="159" spans="1:80" ht="22.5" x14ac:dyDescent="0.2">
      <c r="A159" s="244">
        <v>35</v>
      </c>
      <c r="B159" s="245" t="s">
        <v>288</v>
      </c>
      <c r="C159" s="246" t="s">
        <v>289</v>
      </c>
      <c r="D159" s="247" t="s">
        <v>149</v>
      </c>
      <c r="E159" s="248">
        <v>16.38</v>
      </c>
      <c r="F159" s="248">
        <v>0</v>
      </c>
      <c r="G159" s="249">
        <f>E159*F159</f>
        <v>0</v>
      </c>
      <c r="H159" s="250">
        <v>5.8E-4</v>
      </c>
      <c r="I159" s="251">
        <f>E159*H159</f>
        <v>9.5003999999999991E-3</v>
      </c>
      <c r="J159" s="250">
        <v>0</v>
      </c>
      <c r="K159" s="251">
        <f>E159*J159</f>
        <v>0</v>
      </c>
      <c r="O159" s="243">
        <v>2</v>
      </c>
      <c r="AA159" s="216">
        <v>1</v>
      </c>
      <c r="AB159" s="216">
        <v>7</v>
      </c>
      <c r="AC159" s="216">
        <v>7</v>
      </c>
      <c r="AZ159" s="216">
        <v>2</v>
      </c>
      <c r="BA159" s="216">
        <f>IF(AZ159=1,G159,0)</f>
        <v>0</v>
      </c>
      <c r="BB159" s="216">
        <f>IF(AZ159=2,G159,0)</f>
        <v>0</v>
      </c>
      <c r="BC159" s="216">
        <f>IF(AZ159=3,G159,0)</f>
        <v>0</v>
      </c>
      <c r="BD159" s="216">
        <f>IF(AZ159=4,G159,0)</f>
        <v>0</v>
      </c>
      <c r="BE159" s="216">
        <f>IF(AZ159=5,G159,0)</f>
        <v>0</v>
      </c>
      <c r="CA159" s="243">
        <v>1</v>
      </c>
      <c r="CB159" s="243">
        <v>7</v>
      </c>
    </row>
    <row r="160" spans="1:80" x14ac:dyDescent="0.2">
      <c r="A160" s="252"/>
      <c r="B160" s="256"/>
      <c r="C160" s="423" t="s">
        <v>290</v>
      </c>
      <c r="D160" s="424"/>
      <c r="E160" s="307">
        <v>16.38</v>
      </c>
      <c r="F160" s="308"/>
      <c r="G160" s="309"/>
      <c r="H160" s="257"/>
      <c r="I160" s="254"/>
      <c r="J160" s="258"/>
      <c r="K160" s="254"/>
      <c r="M160" s="310" t="s">
        <v>290</v>
      </c>
      <c r="O160" s="243"/>
    </row>
    <row r="161" spans="1:80" x14ac:dyDescent="0.2">
      <c r="A161" s="244">
        <v>36</v>
      </c>
      <c r="B161" s="245" t="s">
        <v>291</v>
      </c>
      <c r="C161" s="246" t="s">
        <v>292</v>
      </c>
      <c r="D161" s="247" t="s">
        <v>149</v>
      </c>
      <c r="E161" s="248">
        <v>539.47950000000003</v>
      </c>
      <c r="F161" s="248">
        <v>0</v>
      </c>
      <c r="G161" s="249">
        <f>E161*F161</f>
        <v>0</v>
      </c>
      <c r="H161" s="250">
        <v>0</v>
      </c>
      <c r="I161" s="251">
        <f>E161*H161</f>
        <v>0</v>
      </c>
      <c r="J161" s="250">
        <v>0</v>
      </c>
      <c r="K161" s="251">
        <f>E161*J161</f>
        <v>0</v>
      </c>
      <c r="O161" s="243">
        <v>2</v>
      </c>
      <c r="AA161" s="216">
        <v>1</v>
      </c>
      <c r="AB161" s="216">
        <v>7</v>
      </c>
      <c r="AC161" s="216">
        <v>7</v>
      </c>
      <c r="AZ161" s="216">
        <v>2</v>
      </c>
      <c r="BA161" s="216">
        <f>IF(AZ161=1,G161,0)</f>
        <v>0</v>
      </c>
      <c r="BB161" s="216">
        <f>IF(AZ161=2,G161,0)</f>
        <v>0</v>
      </c>
      <c r="BC161" s="216">
        <f>IF(AZ161=3,G161,0)</f>
        <v>0</v>
      </c>
      <c r="BD161" s="216">
        <f>IF(AZ161=4,G161,0)</f>
        <v>0</v>
      </c>
      <c r="BE161" s="216">
        <f>IF(AZ161=5,G161,0)</f>
        <v>0</v>
      </c>
      <c r="CA161" s="243">
        <v>1</v>
      </c>
      <c r="CB161" s="243">
        <v>7</v>
      </c>
    </row>
    <row r="162" spans="1:80" x14ac:dyDescent="0.2">
      <c r="A162" s="252"/>
      <c r="B162" s="256"/>
      <c r="C162" s="423" t="s">
        <v>109</v>
      </c>
      <c r="D162" s="424"/>
      <c r="E162" s="307">
        <v>0</v>
      </c>
      <c r="F162" s="308"/>
      <c r="G162" s="309"/>
      <c r="H162" s="257"/>
      <c r="I162" s="254"/>
      <c r="J162" s="258"/>
      <c r="K162" s="254"/>
      <c r="M162" s="310" t="s">
        <v>109</v>
      </c>
      <c r="O162" s="243"/>
    </row>
    <row r="163" spans="1:80" x14ac:dyDescent="0.2">
      <c r="A163" s="252"/>
      <c r="B163" s="256"/>
      <c r="C163" s="423" t="s">
        <v>270</v>
      </c>
      <c r="D163" s="424"/>
      <c r="E163" s="307">
        <v>483.03</v>
      </c>
      <c r="F163" s="308"/>
      <c r="G163" s="309"/>
      <c r="H163" s="257"/>
      <c r="I163" s="254"/>
      <c r="J163" s="258"/>
      <c r="K163" s="254"/>
      <c r="M163" s="310" t="s">
        <v>270</v>
      </c>
      <c r="O163" s="243"/>
    </row>
    <row r="164" spans="1:80" x14ac:dyDescent="0.2">
      <c r="A164" s="252"/>
      <c r="B164" s="256"/>
      <c r="C164" s="423" t="s">
        <v>271</v>
      </c>
      <c r="D164" s="424"/>
      <c r="E164" s="307">
        <v>30.76</v>
      </c>
      <c r="F164" s="308"/>
      <c r="G164" s="309"/>
      <c r="H164" s="257"/>
      <c r="I164" s="254"/>
      <c r="J164" s="258"/>
      <c r="K164" s="254"/>
      <c r="M164" s="310" t="s">
        <v>271</v>
      </c>
      <c r="O164" s="243"/>
    </row>
    <row r="165" spans="1:80" x14ac:dyDescent="0.2">
      <c r="A165" s="252"/>
      <c r="B165" s="256"/>
      <c r="C165" s="423" t="s">
        <v>113</v>
      </c>
      <c r="D165" s="424"/>
      <c r="E165" s="307">
        <v>513.79</v>
      </c>
      <c r="F165" s="308"/>
      <c r="G165" s="309"/>
      <c r="H165" s="257"/>
      <c r="I165" s="254"/>
      <c r="J165" s="258"/>
      <c r="K165" s="254"/>
      <c r="M165" s="310" t="s">
        <v>113</v>
      </c>
      <c r="O165" s="243"/>
    </row>
    <row r="166" spans="1:80" x14ac:dyDescent="0.2">
      <c r="A166" s="252"/>
      <c r="B166" s="256"/>
      <c r="C166" s="423" t="s">
        <v>293</v>
      </c>
      <c r="D166" s="424"/>
      <c r="E166" s="307">
        <v>539.47950000000003</v>
      </c>
      <c r="F166" s="308"/>
      <c r="G166" s="309"/>
      <c r="H166" s="257"/>
      <c r="I166" s="254"/>
      <c r="J166" s="258"/>
      <c r="K166" s="254"/>
      <c r="M166" s="310" t="s">
        <v>293</v>
      </c>
      <c r="O166" s="243"/>
    </row>
    <row r="167" spans="1:80" ht="22.5" x14ac:dyDescent="0.2">
      <c r="A167" s="244">
        <v>37</v>
      </c>
      <c r="B167" s="245" t="s">
        <v>294</v>
      </c>
      <c r="C167" s="246" t="s">
        <v>295</v>
      </c>
      <c r="D167" s="247" t="s">
        <v>149</v>
      </c>
      <c r="E167" s="248">
        <v>556.67849999999999</v>
      </c>
      <c r="F167" s="248">
        <v>0</v>
      </c>
      <c r="G167" s="249">
        <f>E167*F167</f>
        <v>0</v>
      </c>
      <c r="H167" s="250">
        <v>0</v>
      </c>
      <c r="I167" s="251">
        <f>E167*H167</f>
        <v>0</v>
      </c>
      <c r="J167" s="250"/>
      <c r="K167" s="251">
        <f>E167*J167</f>
        <v>0</v>
      </c>
      <c r="O167" s="243">
        <v>2</v>
      </c>
      <c r="AA167" s="216">
        <v>3</v>
      </c>
      <c r="AB167" s="216">
        <v>7</v>
      </c>
      <c r="AC167" s="216">
        <v>283220893</v>
      </c>
      <c r="AZ167" s="216">
        <v>2</v>
      </c>
      <c r="BA167" s="216">
        <f>IF(AZ167=1,G167,0)</f>
        <v>0</v>
      </c>
      <c r="BB167" s="216">
        <f>IF(AZ167=2,G167,0)</f>
        <v>0</v>
      </c>
      <c r="BC167" s="216">
        <f>IF(AZ167=3,G167,0)</f>
        <v>0</v>
      </c>
      <c r="BD167" s="216">
        <f>IF(AZ167=4,G167,0)</f>
        <v>0</v>
      </c>
      <c r="BE167" s="216">
        <f>IF(AZ167=5,G167,0)</f>
        <v>0</v>
      </c>
      <c r="CA167" s="243">
        <v>3</v>
      </c>
      <c r="CB167" s="243">
        <v>7</v>
      </c>
    </row>
    <row r="168" spans="1:80" x14ac:dyDescent="0.2">
      <c r="A168" s="252"/>
      <c r="B168" s="256"/>
      <c r="C168" s="423" t="s">
        <v>109</v>
      </c>
      <c r="D168" s="424"/>
      <c r="E168" s="307">
        <v>0</v>
      </c>
      <c r="F168" s="308"/>
      <c r="G168" s="309"/>
      <c r="H168" s="257"/>
      <c r="I168" s="254"/>
      <c r="J168" s="258"/>
      <c r="K168" s="254"/>
      <c r="M168" s="310" t="s">
        <v>109</v>
      </c>
      <c r="O168" s="243"/>
    </row>
    <row r="169" spans="1:80" x14ac:dyDescent="0.2">
      <c r="A169" s="252"/>
      <c r="B169" s="256"/>
      <c r="C169" s="423" t="s">
        <v>270</v>
      </c>
      <c r="D169" s="424"/>
      <c r="E169" s="307">
        <v>483.03</v>
      </c>
      <c r="F169" s="308"/>
      <c r="G169" s="309"/>
      <c r="H169" s="257"/>
      <c r="I169" s="254"/>
      <c r="J169" s="258"/>
      <c r="K169" s="254"/>
      <c r="M169" s="310" t="s">
        <v>270</v>
      </c>
      <c r="O169" s="243"/>
    </row>
    <row r="170" spans="1:80" x14ac:dyDescent="0.2">
      <c r="A170" s="252"/>
      <c r="B170" s="256"/>
      <c r="C170" s="423" t="s">
        <v>271</v>
      </c>
      <c r="D170" s="424"/>
      <c r="E170" s="307">
        <v>30.76</v>
      </c>
      <c r="F170" s="308"/>
      <c r="G170" s="309"/>
      <c r="H170" s="257"/>
      <c r="I170" s="254"/>
      <c r="J170" s="258"/>
      <c r="K170" s="254"/>
      <c r="M170" s="310" t="s">
        <v>271</v>
      </c>
      <c r="O170" s="243"/>
    </row>
    <row r="171" spans="1:80" x14ac:dyDescent="0.2">
      <c r="A171" s="252"/>
      <c r="B171" s="256"/>
      <c r="C171" s="423" t="s">
        <v>290</v>
      </c>
      <c r="D171" s="424"/>
      <c r="E171" s="307">
        <v>16.38</v>
      </c>
      <c r="F171" s="308"/>
      <c r="G171" s="309"/>
      <c r="H171" s="257"/>
      <c r="I171" s="254"/>
      <c r="J171" s="258"/>
      <c r="K171" s="254"/>
      <c r="M171" s="310" t="s">
        <v>290</v>
      </c>
      <c r="O171" s="243"/>
    </row>
    <row r="172" spans="1:80" x14ac:dyDescent="0.2">
      <c r="A172" s="252"/>
      <c r="B172" s="256"/>
      <c r="C172" s="423" t="s">
        <v>113</v>
      </c>
      <c r="D172" s="424"/>
      <c r="E172" s="307">
        <v>530.16999999999996</v>
      </c>
      <c r="F172" s="308"/>
      <c r="G172" s="309"/>
      <c r="H172" s="257"/>
      <c r="I172" s="254"/>
      <c r="J172" s="258"/>
      <c r="K172" s="254"/>
      <c r="M172" s="310" t="s">
        <v>113</v>
      </c>
      <c r="O172" s="243"/>
    </row>
    <row r="173" spans="1:80" x14ac:dyDescent="0.2">
      <c r="A173" s="252"/>
      <c r="B173" s="256"/>
      <c r="C173" s="423" t="s">
        <v>296</v>
      </c>
      <c r="D173" s="424"/>
      <c r="E173" s="307">
        <v>556.67849999999999</v>
      </c>
      <c r="F173" s="308"/>
      <c r="G173" s="309"/>
      <c r="H173" s="257"/>
      <c r="I173" s="254"/>
      <c r="J173" s="258"/>
      <c r="K173" s="254"/>
      <c r="M173" s="310" t="s">
        <v>296</v>
      </c>
      <c r="O173" s="243"/>
    </row>
    <row r="174" spans="1:80" x14ac:dyDescent="0.2">
      <c r="A174" s="244">
        <v>38</v>
      </c>
      <c r="B174" s="245" t="s">
        <v>297</v>
      </c>
      <c r="C174" s="246" t="s">
        <v>298</v>
      </c>
      <c r="D174" s="247" t="s">
        <v>149</v>
      </c>
      <c r="E174" s="248">
        <v>539.47950000000003</v>
      </c>
      <c r="F174" s="248">
        <v>0</v>
      </c>
      <c r="G174" s="249">
        <f>E174*F174</f>
        <v>0</v>
      </c>
      <c r="H174" s="250">
        <v>2.0000000000000001E-4</v>
      </c>
      <c r="I174" s="251">
        <f>E174*H174</f>
        <v>0.10789590000000002</v>
      </c>
      <c r="J174" s="250"/>
      <c r="K174" s="251">
        <f>E174*J174</f>
        <v>0</v>
      </c>
      <c r="O174" s="243">
        <v>2</v>
      </c>
      <c r="AA174" s="216">
        <v>3</v>
      </c>
      <c r="AB174" s="216">
        <v>7</v>
      </c>
      <c r="AC174" s="216">
        <v>693660191</v>
      </c>
      <c r="AZ174" s="216">
        <v>2</v>
      </c>
      <c r="BA174" s="216">
        <f>IF(AZ174=1,G174,0)</f>
        <v>0</v>
      </c>
      <c r="BB174" s="216">
        <f>IF(AZ174=2,G174,0)</f>
        <v>0</v>
      </c>
      <c r="BC174" s="216">
        <f>IF(AZ174=3,G174,0)</f>
        <v>0</v>
      </c>
      <c r="BD174" s="216">
        <f>IF(AZ174=4,G174,0)</f>
        <v>0</v>
      </c>
      <c r="BE174" s="216">
        <f>IF(AZ174=5,G174,0)</f>
        <v>0</v>
      </c>
      <c r="CA174" s="243">
        <v>3</v>
      </c>
      <c r="CB174" s="243">
        <v>7</v>
      </c>
    </row>
    <row r="175" spans="1:80" x14ac:dyDescent="0.2">
      <c r="A175" s="252"/>
      <c r="B175" s="256"/>
      <c r="C175" s="423" t="s">
        <v>109</v>
      </c>
      <c r="D175" s="424"/>
      <c r="E175" s="307">
        <v>0</v>
      </c>
      <c r="F175" s="308"/>
      <c r="G175" s="309"/>
      <c r="H175" s="257"/>
      <c r="I175" s="254"/>
      <c r="J175" s="258"/>
      <c r="K175" s="254"/>
      <c r="M175" s="310" t="s">
        <v>109</v>
      </c>
      <c r="O175" s="243"/>
    </row>
    <row r="176" spans="1:80" x14ac:dyDescent="0.2">
      <c r="A176" s="252"/>
      <c r="B176" s="256"/>
      <c r="C176" s="423" t="s">
        <v>270</v>
      </c>
      <c r="D176" s="424"/>
      <c r="E176" s="307">
        <v>483.03</v>
      </c>
      <c r="F176" s="308"/>
      <c r="G176" s="309"/>
      <c r="H176" s="257"/>
      <c r="I176" s="254"/>
      <c r="J176" s="258"/>
      <c r="K176" s="254"/>
      <c r="M176" s="310" t="s">
        <v>270</v>
      </c>
      <c r="O176" s="243"/>
    </row>
    <row r="177" spans="1:80" x14ac:dyDescent="0.2">
      <c r="A177" s="252"/>
      <c r="B177" s="256"/>
      <c r="C177" s="423" t="s">
        <v>271</v>
      </c>
      <c r="D177" s="424"/>
      <c r="E177" s="307">
        <v>30.76</v>
      </c>
      <c r="F177" s="308"/>
      <c r="G177" s="309"/>
      <c r="H177" s="257"/>
      <c r="I177" s="254"/>
      <c r="J177" s="258"/>
      <c r="K177" s="254"/>
      <c r="M177" s="310" t="s">
        <v>271</v>
      </c>
      <c r="O177" s="243"/>
    </row>
    <row r="178" spans="1:80" x14ac:dyDescent="0.2">
      <c r="A178" s="252"/>
      <c r="B178" s="256"/>
      <c r="C178" s="423" t="s">
        <v>113</v>
      </c>
      <c r="D178" s="424"/>
      <c r="E178" s="307">
        <v>513.79</v>
      </c>
      <c r="F178" s="308"/>
      <c r="G178" s="309"/>
      <c r="H178" s="257"/>
      <c r="I178" s="254"/>
      <c r="J178" s="258"/>
      <c r="K178" s="254"/>
      <c r="M178" s="310" t="s">
        <v>113</v>
      </c>
      <c r="O178" s="243"/>
    </row>
    <row r="179" spans="1:80" x14ac:dyDescent="0.2">
      <c r="A179" s="252"/>
      <c r="B179" s="256"/>
      <c r="C179" s="423" t="s">
        <v>293</v>
      </c>
      <c r="D179" s="424"/>
      <c r="E179" s="307">
        <v>539.47950000000003</v>
      </c>
      <c r="F179" s="308"/>
      <c r="G179" s="309"/>
      <c r="H179" s="257"/>
      <c r="I179" s="254"/>
      <c r="J179" s="258"/>
      <c r="K179" s="254"/>
      <c r="M179" s="310" t="s">
        <v>293</v>
      </c>
      <c r="O179" s="243"/>
    </row>
    <row r="180" spans="1:80" x14ac:dyDescent="0.2">
      <c r="A180" s="244">
        <v>39</v>
      </c>
      <c r="B180" s="245" t="s">
        <v>299</v>
      </c>
      <c r="C180" s="246" t="s">
        <v>300</v>
      </c>
      <c r="D180" s="247" t="s">
        <v>7</v>
      </c>
      <c r="E180" s="248">
        <v>1016.96947155</v>
      </c>
      <c r="F180" s="248">
        <v>0</v>
      </c>
      <c r="G180" s="249">
        <f>E180*F180</f>
        <v>0</v>
      </c>
      <c r="H180" s="250">
        <v>0</v>
      </c>
      <c r="I180" s="251">
        <f>E180*H180</f>
        <v>0</v>
      </c>
      <c r="J180" s="250"/>
      <c r="K180" s="251">
        <f>E180*J180</f>
        <v>0</v>
      </c>
      <c r="O180" s="243">
        <v>2</v>
      </c>
      <c r="AA180" s="216">
        <v>7</v>
      </c>
      <c r="AB180" s="216">
        <v>1002</v>
      </c>
      <c r="AC180" s="216">
        <v>5</v>
      </c>
      <c r="AZ180" s="216">
        <v>2</v>
      </c>
      <c r="BA180" s="216">
        <f>IF(AZ180=1,G180,0)</f>
        <v>0</v>
      </c>
      <c r="BB180" s="216">
        <f>IF(AZ180=2,G180,0)</f>
        <v>0</v>
      </c>
      <c r="BC180" s="216">
        <f>IF(AZ180=3,G180,0)</f>
        <v>0</v>
      </c>
      <c r="BD180" s="216">
        <f>IF(AZ180=4,G180,0)</f>
        <v>0</v>
      </c>
      <c r="BE180" s="216">
        <f>IF(AZ180=5,G180,0)</f>
        <v>0</v>
      </c>
      <c r="CA180" s="243">
        <v>7</v>
      </c>
      <c r="CB180" s="243">
        <v>1002</v>
      </c>
    </row>
    <row r="181" spans="1:80" x14ac:dyDescent="0.2">
      <c r="A181" s="259"/>
      <c r="B181" s="260" t="s">
        <v>94</v>
      </c>
      <c r="C181" s="261" t="s">
        <v>285</v>
      </c>
      <c r="D181" s="262"/>
      <c r="E181" s="263"/>
      <c r="F181" s="264"/>
      <c r="G181" s="265">
        <f>SUM(G155:G180)</f>
        <v>0</v>
      </c>
      <c r="H181" s="266"/>
      <c r="I181" s="267">
        <f>SUM(I155:I180)</f>
        <v>0.32805019999999996</v>
      </c>
      <c r="J181" s="266"/>
      <c r="K181" s="267">
        <f>SUM(K155:K180)</f>
        <v>0</v>
      </c>
      <c r="O181" s="243">
        <v>4</v>
      </c>
      <c r="BA181" s="268">
        <f>SUM(BA155:BA180)</f>
        <v>0</v>
      </c>
      <c r="BB181" s="268">
        <f>SUM(BB155:BB180)</f>
        <v>0</v>
      </c>
      <c r="BC181" s="268">
        <f>SUM(BC155:BC180)</f>
        <v>0</v>
      </c>
      <c r="BD181" s="268">
        <f>SUM(BD155:BD180)</f>
        <v>0</v>
      </c>
      <c r="BE181" s="268">
        <f>SUM(BE155:BE180)</f>
        <v>0</v>
      </c>
    </row>
    <row r="182" spans="1:80" x14ac:dyDescent="0.2">
      <c r="A182" s="233" t="s">
        <v>90</v>
      </c>
      <c r="B182" s="234" t="s">
        <v>301</v>
      </c>
      <c r="C182" s="235" t="s">
        <v>302</v>
      </c>
      <c r="D182" s="236"/>
      <c r="E182" s="237"/>
      <c r="F182" s="237"/>
      <c r="G182" s="238"/>
      <c r="H182" s="239"/>
      <c r="I182" s="240"/>
      <c r="J182" s="241"/>
      <c r="K182" s="242"/>
      <c r="O182" s="243">
        <v>1</v>
      </c>
    </row>
    <row r="183" spans="1:80" x14ac:dyDescent="0.2">
      <c r="A183" s="244">
        <v>40</v>
      </c>
      <c r="B183" s="245" t="s">
        <v>304</v>
      </c>
      <c r="C183" s="246" t="s">
        <v>305</v>
      </c>
      <c r="D183" s="247" t="s">
        <v>164</v>
      </c>
      <c r="E183" s="248">
        <v>200</v>
      </c>
      <c r="F183" s="248">
        <v>0</v>
      </c>
      <c r="G183" s="249">
        <f>E183*F183</f>
        <v>0</v>
      </c>
      <c r="H183" s="250">
        <v>0</v>
      </c>
      <c r="I183" s="251">
        <f>E183*H183</f>
        <v>0</v>
      </c>
      <c r="J183" s="250">
        <v>0</v>
      </c>
      <c r="K183" s="251">
        <f>E183*J183</f>
        <v>0</v>
      </c>
      <c r="O183" s="243">
        <v>2</v>
      </c>
      <c r="AA183" s="216">
        <v>1</v>
      </c>
      <c r="AB183" s="216">
        <v>7</v>
      </c>
      <c r="AC183" s="216">
        <v>7</v>
      </c>
      <c r="AZ183" s="216">
        <v>2</v>
      </c>
      <c r="BA183" s="216">
        <f>IF(AZ183=1,G183,0)</f>
        <v>0</v>
      </c>
      <c r="BB183" s="216">
        <f>IF(AZ183=2,G183,0)</f>
        <v>0</v>
      </c>
      <c r="BC183" s="216">
        <f>IF(AZ183=3,G183,0)</f>
        <v>0</v>
      </c>
      <c r="BD183" s="216">
        <f>IF(AZ183=4,G183,0)</f>
        <v>0</v>
      </c>
      <c r="BE183" s="216">
        <f>IF(AZ183=5,G183,0)</f>
        <v>0</v>
      </c>
      <c r="CA183" s="243">
        <v>1</v>
      </c>
      <c r="CB183" s="243">
        <v>7</v>
      </c>
    </row>
    <row r="184" spans="1:80" x14ac:dyDescent="0.2">
      <c r="A184" s="259"/>
      <c r="B184" s="260" t="s">
        <v>94</v>
      </c>
      <c r="C184" s="261" t="s">
        <v>303</v>
      </c>
      <c r="D184" s="262"/>
      <c r="E184" s="263"/>
      <c r="F184" s="264"/>
      <c r="G184" s="265">
        <f>SUM(G182:G183)</f>
        <v>0</v>
      </c>
      <c r="H184" s="266"/>
      <c r="I184" s="267">
        <f>SUM(I182:I183)</f>
        <v>0</v>
      </c>
      <c r="J184" s="266"/>
      <c r="K184" s="267">
        <f>SUM(K182:K183)</f>
        <v>0</v>
      </c>
      <c r="O184" s="243">
        <v>4</v>
      </c>
      <c r="BA184" s="268">
        <f>SUM(BA182:BA183)</f>
        <v>0</v>
      </c>
      <c r="BB184" s="268">
        <f>SUM(BB182:BB183)</f>
        <v>0</v>
      </c>
      <c r="BC184" s="268">
        <f>SUM(BC182:BC183)</f>
        <v>0</v>
      </c>
      <c r="BD184" s="268">
        <f>SUM(BD182:BD183)</f>
        <v>0</v>
      </c>
      <c r="BE184" s="268">
        <f>SUM(BE182:BE183)</f>
        <v>0</v>
      </c>
    </row>
    <row r="185" spans="1:80" x14ac:dyDescent="0.2">
      <c r="A185" s="233" t="s">
        <v>90</v>
      </c>
      <c r="B185" s="234" t="s">
        <v>306</v>
      </c>
      <c r="C185" s="314" t="s">
        <v>2583</v>
      </c>
      <c r="D185" s="315"/>
      <c r="E185" s="316"/>
      <c r="F185" s="316"/>
      <c r="G185" s="317"/>
      <c r="H185" s="239"/>
      <c r="I185" s="240"/>
      <c r="J185" s="241"/>
      <c r="K185" s="242"/>
      <c r="O185" s="243">
        <v>1</v>
      </c>
    </row>
    <row r="186" spans="1:80" ht="33.75" customHeight="1" x14ac:dyDescent="0.2">
      <c r="A186" s="441">
        <v>41</v>
      </c>
      <c r="B186" s="444" t="s">
        <v>308</v>
      </c>
      <c r="C186" s="342" t="s">
        <v>2745</v>
      </c>
      <c r="D186" s="343" t="s">
        <v>105</v>
      </c>
      <c r="E186" s="344">
        <v>34.58</v>
      </c>
      <c r="F186" s="345"/>
      <c r="G186" s="346">
        <f>E186*F186</f>
        <v>0</v>
      </c>
      <c r="H186" s="339">
        <v>0</v>
      </c>
      <c r="I186" s="251">
        <f t="shared" ref="I186:I205" si="0">E186*H186</f>
        <v>0</v>
      </c>
      <c r="J186" s="250">
        <v>0</v>
      </c>
      <c r="K186" s="251">
        <f t="shared" ref="K186:K205" si="1">E186*J186</f>
        <v>0</v>
      </c>
      <c r="O186" s="243">
        <v>2</v>
      </c>
      <c r="AA186" s="216">
        <v>1</v>
      </c>
      <c r="AB186" s="216">
        <v>7</v>
      </c>
      <c r="AC186" s="216">
        <v>7</v>
      </c>
      <c r="AZ186" s="216">
        <v>2</v>
      </c>
      <c r="BA186" s="216">
        <f t="shared" ref="BA186:BA205" si="2">IF(AZ186=1,G186,0)</f>
        <v>0</v>
      </c>
      <c r="BB186" s="216">
        <f t="shared" ref="BB186:BB205" si="3">IF(AZ186=2,G186,0)</f>
        <v>0</v>
      </c>
      <c r="BC186" s="216">
        <f t="shared" ref="BC186:BC205" si="4">IF(AZ186=3,G186,0)</f>
        <v>0</v>
      </c>
      <c r="BD186" s="216">
        <f t="shared" ref="BD186:BD205" si="5">IF(AZ186=4,G186,0)</f>
        <v>0</v>
      </c>
      <c r="BE186" s="216">
        <f t="shared" ref="BE186:BE205" si="6">IF(AZ186=5,G186,0)</f>
        <v>0</v>
      </c>
      <c r="CA186" s="243">
        <v>1</v>
      </c>
      <c r="CB186" s="243">
        <v>7</v>
      </c>
    </row>
    <row r="187" spans="1:80" ht="22.5" x14ac:dyDescent="0.2">
      <c r="A187" s="442"/>
      <c r="B187" s="445"/>
      <c r="C187" s="347" t="s">
        <v>2746</v>
      </c>
      <c r="D187" s="348"/>
      <c r="E187" s="349"/>
      <c r="F187" s="350"/>
      <c r="G187" s="351"/>
      <c r="H187" s="339"/>
      <c r="I187" s="251"/>
      <c r="J187" s="250"/>
      <c r="K187" s="251"/>
      <c r="O187" s="243"/>
      <c r="CA187" s="243"/>
      <c r="CB187" s="243"/>
    </row>
    <row r="188" spans="1:80" ht="22.5" x14ac:dyDescent="0.2">
      <c r="A188" s="442"/>
      <c r="B188" s="445"/>
      <c r="C188" s="347" t="s">
        <v>2747</v>
      </c>
      <c r="D188" s="348"/>
      <c r="E188" s="349"/>
      <c r="F188" s="350"/>
      <c r="G188" s="351"/>
      <c r="H188" s="339"/>
      <c r="I188" s="251"/>
      <c r="J188" s="250"/>
      <c r="K188" s="251"/>
      <c r="O188" s="243"/>
      <c r="CA188" s="243"/>
      <c r="CB188" s="243"/>
    </row>
    <row r="189" spans="1:80" ht="22.5" x14ac:dyDescent="0.2">
      <c r="A189" s="443"/>
      <c r="B189" s="446"/>
      <c r="C189" s="347" t="s">
        <v>2748</v>
      </c>
      <c r="D189" s="352"/>
      <c r="E189" s="353"/>
      <c r="F189" s="351"/>
      <c r="G189" s="351"/>
      <c r="H189" s="339"/>
      <c r="I189" s="251"/>
      <c r="J189" s="250"/>
      <c r="K189" s="251"/>
      <c r="O189" s="243"/>
      <c r="CA189" s="243"/>
      <c r="CB189" s="243"/>
    </row>
    <row r="190" spans="1:80" ht="33.75" customHeight="1" x14ac:dyDescent="0.2">
      <c r="A190" s="441">
        <v>42</v>
      </c>
      <c r="B190" s="444" t="s">
        <v>309</v>
      </c>
      <c r="C190" s="342" t="s">
        <v>2749</v>
      </c>
      <c r="D190" s="343" t="s">
        <v>105</v>
      </c>
      <c r="E190" s="344">
        <v>36.155999999999999</v>
      </c>
      <c r="F190" s="345"/>
      <c r="G190" s="346">
        <f>F190*E190</f>
        <v>0</v>
      </c>
      <c r="H190" s="339">
        <v>0</v>
      </c>
      <c r="I190" s="251">
        <f t="shared" si="0"/>
        <v>0</v>
      </c>
      <c r="J190" s="250">
        <v>0</v>
      </c>
      <c r="K190" s="251">
        <f t="shared" si="1"/>
        <v>0</v>
      </c>
      <c r="O190" s="243">
        <v>2</v>
      </c>
      <c r="AA190" s="216">
        <v>1</v>
      </c>
      <c r="AB190" s="216">
        <v>7</v>
      </c>
      <c r="AC190" s="216">
        <v>7</v>
      </c>
      <c r="AZ190" s="216">
        <v>2</v>
      </c>
      <c r="BA190" s="216">
        <f t="shared" si="2"/>
        <v>0</v>
      </c>
      <c r="BB190" s="216">
        <f t="shared" si="3"/>
        <v>0</v>
      </c>
      <c r="BC190" s="216">
        <f t="shared" si="4"/>
        <v>0</v>
      </c>
      <c r="BD190" s="216">
        <f t="shared" si="5"/>
        <v>0</v>
      </c>
      <c r="BE190" s="216">
        <f t="shared" si="6"/>
        <v>0</v>
      </c>
      <c r="CA190" s="243">
        <v>1</v>
      </c>
      <c r="CB190" s="243">
        <v>7</v>
      </c>
    </row>
    <row r="191" spans="1:80" ht="22.5" x14ac:dyDescent="0.2">
      <c r="A191" s="442"/>
      <c r="B191" s="445"/>
      <c r="C191" s="347" t="s">
        <v>2746</v>
      </c>
      <c r="D191" s="348"/>
      <c r="E191" s="349"/>
      <c r="F191" s="350"/>
      <c r="G191" s="351"/>
      <c r="H191" s="339"/>
      <c r="I191" s="251"/>
      <c r="J191" s="250"/>
      <c r="K191" s="251"/>
      <c r="O191" s="243"/>
      <c r="CA191" s="243"/>
      <c r="CB191" s="243"/>
    </row>
    <row r="192" spans="1:80" x14ac:dyDescent="0.2">
      <c r="A192" s="442"/>
      <c r="B192" s="445"/>
      <c r="C192" s="347" t="s">
        <v>2750</v>
      </c>
      <c r="D192" s="348"/>
      <c r="E192" s="349"/>
      <c r="F192" s="350"/>
      <c r="G192" s="351"/>
      <c r="H192" s="339"/>
      <c r="I192" s="251"/>
      <c r="J192" s="250"/>
      <c r="K192" s="251"/>
      <c r="O192" s="243"/>
      <c r="CA192" s="243"/>
      <c r="CB192" s="243"/>
    </row>
    <row r="193" spans="1:80" x14ac:dyDescent="0.2">
      <c r="A193" s="443"/>
      <c r="B193" s="446"/>
      <c r="C193" s="354" t="s">
        <v>2751</v>
      </c>
      <c r="D193" s="355"/>
      <c r="E193" s="353"/>
      <c r="F193" s="356"/>
      <c r="G193" s="357"/>
      <c r="H193" s="339"/>
      <c r="I193" s="251"/>
      <c r="J193" s="250"/>
      <c r="K193" s="251"/>
      <c r="O193" s="243"/>
      <c r="CA193" s="243"/>
      <c r="CB193" s="243"/>
    </row>
    <row r="194" spans="1:80" ht="33.75" customHeight="1" x14ac:dyDescent="0.2">
      <c r="A194" s="441">
        <v>43</v>
      </c>
      <c r="B194" s="444" t="s">
        <v>2771</v>
      </c>
      <c r="C194" s="347" t="s">
        <v>2752</v>
      </c>
      <c r="D194" s="343" t="s">
        <v>105</v>
      </c>
      <c r="E194" s="344">
        <v>40.631999999999998</v>
      </c>
      <c r="F194" s="345"/>
      <c r="G194" s="346">
        <f>F194*E194</f>
        <v>0</v>
      </c>
      <c r="H194" s="339">
        <v>0</v>
      </c>
      <c r="I194" s="251">
        <f t="shared" si="0"/>
        <v>0</v>
      </c>
      <c r="J194" s="250">
        <v>0</v>
      </c>
      <c r="K194" s="251">
        <f t="shared" si="1"/>
        <v>0</v>
      </c>
      <c r="O194" s="243">
        <v>2</v>
      </c>
      <c r="AA194" s="216">
        <v>1</v>
      </c>
      <c r="AB194" s="216">
        <v>7</v>
      </c>
      <c r="AC194" s="216">
        <v>7</v>
      </c>
      <c r="AZ194" s="216">
        <v>2</v>
      </c>
      <c r="BA194" s="216">
        <f t="shared" si="2"/>
        <v>0</v>
      </c>
      <c r="BB194" s="216">
        <f t="shared" si="3"/>
        <v>0</v>
      </c>
      <c r="BC194" s="216">
        <f t="shared" si="4"/>
        <v>0</v>
      </c>
      <c r="BD194" s="216">
        <f t="shared" si="5"/>
        <v>0</v>
      </c>
      <c r="BE194" s="216">
        <f t="shared" si="6"/>
        <v>0</v>
      </c>
      <c r="CA194" s="243">
        <v>1</v>
      </c>
      <c r="CB194" s="243">
        <v>7</v>
      </c>
    </row>
    <row r="195" spans="1:80" ht="22.5" x14ac:dyDescent="0.2">
      <c r="A195" s="442"/>
      <c r="B195" s="445"/>
      <c r="C195" s="347" t="s">
        <v>2746</v>
      </c>
      <c r="D195" s="348"/>
      <c r="E195" s="349"/>
      <c r="F195" s="350"/>
      <c r="G195" s="351"/>
      <c r="H195" s="339"/>
      <c r="I195" s="251"/>
      <c r="J195" s="250"/>
      <c r="K195" s="251"/>
      <c r="O195" s="243"/>
      <c r="CA195" s="243"/>
      <c r="CB195" s="243"/>
    </row>
    <row r="196" spans="1:80" x14ac:dyDescent="0.2">
      <c r="A196" s="442"/>
      <c r="B196" s="445"/>
      <c r="C196" s="347" t="s">
        <v>2753</v>
      </c>
      <c r="D196" s="348"/>
      <c r="E196" s="349"/>
      <c r="F196" s="350"/>
      <c r="G196" s="351"/>
      <c r="H196" s="339"/>
      <c r="I196" s="251"/>
      <c r="J196" s="250"/>
      <c r="K196" s="251"/>
      <c r="O196" s="243"/>
      <c r="CA196" s="243"/>
      <c r="CB196" s="243"/>
    </row>
    <row r="197" spans="1:80" x14ac:dyDescent="0.2">
      <c r="A197" s="443"/>
      <c r="B197" s="446"/>
      <c r="C197" s="354" t="s">
        <v>2754</v>
      </c>
      <c r="D197" s="355"/>
      <c r="E197" s="353"/>
      <c r="F197" s="356"/>
      <c r="G197" s="357"/>
      <c r="H197" s="339"/>
      <c r="I197" s="251"/>
      <c r="J197" s="250"/>
      <c r="K197" s="251"/>
      <c r="O197" s="243"/>
      <c r="CA197" s="243"/>
      <c r="CB197" s="243"/>
    </row>
    <row r="198" spans="1:80" ht="33.75" customHeight="1" x14ac:dyDescent="0.2">
      <c r="A198" s="441">
        <v>44</v>
      </c>
      <c r="B198" s="444" t="s">
        <v>310</v>
      </c>
      <c r="C198" s="342" t="s">
        <v>2755</v>
      </c>
      <c r="D198" s="343" t="s">
        <v>105</v>
      </c>
      <c r="E198" s="344">
        <v>4.32</v>
      </c>
      <c r="F198" s="345"/>
      <c r="G198" s="346">
        <f>F198*E198</f>
        <v>0</v>
      </c>
      <c r="H198" s="339">
        <v>0</v>
      </c>
      <c r="I198" s="251">
        <f t="shared" si="0"/>
        <v>0</v>
      </c>
      <c r="J198" s="250">
        <v>0</v>
      </c>
      <c r="K198" s="251">
        <f t="shared" si="1"/>
        <v>0</v>
      </c>
      <c r="O198" s="243">
        <v>2</v>
      </c>
      <c r="AA198" s="216">
        <v>1</v>
      </c>
      <c r="AB198" s="216">
        <v>7</v>
      </c>
      <c r="AC198" s="216">
        <v>7</v>
      </c>
      <c r="AZ198" s="216">
        <v>2</v>
      </c>
      <c r="BA198" s="216">
        <f t="shared" si="2"/>
        <v>0</v>
      </c>
      <c r="BB198" s="216">
        <f t="shared" si="3"/>
        <v>0</v>
      </c>
      <c r="BC198" s="216">
        <f t="shared" si="4"/>
        <v>0</v>
      </c>
      <c r="BD198" s="216">
        <f t="shared" si="5"/>
        <v>0</v>
      </c>
      <c r="BE198" s="216">
        <f t="shared" si="6"/>
        <v>0</v>
      </c>
      <c r="CA198" s="243">
        <v>1</v>
      </c>
      <c r="CB198" s="243">
        <v>7</v>
      </c>
    </row>
    <row r="199" spans="1:80" ht="22.5" x14ac:dyDescent="0.2">
      <c r="A199" s="442"/>
      <c r="B199" s="445"/>
      <c r="C199" s="347" t="s">
        <v>2746</v>
      </c>
      <c r="D199" s="348"/>
      <c r="E199" s="349"/>
      <c r="F199" s="350"/>
      <c r="G199" s="351"/>
      <c r="H199" s="339"/>
      <c r="I199" s="251"/>
      <c r="J199" s="250"/>
      <c r="K199" s="251"/>
      <c r="O199" s="243"/>
      <c r="CA199" s="243"/>
      <c r="CB199" s="243"/>
    </row>
    <row r="200" spans="1:80" x14ac:dyDescent="0.2">
      <c r="A200" s="442"/>
      <c r="B200" s="445"/>
      <c r="C200" s="354" t="s">
        <v>2756</v>
      </c>
      <c r="D200" s="355"/>
      <c r="E200" s="353"/>
      <c r="F200" s="356"/>
      <c r="G200" s="357"/>
      <c r="H200" s="339"/>
      <c r="I200" s="251"/>
      <c r="J200" s="250"/>
      <c r="K200" s="251"/>
      <c r="O200" s="243"/>
      <c r="CA200" s="243"/>
      <c r="CB200" s="243"/>
    </row>
    <row r="201" spans="1:80" ht="22.5" customHeight="1" x14ac:dyDescent="0.2">
      <c r="A201" s="441">
        <v>45</v>
      </c>
      <c r="B201" s="444" t="s">
        <v>311</v>
      </c>
      <c r="C201" s="342" t="s">
        <v>2757</v>
      </c>
      <c r="D201" s="343" t="s">
        <v>105</v>
      </c>
      <c r="E201" s="344">
        <v>8.3539999999999992</v>
      </c>
      <c r="F201" s="346"/>
      <c r="G201" s="346">
        <f>E201*F201</f>
        <v>0</v>
      </c>
      <c r="H201" s="339">
        <v>0</v>
      </c>
      <c r="I201" s="251">
        <f t="shared" si="0"/>
        <v>0</v>
      </c>
      <c r="J201" s="250">
        <v>0</v>
      </c>
      <c r="K201" s="251">
        <f t="shared" si="1"/>
        <v>0</v>
      </c>
      <c r="O201" s="243">
        <v>2</v>
      </c>
      <c r="AA201" s="216">
        <v>1</v>
      </c>
      <c r="AB201" s="216">
        <v>7</v>
      </c>
      <c r="AC201" s="216">
        <v>7</v>
      </c>
      <c r="AZ201" s="216">
        <v>2</v>
      </c>
      <c r="BA201" s="216">
        <f t="shared" si="2"/>
        <v>0</v>
      </c>
      <c r="BB201" s="216">
        <f t="shared" si="3"/>
        <v>0</v>
      </c>
      <c r="BC201" s="216">
        <f t="shared" si="4"/>
        <v>0</v>
      </c>
      <c r="BD201" s="216">
        <f t="shared" si="5"/>
        <v>0</v>
      </c>
      <c r="BE201" s="216">
        <f t="shared" si="6"/>
        <v>0</v>
      </c>
      <c r="CA201" s="243">
        <v>1</v>
      </c>
      <c r="CB201" s="243">
        <v>7</v>
      </c>
    </row>
    <row r="202" spans="1:80" ht="22.5" x14ac:dyDescent="0.2">
      <c r="A202" s="442"/>
      <c r="B202" s="445"/>
      <c r="C202" s="347" t="s">
        <v>2746</v>
      </c>
      <c r="D202" s="348"/>
      <c r="E202" s="349"/>
      <c r="F202" s="351"/>
      <c r="G202" s="351"/>
      <c r="H202" s="339"/>
      <c r="I202" s="251"/>
      <c r="J202" s="250"/>
      <c r="K202" s="251"/>
      <c r="O202" s="243"/>
      <c r="CA202" s="243"/>
      <c r="CB202" s="243"/>
    </row>
    <row r="203" spans="1:80" x14ac:dyDescent="0.2">
      <c r="A203" s="442"/>
      <c r="B203" s="445"/>
      <c r="C203" s="347" t="s">
        <v>2758</v>
      </c>
      <c r="D203" s="348"/>
      <c r="E203" s="349"/>
      <c r="F203" s="351"/>
      <c r="G203" s="351"/>
      <c r="H203" s="339"/>
      <c r="I203" s="251"/>
      <c r="J203" s="250"/>
      <c r="K203" s="251"/>
      <c r="O203" s="243"/>
      <c r="CA203" s="243"/>
      <c r="CB203" s="243"/>
    </row>
    <row r="204" spans="1:80" x14ac:dyDescent="0.2">
      <c r="A204" s="443"/>
      <c r="B204" s="446"/>
      <c r="C204" s="347" t="s">
        <v>2759</v>
      </c>
      <c r="D204" s="355"/>
      <c r="E204" s="353"/>
      <c r="F204" s="357"/>
      <c r="G204" s="357"/>
      <c r="H204" s="339"/>
      <c r="I204" s="251"/>
      <c r="J204" s="250"/>
      <c r="K204" s="251"/>
      <c r="O204" s="243"/>
      <c r="CA204" s="243"/>
      <c r="CB204" s="243"/>
    </row>
    <row r="205" spans="1:80" ht="33.75" customHeight="1" x14ac:dyDescent="0.2">
      <c r="A205" s="441">
        <v>46</v>
      </c>
      <c r="B205" s="444" t="s">
        <v>312</v>
      </c>
      <c r="C205" s="342" t="s">
        <v>2757</v>
      </c>
      <c r="D205" s="343" t="s">
        <v>105</v>
      </c>
      <c r="E205" s="344">
        <v>21.937999999999999</v>
      </c>
      <c r="F205" s="346"/>
      <c r="G205" s="346">
        <f>E205*F205</f>
        <v>0</v>
      </c>
      <c r="H205" s="339">
        <v>0</v>
      </c>
      <c r="I205" s="251">
        <f t="shared" si="0"/>
        <v>0</v>
      </c>
      <c r="J205" s="250">
        <v>0</v>
      </c>
      <c r="K205" s="251">
        <f t="shared" si="1"/>
        <v>0</v>
      </c>
      <c r="O205" s="243">
        <v>2</v>
      </c>
      <c r="AA205" s="216">
        <v>1</v>
      </c>
      <c r="AB205" s="216">
        <v>7</v>
      </c>
      <c r="AC205" s="216">
        <v>7</v>
      </c>
      <c r="AZ205" s="216">
        <v>2</v>
      </c>
      <c r="BA205" s="216">
        <f t="shared" si="2"/>
        <v>0</v>
      </c>
      <c r="BB205" s="216">
        <f t="shared" si="3"/>
        <v>0</v>
      </c>
      <c r="BC205" s="216">
        <f t="shared" si="4"/>
        <v>0</v>
      </c>
      <c r="BD205" s="216">
        <f t="shared" si="5"/>
        <v>0</v>
      </c>
      <c r="BE205" s="216">
        <f t="shared" si="6"/>
        <v>0</v>
      </c>
      <c r="CA205" s="243">
        <v>1</v>
      </c>
      <c r="CB205" s="243">
        <v>7</v>
      </c>
    </row>
    <row r="206" spans="1:80" ht="22.5" x14ac:dyDescent="0.2">
      <c r="A206" s="442"/>
      <c r="B206" s="445"/>
      <c r="C206" s="347" t="s">
        <v>2746</v>
      </c>
      <c r="D206" s="348"/>
      <c r="E206" s="349"/>
      <c r="F206" s="351"/>
      <c r="G206" s="351"/>
      <c r="H206" s="339"/>
      <c r="I206" s="251"/>
      <c r="J206" s="250"/>
      <c r="K206" s="251"/>
      <c r="O206" s="243"/>
      <c r="CA206" s="243"/>
      <c r="CB206" s="243"/>
    </row>
    <row r="207" spans="1:80" x14ac:dyDescent="0.2">
      <c r="A207" s="442"/>
      <c r="B207" s="445"/>
      <c r="C207" s="347" t="s">
        <v>2760</v>
      </c>
      <c r="D207" s="348"/>
      <c r="E207" s="349"/>
      <c r="F207" s="351"/>
      <c r="G207" s="351"/>
      <c r="H207" s="339"/>
      <c r="I207" s="251"/>
      <c r="J207" s="250"/>
      <c r="K207" s="251"/>
      <c r="O207" s="243"/>
      <c r="CA207" s="243"/>
      <c r="CB207" s="243"/>
    </row>
    <row r="208" spans="1:80" x14ac:dyDescent="0.2">
      <c r="A208" s="443"/>
      <c r="B208" s="446"/>
      <c r="C208" s="354" t="s">
        <v>2761</v>
      </c>
      <c r="D208" s="355"/>
      <c r="E208" s="353"/>
      <c r="F208" s="357"/>
      <c r="G208" s="357"/>
      <c r="H208" s="339"/>
      <c r="I208" s="251"/>
      <c r="J208" s="250"/>
      <c r="K208" s="251"/>
      <c r="O208" s="243"/>
      <c r="CA208" s="243"/>
      <c r="CB208" s="243"/>
    </row>
    <row r="209" spans="1:80" ht="33.75" customHeight="1" x14ac:dyDescent="0.2">
      <c r="A209" s="441">
        <v>47</v>
      </c>
      <c r="B209" s="444" t="s">
        <v>313</v>
      </c>
      <c r="C209" s="347" t="s">
        <v>2762</v>
      </c>
      <c r="D209" s="343" t="s">
        <v>105</v>
      </c>
      <c r="E209" s="344">
        <v>11.308</v>
      </c>
      <c r="F209" s="346"/>
      <c r="G209" s="346">
        <f>F209*E209</f>
        <v>0</v>
      </c>
      <c r="H209" s="339">
        <v>0</v>
      </c>
      <c r="I209" s="251">
        <f>E209*H209</f>
        <v>0</v>
      </c>
      <c r="J209" s="250">
        <v>0</v>
      </c>
      <c r="K209" s="251">
        <f>E209*J209</f>
        <v>0</v>
      </c>
      <c r="O209" s="243">
        <v>2</v>
      </c>
      <c r="AA209" s="216">
        <v>1</v>
      </c>
      <c r="AB209" s="216">
        <v>7</v>
      </c>
      <c r="AC209" s="216">
        <v>7</v>
      </c>
      <c r="AZ209" s="216">
        <v>2</v>
      </c>
      <c r="BA209" s="216">
        <f>IF(AZ209=1,G209,0)</f>
        <v>0</v>
      </c>
      <c r="BB209" s="216">
        <f>IF(AZ209=2,G209,0)</f>
        <v>0</v>
      </c>
      <c r="BC209" s="216">
        <f>IF(AZ209=3,G209,0)</f>
        <v>0</v>
      </c>
      <c r="BD209" s="216">
        <f>IF(AZ209=4,G209,0)</f>
        <v>0</v>
      </c>
      <c r="BE209" s="216">
        <f>IF(AZ209=5,G209,0)</f>
        <v>0</v>
      </c>
      <c r="CA209" s="243">
        <v>1</v>
      </c>
      <c r="CB209" s="243">
        <v>7</v>
      </c>
    </row>
    <row r="210" spans="1:80" ht="22.5" x14ac:dyDescent="0.2">
      <c r="A210" s="442"/>
      <c r="B210" s="445"/>
      <c r="C210" s="347" t="s">
        <v>2746</v>
      </c>
      <c r="D210" s="348"/>
      <c r="E210" s="349"/>
      <c r="F210" s="351"/>
      <c r="G210" s="351"/>
      <c r="H210" s="339"/>
      <c r="I210" s="251"/>
      <c r="J210" s="250"/>
      <c r="K210" s="251"/>
      <c r="O210" s="243"/>
      <c r="CA210" s="243"/>
      <c r="CB210" s="243"/>
    </row>
    <row r="211" spans="1:80" x14ac:dyDescent="0.2">
      <c r="A211" s="442"/>
      <c r="B211" s="445"/>
      <c r="C211" s="347" t="s">
        <v>2763</v>
      </c>
      <c r="D211" s="348"/>
      <c r="E211" s="349"/>
      <c r="F211" s="351"/>
      <c r="G211" s="351"/>
      <c r="H211" s="339"/>
      <c r="I211" s="251"/>
      <c r="J211" s="250"/>
      <c r="K211" s="251"/>
      <c r="O211" s="243"/>
      <c r="CA211" s="243"/>
      <c r="CB211" s="243"/>
    </row>
    <row r="212" spans="1:80" ht="22.5" x14ac:dyDescent="0.2">
      <c r="A212" s="441">
        <v>48</v>
      </c>
      <c r="B212" s="444" t="s">
        <v>314</v>
      </c>
      <c r="C212" s="342" t="s">
        <v>2764</v>
      </c>
      <c r="D212" s="343" t="s">
        <v>105</v>
      </c>
      <c r="E212" s="344">
        <v>8.2219999999999995</v>
      </c>
      <c r="F212" s="346"/>
      <c r="G212" s="346">
        <f>F212*E212</f>
        <v>0</v>
      </c>
      <c r="H212" s="339"/>
      <c r="I212" s="251"/>
      <c r="J212" s="250"/>
      <c r="K212" s="251"/>
      <c r="O212" s="243"/>
      <c r="CA212" s="243"/>
      <c r="CB212" s="243"/>
    </row>
    <row r="213" spans="1:80" ht="22.5" x14ac:dyDescent="0.2">
      <c r="A213" s="442"/>
      <c r="B213" s="445"/>
      <c r="C213" s="347" t="s">
        <v>2746</v>
      </c>
      <c r="D213" s="348"/>
      <c r="E213" s="349"/>
      <c r="F213" s="351"/>
      <c r="G213" s="351"/>
      <c r="H213" s="339"/>
      <c r="I213" s="251"/>
      <c r="J213" s="250"/>
      <c r="K213" s="251"/>
      <c r="O213" s="243"/>
      <c r="CA213" s="243"/>
      <c r="CB213" s="243"/>
    </row>
    <row r="214" spans="1:80" x14ac:dyDescent="0.2">
      <c r="A214" s="442"/>
      <c r="B214" s="445"/>
      <c r="C214" s="347" t="s">
        <v>2765</v>
      </c>
      <c r="D214" s="348"/>
      <c r="E214" s="349"/>
      <c r="F214" s="351"/>
      <c r="G214" s="351"/>
      <c r="H214" s="339"/>
      <c r="I214" s="251"/>
      <c r="J214" s="250"/>
      <c r="K214" s="251"/>
      <c r="O214" s="243"/>
      <c r="CA214" s="243"/>
      <c r="CB214" s="243"/>
    </row>
    <row r="215" spans="1:80" x14ac:dyDescent="0.2">
      <c r="A215" s="441">
        <v>49</v>
      </c>
      <c r="B215" s="444" t="s">
        <v>2743</v>
      </c>
      <c r="C215" s="342" t="s">
        <v>2766</v>
      </c>
      <c r="D215" s="343" t="s">
        <v>1615</v>
      </c>
      <c r="E215" s="344">
        <v>3640</v>
      </c>
      <c r="F215" s="345"/>
      <c r="G215" s="346">
        <f>E215*F215</f>
        <v>0</v>
      </c>
      <c r="H215" s="339"/>
      <c r="I215" s="251"/>
      <c r="J215" s="250"/>
      <c r="K215" s="251"/>
      <c r="O215" s="243"/>
      <c r="CA215" s="243"/>
      <c r="CB215" s="243"/>
    </row>
    <row r="216" spans="1:80" x14ac:dyDescent="0.2">
      <c r="A216" s="442"/>
      <c r="B216" s="445"/>
      <c r="C216" s="347" t="s">
        <v>2767</v>
      </c>
      <c r="D216" s="348"/>
      <c r="E216" s="349"/>
      <c r="F216" s="350"/>
      <c r="G216" s="351"/>
      <c r="H216" s="339"/>
      <c r="I216" s="251"/>
      <c r="J216" s="250"/>
      <c r="K216" s="251"/>
      <c r="O216" s="243"/>
      <c r="CA216" s="243"/>
      <c r="CB216" s="243"/>
    </row>
    <row r="217" spans="1:80" x14ac:dyDescent="0.2">
      <c r="A217" s="442"/>
      <c r="B217" s="445"/>
      <c r="C217" s="347" t="s">
        <v>2768</v>
      </c>
      <c r="D217" s="352"/>
      <c r="E217" s="349"/>
      <c r="F217" s="351"/>
      <c r="G217" s="351"/>
      <c r="H217" s="339"/>
      <c r="I217" s="251"/>
      <c r="J217" s="250"/>
      <c r="K217" s="251"/>
      <c r="O217" s="243"/>
      <c r="CA217" s="243"/>
      <c r="CB217" s="243"/>
    </row>
    <row r="218" spans="1:80" x14ac:dyDescent="0.2">
      <c r="A218" s="244">
        <v>50</v>
      </c>
      <c r="B218" s="359" t="s">
        <v>2744</v>
      </c>
      <c r="C218" s="342" t="s">
        <v>2769</v>
      </c>
      <c r="D218" s="343" t="s">
        <v>105</v>
      </c>
      <c r="E218" s="344">
        <f>E186+E190+E194+E198+E201+E205+E209+E212</f>
        <v>165.51</v>
      </c>
      <c r="F218" s="345"/>
      <c r="G218" s="346">
        <f>E218*F218</f>
        <v>0</v>
      </c>
      <c r="H218" s="339"/>
      <c r="I218" s="251"/>
      <c r="J218" s="250"/>
      <c r="K218" s="251"/>
      <c r="O218" s="243"/>
      <c r="CA218" s="243"/>
      <c r="CB218" s="243"/>
    </row>
    <row r="219" spans="1:80" ht="22.5" x14ac:dyDescent="0.2">
      <c r="A219" s="337"/>
      <c r="B219" s="338"/>
      <c r="C219" s="354" t="s">
        <v>2770</v>
      </c>
      <c r="D219" s="358"/>
      <c r="E219" s="353"/>
      <c r="F219" s="357"/>
      <c r="G219" s="357"/>
      <c r="H219" s="339"/>
      <c r="I219" s="251"/>
      <c r="J219" s="250"/>
      <c r="K219" s="251"/>
      <c r="O219" s="243"/>
      <c r="CA219" s="243"/>
      <c r="CB219" s="243"/>
    </row>
    <row r="220" spans="1:80" x14ac:dyDescent="0.2">
      <c r="A220" s="244">
        <v>51</v>
      </c>
      <c r="B220" s="245" t="s">
        <v>315</v>
      </c>
      <c r="C220" s="335" t="s">
        <v>2691</v>
      </c>
      <c r="D220" s="336" t="s">
        <v>154</v>
      </c>
      <c r="E220" s="340">
        <v>2</v>
      </c>
      <c r="F220" s="340">
        <v>0</v>
      </c>
      <c r="G220" s="341">
        <f t="shared" ref="G220:G227" si="7">E220*F220</f>
        <v>0</v>
      </c>
      <c r="H220" s="250">
        <v>0</v>
      </c>
      <c r="I220" s="251">
        <f t="shared" ref="I220:I226" si="8">E220*H220</f>
        <v>0</v>
      </c>
      <c r="J220" s="250">
        <v>0</v>
      </c>
      <c r="K220" s="251">
        <f t="shared" ref="K220:K226" si="9">E220*J220</f>
        <v>0</v>
      </c>
      <c r="O220" s="243">
        <v>2</v>
      </c>
      <c r="AA220" s="216">
        <v>1</v>
      </c>
      <c r="AB220" s="216">
        <v>7</v>
      </c>
      <c r="AC220" s="216">
        <v>7</v>
      </c>
      <c r="AZ220" s="216">
        <v>2</v>
      </c>
      <c r="BA220" s="216">
        <f t="shared" ref="BA220:BA226" si="10">IF(AZ220=1,G220,0)</f>
        <v>0</v>
      </c>
      <c r="BB220" s="216">
        <f t="shared" ref="BB220:BB226" si="11">IF(AZ220=2,G220,0)</f>
        <v>0</v>
      </c>
      <c r="BC220" s="216">
        <f t="shared" ref="BC220:BC226" si="12">IF(AZ220=3,G220,0)</f>
        <v>0</v>
      </c>
      <c r="BD220" s="216">
        <f t="shared" ref="BD220:BD226" si="13">IF(AZ220=4,G220,0)</f>
        <v>0</v>
      </c>
      <c r="BE220" s="216">
        <f t="shared" ref="BE220:BE226" si="14">IF(AZ220=5,G220,0)</f>
        <v>0</v>
      </c>
      <c r="CA220" s="243">
        <v>1</v>
      </c>
      <c r="CB220" s="243">
        <v>7</v>
      </c>
    </row>
    <row r="221" spans="1:80" x14ac:dyDescent="0.2">
      <c r="A221" s="244">
        <v>52</v>
      </c>
      <c r="B221" s="245" t="s">
        <v>316</v>
      </c>
      <c r="C221" s="246" t="s">
        <v>2690</v>
      </c>
      <c r="D221" s="247" t="s">
        <v>154</v>
      </c>
      <c r="E221" s="248">
        <v>2</v>
      </c>
      <c r="F221" s="248">
        <v>0</v>
      </c>
      <c r="G221" s="249">
        <f t="shared" si="7"/>
        <v>0</v>
      </c>
      <c r="H221" s="250">
        <v>0</v>
      </c>
      <c r="I221" s="251">
        <f t="shared" si="8"/>
        <v>0</v>
      </c>
      <c r="J221" s="250">
        <v>0</v>
      </c>
      <c r="K221" s="251">
        <f t="shared" si="9"/>
        <v>0</v>
      </c>
      <c r="O221" s="243">
        <v>2</v>
      </c>
      <c r="AA221" s="216">
        <v>1</v>
      </c>
      <c r="AB221" s="216">
        <v>7</v>
      </c>
      <c r="AC221" s="216">
        <v>7</v>
      </c>
      <c r="AZ221" s="216">
        <v>2</v>
      </c>
      <c r="BA221" s="216">
        <f t="shared" si="10"/>
        <v>0</v>
      </c>
      <c r="BB221" s="216">
        <f t="shared" si="11"/>
        <v>0</v>
      </c>
      <c r="BC221" s="216">
        <f t="shared" si="12"/>
        <v>0</v>
      </c>
      <c r="BD221" s="216">
        <f t="shared" si="13"/>
        <v>0</v>
      </c>
      <c r="BE221" s="216">
        <f t="shared" si="14"/>
        <v>0</v>
      </c>
      <c r="CA221" s="243">
        <v>1</v>
      </c>
      <c r="CB221" s="243">
        <v>7</v>
      </c>
    </row>
    <row r="222" spans="1:80" ht="22.5" x14ac:dyDescent="0.2">
      <c r="A222" s="244">
        <v>53</v>
      </c>
      <c r="B222" s="245" t="s">
        <v>317</v>
      </c>
      <c r="C222" s="246" t="s">
        <v>2689</v>
      </c>
      <c r="D222" s="247" t="s">
        <v>154</v>
      </c>
      <c r="E222" s="248">
        <v>1</v>
      </c>
      <c r="F222" s="248">
        <v>0</v>
      </c>
      <c r="G222" s="249">
        <f t="shared" si="7"/>
        <v>0</v>
      </c>
      <c r="H222" s="250">
        <v>0</v>
      </c>
      <c r="I222" s="251">
        <f t="shared" si="8"/>
        <v>0</v>
      </c>
      <c r="J222" s="250">
        <v>0</v>
      </c>
      <c r="K222" s="251">
        <f t="shared" si="9"/>
        <v>0</v>
      </c>
      <c r="O222" s="243">
        <v>2</v>
      </c>
      <c r="AA222" s="216">
        <v>1</v>
      </c>
      <c r="AB222" s="216">
        <v>7</v>
      </c>
      <c r="AC222" s="216">
        <v>7</v>
      </c>
      <c r="AZ222" s="216">
        <v>2</v>
      </c>
      <c r="BA222" s="216">
        <f t="shared" si="10"/>
        <v>0</v>
      </c>
      <c r="BB222" s="216">
        <f t="shared" si="11"/>
        <v>0</v>
      </c>
      <c r="BC222" s="216">
        <f t="shared" si="12"/>
        <v>0</v>
      </c>
      <c r="BD222" s="216">
        <f t="shared" si="13"/>
        <v>0</v>
      </c>
      <c r="BE222" s="216">
        <f t="shared" si="14"/>
        <v>0</v>
      </c>
      <c r="CA222" s="243">
        <v>1</v>
      </c>
      <c r="CB222" s="243">
        <v>7</v>
      </c>
    </row>
    <row r="223" spans="1:80" ht="22.5" x14ac:dyDescent="0.2">
      <c r="A223" s="244">
        <v>54</v>
      </c>
      <c r="B223" s="245" t="s">
        <v>318</v>
      </c>
      <c r="C223" s="246" t="s">
        <v>2688</v>
      </c>
      <c r="D223" s="247" t="s">
        <v>154</v>
      </c>
      <c r="E223" s="248">
        <v>4</v>
      </c>
      <c r="F223" s="248"/>
      <c r="G223" s="249">
        <f t="shared" si="7"/>
        <v>0</v>
      </c>
      <c r="H223" s="250">
        <v>0</v>
      </c>
      <c r="I223" s="251">
        <f t="shared" si="8"/>
        <v>0</v>
      </c>
      <c r="J223" s="250">
        <v>0</v>
      </c>
      <c r="K223" s="251">
        <f t="shared" si="9"/>
        <v>0</v>
      </c>
      <c r="O223" s="243">
        <v>2</v>
      </c>
      <c r="AA223" s="216">
        <v>1</v>
      </c>
      <c r="AB223" s="216">
        <v>7</v>
      </c>
      <c r="AC223" s="216">
        <v>7</v>
      </c>
      <c r="AZ223" s="216">
        <v>2</v>
      </c>
      <c r="BA223" s="216">
        <f t="shared" si="10"/>
        <v>0</v>
      </c>
      <c r="BB223" s="216">
        <f t="shared" si="11"/>
        <v>0</v>
      </c>
      <c r="BC223" s="216">
        <f t="shared" si="12"/>
        <v>0</v>
      </c>
      <c r="BD223" s="216">
        <f t="shared" si="13"/>
        <v>0</v>
      </c>
      <c r="BE223" s="216">
        <f t="shared" si="14"/>
        <v>0</v>
      </c>
      <c r="CA223" s="243">
        <v>1</v>
      </c>
      <c r="CB223" s="243">
        <v>7</v>
      </c>
    </row>
    <row r="224" spans="1:80" ht="22.5" x14ac:dyDescent="0.2">
      <c r="A224" s="244">
        <v>55</v>
      </c>
      <c r="B224" s="245" t="s">
        <v>319</v>
      </c>
      <c r="C224" s="246" t="s">
        <v>2687</v>
      </c>
      <c r="D224" s="247" t="s">
        <v>154</v>
      </c>
      <c r="E224" s="248">
        <v>4</v>
      </c>
      <c r="F224" s="248">
        <v>0</v>
      </c>
      <c r="G224" s="249">
        <f t="shared" si="7"/>
        <v>0</v>
      </c>
      <c r="H224" s="250">
        <v>0</v>
      </c>
      <c r="I224" s="251">
        <f t="shared" si="8"/>
        <v>0</v>
      </c>
      <c r="J224" s="250">
        <v>0</v>
      </c>
      <c r="K224" s="251">
        <f t="shared" si="9"/>
        <v>0</v>
      </c>
      <c r="O224" s="243">
        <v>2</v>
      </c>
      <c r="AA224" s="216">
        <v>1</v>
      </c>
      <c r="AB224" s="216">
        <v>7</v>
      </c>
      <c r="AC224" s="216">
        <v>7</v>
      </c>
      <c r="AZ224" s="216">
        <v>2</v>
      </c>
      <c r="BA224" s="216">
        <f t="shared" si="10"/>
        <v>0</v>
      </c>
      <c r="BB224" s="216">
        <f t="shared" si="11"/>
        <v>0</v>
      </c>
      <c r="BC224" s="216">
        <f t="shared" si="12"/>
        <v>0</v>
      </c>
      <c r="BD224" s="216">
        <f t="shared" si="13"/>
        <v>0</v>
      </c>
      <c r="BE224" s="216">
        <f t="shared" si="14"/>
        <v>0</v>
      </c>
      <c r="CA224" s="243">
        <v>1</v>
      </c>
      <c r="CB224" s="243">
        <v>7</v>
      </c>
    </row>
    <row r="225" spans="1:80" ht="22.5" x14ac:dyDescent="0.2">
      <c r="A225" s="244">
        <v>56</v>
      </c>
      <c r="B225" s="245" t="s">
        <v>320</v>
      </c>
      <c r="C225" s="246" t="s">
        <v>2686</v>
      </c>
      <c r="D225" s="247" t="s">
        <v>164</v>
      </c>
      <c r="E225" s="248">
        <v>410</v>
      </c>
      <c r="F225" s="248">
        <v>0</v>
      </c>
      <c r="G225" s="249">
        <f t="shared" si="7"/>
        <v>0</v>
      </c>
      <c r="H225" s="250">
        <v>0</v>
      </c>
      <c r="I225" s="251">
        <f t="shared" si="8"/>
        <v>0</v>
      </c>
      <c r="J225" s="250">
        <v>0</v>
      </c>
      <c r="K225" s="251">
        <f t="shared" si="9"/>
        <v>0</v>
      </c>
      <c r="O225" s="243">
        <v>2</v>
      </c>
      <c r="AA225" s="216">
        <v>1</v>
      </c>
      <c r="AB225" s="216">
        <v>7</v>
      </c>
      <c r="AC225" s="216">
        <v>7</v>
      </c>
      <c r="AZ225" s="216">
        <v>2</v>
      </c>
      <c r="BA225" s="216">
        <f t="shared" si="10"/>
        <v>0</v>
      </c>
      <c r="BB225" s="216">
        <f t="shared" si="11"/>
        <v>0</v>
      </c>
      <c r="BC225" s="216">
        <f t="shared" si="12"/>
        <v>0</v>
      </c>
      <c r="BD225" s="216">
        <f t="shared" si="13"/>
        <v>0</v>
      </c>
      <c r="BE225" s="216">
        <f t="shared" si="14"/>
        <v>0</v>
      </c>
      <c r="CA225" s="243">
        <v>1</v>
      </c>
      <c r="CB225" s="243">
        <v>7</v>
      </c>
    </row>
    <row r="226" spans="1:80" ht="22.5" x14ac:dyDescent="0.2">
      <c r="A226" s="244">
        <v>57</v>
      </c>
      <c r="B226" s="245" t="s">
        <v>321</v>
      </c>
      <c r="C226" s="246" t="s">
        <v>2685</v>
      </c>
      <c r="D226" s="247" t="s">
        <v>164</v>
      </c>
      <c r="E226" s="248">
        <v>170</v>
      </c>
      <c r="F226" s="248">
        <v>0</v>
      </c>
      <c r="G226" s="249">
        <f t="shared" si="7"/>
        <v>0</v>
      </c>
      <c r="H226" s="250">
        <v>0</v>
      </c>
      <c r="I226" s="251">
        <f t="shared" si="8"/>
        <v>0</v>
      </c>
      <c r="J226" s="250">
        <v>0</v>
      </c>
      <c r="K226" s="251">
        <f t="shared" si="9"/>
        <v>0</v>
      </c>
      <c r="O226" s="243">
        <v>2</v>
      </c>
      <c r="AA226" s="216">
        <v>1</v>
      </c>
      <c r="AB226" s="216">
        <v>7</v>
      </c>
      <c r="AC226" s="216">
        <v>7</v>
      </c>
      <c r="AZ226" s="216">
        <v>2</v>
      </c>
      <c r="BA226" s="216">
        <f t="shared" si="10"/>
        <v>0</v>
      </c>
      <c r="BB226" s="216">
        <f t="shared" si="11"/>
        <v>0</v>
      </c>
      <c r="BC226" s="216">
        <f t="shared" si="12"/>
        <v>0</v>
      </c>
      <c r="BD226" s="216">
        <f t="shared" si="13"/>
        <v>0</v>
      </c>
      <c r="BE226" s="216">
        <f t="shared" si="14"/>
        <v>0</v>
      </c>
      <c r="CA226" s="243">
        <v>1</v>
      </c>
      <c r="CB226" s="243">
        <v>7</v>
      </c>
    </row>
    <row r="227" spans="1:80" ht="33.75" x14ac:dyDescent="0.2">
      <c r="A227" s="244">
        <v>58</v>
      </c>
      <c r="B227" s="245" t="s">
        <v>2582</v>
      </c>
      <c r="C227" s="281" t="s">
        <v>2684</v>
      </c>
      <c r="D227" s="282" t="s">
        <v>93</v>
      </c>
      <c r="E227" s="283">
        <v>15</v>
      </c>
      <c r="F227" s="248">
        <v>0</v>
      </c>
      <c r="G227" s="284">
        <f t="shared" si="7"/>
        <v>0</v>
      </c>
      <c r="H227" s="280"/>
      <c r="I227" s="251"/>
      <c r="J227" s="280"/>
      <c r="K227" s="251"/>
      <c r="O227" s="243"/>
      <c r="CA227" s="243"/>
      <c r="CB227" s="243"/>
    </row>
    <row r="228" spans="1:80" x14ac:dyDescent="0.2">
      <c r="A228" s="259"/>
      <c r="B228" s="260" t="s">
        <v>94</v>
      </c>
      <c r="C228" s="261" t="s">
        <v>307</v>
      </c>
      <c r="D228" s="262"/>
      <c r="E228" s="263"/>
      <c r="F228" s="264"/>
      <c r="G228" s="265">
        <f>SUM(G185:G227)</f>
        <v>0</v>
      </c>
      <c r="H228" s="266"/>
      <c r="I228" s="267">
        <f>SUM(I185:I226)</f>
        <v>0</v>
      </c>
      <c r="J228" s="266"/>
      <c r="K228" s="267">
        <f>SUM(K185:K226)</f>
        <v>0</v>
      </c>
      <c r="O228" s="243">
        <v>4</v>
      </c>
      <c r="BA228" s="268">
        <f>SUM(BA185:BA226)</f>
        <v>0</v>
      </c>
      <c r="BB228" s="268">
        <f>SUM(BB185:BB226)</f>
        <v>0</v>
      </c>
      <c r="BC228" s="268">
        <f>SUM(BC185:BC226)</f>
        <v>0</v>
      </c>
      <c r="BD228" s="268">
        <f>SUM(BD185:BD226)</f>
        <v>0</v>
      </c>
      <c r="BE228" s="268">
        <f>SUM(BE185:BE226)</f>
        <v>0</v>
      </c>
    </row>
    <row r="229" spans="1:80" x14ac:dyDescent="0.2">
      <c r="A229" s="233" t="s">
        <v>90</v>
      </c>
      <c r="B229" s="234" t="s">
        <v>322</v>
      </c>
      <c r="C229" s="235" t="s">
        <v>323</v>
      </c>
      <c r="D229" s="236"/>
      <c r="E229" s="237"/>
      <c r="F229" s="237"/>
      <c r="G229" s="238"/>
      <c r="H229" s="239"/>
      <c r="I229" s="240"/>
      <c r="J229" s="241"/>
      <c r="K229" s="242"/>
      <c r="O229" s="243">
        <v>1</v>
      </c>
    </row>
    <row r="230" spans="1:80" ht="22.5" x14ac:dyDescent="0.2">
      <c r="A230" s="244">
        <v>59</v>
      </c>
      <c r="B230" s="245" t="s">
        <v>325</v>
      </c>
      <c r="C230" s="246" t="s">
        <v>2706</v>
      </c>
      <c r="D230" s="247" t="s">
        <v>164</v>
      </c>
      <c r="E230" s="248">
        <v>31</v>
      </c>
      <c r="F230" s="248">
        <v>0</v>
      </c>
      <c r="G230" s="249">
        <f>E230*F230</f>
        <v>0</v>
      </c>
      <c r="H230" s="250">
        <v>2.9499999999999999E-3</v>
      </c>
      <c r="I230" s="251">
        <f>E230*H230</f>
        <v>9.1450000000000004E-2</v>
      </c>
      <c r="J230" s="250">
        <v>0</v>
      </c>
      <c r="K230" s="251">
        <f>E230*J230</f>
        <v>0</v>
      </c>
      <c r="O230" s="243">
        <v>2</v>
      </c>
      <c r="AA230" s="216">
        <v>1</v>
      </c>
      <c r="AB230" s="216">
        <v>7</v>
      </c>
      <c r="AC230" s="216">
        <v>7</v>
      </c>
      <c r="AZ230" s="216">
        <v>2</v>
      </c>
      <c r="BA230" s="216">
        <f>IF(AZ230=1,G230,0)</f>
        <v>0</v>
      </c>
      <c r="BB230" s="216">
        <f>IF(AZ230=2,G230,0)</f>
        <v>0</v>
      </c>
      <c r="BC230" s="216">
        <f>IF(AZ230=3,G230,0)</f>
        <v>0</v>
      </c>
      <c r="BD230" s="216">
        <f>IF(AZ230=4,G230,0)</f>
        <v>0</v>
      </c>
      <c r="BE230" s="216">
        <f>IF(AZ230=5,G230,0)</f>
        <v>0</v>
      </c>
      <c r="CA230" s="243">
        <v>1</v>
      </c>
      <c r="CB230" s="243">
        <v>7</v>
      </c>
    </row>
    <row r="231" spans="1:80" ht="22.5" x14ac:dyDescent="0.2">
      <c r="A231" s="244">
        <v>60</v>
      </c>
      <c r="B231" s="245" t="s">
        <v>326</v>
      </c>
      <c r="C231" s="246" t="s">
        <v>2705</v>
      </c>
      <c r="D231" s="247" t="s">
        <v>164</v>
      </c>
      <c r="E231" s="248">
        <v>37</v>
      </c>
      <c r="F231" s="248">
        <v>0</v>
      </c>
      <c r="G231" s="249">
        <f>E231*F231</f>
        <v>0</v>
      </c>
      <c r="H231" s="250">
        <v>2.9499999999999999E-3</v>
      </c>
      <c r="I231" s="251">
        <f>E231*H231</f>
        <v>0.10915</v>
      </c>
      <c r="J231" s="250">
        <v>0</v>
      </c>
      <c r="K231" s="251">
        <f>E231*J231</f>
        <v>0</v>
      </c>
      <c r="O231" s="243">
        <v>2</v>
      </c>
      <c r="AA231" s="216">
        <v>1</v>
      </c>
      <c r="AB231" s="216">
        <v>7</v>
      </c>
      <c r="AC231" s="216">
        <v>7</v>
      </c>
      <c r="AZ231" s="216">
        <v>2</v>
      </c>
      <c r="BA231" s="216">
        <f>IF(AZ231=1,G231,0)</f>
        <v>0</v>
      </c>
      <c r="BB231" s="216">
        <f>IF(AZ231=2,G231,0)</f>
        <v>0</v>
      </c>
      <c r="BC231" s="216">
        <f>IF(AZ231=3,G231,0)</f>
        <v>0</v>
      </c>
      <c r="BD231" s="216">
        <f>IF(AZ231=4,G231,0)</f>
        <v>0</v>
      </c>
      <c r="BE231" s="216">
        <f>IF(AZ231=5,G231,0)</f>
        <v>0</v>
      </c>
      <c r="CA231" s="243">
        <v>1</v>
      </c>
      <c r="CB231" s="243">
        <v>7</v>
      </c>
    </row>
    <row r="232" spans="1:80" ht="22.5" x14ac:dyDescent="0.2">
      <c r="A232" s="244">
        <v>61</v>
      </c>
      <c r="B232" s="245" t="s">
        <v>327</v>
      </c>
      <c r="C232" s="246" t="s">
        <v>2704</v>
      </c>
      <c r="D232" s="247" t="s">
        <v>164</v>
      </c>
      <c r="E232" s="248">
        <v>64</v>
      </c>
      <c r="F232" s="248">
        <v>0</v>
      </c>
      <c r="G232" s="249">
        <f>E232*F232</f>
        <v>0</v>
      </c>
      <c r="H232" s="250">
        <v>2.9499999999999999E-3</v>
      </c>
      <c r="I232" s="251">
        <f>E232*H232</f>
        <v>0.1888</v>
      </c>
      <c r="J232" s="250">
        <v>0</v>
      </c>
      <c r="K232" s="251">
        <f>E232*J232</f>
        <v>0</v>
      </c>
      <c r="O232" s="243">
        <v>2</v>
      </c>
      <c r="AA232" s="216">
        <v>1</v>
      </c>
      <c r="AB232" s="216">
        <v>7</v>
      </c>
      <c r="AC232" s="216">
        <v>7</v>
      </c>
      <c r="AZ232" s="216">
        <v>2</v>
      </c>
      <c r="BA232" s="216">
        <f>IF(AZ232=1,G232,0)</f>
        <v>0</v>
      </c>
      <c r="BB232" s="216">
        <f>IF(AZ232=2,G232,0)</f>
        <v>0</v>
      </c>
      <c r="BC232" s="216">
        <f>IF(AZ232=3,G232,0)</f>
        <v>0</v>
      </c>
      <c r="BD232" s="216">
        <f>IF(AZ232=4,G232,0)</f>
        <v>0</v>
      </c>
      <c r="BE232" s="216">
        <f>IF(AZ232=5,G232,0)</f>
        <v>0</v>
      </c>
      <c r="CA232" s="243">
        <v>1</v>
      </c>
      <c r="CB232" s="243">
        <v>7</v>
      </c>
    </row>
    <row r="233" spans="1:80" x14ac:dyDescent="0.2">
      <c r="A233" s="244">
        <v>62</v>
      </c>
      <c r="B233" s="256"/>
      <c r="C233" s="428" t="s">
        <v>328</v>
      </c>
      <c r="D233" s="429"/>
      <c r="E233" s="307">
        <v>64</v>
      </c>
      <c r="F233" s="248">
        <v>0</v>
      </c>
      <c r="G233" s="309"/>
      <c r="H233" s="257"/>
      <c r="I233" s="254"/>
      <c r="J233" s="258"/>
      <c r="K233" s="254"/>
      <c r="M233" s="310" t="s">
        <v>328</v>
      </c>
      <c r="O233" s="243"/>
    </row>
    <row r="234" spans="1:80" ht="22.5" x14ac:dyDescent="0.2">
      <c r="A234" s="244">
        <v>63</v>
      </c>
      <c r="B234" s="245" t="s">
        <v>329</v>
      </c>
      <c r="C234" s="246" t="s">
        <v>2703</v>
      </c>
      <c r="D234" s="247" t="s">
        <v>164</v>
      </c>
      <c r="E234" s="248">
        <v>12</v>
      </c>
      <c r="F234" s="248">
        <v>0</v>
      </c>
      <c r="G234" s="249">
        <f>E234*F234</f>
        <v>0</v>
      </c>
      <c r="H234" s="250">
        <v>2.9499999999999999E-3</v>
      </c>
      <c r="I234" s="251">
        <f>E234*H234</f>
        <v>3.5400000000000001E-2</v>
      </c>
      <c r="J234" s="250">
        <v>0</v>
      </c>
      <c r="K234" s="251">
        <f>E234*J234</f>
        <v>0</v>
      </c>
      <c r="O234" s="243">
        <v>2</v>
      </c>
      <c r="AA234" s="216">
        <v>1</v>
      </c>
      <c r="AB234" s="216">
        <v>7</v>
      </c>
      <c r="AC234" s="216">
        <v>7</v>
      </c>
      <c r="AZ234" s="216">
        <v>2</v>
      </c>
      <c r="BA234" s="216">
        <f>IF(AZ234=1,G234,0)</f>
        <v>0</v>
      </c>
      <c r="BB234" s="216">
        <f>IF(AZ234=2,G234,0)</f>
        <v>0</v>
      </c>
      <c r="BC234" s="216">
        <f>IF(AZ234=3,G234,0)</f>
        <v>0</v>
      </c>
      <c r="BD234" s="216">
        <f>IF(AZ234=4,G234,0)</f>
        <v>0</v>
      </c>
      <c r="BE234" s="216">
        <f>IF(AZ234=5,G234,0)</f>
        <v>0</v>
      </c>
      <c r="CA234" s="243">
        <v>1</v>
      </c>
      <c r="CB234" s="243">
        <v>7</v>
      </c>
    </row>
    <row r="235" spans="1:80" x14ac:dyDescent="0.2">
      <c r="A235" s="244">
        <v>64</v>
      </c>
      <c r="B235" s="256"/>
      <c r="C235" s="428" t="s">
        <v>330</v>
      </c>
      <c r="D235" s="429"/>
      <c r="E235" s="307">
        <v>12</v>
      </c>
      <c r="F235" s="248">
        <v>0</v>
      </c>
      <c r="G235" s="309"/>
      <c r="H235" s="257"/>
      <c r="I235" s="254"/>
      <c r="J235" s="258"/>
      <c r="K235" s="254"/>
      <c r="M235" s="310" t="s">
        <v>330</v>
      </c>
      <c r="O235" s="243"/>
    </row>
    <row r="236" spans="1:80" x14ac:dyDescent="0.2">
      <c r="A236" s="244">
        <v>65</v>
      </c>
      <c r="B236" s="245" t="s">
        <v>331</v>
      </c>
      <c r="C236" s="246" t="s">
        <v>2702</v>
      </c>
      <c r="D236" s="247" t="s">
        <v>164</v>
      </c>
      <c r="E236" s="248">
        <v>140</v>
      </c>
      <c r="F236" s="248">
        <v>0</v>
      </c>
      <c r="G236" s="249">
        <f>E236*F236</f>
        <v>0</v>
      </c>
      <c r="H236" s="250">
        <v>2.9499999999999999E-3</v>
      </c>
      <c r="I236" s="251">
        <f>E236*H236</f>
        <v>0.41299999999999998</v>
      </c>
      <c r="J236" s="250">
        <v>0</v>
      </c>
      <c r="K236" s="251">
        <f>E236*J236</f>
        <v>0</v>
      </c>
      <c r="O236" s="243">
        <v>2</v>
      </c>
      <c r="AA236" s="216">
        <v>1</v>
      </c>
      <c r="AB236" s="216">
        <v>7</v>
      </c>
      <c r="AC236" s="216">
        <v>7</v>
      </c>
      <c r="AZ236" s="216">
        <v>2</v>
      </c>
      <c r="BA236" s="216">
        <f>IF(AZ236=1,G236,0)</f>
        <v>0</v>
      </c>
      <c r="BB236" s="216">
        <f>IF(AZ236=2,G236,0)</f>
        <v>0</v>
      </c>
      <c r="BC236" s="216">
        <f>IF(AZ236=3,G236,0)</f>
        <v>0</v>
      </c>
      <c r="BD236" s="216">
        <f>IF(AZ236=4,G236,0)</f>
        <v>0</v>
      </c>
      <c r="BE236" s="216">
        <f>IF(AZ236=5,G236,0)</f>
        <v>0</v>
      </c>
      <c r="CA236" s="243">
        <v>1</v>
      </c>
      <c r="CB236" s="243">
        <v>7</v>
      </c>
    </row>
    <row r="237" spans="1:80" x14ac:dyDescent="0.2">
      <c r="A237" s="244">
        <v>66</v>
      </c>
      <c r="B237" s="245" t="s">
        <v>332</v>
      </c>
      <c r="C237" s="246" t="s">
        <v>2701</v>
      </c>
      <c r="D237" s="247" t="s">
        <v>154</v>
      </c>
      <c r="E237" s="248">
        <v>1</v>
      </c>
      <c r="F237" s="248">
        <v>0</v>
      </c>
      <c r="G237" s="249">
        <f>E237*F237</f>
        <v>0</v>
      </c>
      <c r="H237" s="250">
        <v>2.9499999999999999E-3</v>
      </c>
      <c r="I237" s="251">
        <f>E237*H237</f>
        <v>2.9499999999999999E-3</v>
      </c>
      <c r="J237" s="250">
        <v>0</v>
      </c>
      <c r="K237" s="251">
        <f>E237*J237</f>
        <v>0</v>
      </c>
      <c r="O237" s="243">
        <v>2</v>
      </c>
      <c r="AA237" s="216">
        <v>1</v>
      </c>
      <c r="AB237" s="216">
        <v>7</v>
      </c>
      <c r="AC237" s="216">
        <v>7</v>
      </c>
      <c r="AZ237" s="216">
        <v>2</v>
      </c>
      <c r="BA237" s="216">
        <f>IF(AZ237=1,G237,0)</f>
        <v>0</v>
      </c>
      <c r="BB237" s="216">
        <f>IF(AZ237=2,G237,0)</f>
        <v>0</v>
      </c>
      <c r="BC237" s="216">
        <f>IF(AZ237=3,G237,0)</f>
        <v>0</v>
      </c>
      <c r="BD237" s="216">
        <f>IF(AZ237=4,G237,0)</f>
        <v>0</v>
      </c>
      <c r="BE237" s="216">
        <f>IF(AZ237=5,G237,0)</f>
        <v>0</v>
      </c>
      <c r="CA237" s="243">
        <v>1</v>
      </c>
      <c r="CB237" s="243">
        <v>7</v>
      </c>
    </row>
    <row r="238" spans="1:80" x14ac:dyDescent="0.2">
      <c r="A238" s="244">
        <v>67</v>
      </c>
      <c r="B238" s="245" t="s">
        <v>333</v>
      </c>
      <c r="C238" s="246" t="s">
        <v>2700</v>
      </c>
      <c r="D238" s="247" t="s">
        <v>154</v>
      </c>
      <c r="E238" s="248">
        <v>1</v>
      </c>
      <c r="F238" s="248">
        <v>0</v>
      </c>
      <c r="G238" s="249">
        <f>E238*F238</f>
        <v>0</v>
      </c>
      <c r="H238" s="250">
        <v>2.9499999999999999E-3</v>
      </c>
      <c r="I238" s="251">
        <f>E238*H238</f>
        <v>2.9499999999999999E-3</v>
      </c>
      <c r="J238" s="250">
        <v>0</v>
      </c>
      <c r="K238" s="251">
        <f>E238*J238</f>
        <v>0</v>
      </c>
      <c r="O238" s="243">
        <v>2</v>
      </c>
      <c r="AA238" s="216">
        <v>1</v>
      </c>
      <c r="AB238" s="216">
        <v>7</v>
      </c>
      <c r="AC238" s="216">
        <v>7</v>
      </c>
      <c r="AZ238" s="216">
        <v>2</v>
      </c>
      <c r="BA238" s="216">
        <f>IF(AZ238=1,G238,0)</f>
        <v>0</v>
      </c>
      <c r="BB238" s="216">
        <f>IF(AZ238=2,G238,0)</f>
        <v>0</v>
      </c>
      <c r="BC238" s="216">
        <f>IF(AZ238=3,G238,0)</f>
        <v>0</v>
      </c>
      <c r="BD238" s="216">
        <f>IF(AZ238=4,G238,0)</f>
        <v>0</v>
      </c>
      <c r="BE238" s="216">
        <f>IF(AZ238=5,G238,0)</f>
        <v>0</v>
      </c>
      <c r="CA238" s="243">
        <v>1</v>
      </c>
      <c r="CB238" s="243">
        <v>7</v>
      </c>
    </row>
    <row r="239" spans="1:80" ht="22.5" x14ac:dyDescent="0.2">
      <c r="A239" s="244">
        <v>68</v>
      </c>
      <c r="B239" s="245" t="s">
        <v>334</v>
      </c>
      <c r="C239" s="246" t="s">
        <v>2699</v>
      </c>
      <c r="D239" s="247" t="s">
        <v>164</v>
      </c>
      <c r="E239" s="248">
        <v>5.6520000000000001</v>
      </c>
      <c r="F239" s="248">
        <v>0</v>
      </c>
      <c r="G239" s="249">
        <f>E239*F239</f>
        <v>0</v>
      </c>
      <c r="H239" s="250">
        <v>2.9499999999999999E-3</v>
      </c>
      <c r="I239" s="251">
        <f>E239*H239</f>
        <v>1.6673400000000001E-2</v>
      </c>
      <c r="J239" s="250">
        <v>0</v>
      </c>
      <c r="K239" s="251">
        <f>E239*J239</f>
        <v>0</v>
      </c>
      <c r="O239" s="243">
        <v>2</v>
      </c>
      <c r="AA239" s="216">
        <v>1</v>
      </c>
      <c r="AB239" s="216">
        <v>7</v>
      </c>
      <c r="AC239" s="216">
        <v>7</v>
      </c>
      <c r="AZ239" s="216">
        <v>2</v>
      </c>
      <c r="BA239" s="216">
        <f>IF(AZ239=1,G239,0)</f>
        <v>0</v>
      </c>
      <c r="BB239" s="216">
        <f>IF(AZ239=2,G239,0)</f>
        <v>0</v>
      </c>
      <c r="BC239" s="216">
        <f>IF(AZ239=3,G239,0)</f>
        <v>0</v>
      </c>
      <c r="BD239" s="216">
        <f>IF(AZ239=4,G239,0)</f>
        <v>0</v>
      </c>
      <c r="BE239" s="216">
        <f>IF(AZ239=5,G239,0)</f>
        <v>0</v>
      </c>
      <c r="CA239" s="243">
        <v>1</v>
      </c>
      <c r="CB239" s="243">
        <v>7</v>
      </c>
    </row>
    <row r="240" spans="1:80" x14ac:dyDescent="0.2">
      <c r="A240" s="244">
        <v>69</v>
      </c>
      <c r="B240" s="253"/>
      <c r="C240" s="420"/>
      <c r="D240" s="430"/>
      <c r="E240" s="430"/>
      <c r="F240" s="430"/>
      <c r="G240" s="431"/>
      <c r="I240" s="254"/>
      <c r="K240" s="254"/>
      <c r="L240" s="310"/>
      <c r="O240" s="243">
        <v>3</v>
      </c>
    </row>
    <row r="241" spans="1:80" x14ac:dyDescent="0.2">
      <c r="A241" s="244">
        <v>70</v>
      </c>
      <c r="B241" s="256"/>
      <c r="C241" s="428" t="s">
        <v>335</v>
      </c>
      <c r="D241" s="429"/>
      <c r="E241" s="307">
        <v>5.6520000000000001</v>
      </c>
      <c r="F241" s="308"/>
      <c r="G241" s="309"/>
      <c r="H241" s="257"/>
      <c r="I241" s="254"/>
      <c r="J241" s="258"/>
      <c r="K241" s="254"/>
      <c r="M241" s="310" t="s">
        <v>335</v>
      </c>
      <c r="O241" s="243"/>
    </row>
    <row r="242" spans="1:80" ht="22.5" x14ac:dyDescent="0.2">
      <c r="A242" s="244">
        <v>71</v>
      </c>
      <c r="B242" s="245" t="s">
        <v>336</v>
      </c>
      <c r="C242" s="246" t="s">
        <v>2698</v>
      </c>
      <c r="D242" s="247" t="s">
        <v>164</v>
      </c>
      <c r="E242" s="248">
        <v>3.14</v>
      </c>
      <c r="F242" s="248">
        <v>0</v>
      </c>
      <c r="G242" s="249">
        <f>E242*F242</f>
        <v>0</v>
      </c>
      <c r="H242" s="250">
        <v>2.9499999999999999E-3</v>
      </c>
      <c r="I242" s="251">
        <f>E242*H242</f>
        <v>9.2630000000000004E-3</v>
      </c>
      <c r="J242" s="250">
        <v>0</v>
      </c>
      <c r="K242" s="251">
        <f>E242*J242</f>
        <v>0</v>
      </c>
      <c r="O242" s="243">
        <v>2</v>
      </c>
      <c r="AA242" s="216">
        <v>1</v>
      </c>
      <c r="AB242" s="216">
        <v>7</v>
      </c>
      <c r="AC242" s="216">
        <v>7</v>
      </c>
      <c r="AZ242" s="216">
        <v>2</v>
      </c>
      <c r="BA242" s="216">
        <f>IF(AZ242=1,G242,0)</f>
        <v>0</v>
      </c>
      <c r="BB242" s="216">
        <f>IF(AZ242=2,G242,0)</f>
        <v>0</v>
      </c>
      <c r="BC242" s="216">
        <f>IF(AZ242=3,G242,0)</f>
        <v>0</v>
      </c>
      <c r="BD242" s="216">
        <f>IF(AZ242=4,G242,0)</f>
        <v>0</v>
      </c>
      <c r="BE242" s="216">
        <f>IF(AZ242=5,G242,0)</f>
        <v>0</v>
      </c>
      <c r="CA242" s="243">
        <v>1</v>
      </c>
      <c r="CB242" s="243">
        <v>7</v>
      </c>
    </row>
    <row r="243" spans="1:80" x14ac:dyDescent="0.2">
      <c r="A243" s="244">
        <v>72</v>
      </c>
      <c r="B243" s="256"/>
      <c r="C243" s="428" t="s">
        <v>337</v>
      </c>
      <c r="D243" s="429"/>
      <c r="E243" s="307">
        <v>3.14</v>
      </c>
      <c r="F243" s="308"/>
      <c r="G243" s="309"/>
      <c r="H243" s="257"/>
      <c r="I243" s="254"/>
      <c r="J243" s="258"/>
      <c r="K243" s="254"/>
      <c r="M243" s="310" t="s">
        <v>337</v>
      </c>
      <c r="O243" s="243"/>
    </row>
    <row r="244" spans="1:80" ht="22.5" x14ac:dyDescent="0.2">
      <c r="A244" s="244">
        <v>73</v>
      </c>
      <c r="B244" s="245" t="s">
        <v>338</v>
      </c>
      <c r="C244" s="246" t="s">
        <v>2697</v>
      </c>
      <c r="D244" s="247" t="s">
        <v>164</v>
      </c>
      <c r="E244" s="248">
        <v>18.3</v>
      </c>
      <c r="F244" s="248">
        <v>0</v>
      </c>
      <c r="G244" s="249">
        <f t="shared" ref="G244:G249" si="15">E244*F244</f>
        <v>0</v>
      </c>
      <c r="H244" s="250">
        <v>2.9499999999999999E-3</v>
      </c>
      <c r="I244" s="251">
        <f t="shared" ref="I244:I249" si="16">E244*H244</f>
        <v>5.3984999999999998E-2</v>
      </c>
      <c r="J244" s="250">
        <v>0</v>
      </c>
      <c r="K244" s="251">
        <f t="shared" ref="K244:K249" si="17">E244*J244</f>
        <v>0</v>
      </c>
      <c r="O244" s="243">
        <v>2</v>
      </c>
      <c r="AA244" s="216">
        <v>1</v>
      </c>
      <c r="AB244" s="216">
        <v>7</v>
      </c>
      <c r="AC244" s="216">
        <v>7</v>
      </c>
      <c r="AZ244" s="216">
        <v>2</v>
      </c>
      <c r="BA244" s="216">
        <f t="shared" ref="BA244:BA249" si="18">IF(AZ244=1,G244,0)</f>
        <v>0</v>
      </c>
      <c r="BB244" s="216">
        <f t="shared" ref="BB244:BB249" si="19">IF(AZ244=2,G244,0)</f>
        <v>0</v>
      </c>
      <c r="BC244" s="216">
        <f t="shared" ref="BC244:BC249" si="20">IF(AZ244=3,G244,0)</f>
        <v>0</v>
      </c>
      <c r="BD244" s="216">
        <f t="shared" ref="BD244:BD249" si="21">IF(AZ244=4,G244,0)</f>
        <v>0</v>
      </c>
      <c r="BE244" s="216">
        <f t="shared" ref="BE244:BE249" si="22">IF(AZ244=5,G244,0)</f>
        <v>0</v>
      </c>
      <c r="CA244" s="243">
        <v>1</v>
      </c>
      <c r="CB244" s="243">
        <v>7</v>
      </c>
    </row>
    <row r="245" spans="1:80" ht="22.5" x14ac:dyDescent="0.2">
      <c r="A245" s="244">
        <v>74</v>
      </c>
      <c r="B245" s="245" t="s">
        <v>339</v>
      </c>
      <c r="C245" s="246" t="s">
        <v>2696</v>
      </c>
      <c r="D245" s="247" t="s">
        <v>154</v>
      </c>
      <c r="E245" s="248">
        <v>1</v>
      </c>
      <c r="F245" s="248">
        <v>0</v>
      </c>
      <c r="G245" s="249">
        <f t="shared" si="15"/>
        <v>0</v>
      </c>
      <c r="H245" s="250">
        <v>2.9499999999999999E-3</v>
      </c>
      <c r="I245" s="251">
        <f t="shared" si="16"/>
        <v>2.9499999999999999E-3</v>
      </c>
      <c r="J245" s="250">
        <v>0</v>
      </c>
      <c r="K245" s="251">
        <f t="shared" si="17"/>
        <v>0</v>
      </c>
      <c r="O245" s="243">
        <v>2</v>
      </c>
      <c r="AA245" s="216">
        <v>1</v>
      </c>
      <c r="AB245" s="216">
        <v>7</v>
      </c>
      <c r="AC245" s="216">
        <v>7</v>
      </c>
      <c r="AZ245" s="216">
        <v>2</v>
      </c>
      <c r="BA245" s="216">
        <f t="shared" si="18"/>
        <v>0</v>
      </c>
      <c r="BB245" s="216">
        <f t="shared" si="19"/>
        <v>0</v>
      </c>
      <c r="BC245" s="216">
        <f t="shared" si="20"/>
        <v>0</v>
      </c>
      <c r="BD245" s="216">
        <f t="shared" si="21"/>
        <v>0</v>
      </c>
      <c r="BE245" s="216">
        <f t="shared" si="22"/>
        <v>0</v>
      </c>
      <c r="CA245" s="243">
        <v>1</v>
      </c>
      <c r="CB245" s="243">
        <v>7</v>
      </c>
    </row>
    <row r="246" spans="1:80" ht="22.5" x14ac:dyDescent="0.2">
      <c r="A246" s="244">
        <v>75</v>
      </c>
      <c r="B246" s="245" t="s">
        <v>340</v>
      </c>
      <c r="C246" s="246" t="s">
        <v>2693</v>
      </c>
      <c r="D246" s="247" t="s">
        <v>154</v>
      </c>
      <c r="E246" s="248">
        <v>3</v>
      </c>
      <c r="F246" s="248">
        <v>0</v>
      </c>
      <c r="G246" s="249">
        <f t="shared" si="15"/>
        <v>0</v>
      </c>
      <c r="H246" s="250">
        <v>2.9499999999999999E-3</v>
      </c>
      <c r="I246" s="251">
        <f t="shared" si="16"/>
        <v>8.8500000000000002E-3</v>
      </c>
      <c r="J246" s="250">
        <v>0</v>
      </c>
      <c r="K246" s="251">
        <f t="shared" si="17"/>
        <v>0</v>
      </c>
      <c r="O246" s="243">
        <v>2</v>
      </c>
      <c r="AA246" s="216">
        <v>1</v>
      </c>
      <c r="AB246" s="216">
        <v>7</v>
      </c>
      <c r="AC246" s="216">
        <v>7</v>
      </c>
      <c r="AZ246" s="216">
        <v>2</v>
      </c>
      <c r="BA246" s="216">
        <f t="shared" si="18"/>
        <v>0</v>
      </c>
      <c r="BB246" s="216">
        <f t="shared" si="19"/>
        <v>0</v>
      </c>
      <c r="BC246" s="216">
        <f t="shared" si="20"/>
        <v>0</v>
      </c>
      <c r="BD246" s="216">
        <f t="shared" si="21"/>
        <v>0</v>
      </c>
      <c r="BE246" s="216">
        <f t="shared" si="22"/>
        <v>0</v>
      </c>
      <c r="CA246" s="243">
        <v>1</v>
      </c>
      <c r="CB246" s="243">
        <v>7</v>
      </c>
    </row>
    <row r="247" spans="1:80" ht="22.5" x14ac:dyDescent="0.2">
      <c r="A247" s="244">
        <v>76</v>
      </c>
      <c r="B247" s="245" t="s">
        <v>341</v>
      </c>
      <c r="C247" s="246" t="s">
        <v>2694</v>
      </c>
      <c r="D247" s="247" t="s">
        <v>154</v>
      </c>
      <c r="E247" s="248">
        <v>3</v>
      </c>
      <c r="F247" s="248">
        <v>0</v>
      </c>
      <c r="G247" s="249">
        <f t="shared" si="15"/>
        <v>0</v>
      </c>
      <c r="H247" s="250">
        <v>2.9499999999999999E-3</v>
      </c>
      <c r="I247" s="251">
        <f t="shared" si="16"/>
        <v>8.8500000000000002E-3</v>
      </c>
      <c r="J247" s="250">
        <v>0</v>
      </c>
      <c r="K247" s="251">
        <f t="shared" si="17"/>
        <v>0</v>
      </c>
      <c r="O247" s="243">
        <v>2</v>
      </c>
      <c r="AA247" s="216">
        <v>1</v>
      </c>
      <c r="AB247" s="216">
        <v>7</v>
      </c>
      <c r="AC247" s="216">
        <v>7</v>
      </c>
      <c r="AZ247" s="216">
        <v>2</v>
      </c>
      <c r="BA247" s="216">
        <f t="shared" si="18"/>
        <v>0</v>
      </c>
      <c r="BB247" s="216">
        <f t="shared" si="19"/>
        <v>0</v>
      </c>
      <c r="BC247" s="216">
        <f t="shared" si="20"/>
        <v>0</v>
      </c>
      <c r="BD247" s="216">
        <f t="shared" si="21"/>
        <v>0</v>
      </c>
      <c r="BE247" s="216">
        <f t="shared" si="22"/>
        <v>0</v>
      </c>
      <c r="CA247" s="243">
        <v>1</v>
      </c>
      <c r="CB247" s="243">
        <v>7</v>
      </c>
    </row>
    <row r="248" spans="1:80" x14ac:dyDescent="0.2">
      <c r="A248" s="244">
        <v>77</v>
      </c>
      <c r="B248" s="245" t="s">
        <v>342</v>
      </c>
      <c r="C248" s="246" t="s">
        <v>2695</v>
      </c>
      <c r="D248" s="247" t="s">
        <v>154</v>
      </c>
      <c r="E248" s="248">
        <v>9</v>
      </c>
      <c r="F248" s="248">
        <v>0</v>
      </c>
      <c r="G248" s="249">
        <f t="shared" si="15"/>
        <v>0</v>
      </c>
      <c r="H248" s="250">
        <v>2.9499999999999999E-3</v>
      </c>
      <c r="I248" s="251">
        <f t="shared" si="16"/>
        <v>2.6550000000000001E-2</v>
      </c>
      <c r="J248" s="250">
        <v>0</v>
      </c>
      <c r="K248" s="251">
        <f t="shared" si="17"/>
        <v>0</v>
      </c>
      <c r="O248" s="243">
        <v>2</v>
      </c>
      <c r="AA248" s="216">
        <v>1</v>
      </c>
      <c r="AB248" s="216">
        <v>7</v>
      </c>
      <c r="AC248" s="216">
        <v>7</v>
      </c>
      <c r="AZ248" s="216">
        <v>2</v>
      </c>
      <c r="BA248" s="216">
        <f t="shared" si="18"/>
        <v>0</v>
      </c>
      <c r="BB248" s="216">
        <f t="shared" si="19"/>
        <v>0</v>
      </c>
      <c r="BC248" s="216">
        <f t="shared" si="20"/>
        <v>0</v>
      </c>
      <c r="BD248" s="216">
        <f t="shared" si="21"/>
        <v>0</v>
      </c>
      <c r="BE248" s="216">
        <f t="shared" si="22"/>
        <v>0</v>
      </c>
      <c r="CA248" s="243">
        <v>1</v>
      </c>
      <c r="CB248" s="243">
        <v>7</v>
      </c>
    </row>
    <row r="249" spans="1:80" x14ac:dyDescent="0.2">
      <c r="A249" s="244">
        <v>78</v>
      </c>
      <c r="B249" s="245" t="s">
        <v>343</v>
      </c>
      <c r="C249" s="246" t="s">
        <v>2707</v>
      </c>
      <c r="D249" s="247" t="s">
        <v>164</v>
      </c>
      <c r="E249" s="248">
        <v>200</v>
      </c>
      <c r="F249" s="248">
        <v>0</v>
      </c>
      <c r="G249" s="249">
        <f t="shared" si="15"/>
        <v>0</v>
      </c>
      <c r="H249" s="250">
        <v>2.1199999999999999E-3</v>
      </c>
      <c r="I249" s="251">
        <f t="shared" si="16"/>
        <v>0.42399999999999999</v>
      </c>
      <c r="J249" s="250">
        <v>0</v>
      </c>
      <c r="K249" s="251">
        <f t="shared" si="17"/>
        <v>0</v>
      </c>
      <c r="O249" s="243">
        <v>2</v>
      </c>
      <c r="AA249" s="216">
        <v>1</v>
      </c>
      <c r="AB249" s="216">
        <v>7</v>
      </c>
      <c r="AC249" s="216">
        <v>7</v>
      </c>
      <c r="AZ249" s="216">
        <v>2</v>
      </c>
      <c r="BA249" s="216">
        <f t="shared" si="18"/>
        <v>0</v>
      </c>
      <c r="BB249" s="216">
        <f t="shared" si="19"/>
        <v>0</v>
      </c>
      <c r="BC249" s="216">
        <f t="shared" si="20"/>
        <v>0</v>
      </c>
      <c r="BD249" s="216">
        <f t="shared" si="21"/>
        <v>0</v>
      </c>
      <c r="BE249" s="216">
        <f t="shared" si="22"/>
        <v>0</v>
      </c>
      <c r="CA249" s="243">
        <v>1</v>
      </c>
      <c r="CB249" s="243">
        <v>7</v>
      </c>
    </row>
    <row r="250" spans="1:80" x14ac:dyDescent="0.2">
      <c r="A250" s="259"/>
      <c r="B250" s="260" t="s">
        <v>94</v>
      </c>
      <c r="C250" s="261" t="s">
        <v>324</v>
      </c>
      <c r="D250" s="262"/>
      <c r="E250" s="263"/>
      <c r="F250" s="264"/>
      <c r="G250" s="265">
        <f>SUM(G229:G249)</f>
        <v>0</v>
      </c>
      <c r="H250" s="266"/>
      <c r="I250" s="267">
        <f>SUM(I229:I249)</f>
        <v>1.3948213999999999</v>
      </c>
      <c r="J250" s="266"/>
      <c r="K250" s="267">
        <f>SUM(K229:K249)</f>
        <v>0</v>
      </c>
      <c r="O250" s="243">
        <v>4</v>
      </c>
      <c r="BA250" s="268">
        <f>SUM(BA229:BA249)</f>
        <v>0</v>
      </c>
      <c r="BB250" s="268">
        <f>SUM(BB229:BB249)</f>
        <v>0</v>
      </c>
      <c r="BC250" s="268">
        <f>SUM(BC229:BC249)</f>
        <v>0</v>
      </c>
      <c r="BD250" s="268">
        <f>SUM(BD229:BD249)</f>
        <v>0</v>
      </c>
      <c r="BE250" s="268">
        <f>SUM(BE229:BE249)</f>
        <v>0</v>
      </c>
    </row>
    <row r="251" spans="1:80" x14ac:dyDescent="0.2">
      <c r="A251" s="233" t="s">
        <v>90</v>
      </c>
      <c r="B251" s="234" t="s">
        <v>344</v>
      </c>
      <c r="C251" s="235" t="s">
        <v>2692</v>
      </c>
      <c r="D251" s="236"/>
      <c r="E251" s="237"/>
      <c r="F251" s="237"/>
      <c r="G251" s="238"/>
      <c r="H251" s="239"/>
      <c r="I251" s="240"/>
      <c r="J251" s="241"/>
      <c r="K251" s="242"/>
      <c r="O251" s="243">
        <v>1</v>
      </c>
    </row>
    <row r="252" spans="1:80" ht="22.5" x14ac:dyDescent="0.2">
      <c r="A252" s="244">
        <v>79</v>
      </c>
      <c r="B252" s="245" t="s">
        <v>346</v>
      </c>
      <c r="C252" s="246" t="s">
        <v>347</v>
      </c>
      <c r="D252" s="247" t="s">
        <v>250</v>
      </c>
      <c r="E252" s="248">
        <v>1</v>
      </c>
      <c r="F252" s="248">
        <v>0</v>
      </c>
      <c r="G252" s="249">
        <f t="shared" ref="G252:G261" si="23">E252*F252</f>
        <v>0</v>
      </c>
      <c r="H252" s="250">
        <v>0</v>
      </c>
      <c r="I252" s="251">
        <f t="shared" ref="I252:I261" si="24">E252*H252</f>
        <v>0</v>
      </c>
      <c r="J252" s="250">
        <v>0</v>
      </c>
      <c r="K252" s="251">
        <f t="shared" ref="K252:K261" si="25">E252*J252</f>
        <v>0</v>
      </c>
      <c r="O252" s="243">
        <v>2</v>
      </c>
      <c r="AA252" s="216">
        <v>1</v>
      </c>
      <c r="AB252" s="216">
        <v>7</v>
      </c>
      <c r="AC252" s="216">
        <v>7</v>
      </c>
      <c r="AZ252" s="216">
        <v>2</v>
      </c>
      <c r="BA252" s="216">
        <f t="shared" ref="BA252:BA261" si="26">IF(AZ252=1,G252,0)</f>
        <v>0</v>
      </c>
      <c r="BB252" s="216">
        <f t="shared" ref="BB252:BB261" si="27">IF(AZ252=2,G252,0)</f>
        <v>0</v>
      </c>
      <c r="BC252" s="216">
        <f t="shared" ref="BC252:BC261" si="28">IF(AZ252=3,G252,0)</f>
        <v>0</v>
      </c>
      <c r="BD252" s="216">
        <f t="shared" ref="BD252:BD261" si="29">IF(AZ252=4,G252,0)</f>
        <v>0</v>
      </c>
      <c r="BE252" s="216">
        <f t="shared" ref="BE252:BE261" si="30">IF(AZ252=5,G252,0)</f>
        <v>0</v>
      </c>
      <c r="CA252" s="243">
        <v>1</v>
      </c>
      <c r="CB252" s="243">
        <v>7</v>
      </c>
    </row>
    <row r="253" spans="1:80" x14ac:dyDescent="0.2">
      <c r="A253" s="244">
        <v>80</v>
      </c>
      <c r="B253" s="245" t="s">
        <v>348</v>
      </c>
      <c r="C253" s="246" t="s">
        <v>349</v>
      </c>
      <c r="D253" s="247" t="s">
        <v>250</v>
      </c>
      <c r="E253" s="248">
        <v>1</v>
      </c>
      <c r="F253" s="248">
        <v>0</v>
      </c>
      <c r="G253" s="249">
        <f t="shared" si="23"/>
        <v>0</v>
      </c>
      <c r="H253" s="250">
        <v>0</v>
      </c>
      <c r="I253" s="251">
        <f t="shared" si="24"/>
        <v>0</v>
      </c>
      <c r="J253" s="250">
        <v>0</v>
      </c>
      <c r="K253" s="251">
        <f t="shared" si="25"/>
        <v>0</v>
      </c>
      <c r="O253" s="243">
        <v>2</v>
      </c>
      <c r="AA253" s="216">
        <v>1</v>
      </c>
      <c r="AB253" s="216">
        <v>7</v>
      </c>
      <c r="AC253" s="216">
        <v>7</v>
      </c>
      <c r="AZ253" s="216">
        <v>2</v>
      </c>
      <c r="BA253" s="216">
        <f t="shared" si="26"/>
        <v>0</v>
      </c>
      <c r="BB253" s="216">
        <f t="shared" si="27"/>
        <v>0</v>
      </c>
      <c r="BC253" s="216">
        <f t="shared" si="28"/>
        <v>0</v>
      </c>
      <c r="BD253" s="216">
        <f t="shared" si="29"/>
        <v>0</v>
      </c>
      <c r="BE253" s="216">
        <f t="shared" si="30"/>
        <v>0</v>
      </c>
      <c r="CA253" s="243">
        <v>1</v>
      </c>
      <c r="CB253" s="243">
        <v>7</v>
      </c>
    </row>
    <row r="254" spans="1:80" x14ac:dyDescent="0.2">
      <c r="A254" s="244">
        <v>81</v>
      </c>
      <c r="B254" s="245" t="s">
        <v>350</v>
      </c>
      <c r="C254" s="246" t="s">
        <v>351</v>
      </c>
      <c r="D254" s="247" t="s">
        <v>250</v>
      </c>
      <c r="E254" s="248">
        <v>1</v>
      </c>
      <c r="F254" s="248">
        <v>0</v>
      </c>
      <c r="G254" s="249">
        <f t="shared" si="23"/>
        <v>0</v>
      </c>
      <c r="H254" s="250">
        <v>0</v>
      </c>
      <c r="I254" s="251">
        <f t="shared" si="24"/>
        <v>0</v>
      </c>
      <c r="J254" s="250">
        <v>0</v>
      </c>
      <c r="K254" s="251">
        <f t="shared" si="25"/>
        <v>0</v>
      </c>
      <c r="O254" s="243">
        <v>2</v>
      </c>
      <c r="AA254" s="216">
        <v>1</v>
      </c>
      <c r="AB254" s="216">
        <v>7</v>
      </c>
      <c r="AC254" s="216">
        <v>7</v>
      </c>
      <c r="AZ254" s="216">
        <v>2</v>
      </c>
      <c r="BA254" s="216">
        <f t="shared" si="26"/>
        <v>0</v>
      </c>
      <c r="BB254" s="216">
        <f t="shared" si="27"/>
        <v>0</v>
      </c>
      <c r="BC254" s="216">
        <f t="shared" si="28"/>
        <v>0</v>
      </c>
      <c r="BD254" s="216">
        <f t="shared" si="29"/>
        <v>0</v>
      </c>
      <c r="BE254" s="216">
        <f t="shared" si="30"/>
        <v>0</v>
      </c>
      <c r="CA254" s="243">
        <v>1</v>
      </c>
      <c r="CB254" s="243">
        <v>7</v>
      </c>
    </row>
    <row r="255" spans="1:80" x14ac:dyDescent="0.2">
      <c r="A255" s="244">
        <v>82</v>
      </c>
      <c r="B255" s="245" t="s">
        <v>352</v>
      </c>
      <c r="C255" s="246" t="s">
        <v>353</v>
      </c>
      <c r="D255" s="247" t="s">
        <v>250</v>
      </c>
      <c r="E255" s="248">
        <v>1</v>
      </c>
      <c r="F255" s="248">
        <v>0</v>
      </c>
      <c r="G255" s="249">
        <f t="shared" si="23"/>
        <v>0</v>
      </c>
      <c r="H255" s="250">
        <v>0</v>
      </c>
      <c r="I255" s="251">
        <f t="shared" si="24"/>
        <v>0</v>
      </c>
      <c r="J255" s="250">
        <v>0</v>
      </c>
      <c r="K255" s="251">
        <f t="shared" si="25"/>
        <v>0</v>
      </c>
      <c r="O255" s="243">
        <v>2</v>
      </c>
      <c r="AA255" s="216">
        <v>1</v>
      </c>
      <c r="AB255" s="216">
        <v>7</v>
      </c>
      <c r="AC255" s="216">
        <v>7</v>
      </c>
      <c r="AZ255" s="216">
        <v>2</v>
      </c>
      <c r="BA255" s="216">
        <f t="shared" si="26"/>
        <v>0</v>
      </c>
      <c r="BB255" s="216">
        <f t="shared" si="27"/>
        <v>0</v>
      </c>
      <c r="BC255" s="216">
        <f t="shared" si="28"/>
        <v>0</v>
      </c>
      <c r="BD255" s="216">
        <f t="shared" si="29"/>
        <v>0</v>
      </c>
      <c r="BE255" s="216">
        <f t="shared" si="30"/>
        <v>0</v>
      </c>
      <c r="CA255" s="243">
        <v>1</v>
      </c>
      <c r="CB255" s="243">
        <v>7</v>
      </c>
    </row>
    <row r="256" spans="1:80" x14ac:dyDescent="0.2">
      <c r="A256" s="244">
        <v>83</v>
      </c>
      <c r="B256" s="245" t="s">
        <v>354</v>
      </c>
      <c r="C256" s="246" t="s">
        <v>355</v>
      </c>
      <c r="D256" s="247" t="s">
        <v>250</v>
      </c>
      <c r="E256" s="248">
        <v>1</v>
      </c>
      <c r="F256" s="248">
        <v>0</v>
      </c>
      <c r="G256" s="249">
        <f t="shared" si="23"/>
        <v>0</v>
      </c>
      <c r="H256" s="250">
        <v>0</v>
      </c>
      <c r="I256" s="251">
        <f t="shared" si="24"/>
        <v>0</v>
      </c>
      <c r="J256" s="250">
        <v>0</v>
      </c>
      <c r="K256" s="251">
        <f t="shared" si="25"/>
        <v>0</v>
      </c>
      <c r="O256" s="243">
        <v>2</v>
      </c>
      <c r="AA256" s="216">
        <v>1</v>
      </c>
      <c r="AB256" s="216">
        <v>7</v>
      </c>
      <c r="AC256" s="216">
        <v>7</v>
      </c>
      <c r="AZ256" s="216">
        <v>2</v>
      </c>
      <c r="BA256" s="216">
        <f t="shared" si="26"/>
        <v>0</v>
      </c>
      <c r="BB256" s="216">
        <f t="shared" si="27"/>
        <v>0</v>
      </c>
      <c r="BC256" s="216">
        <f t="shared" si="28"/>
        <v>0</v>
      </c>
      <c r="BD256" s="216">
        <f t="shared" si="29"/>
        <v>0</v>
      </c>
      <c r="BE256" s="216">
        <f t="shared" si="30"/>
        <v>0</v>
      </c>
      <c r="CA256" s="243">
        <v>1</v>
      </c>
      <c r="CB256" s="243">
        <v>7</v>
      </c>
    </row>
    <row r="257" spans="1:80" x14ac:dyDescent="0.2">
      <c r="A257" s="244">
        <v>84</v>
      </c>
      <c r="B257" s="245" t="s">
        <v>356</v>
      </c>
      <c r="C257" s="246" t="s">
        <v>357</v>
      </c>
      <c r="D257" s="247" t="s">
        <v>250</v>
      </c>
      <c r="E257" s="248">
        <v>1</v>
      </c>
      <c r="F257" s="248">
        <v>0</v>
      </c>
      <c r="G257" s="249">
        <f t="shared" si="23"/>
        <v>0</v>
      </c>
      <c r="H257" s="250">
        <v>0</v>
      </c>
      <c r="I257" s="251">
        <f t="shared" si="24"/>
        <v>0</v>
      </c>
      <c r="J257" s="250">
        <v>0</v>
      </c>
      <c r="K257" s="251">
        <f t="shared" si="25"/>
        <v>0</v>
      </c>
      <c r="O257" s="243">
        <v>2</v>
      </c>
      <c r="AA257" s="216">
        <v>1</v>
      </c>
      <c r="AB257" s="216">
        <v>7</v>
      </c>
      <c r="AC257" s="216">
        <v>7</v>
      </c>
      <c r="AZ257" s="216">
        <v>2</v>
      </c>
      <c r="BA257" s="216">
        <f t="shared" si="26"/>
        <v>0</v>
      </c>
      <c r="BB257" s="216">
        <f t="shared" si="27"/>
        <v>0</v>
      </c>
      <c r="BC257" s="216">
        <f t="shared" si="28"/>
        <v>0</v>
      </c>
      <c r="BD257" s="216">
        <f t="shared" si="29"/>
        <v>0</v>
      </c>
      <c r="BE257" s="216">
        <f t="shared" si="30"/>
        <v>0</v>
      </c>
      <c r="CA257" s="243">
        <v>1</v>
      </c>
      <c r="CB257" s="243">
        <v>7</v>
      </c>
    </row>
    <row r="258" spans="1:80" ht="22.5" x14ac:dyDescent="0.2">
      <c r="A258" s="244">
        <v>85</v>
      </c>
      <c r="B258" s="245" t="s">
        <v>358</v>
      </c>
      <c r="C258" s="246" t="s">
        <v>359</v>
      </c>
      <c r="D258" s="247" t="s">
        <v>250</v>
      </c>
      <c r="E258" s="248">
        <v>1</v>
      </c>
      <c r="F258" s="248">
        <v>0</v>
      </c>
      <c r="G258" s="249">
        <f t="shared" si="23"/>
        <v>0</v>
      </c>
      <c r="H258" s="250">
        <v>0</v>
      </c>
      <c r="I258" s="251">
        <f t="shared" si="24"/>
        <v>0</v>
      </c>
      <c r="J258" s="250">
        <v>0</v>
      </c>
      <c r="K258" s="251">
        <f t="shared" si="25"/>
        <v>0</v>
      </c>
      <c r="O258" s="243">
        <v>2</v>
      </c>
      <c r="AA258" s="216">
        <v>1</v>
      </c>
      <c r="AB258" s="216">
        <v>7</v>
      </c>
      <c r="AC258" s="216">
        <v>7</v>
      </c>
      <c r="AZ258" s="216">
        <v>2</v>
      </c>
      <c r="BA258" s="216">
        <f t="shared" si="26"/>
        <v>0</v>
      </c>
      <c r="BB258" s="216">
        <f t="shared" si="27"/>
        <v>0</v>
      </c>
      <c r="BC258" s="216">
        <f t="shared" si="28"/>
        <v>0</v>
      </c>
      <c r="BD258" s="216">
        <f t="shared" si="29"/>
        <v>0</v>
      </c>
      <c r="BE258" s="216">
        <f t="shared" si="30"/>
        <v>0</v>
      </c>
      <c r="CA258" s="243">
        <v>1</v>
      </c>
      <c r="CB258" s="243">
        <v>7</v>
      </c>
    </row>
    <row r="259" spans="1:80" ht="22.5" x14ac:dyDescent="0.2">
      <c r="A259" s="244">
        <v>86</v>
      </c>
      <c r="B259" s="245" t="s">
        <v>360</v>
      </c>
      <c r="C259" s="246" t="s">
        <v>361</v>
      </c>
      <c r="D259" s="247" t="s">
        <v>250</v>
      </c>
      <c r="E259" s="248">
        <v>1</v>
      </c>
      <c r="F259" s="248">
        <v>0</v>
      </c>
      <c r="G259" s="249">
        <f t="shared" si="23"/>
        <v>0</v>
      </c>
      <c r="H259" s="250">
        <v>0</v>
      </c>
      <c r="I259" s="251">
        <f t="shared" si="24"/>
        <v>0</v>
      </c>
      <c r="J259" s="250">
        <v>0</v>
      </c>
      <c r="K259" s="251">
        <f t="shared" si="25"/>
        <v>0</v>
      </c>
      <c r="O259" s="243">
        <v>2</v>
      </c>
      <c r="AA259" s="216">
        <v>1</v>
      </c>
      <c r="AB259" s="216">
        <v>7</v>
      </c>
      <c r="AC259" s="216">
        <v>7</v>
      </c>
      <c r="AZ259" s="216">
        <v>2</v>
      </c>
      <c r="BA259" s="216">
        <f t="shared" si="26"/>
        <v>0</v>
      </c>
      <c r="BB259" s="216">
        <f t="shared" si="27"/>
        <v>0</v>
      </c>
      <c r="BC259" s="216">
        <f t="shared" si="28"/>
        <v>0</v>
      </c>
      <c r="BD259" s="216">
        <f t="shared" si="29"/>
        <v>0</v>
      </c>
      <c r="BE259" s="216">
        <f t="shared" si="30"/>
        <v>0</v>
      </c>
      <c r="CA259" s="243">
        <v>1</v>
      </c>
      <c r="CB259" s="243">
        <v>7</v>
      </c>
    </row>
    <row r="260" spans="1:80" ht="22.5" x14ac:dyDescent="0.2">
      <c r="A260" s="244">
        <v>87</v>
      </c>
      <c r="B260" s="245" t="s">
        <v>362</v>
      </c>
      <c r="C260" s="246" t="s">
        <v>2636</v>
      </c>
      <c r="D260" s="247" t="s">
        <v>250</v>
      </c>
      <c r="E260" s="248">
        <v>2</v>
      </c>
      <c r="F260" s="248">
        <v>0</v>
      </c>
      <c r="G260" s="249">
        <f t="shared" si="23"/>
        <v>0</v>
      </c>
      <c r="H260" s="250">
        <v>0</v>
      </c>
      <c r="I260" s="251">
        <f t="shared" si="24"/>
        <v>0</v>
      </c>
      <c r="J260" s="250">
        <v>0</v>
      </c>
      <c r="K260" s="251">
        <f t="shared" si="25"/>
        <v>0</v>
      </c>
      <c r="O260" s="243">
        <v>2</v>
      </c>
      <c r="AA260" s="216">
        <v>1</v>
      </c>
      <c r="AB260" s="216">
        <v>7</v>
      </c>
      <c r="AC260" s="216">
        <v>7</v>
      </c>
      <c r="AZ260" s="216">
        <v>2</v>
      </c>
      <c r="BA260" s="216">
        <f t="shared" si="26"/>
        <v>0</v>
      </c>
      <c r="BB260" s="216">
        <f t="shared" si="27"/>
        <v>0</v>
      </c>
      <c r="BC260" s="216">
        <f t="shared" si="28"/>
        <v>0</v>
      </c>
      <c r="BD260" s="216">
        <f t="shared" si="29"/>
        <v>0</v>
      </c>
      <c r="BE260" s="216">
        <f t="shared" si="30"/>
        <v>0</v>
      </c>
      <c r="CA260" s="243">
        <v>1</v>
      </c>
      <c r="CB260" s="243">
        <v>7</v>
      </c>
    </row>
    <row r="261" spans="1:80" ht="22.5" x14ac:dyDescent="0.2">
      <c r="A261" s="244">
        <v>88</v>
      </c>
      <c r="B261" s="245" t="s">
        <v>363</v>
      </c>
      <c r="C261" s="246" t="s">
        <v>2635</v>
      </c>
      <c r="D261" s="247" t="s">
        <v>250</v>
      </c>
      <c r="E261" s="248">
        <v>1</v>
      </c>
      <c r="F261" s="248">
        <v>0</v>
      </c>
      <c r="G261" s="249">
        <f t="shared" si="23"/>
        <v>0</v>
      </c>
      <c r="H261" s="250">
        <v>0</v>
      </c>
      <c r="I261" s="251">
        <f t="shared" si="24"/>
        <v>0</v>
      </c>
      <c r="J261" s="250">
        <v>0</v>
      </c>
      <c r="K261" s="251">
        <f t="shared" si="25"/>
        <v>0</v>
      </c>
      <c r="O261" s="243">
        <v>2</v>
      </c>
      <c r="AA261" s="216">
        <v>1</v>
      </c>
      <c r="AB261" s="216">
        <v>7</v>
      </c>
      <c r="AC261" s="216">
        <v>7</v>
      </c>
      <c r="AZ261" s="216">
        <v>2</v>
      </c>
      <c r="BA261" s="216">
        <f t="shared" si="26"/>
        <v>0</v>
      </c>
      <c r="BB261" s="216">
        <f t="shared" si="27"/>
        <v>0</v>
      </c>
      <c r="BC261" s="216">
        <f t="shared" si="28"/>
        <v>0</v>
      </c>
      <c r="BD261" s="216">
        <f t="shared" si="29"/>
        <v>0</v>
      </c>
      <c r="BE261" s="216">
        <f t="shared" si="30"/>
        <v>0</v>
      </c>
      <c r="CA261" s="243">
        <v>1</v>
      </c>
      <c r="CB261" s="243">
        <v>7</v>
      </c>
    </row>
    <row r="262" spans="1:80" x14ac:dyDescent="0.2">
      <c r="A262" s="259"/>
      <c r="B262" s="260" t="s">
        <v>94</v>
      </c>
      <c r="C262" s="261" t="s">
        <v>345</v>
      </c>
      <c r="D262" s="262"/>
      <c r="E262" s="263"/>
      <c r="F262" s="264"/>
      <c r="G262" s="265">
        <f>SUM(G251:G261)</f>
        <v>0</v>
      </c>
      <c r="H262" s="266"/>
      <c r="I262" s="267">
        <f>SUM(I251:I261)</f>
        <v>0</v>
      </c>
      <c r="J262" s="266"/>
      <c r="K262" s="267">
        <f>SUM(K251:K261)</f>
        <v>0</v>
      </c>
      <c r="O262" s="243">
        <v>4</v>
      </c>
      <c r="BA262" s="268">
        <f>SUM(BA251:BA261)</f>
        <v>0</v>
      </c>
      <c r="BB262" s="268">
        <f>SUM(BB251:BB261)</f>
        <v>0</v>
      </c>
      <c r="BC262" s="268">
        <f>SUM(BC251:BC261)</f>
        <v>0</v>
      </c>
      <c r="BD262" s="268">
        <f>SUM(BD251:BD261)</f>
        <v>0</v>
      </c>
      <c r="BE262" s="268">
        <f>SUM(BE251:BE261)</f>
        <v>0</v>
      </c>
    </row>
    <row r="263" spans="1:80" ht="38.25" customHeight="1" x14ac:dyDescent="0.2">
      <c r="A263" s="233" t="s">
        <v>90</v>
      </c>
      <c r="B263" s="234" t="s">
        <v>364</v>
      </c>
      <c r="C263" s="425" t="s">
        <v>2683</v>
      </c>
      <c r="D263" s="426"/>
      <c r="E263" s="426"/>
      <c r="F263" s="426"/>
      <c r="G263" s="427"/>
      <c r="H263" s="239"/>
      <c r="I263" s="240"/>
      <c r="J263" s="241"/>
      <c r="K263" s="242"/>
      <c r="O263" s="243">
        <v>1</v>
      </c>
    </row>
    <row r="264" spans="1:80" x14ac:dyDescent="0.2">
      <c r="A264" s="244">
        <v>89</v>
      </c>
      <c r="B264" s="245" t="s">
        <v>367</v>
      </c>
      <c r="C264" s="246" t="s">
        <v>368</v>
      </c>
      <c r="D264" s="247" t="s">
        <v>250</v>
      </c>
      <c r="E264" s="248">
        <v>1</v>
      </c>
      <c r="F264" s="248">
        <v>0</v>
      </c>
      <c r="G264" s="249">
        <f>E264*F264</f>
        <v>0</v>
      </c>
      <c r="H264" s="250">
        <v>0</v>
      </c>
      <c r="I264" s="251">
        <f>E264*H264</f>
        <v>0</v>
      </c>
      <c r="J264" s="250">
        <v>0</v>
      </c>
      <c r="K264" s="251">
        <f>E264*J264</f>
        <v>0</v>
      </c>
      <c r="O264" s="243">
        <v>2</v>
      </c>
      <c r="AA264" s="216">
        <v>1</v>
      </c>
      <c r="AB264" s="216">
        <v>7</v>
      </c>
      <c r="AC264" s="216">
        <v>7</v>
      </c>
      <c r="AZ264" s="216">
        <v>2</v>
      </c>
      <c r="BA264" s="216">
        <f>IF(AZ264=1,G264,0)</f>
        <v>0</v>
      </c>
      <c r="BB264" s="216">
        <f>IF(AZ264=2,G264,0)</f>
        <v>0</v>
      </c>
      <c r="BC264" s="216">
        <f>IF(AZ264=3,G264,0)</f>
        <v>0</v>
      </c>
      <c r="BD264" s="216">
        <f>IF(AZ264=4,G264,0)</f>
        <v>0</v>
      </c>
      <c r="BE264" s="216">
        <f>IF(AZ264=5,G264,0)</f>
        <v>0</v>
      </c>
      <c r="CA264" s="243">
        <v>1</v>
      </c>
      <c r="CB264" s="243">
        <v>7</v>
      </c>
    </row>
    <row r="265" spans="1:80" x14ac:dyDescent="0.2">
      <c r="A265" s="244">
        <v>90</v>
      </c>
      <c r="B265" s="245" t="s">
        <v>369</v>
      </c>
      <c r="C265" s="246" t="s">
        <v>370</v>
      </c>
      <c r="D265" s="247" t="s">
        <v>250</v>
      </c>
      <c r="E265" s="248">
        <v>1</v>
      </c>
      <c r="F265" s="248">
        <v>0</v>
      </c>
      <c r="G265" s="249">
        <f>E265*F265</f>
        <v>0</v>
      </c>
      <c r="H265" s="250">
        <v>0</v>
      </c>
      <c r="I265" s="251">
        <f>E265*H265</f>
        <v>0</v>
      </c>
      <c r="J265" s="250">
        <v>0</v>
      </c>
      <c r="K265" s="251">
        <f>E265*J265</f>
        <v>0</v>
      </c>
      <c r="O265" s="243">
        <v>2</v>
      </c>
      <c r="AA265" s="216">
        <v>1</v>
      </c>
      <c r="AB265" s="216">
        <v>7</v>
      </c>
      <c r="AC265" s="216">
        <v>7</v>
      </c>
      <c r="AZ265" s="216">
        <v>2</v>
      </c>
      <c r="BA265" s="216">
        <f>IF(AZ265=1,G265,0)</f>
        <v>0</v>
      </c>
      <c r="BB265" s="216">
        <f>IF(AZ265=2,G265,0)</f>
        <v>0</v>
      </c>
      <c r="BC265" s="216">
        <f>IF(AZ265=3,G265,0)</f>
        <v>0</v>
      </c>
      <c r="BD265" s="216">
        <f>IF(AZ265=4,G265,0)</f>
        <v>0</v>
      </c>
      <c r="BE265" s="216">
        <f>IF(AZ265=5,G265,0)</f>
        <v>0</v>
      </c>
      <c r="CA265" s="243">
        <v>1</v>
      </c>
      <c r="CB265" s="243">
        <v>7</v>
      </c>
    </row>
    <row r="266" spans="1:80" x14ac:dyDescent="0.2">
      <c r="A266" s="244">
        <v>91</v>
      </c>
      <c r="B266" s="245" t="s">
        <v>371</v>
      </c>
      <c r="C266" s="246" t="s">
        <v>372</v>
      </c>
      <c r="D266" s="247" t="s">
        <v>250</v>
      </c>
      <c r="E266" s="248">
        <v>1</v>
      </c>
      <c r="F266" s="248">
        <v>0</v>
      </c>
      <c r="G266" s="249">
        <f t="shared" ref="G266:G297" si="31">E266*F266</f>
        <v>0</v>
      </c>
      <c r="H266" s="250">
        <v>0</v>
      </c>
      <c r="I266" s="251">
        <f t="shared" ref="I266:I297" si="32">E266*H266</f>
        <v>0</v>
      </c>
      <c r="J266" s="250">
        <v>0</v>
      </c>
      <c r="K266" s="251">
        <f t="shared" ref="K266:K297" si="33">E266*J266</f>
        <v>0</v>
      </c>
      <c r="O266" s="243">
        <v>2</v>
      </c>
      <c r="AA266" s="216">
        <v>1</v>
      </c>
      <c r="AB266" s="216">
        <v>7</v>
      </c>
      <c r="AC266" s="216">
        <v>7</v>
      </c>
      <c r="AZ266" s="216">
        <v>2</v>
      </c>
      <c r="BA266" s="216">
        <f t="shared" ref="BA266:BA297" si="34">IF(AZ266=1,G266,0)</f>
        <v>0</v>
      </c>
      <c r="BB266" s="216">
        <f t="shared" ref="BB266:BB297" si="35">IF(AZ266=2,G266,0)</f>
        <v>0</v>
      </c>
      <c r="BC266" s="216">
        <f t="shared" ref="BC266:BC297" si="36">IF(AZ266=3,G266,0)</f>
        <v>0</v>
      </c>
      <c r="BD266" s="216">
        <f t="shared" ref="BD266:BD297" si="37">IF(AZ266=4,G266,0)</f>
        <v>0</v>
      </c>
      <c r="BE266" s="216">
        <f t="shared" ref="BE266:BE297" si="38">IF(AZ266=5,G266,0)</f>
        <v>0</v>
      </c>
      <c r="CA266" s="243">
        <v>1</v>
      </c>
      <c r="CB266" s="243">
        <v>7</v>
      </c>
    </row>
    <row r="267" spans="1:80" x14ac:dyDescent="0.2">
      <c r="A267" s="244">
        <v>92</v>
      </c>
      <c r="B267" s="245" t="s">
        <v>373</v>
      </c>
      <c r="C267" s="246" t="s">
        <v>374</v>
      </c>
      <c r="D267" s="247" t="s">
        <v>250</v>
      </c>
      <c r="E267" s="248">
        <v>1</v>
      </c>
      <c r="F267" s="248">
        <v>0</v>
      </c>
      <c r="G267" s="249">
        <f t="shared" si="31"/>
        <v>0</v>
      </c>
      <c r="H267" s="250">
        <v>0</v>
      </c>
      <c r="I267" s="251">
        <f t="shared" si="32"/>
        <v>0</v>
      </c>
      <c r="J267" s="250">
        <v>0</v>
      </c>
      <c r="K267" s="251">
        <f t="shared" si="33"/>
        <v>0</v>
      </c>
      <c r="O267" s="243">
        <v>2</v>
      </c>
      <c r="AA267" s="216">
        <v>1</v>
      </c>
      <c r="AB267" s="216">
        <v>7</v>
      </c>
      <c r="AC267" s="216">
        <v>7</v>
      </c>
      <c r="AZ267" s="216">
        <v>2</v>
      </c>
      <c r="BA267" s="216">
        <f t="shared" si="34"/>
        <v>0</v>
      </c>
      <c r="BB267" s="216">
        <f t="shared" si="35"/>
        <v>0</v>
      </c>
      <c r="BC267" s="216">
        <f t="shared" si="36"/>
        <v>0</v>
      </c>
      <c r="BD267" s="216">
        <f t="shared" si="37"/>
        <v>0</v>
      </c>
      <c r="BE267" s="216">
        <f t="shared" si="38"/>
        <v>0</v>
      </c>
      <c r="CA267" s="243">
        <v>1</v>
      </c>
      <c r="CB267" s="243">
        <v>7</v>
      </c>
    </row>
    <row r="268" spans="1:80" x14ac:dyDescent="0.2">
      <c r="A268" s="244">
        <v>93</v>
      </c>
      <c r="B268" s="245" t="s">
        <v>375</v>
      </c>
      <c r="C268" s="246" t="s">
        <v>376</v>
      </c>
      <c r="D268" s="247" t="s">
        <v>250</v>
      </c>
      <c r="E268" s="248">
        <v>1</v>
      </c>
      <c r="F268" s="248">
        <v>0</v>
      </c>
      <c r="G268" s="249">
        <f t="shared" si="31"/>
        <v>0</v>
      </c>
      <c r="H268" s="250">
        <v>0</v>
      </c>
      <c r="I268" s="251">
        <f t="shared" si="32"/>
        <v>0</v>
      </c>
      <c r="J268" s="250">
        <v>0</v>
      </c>
      <c r="K268" s="251">
        <f t="shared" si="33"/>
        <v>0</v>
      </c>
      <c r="O268" s="243">
        <v>2</v>
      </c>
      <c r="AA268" s="216">
        <v>1</v>
      </c>
      <c r="AB268" s="216">
        <v>7</v>
      </c>
      <c r="AC268" s="216">
        <v>7</v>
      </c>
      <c r="AZ268" s="216">
        <v>2</v>
      </c>
      <c r="BA268" s="216">
        <f t="shared" si="34"/>
        <v>0</v>
      </c>
      <c r="BB268" s="216">
        <f t="shared" si="35"/>
        <v>0</v>
      </c>
      <c r="BC268" s="216">
        <f t="shared" si="36"/>
        <v>0</v>
      </c>
      <c r="BD268" s="216">
        <f t="shared" si="37"/>
        <v>0</v>
      </c>
      <c r="BE268" s="216">
        <f t="shared" si="38"/>
        <v>0</v>
      </c>
      <c r="CA268" s="243">
        <v>1</v>
      </c>
      <c r="CB268" s="243">
        <v>7</v>
      </c>
    </row>
    <row r="269" spans="1:80" x14ac:dyDescent="0.2">
      <c r="A269" s="244">
        <v>94</v>
      </c>
      <c r="B269" s="245" t="s">
        <v>377</v>
      </c>
      <c r="C269" s="246" t="s">
        <v>378</v>
      </c>
      <c r="D269" s="247" t="s">
        <v>250</v>
      </c>
      <c r="E269" s="248">
        <v>1</v>
      </c>
      <c r="F269" s="248">
        <v>0</v>
      </c>
      <c r="G269" s="249">
        <f t="shared" si="31"/>
        <v>0</v>
      </c>
      <c r="H269" s="250">
        <v>0</v>
      </c>
      <c r="I269" s="251">
        <f t="shared" si="32"/>
        <v>0</v>
      </c>
      <c r="J269" s="250">
        <v>0</v>
      </c>
      <c r="K269" s="251">
        <f t="shared" si="33"/>
        <v>0</v>
      </c>
      <c r="O269" s="243">
        <v>2</v>
      </c>
      <c r="AA269" s="216">
        <v>1</v>
      </c>
      <c r="AB269" s="216">
        <v>7</v>
      </c>
      <c r="AC269" s="216">
        <v>7</v>
      </c>
      <c r="AZ269" s="216">
        <v>2</v>
      </c>
      <c r="BA269" s="216">
        <f t="shared" si="34"/>
        <v>0</v>
      </c>
      <c r="BB269" s="216">
        <f t="shared" si="35"/>
        <v>0</v>
      </c>
      <c r="BC269" s="216">
        <f t="shared" si="36"/>
        <v>0</v>
      </c>
      <c r="BD269" s="216">
        <f t="shared" si="37"/>
        <v>0</v>
      </c>
      <c r="BE269" s="216">
        <f t="shared" si="38"/>
        <v>0</v>
      </c>
      <c r="CA269" s="243">
        <v>1</v>
      </c>
      <c r="CB269" s="243">
        <v>7</v>
      </c>
    </row>
    <row r="270" spans="1:80" x14ac:dyDescent="0.2">
      <c r="A270" s="244">
        <v>95</v>
      </c>
      <c r="B270" s="245" t="s">
        <v>379</v>
      </c>
      <c r="C270" s="246" t="s">
        <v>380</v>
      </c>
      <c r="D270" s="247" t="s">
        <v>250</v>
      </c>
      <c r="E270" s="248">
        <v>1</v>
      </c>
      <c r="F270" s="248">
        <v>0</v>
      </c>
      <c r="G270" s="249">
        <f t="shared" si="31"/>
        <v>0</v>
      </c>
      <c r="H270" s="250">
        <v>0</v>
      </c>
      <c r="I270" s="251">
        <f t="shared" si="32"/>
        <v>0</v>
      </c>
      <c r="J270" s="250">
        <v>0</v>
      </c>
      <c r="K270" s="251">
        <f t="shared" si="33"/>
        <v>0</v>
      </c>
      <c r="O270" s="243">
        <v>2</v>
      </c>
      <c r="AA270" s="216">
        <v>1</v>
      </c>
      <c r="AB270" s="216">
        <v>7</v>
      </c>
      <c r="AC270" s="216">
        <v>7</v>
      </c>
      <c r="AZ270" s="216">
        <v>2</v>
      </c>
      <c r="BA270" s="216">
        <f t="shared" si="34"/>
        <v>0</v>
      </c>
      <c r="BB270" s="216">
        <f t="shared" si="35"/>
        <v>0</v>
      </c>
      <c r="BC270" s="216">
        <f t="shared" si="36"/>
        <v>0</v>
      </c>
      <c r="BD270" s="216">
        <f t="shared" si="37"/>
        <v>0</v>
      </c>
      <c r="BE270" s="216">
        <f t="shared" si="38"/>
        <v>0</v>
      </c>
      <c r="CA270" s="243">
        <v>1</v>
      </c>
      <c r="CB270" s="243">
        <v>7</v>
      </c>
    </row>
    <row r="271" spans="1:80" x14ac:dyDescent="0.2">
      <c r="A271" s="244">
        <v>96</v>
      </c>
      <c r="B271" s="245" t="s">
        <v>381</v>
      </c>
      <c r="C271" s="246" t="s">
        <v>382</v>
      </c>
      <c r="D271" s="247" t="s">
        <v>250</v>
      </c>
      <c r="E271" s="248">
        <v>1</v>
      </c>
      <c r="F271" s="248">
        <v>0</v>
      </c>
      <c r="G271" s="249">
        <f t="shared" si="31"/>
        <v>0</v>
      </c>
      <c r="H271" s="250">
        <v>0</v>
      </c>
      <c r="I271" s="251">
        <f t="shared" si="32"/>
        <v>0</v>
      </c>
      <c r="J271" s="250">
        <v>0</v>
      </c>
      <c r="K271" s="251">
        <f t="shared" si="33"/>
        <v>0</v>
      </c>
      <c r="O271" s="243">
        <v>2</v>
      </c>
      <c r="AA271" s="216">
        <v>1</v>
      </c>
      <c r="AB271" s="216">
        <v>7</v>
      </c>
      <c r="AC271" s="216">
        <v>7</v>
      </c>
      <c r="AZ271" s="216">
        <v>2</v>
      </c>
      <c r="BA271" s="216">
        <f t="shared" si="34"/>
        <v>0</v>
      </c>
      <c r="BB271" s="216">
        <f t="shared" si="35"/>
        <v>0</v>
      </c>
      <c r="BC271" s="216">
        <f t="shared" si="36"/>
        <v>0</v>
      </c>
      <c r="BD271" s="216">
        <f t="shared" si="37"/>
        <v>0</v>
      </c>
      <c r="BE271" s="216">
        <f t="shared" si="38"/>
        <v>0</v>
      </c>
      <c r="CA271" s="243">
        <v>1</v>
      </c>
      <c r="CB271" s="243">
        <v>7</v>
      </c>
    </row>
    <row r="272" spans="1:80" x14ac:dyDescent="0.2">
      <c r="A272" s="244">
        <v>97</v>
      </c>
      <c r="B272" s="245" t="s">
        <v>383</v>
      </c>
      <c r="C272" s="246" t="s">
        <v>384</v>
      </c>
      <c r="D272" s="247" t="s">
        <v>250</v>
      </c>
      <c r="E272" s="248">
        <v>1</v>
      </c>
      <c r="F272" s="248">
        <v>0</v>
      </c>
      <c r="G272" s="249">
        <f t="shared" si="31"/>
        <v>0</v>
      </c>
      <c r="H272" s="250">
        <v>0</v>
      </c>
      <c r="I272" s="251">
        <f t="shared" si="32"/>
        <v>0</v>
      </c>
      <c r="J272" s="250">
        <v>0</v>
      </c>
      <c r="K272" s="251">
        <f t="shared" si="33"/>
        <v>0</v>
      </c>
      <c r="O272" s="243">
        <v>2</v>
      </c>
      <c r="AA272" s="216">
        <v>1</v>
      </c>
      <c r="AB272" s="216">
        <v>7</v>
      </c>
      <c r="AC272" s="216">
        <v>7</v>
      </c>
      <c r="AZ272" s="216">
        <v>2</v>
      </c>
      <c r="BA272" s="216">
        <f t="shared" si="34"/>
        <v>0</v>
      </c>
      <c r="BB272" s="216">
        <f t="shared" si="35"/>
        <v>0</v>
      </c>
      <c r="BC272" s="216">
        <f t="shared" si="36"/>
        <v>0</v>
      </c>
      <c r="BD272" s="216">
        <f t="shared" si="37"/>
        <v>0</v>
      </c>
      <c r="BE272" s="216">
        <f t="shared" si="38"/>
        <v>0</v>
      </c>
      <c r="CA272" s="243">
        <v>1</v>
      </c>
      <c r="CB272" s="243">
        <v>7</v>
      </c>
    </row>
    <row r="273" spans="1:80" x14ac:dyDescent="0.2">
      <c r="A273" s="244">
        <v>98</v>
      </c>
      <c r="B273" s="245" t="s">
        <v>385</v>
      </c>
      <c r="C273" s="246" t="s">
        <v>386</v>
      </c>
      <c r="D273" s="247" t="s">
        <v>250</v>
      </c>
      <c r="E273" s="248">
        <v>1</v>
      </c>
      <c r="F273" s="248">
        <v>0</v>
      </c>
      <c r="G273" s="249">
        <f t="shared" si="31"/>
        <v>0</v>
      </c>
      <c r="H273" s="250">
        <v>0</v>
      </c>
      <c r="I273" s="251">
        <f t="shared" si="32"/>
        <v>0</v>
      </c>
      <c r="J273" s="250">
        <v>0</v>
      </c>
      <c r="K273" s="251">
        <f t="shared" si="33"/>
        <v>0</v>
      </c>
      <c r="O273" s="243">
        <v>2</v>
      </c>
      <c r="AA273" s="216">
        <v>1</v>
      </c>
      <c r="AB273" s="216">
        <v>7</v>
      </c>
      <c r="AC273" s="216">
        <v>7</v>
      </c>
      <c r="AZ273" s="216">
        <v>2</v>
      </c>
      <c r="BA273" s="216">
        <f t="shared" si="34"/>
        <v>0</v>
      </c>
      <c r="BB273" s="216">
        <f t="shared" si="35"/>
        <v>0</v>
      </c>
      <c r="BC273" s="216">
        <f t="shared" si="36"/>
        <v>0</v>
      </c>
      <c r="BD273" s="216">
        <f t="shared" si="37"/>
        <v>0</v>
      </c>
      <c r="BE273" s="216">
        <f t="shared" si="38"/>
        <v>0</v>
      </c>
      <c r="CA273" s="243">
        <v>1</v>
      </c>
      <c r="CB273" s="243">
        <v>7</v>
      </c>
    </row>
    <row r="274" spans="1:80" ht="22.5" x14ac:dyDescent="0.2">
      <c r="A274" s="244">
        <v>99</v>
      </c>
      <c r="B274" s="245" t="s">
        <v>387</v>
      </c>
      <c r="C274" s="246" t="s">
        <v>388</v>
      </c>
      <c r="D274" s="247" t="s">
        <v>250</v>
      </c>
      <c r="E274" s="248">
        <v>1</v>
      </c>
      <c r="F274" s="248">
        <v>0</v>
      </c>
      <c r="G274" s="249">
        <f t="shared" si="31"/>
        <v>0</v>
      </c>
      <c r="H274" s="250">
        <v>0</v>
      </c>
      <c r="I274" s="251">
        <f t="shared" si="32"/>
        <v>0</v>
      </c>
      <c r="J274" s="250">
        <v>0</v>
      </c>
      <c r="K274" s="251">
        <f t="shared" si="33"/>
        <v>0</v>
      </c>
      <c r="O274" s="243">
        <v>2</v>
      </c>
      <c r="AA274" s="216">
        <v>1</v>
      </c>
      <c r="AB274" s="216">
        <v>7</v>
      </c>
      <c r="AC274" s="216">
        <v>7</v>
      </c>
      <c r="AZ274" s="216">
        <v>2</v>
      </c>
      <c r="BA274" s="216">
        <f t="shared" si="34"/>
        <v>0</v>
      </c>
      <c r="BB274" s="216">
        <f t="shared" si="35"/>
        <v>0</v>
      </c>
      <c r="BC274" s="216">
        <f t="shared" si="36"/>
        <v>0</v>
      </c>
      <c r="BD274" s="216">
        <f t="shared" si="37"/>
        <v>0</v>
      </c>
      <c r="BE274" s="216">
        <f t="shared" si="38"/>
        <v>0</v>
      </c>
      <c r="CA274" s="243">
        <v>1</v>
      </c>
      <c r="CB274" s="243">
        <v>7</v>
      </c>
    </row>
    <row r="275" spans="1:80" x14ac:dyDescent="0.2">
      <c r="A275" s="244">
        <v>100</v>
      </c>
      <c r="B275" s="245" t="s">
        <v>389</v>
      </c>
      <c r="C275" s="246" t="s">
        <v>390</v>
      </c>
      <c r="D275" s="247" t="s">
        <v>250</v>
      </c>
      <c r="E275" s="248">
        <v>1</v>
      </c>
      <c r="F275" s="248">
        <v>0</v>
      </c>
      <c r="G275" s="249">
        <f t="shared" si="31"/>
        <v>0</v>
      </c>
      <c r="H275" s="250">
        <v>0</v>
      </c>
      <c r="I275" s="251">
        <f t="shared" si="32"/>
        <v>0</v>
      </c>
      <c r="J275" s="250">
        <v>0</v>
      </c>
      <c r="K275" s="251">
        <f t="shared" si="33"/>
        <v>0</v>
      </c>
      <c r="O275" s="243">
        <v>2</v>
      </c>
      <c r="AA275" s="216">
        <v>1</v>
      </c>
      <c r="AB275" s="216">
        <v>7</v>
      </c>
      <c r="AC275" s="216">
        <v>7</v>
      </c>
      <c r="AZ275" s="216">
        <v>2</v>
      </c>
      <c r="BA275" s="216">
        <f t="shared" si="34"/>
        <v>0</v>
      </c>
      <c r="BB275" s="216">
        <f t="shared" si="35"/>
        <v>0</v>
      </c>
      <c r="BC275" s="216">
        <f t="shared" si="36"/>
        <v>0</v>
      </c>
      <c r="BD275" s="216">
        <f t="shared" si="37"/>
        <v>0</v>
      </c>
      <c r="BE275" s="216">
        <f t="shared" si="38"/>
        <v>0</v>
      </c>
      <c r="CA275" s="243">
        <v>1</v>
      </c>
      <c r="CB275" s="243">
        <v>7</v>
      </c>
    </row>
    <row r="276" spans="1:80" x14ac:dyDescent="0.2">
      <c r="A276" s="244">
        <v>101</v>
      </c>
      <c r="B276" s="245" t="s">
        <v>391</v>
      </c>
      <c r="C276" s="246" t="s">
        <v>392</v>
      </c>
      <c r="D276" s="247" t="s">
        <v>250</v>
      </c>
      <c r="E276" s="248">
        <v>1</v>
      </c>
      <c r="F276" s="248">
        <v>0</v>
      </c>
      <c r="G276" s="249">
        <f t="shared" si="31"/>
        <v>0</v>
      </c>
      <c r="H276" s="250">
        <v>0</v>
      </c>
      <c r="I276" s="251">
        <f t="shared" si="32"/>
        <v>0</v>
      </c>
      <c r="J276" s="250">
        <v>0</v>
      </c>
      <c r="K276" s="251">
        <f t="shared" si="33"/>
        <v>0</v>
      </c>
      <c r="O276" s="243">
        <v>2</v>
      </c>
      <c r="AA276" s="216">
        <v>1</v>
      </c>
      <c r="AB276" s="216">
        <v>7</v>
      </c>
      <c r="AC276" s="216">
        <v>7</v>
      </c>
      <c r="AZ276" s="216">
        <v>2</v>
      </c>
      <c r="BA276" s="216">
        <f t="shared" si="34"/>
        <v>0</v>
      </c>
      <c r="BB276" s="216">
        <f t="shared" si="35"/>
        <v>0</v>
      </c>
      <c r="BC276" s="216">
        <f t="shared" si="36"/>
        <v>0</v>
      </c>
      <c r="BD276" s="216">
        <f t="shared" si="37"/>
        <v>0</v>
      </c>
      <c r="BE276" s="216">
        <f t="shared" si="38"/>
        <v>0</v>
      </c>
      <c r="CA276" s="243">
        <v>1</v>
      </c>
      <c r="CB276" s="243">
        <v>7</v>
      </c>
    </row>
    <row r="277" spans="1:80" x14ac:dyDescent="0.2">
      <c r="A277" s="244">
        <v>102</v>
      </c>
      <c r="B277" s="245" t="s">
        <v>393</v>
      </c>
      <c r="C277" s="246" t="s">
        <v>394</v>
      </c>
      <c r="D277" s="247" t="s">
        <v>250</v>
      </c>
      <c r="E277" s="248">
        <v>1</v>
      </c>
      <c r="F277" s="248">
        <v>0</v>
      </c>
      <c r="G277" s="249">
        <f t="shared" si="31"/>
        <v>0</v>
      </c>
      <c r="H277" s="250">
        <v>0</v>
      </c>
      <c r="I277" s="251">
        <f t="shared" si="32"/>
        <v>0</v>
      </c>
      <c r="J277" s="250">
        <v>0</v>
      </c>
      <c r="K277" s="251">
        <f t="shared" si="33"/>
        <v>0</v>
      </c>
      <c r="O277" s="243">
        <v>2</v>
      </c>
      <c r="AA277" s="216">
        <v>1</v>
      </c>
      <c r="AB277" s="216">
        <v>7</v>
      </c>
      <c r="AC277" s="216">
        <v>7</v>
      </c>
      <c r="AZ277" s="216">
        <v>2</v>
      </c>
      <c r="BA277" s="216">
        <f t="shared" si="34"/>
        <v>0</v>
      </c>
      <c r="BB277" s="216">
        <f t="shared" si="35"/>
        <v>0</v>
      </c>
      <c r="BC277" s="216">
        <f t="shared" si="36"/>
        <v>0</v>
      </c>
      <c r="BD277" s="216">
        <f t="shared" si="37"/>
        <v>0</v>
      </c>
      <c r="BE277" s="216">
        <f t="shared" si="38"/>
        <v>0</v>
      </c>
      <c r="CA277" s="243">
        <v>1</v>
      </c>
      <c r="CB277" s="243">
        <v>7</v>
      </c>
    </row>
    <row r="278" spans="1:80" x14ac:dyDescent="0.2">
      <c r="A278" s="244">
        <v>103</v>
      </c>
      <c r="B278" s="245" t="s">
        <v>395</v>
      </c>
      <c r="C278" s="246" t="s">
        <v>396</v>
      </c>
      <c r="D278" s="247" t="s">
        <v>250</v>
      </c>
      <c r="E278" s="248">
        <v>1</v>
      </c>
      <c r="F278" s="248">
        <v>0</v>
      </c>
      <c r="G278" s="249">
        <f t="shared" si="31"/>
        <v>0</v>
      </c>
      <c r="H278" s="250">
        <v>0</v>
      </c>
      <c r="I278" s="251">
        <f t="shared" si="32"/>
        <v>0</v>
      </c>
      <c r="J278" s="250">
        <v>0</v>
      </c>
      <c r="K278" s="251">
        <f t="shared" si="33"/>
        <v>0</v>
      </c>
      <c r="O278" s="243">
        <v>2</v>
      </c>
      <c r="AA278" s="216">
        <v>1</v>
      </c>
      <c r="AB278" s="216">
        <v>7</v>
      </c>
      <c r="AC278" s="216">
        <v>7</v>
      </c>
      <c r="AZ278" s="216">
        <v>2</v>
      </c>
      <c r="BA278" s="216">
        <f t="shared" si="34"/>
        <v>0</v>
      </c>
      <c r="BB278" s="216">
        <f t="shared" si="35"/>
        <v>0</v>
      </c>
      <c r="BC278" s="216">
        <f t="shared" si="36"/>
        <v>0</v>
      </c>
      <c r="BD278" s="216">
        <f t="shared" si="37"/>
        <v>0</v>
      </c>
      <c r="BE278" s="216">
        <f t="shared" si="38"/>
        <v>0</v>
      </c>
      <c r="CA278" s="243">
        <v>1</v>
      </c>
      <c r="CB278" s="243">
        <v>7</v>
      </c>
    </row>
    <row r="279" spans="1:80" x14ac:dyDescent="0.2">
      <c r="A279" s="244">
        <v>104</v>
      </c>
      <c r="B279" s="245" t="s">
        <v>397</v>
      </c>
      <c r="C279" s="246" t="s">
        <v>398</v>
      </c>
      <c r="D279" s="247" t="s">
        <v>250</v>
      </c>
      <c r="E279" s="248">
        <v>1</v>
      </c>
      <c r="F279" s="248">
        <v>0</v>
      </c>
      <c r="G279" s="249">
        <f t="shared" si="31"/>
        <v>0</v>
      </c>
      <c r="H279" s="250">
        <v>0</v>
      </c>
      <c r="I279" s="251">
        <f t="shared" si="32"/>
        <v>0</v>
      </c>
      <c r="J279" s="250">
        <v>0</v>
      </c>
      <c r="K279" s="251">
        <f t="shared" si="33"/>
        <v>0</v>
      </c>
      <c r="O279" s="243">
        <v>2</v>
      </c>
      <c r="AA279" s="216">
        <v>1</v>
      </c>
      <c r="AB279" s="216">
        <v>7</v>
      </c>
      <c r="AC279" s="216">
        <v>7</v>
      </c>
      <c r="AZ279" s="216">
        <v>2</v>
      </c>
      <c r="BA279" s="216">
        <f t="shared" si="34"/>
        <v>0</v>
      </c>
      <c r="BB279" s="216">
        <f t="shared" si="35"/>
        <v>0</v>
      </c>
      <c r="BC279" s="216">
        <f t="shared" si="36"/>
        <v>0</v>
      </c>
      <c r="BD279" s="216">
        <f t="shared" si="37"/>
        <v>0</v>
      </c>
      <c r="BE279" s="216">
        <f t="shared" si="38"/>
        <v>0</v>
      </c>
      <c r="CA279" s="243">
        <v>1</v>
      </c>
      <c r="CB279" s="243">
        <v>7</v>
      </c>
    </row>
    <row r="280" spans="1:80" x14ac:dyDescent="0.2">
      <c r="A280" s="244">
        <v>105</v>
      </c>
      <c r="B280" s="245" t="s">
        <v>399</v>
      </c>
      <c r="C280" s="246" t="s">
        <v>400</v>
      </c>
      <c r="D280" s="247" t="s">
        <v>250</v>
      </c>
      <c r="E280" s="248">
        <v>1</v>
      </c>
      <c r="F280" s="248">
        <v>0</v>
      </c>
      <c r="G280" s="249">
        <f t="shared" si="31"/>
        <v>0</v>
      </c>
      <c r="H280" s="250">
        <v>0</v>
      </c>
      <c r="I280" s="251">
        <f t="shared" si="32"/>
        <v>0</v>
      </c>
      <c r="J280" s="250">
        <v>0</v>
      </c>
      <c r="K280" s="251">
        <f t="shared" si="33"/>
        <v>0</v>
      </c>
      <c r="O280" s="243">
        <v>2</v>
      </c>
      <c r="AA280" s="216">
        <v>1</v>
      </c>
      <c r="AB280" s="216">
        <v>7</v>
      </c>
      <c r="AC280" s="216">
        <v>7</v>
      </c>
      <c r="AZ280" s="216">
        <v>2</v>
      </c>
      <c r="BA280" s="216">
        <f t="shared" si="34"/>
        <v>0</v>
      </c>
      <c r="BB280" s="216">
        <f t="shared" si="35"/>
        <v>0</v>
      </c>
      <c r="BC280" s="216">
        <f t="shared" si="36"/>
        <v>0</v>
      </c>
      <c r="BD280" s="216">
        <f t="shared" si="37"/>
        <v>0</v>
      </c>
      <c r="BE280" s="216">
        <f t="shared" si="38"/>
        <v>0</v>
      </c>
      <c r="CA280" s="243">
        <v>1</v>
      </c>
      <c r="CB280" s="243">
        <v>7</v>
      </c>
    </row>
    <row r="281" spans="1:80" x14ac:dyDescent="0.2">
      <c r="A281" s="244">
        <v>106</v>
      </c>
      <c r="B281" s="245" t="s">
        <v>401</v>
      </c>
      <c r="C281" s="246" t="s">
        <v>402</v>
      </c>
      <c r="D281" s="247" t="s">
        <v>250</v>
      </c>
      <c r="E281" s="248">
        <v>1</v>
      </c>
      <c r="F281" s="248">
        <v>0</v>
      </c>
      <c r="G281" s="249">
        <f t="shared" si="31"/>
        <v>0</v>
      </c>
      <c r="H281" s="250">
        <v>0</v>
      </c>
      <c r="I281" s="251">
        <f t="shared" si="32"/>
        <v>0</v>
      </c>
      <c r="J281" s="250">
        <v>0</v>
      </c>
      <c r="K281" s="251">
        <f t="shared" si="33"/>
        <v>0</v>
      </c>
      <c r="O281" s="243">
        <v>2</v>
      </c>
      <c r="AA281" s="216">
        <v>1</v>
      </c>
      <c r="AB281" s="216">
        <v>7</v>
      </c>
      <c r="AC281" s="216">
        <v>7</v>
      </c>
      <c r="AZ281" s="216">
        <v>2</v>
      </c>
      <c r="BA281" s="216">
        <f t="shared" si="34"/>
        <v>0</v>
      </c>
      <c r="BB281" s="216">
        <f t="shared" si="35"/>
        <v>0</v>
      </c>
      <c r="BC281" s="216">
        <f t="shared" si="36"/>
        <v>0</v>
      </c>
      <c r="BD281" s="216">
        <f t="shared" si="37"/>
        <v>0</v>
      </c>
      <c r="BE281" s="216">
        <f t="shared" si="38"/>
        <v>0</v>
      </c>
      <c r="CA281" s="243">
        <v>1</v>
      </c>
      <c r="CB281" s="243">
        <v>7</v>
      </c>
    </row>
    <row r="282" spans="1:80" ht="22.5" x14ac:dyDescent="0.2">
      <c r="A282" s="244">
        <v>107</v>
      </c>
      <c r="B282" s="245" t="s">
        <v>403</v>
      </c>
      <c r="C282" s="246" t="s">
        <v>404</v>
      </c>
      <c r="D282" s="247" t="s">
        <v>250</v>
      </c>
      <c r="E282" s="248">
        <v>1</v>
      </c>
      <c r="F282" s="248">
        <v>0</v>
      </c>
      <c r="G282" s="249">
        <f t="shared" si="31"/>
        <v>0</v>
      </c>
      <c r="H282" s="250">
        <v>0</v>
      </c>
      <c r="I282" s="251">
        <f t="shared" si="32"/>
        <v>0</v>
      </c>
      <c r="J282" s="250">
        <v>0</v>
      </c>
      <c r="K282" s="251">
        <f t="shared" si="33"/>
        <v>0</v>
      </c>
      <c r="O282" s="243">
        <v>2</v>
      </c>
      <c r="AA282" s="216">
        <v>1</v>
      </c>
      <c r="AB282" s="216">
        <v>7</v>
      </c>
      <c r="AC282" s="216">
        <v>7</v>
      </c>
      <c r="AZ282" s="216">
        <v>2</v>
      </c>
      <c r="BA282" s="216">
        <f t="shared" si="34"/>
        <v>0</v>
      </c>
      <c r="BB282" s="216">
        <f t="shared" si="35"/>
        <v>0</v>
      </c>
      <c r="BC282" s="216">
        <f t="shared" si="36"/>
        <v>0</v>
      </c>
      <c r="BD282" s="216">
        <f t="shared" si="37"/>
        <v>0</v>
      </c>
      <c r="BE282" s="216">
        <f t="shared" si="38"/>
        <v>0</v>
      </c>
      <c r="CA282" s="243">
        <v>1</v>
      </c>
      <c r="CB282" s="243">
        <v>7</v>
      </c>
    </row>
    <row r="283" spans="1:80" ht="22.5" x14ac:dyDescent="0.2">
      <c r="A283" s="244">
        <v>108</v>
      </c>
      <c r="B283" s="245" t="s">
        <v>405</v>
      </c>
      <c r="C283" s="246" t="s">
        <v>406</v>
      </c>
      <c r="D283" s="247" t="s">
        <v>250</v>
      </c>
      <c r="E283" s="248">
        <v>1</v>
      </c>
      <c r="F283" s="248">
        <v>0</v>
      </c>
      <c r="G283" s="249">
        <f t="shared" si="31"/>
        <v>0</v>
      </c>
      <c r="H283" s="250">
        <v>0</v>
      </c>
      <c r="I283" s="251">
        <f t="shared" si="32"/>
        <v>0</v>
      </c>
      <c r="J283" s="250">
        <v>0</v>
      </c>
      <c r="K283" s="251">
        <f t="shared" si="33"/>
        <v>0</v>
      </c>
      <c r="O283" s="243">
        <v>2</v>
      </c>
      <c r="AA283" s="216">
        <v>1</v>
      </c>
      <c r="AB283" s="216">
        <v>7</v>
      </c>
      <c r="AC283" s="216">
        <v>7</v>
      </c>
      <c r="AZ283" s="216">
        <v>2</v>
      </c>
      <c r="BA283" s="216">
        <f t="shared" si="34"/>
        <v>0</v>
      </c>
      <c r="BB283" s="216">
        <f t="shared" si="35"/>
        <v>0</v>
      </c>
      <c r="BC283" s="216">
        <f t="shared" si="36"/>
        <v>0</v>
      </c>
      <c r="BD283" s="216">
        <f t="shared" si="37"/>
        <v>0</v>
      </c>
      <c r="BE283" s="216">
        <f t="shared" si="38"/>
        <v>0</v>
      </c>
      <c r="CA283" s="243">
        <v>1</v>
      </c>
      <c r="CB283" s="243">
        <v>7</v>
      </c>
    </row>
    <row r="284" spans="1:80" x14ac:dyDescent="0.2">
      <c r="A284" s="244">
        <v>109</v>
      </c>
      <c r="B284" s="245" t="s">
        <v>407</v>
      </c>
      <c r="C284" s="246" t="s">
        <v>408</v>
      </c>
      <c r="D284" s="247" t="s">
        <v>250</v>
      </c>
      <c r="E284" s="248">
        <v>1</v>
      </c>
      <c r="F284" s="248">
        <v>0</v>
      </c>
      <c r="G284" s="249">
        <f t="shared" si="31"/>
        <v>0</v>
      </c>
      <c r="H284" s="250">
        <v>0</v>
      </c>
      <c r="I284" s="251">
        <f t="shared" si="32"/>
        <v>0</v>
      </c>
      <c r="J284" s="250">
        <v>0</v>
      </c>
      <c r="K284" s="251">
        <f t="shared" si="33"/>
        <v>0</v>
      </c>
      <c r="O284" s="243">
        <v>2</v>
      </c>
      <c r="AA284" s="216">
        <v>1</v>
      </c>
      <c r="AB284" s="216">
        <v>7</v>
      </c>
      <c r="AC284" s="216">
        <v>7</v>
      </c>
      <c r="AZ284" s="216">
        <v>2</v>
      </c>
      <c r="BA284" s="216">
        <f t="shared" si="34"/>
        <v>0</v>
      </c>
      <c r="BB284" s="216">
        <f t="shared" si="35"/>
        <v>0</v>
      </c>
      <c r="BC284" s="216">
        <f t="shared" si="36"/>
        <v>0</v>
      </c>
      <c r="BD284" s="216">
        <f t="shared" si="37"/>
        <v>0</v>
      </c>
      <c r="BE284" s="216">
        <f t="shared" si="38"/>
        <v>0</v>
      </c>
      <c r="CA284" s="243">
        <v>1</v>
      </c>
      <c r="CB284" s="243">
        <v>7</v>
      </c>
    </row>
    <row r="285" spans="1:80" x14ac:dyDescent="0.2">
      <c r="A285" s="244">
        <v>110</v>
      </c>
      <c r="B285" s="245" t="s">
        <v>409</v>
      </c>
      <c r="C285" s="246" t="s">
        <v>410</v>
      </c>
      <c r="D285" s="247" t="s">
        <v>250</v>
      </c>
      <c r="E285" s="248">
        <v>1</v>
      </c>
      <c r="F285" s="248">
        <v>0</v>
      </c>
      <c r="G285" s="249">
        <f t="shared" si="31"/>
        <v>0</v>
      </c>
      <c r="H285" s="250">
        <v>0</v>
      </c>
      <c r="I285" s="251">
        <f t="shared" si="32"/>
        <v>0</v>
      </c>
      <c r="J285" s="250">
        <v>0</v>
      </c>
      <c r="K285" s="251">
        <f t="shared" si="33"/>
        <v>0</v>
      </c>
      <c r="O285" s="243">
        <v>2</v>
      </c>
      <c r="AA285" s="216">
        <v>1</v>
      </c>
      <c r="AB285" s="216">
        <v>7</v>
      </c>
      <c r="AC285" s="216">
        <v>7</v>
      </c>
      <c r="AZ285" s="216">
        <v>2</v>
      </c>
      <c r="BA285" s="216">
        <f t="shared" si="34"/>
        <v>0</v>
      </c>
      <c r="BB285" s="216">
        <f t="shared" si="35"/>
        <v>0</v>
      </c>
      <c r="BC285" s="216">
        <f t="shared" si="36"/>
        <v>0</v>
      </c>
      <c r="BD285" s="216">
        <f t="shared" si="37"/>
        <v>0</v>
      </c>
      <c r="BE285" s="216">
        <f t="shared" si="38"/>
        <v>0</v>
      </c>
      <c r="CA285" s="243">
        <v>1</v>
      </c>
      <c r="CB285" s="243">
        <v>7</v>
      </c>
    </row>
    <row r="286" spans="1:80" x14ac:dyDescent="0.2">
      <c r="A286" s="244">
        <v>111</v>
      </c>
      <c r="B286" s="245" t="s">
        <v>411</v>
      </c>
      <c r="C286" s="246" t="s">
        <v>412</v>
      </c>
      <c r="D286" s="247" t="s">
        <v>250</v>
      </c>
      <c r="E286" s="248">
        <v>1</v>
      </c>
      <c r="F286" s="248">
        <v>0</v>
      </c>
      <c r="G286" s="249">
        <f t="shared" si="31"/>
        <v>0</v>
      </c>
      <c r="H286" s="250">
        <v>0</v>
      </c>
      <c r="I286" s="251">
        <f t="shared" si="32"/>
        <v>0</v>
      </c>
      <c r="J286" s="250">
        <v>0</v>
      </c>
      <c r="K286" s="251">
        <f t="shared" si="33"/>
        <v>0</v>
      </c>
      <c r="O286" s="243">
        <v>2</v>
      </c>
      <c r="AA286" s="216">
        <v>1</v>
      </c>
      <c r="AB286" s="216">
        <v>7</v>
      </c>
      <c r="AC286" s="216">
        <v>7</v>
      </c>
      <c r="AZ286" s="216">
        <v>2</v>
      </c>
      <c r="BA286" s="216">
        <f t="shared" si="34"/>
        <v>0</v>
      </c>
      <c r="BB286" s="216">
        <f t="shared" si="35"/>
        <v>0</v>
      </c>
      <c r="BC286" s="216">
        <f t="shared" si="36"/>
        <v>0</v>
      </c>
      <c r="BD286" s="216">
        <f t="shared" si="37"/>
        <v>0</v>
      </c>
      <c r="BE286" s="216">
        <f t="shared" si="38"/>
        <v>0</v>
      </c>
      <c r="CA286" s="243">
        <v>1</v>
      </c>
      <c r="CB286" s="243">
        <v>7</v>
      </c>
    </row>
    <row r="287" spans="1:80" x14ac:dyDescent="0.2">
      <c r="A287" s="244">
        <v>112</v>
      </c>
      <c r="B287" s="245" t="s">
        <v>413</v>
      </c>
      <c r="C287" s="246" t="s">
        <v>414</v>
      </c>
      <c r="D287" s="247" t="s">
        <v>250</v>
      </c>
      <c r="E287" s="248">
        <v>1</v>
      </c>
      <c r="F287" s="248">
        <v>0</v>
      </c>
      <c r="G287" s="249">
        <f t="shared" si="31"/>
        <v>0</v>
      </c>
      <c r="H287" s="250">
        <v>0</v>
      </c>
      <c r="I287" s="251">
        <f t="shared" si="32"/>
        <v>0</v>
      </c>
      <c r="J287" s="250">
        <v>0</v>
      </c>
      <c r="K287" s="251">
        <f t="shared" si="33"/>
        <v>0</v>
      </c>
      <c r="O287" s="243">
        <v>2</v>
      </c>
      <c r="AA287" s="216">
        <v>1</v>
      </c>
      <c r="AB287" s="216">
        <v>7</v>
      </c>
      <c r="AC287" s="216">
        <v>7</v>
      </c>
      <c r="AZ287" s="216">
        <v>2</v>
      </c>
      <c r="BA287" s="216">
        <f t="shared" si="34"/>
        <v>0</v>
      </c>
      <c r="BB287" s="216">
        <f t="shared" si="35"/>
        <v>0</v>
      </c>
      <c r="BC287" s="216">
        <f t="shared" si="36"/>
        <v>0</v>
      </c>
      <c r="BD287" s="216">
        <f t="shared" si="37"/>
        <v>0</v>
      </c>
      <c r="BE287" s="216">
        <f t="shared" si="38"/>
        <v>0</v>
      </c>
      <c r="CA287" s="243">
        <v>1</v>
      </c>
      <c r="CB287" s="243">
        <v>7</v>
      </c>
    </row>
    <row r="288" spans="1:80" x14ac:dyDescent="0.2">
      <c r="A288" s="244">
        <v>113</v>
      </c>
      <c r="B288" s="245" t="s">
        <v>415</v>
      </c>
      <c r="C288" s="246" t="s">
        <v>416</v>
      </c>
      <c r="D288" s="247" t="s">
        <v>250</v>
      </c>
      <c r="E288" s="248">
        <v>1</v>
      </c>
      <c r="F288" s="248">
        <v>0</v>
      </c>
      <c r="G288" s="249">
        <f t="shared" si="31"/>
        <v>0</v>
      </c>
      <c r="H288" s="250">
        <v>0</v>
      </c>
      <c r="I288" s="251">
        <f t="shared" si="32"/>
        <v>0</v>
      </c>
      <c r="J288" s="250">
        <v>0</v>
      </c>
      <c r="K288" s="251">
        <f t="shared" si="33"/>
        <v>0</v>
      </c>
      <c r="O288" s="243">
        <v>2</v>
      </c>
      <c r="AA288" s="216">
        <v>1</v>
      </c>
      <c r="AB288" s="216">
        <v>7</v>
      </c>
      <c r="AC288" s="216">
        <v>7</v>
      </c>
      <c r="AZ288" s="216">
        <v>2</v>
      </c>
      <c r="BA288" s="216">
        <f t="shared" si="34"/>
        <v>0</v>
      </c>
      <c r="BB288" s="216">
        <f t="shared" si="35"/>
        <v>0</v>
      </c>
      <c r="BC288" s="216">
        <f t="shared" si="36"/>
        <v>0</v>
      </c>
      <c r="BD288" s="216">
        <f t="shared" si="37"/>
        <v>0</v>
      </c>
      <c r="BE288" s="216">
        <f t="shared" si="38"/>
        <v>0</v>
      </c>
      <c r="CA288" s="243">
        <v>1</v>
      </c>
      <c r="CB288" s="243">
        <v>7</v>
      </c>
    </row>
    <row r="289" spans="1:80" x14ac:dyDescent="0.2">
      <c r="A289" s="244">
        <v>114</v>
      </c>
      <c r="B289" s="245" t="s">
        <v>417</v>
      </c>
      <c r="C289" s="246" t="s">
        <v>418</v>
      </c>
      <c r="D289" s="247" t="s">
        <v>250</v>
      </c>
      <c r="E289" s="248">
        <v>1</v>
      </c>
      <c r="F289" s="248">
        <v>0</v>
      </c>
      <c r="G289" s="249">
        <f t="shared" si="31"/>
        <v>0</v>
      </c>
      <c r="H289" s="250">
        <v>0</v>
      </c>
      <c r="I289" s="251">
        <f t="shared" si="32"/>
        <v>0</v>
      </c>
      <c r="J289" s="250">
        <v>0</v>
      </c>
      <c r="K289" s="251">
        <f t="shared" si="33"/>
        <v>0</v>
      </c>
      <c r="O289" s="243">
        <v>2</v>
      </c>
      <c r="AA289" s="216">
        <v>1</v>
      </c>
      <c r="AB289" s="216">
        <v>7</v>
      </c>
      <c r="AC289" s="216">
        <v>7</v>
      </c>
      <c r="AZ289" s="216">
        <v>2</v>
      </c>
      <c r="BA289" s="216">
        <f t="shared" si="34"/>
        <v>0</v>
      </c>
      <c r="BB289" s="216">
        <f t="shared" si="35"/>
        <v>0</v>
      </c>
      <c r="BC289" s="216">
        <f t="shared" si="36"/>
        <v>0</v>
      </c>
      <c r="BD289" s="216">
        <f t="shared" si="37"/>
        <v>0</v>
      </c>
      <c r="BE289" s="216">
        <f t="shared" si="38"/>
        <v>0</v>
      </c>
      <c r="CA289" s="243">
        <v>1</v>
      </c>
      <c r="CB289" s="243">
        <v>7</v>
      </c>
    </row>
    <row r="290" spans="1:80" x14ac:dyDescent="0.2">
      <c r="A290" s="244">
        <v>115</v>
      </c>
      <c r="B290" s="245" t="s">
        <v>419</v>
      </c>
      <c r="C290" s="246" t="s">
        <v>420</v>
      </c>
      <c r="D290" s="247" t="s">
        <v>250</v>
      </c>
      <c r="E290" s="248">
        <v>1</v>
      </c>
      <c r="F290" s="248">
        <v>0</v>
      </c>
      <c r="G290" s="249">
        <f t="shared" si="31"/>
        <v>0</v>
      </c>
      <c r="H290" s="250">
        <v>0</v>
      </c>
      <c r="I290" s="251">
        <f t="shared" si="32"/>
        <v>0</v>
      </c>
      <c r="J290" s="250">
        <v>0</v>
      </c>
      <c r="K290" s="251">
        <f t="shared" si="33"/>
        <v>0</v>
      </c>
      <c r="O290" s="243">
        <v>2</v>
      </c>
      <c r="AA290" s="216">
        <v>1</v>
      </c>
      <c r="AB290" s="216">
        <v>7</v>
      </c>
      <c r="AC290" s="216">
        <v>7</v>
      </c>
      <c r="AZ290" s="216">
        <v>2</v>
      </c>
      <c r="BA290" s="216">
        <f t="shared" si="34"/>
        <v>0</v>
      </c>
      <c r="BB290" s="216">
        <f t="shared" si="35"/>
        <v>0</v>
      </c>
      <c r="BC290" s="216">
        <f t="shared" si="36"/>
        <v>0</v>
      </c>
      <c r="BD290" s="216">
        <f t="shared" si="37"/>
        <v>0</v>
      </c>
      <c r="BE290" s="216">
        <f t="shared" si="38"/>
        <v>0</v>
      </c>
      <c r="CA290" s="243">
        <v>1</v>
      </c>
      <c r="CB290" s="243">
        <v>7</v>
      </c>
    </row>
    <row r="291" spans="1:80" x14ac:dyDescent="0.2">
      <c r="A291" s="244">
        <v>116</v>
      </c>
      <c r="B291" s="245" t="s">
        <v>421</v>
      </c>
      <c r="C291" s="246" t="s">
        <v>422</v>
      </c>
      <c r="D291" s="247" t="s">
        <v>250</v>
      </c>
      <c r="E291" s="248">
        <v>1</v>
      </c>
      <c r="F291" s="248">
        <v>0</v>
      </c>
      <c r="G291" s="249">
        <f t="shared" si="31"/>
        <v>0</v>
      </c>
      <c r="H291" s="250">
        <v>0</v>
      </c>
      <c r="I291" s="251">
        <f t="shared" si="32"/>
        <v>0</v>
      </c>
      <c r="J291" s="250">
        <v>0</v>
      </c>
      <c r="K291" s="251">
        <f t="shared" si="33"/>
        <v>0</v>
      </c>
      <c r="O291" s="243">
        <v>2</v>
      </c>
      <c r="AA291" s="216">
        <v>1</v>
      </c>
      <c r="AB291" s="216">
        <v>7</v>
      </c>
      <c r="AC291" s="216">
        <v>7</v>
      </c>
      <c r="AZ291" s="216">
        <v>2</v>
      </c>
      <c r="BA291" s="216">
        <f t="shared" si="34"/>
        <v>0</v>
      </c>
      <c r="BB291" s="216">
        <f t="shared" si="35"/>
        <v>0</v>
      </c>
      <c r="BC291" s="216">
        <f t="shared" si="36"/>
        <v>0</v>
      </c>
      <c r="BD291" s="216">
        <f t="shared" si="37"/>
        <v>0</v>
      </c>
      <c r="BE291" s="216">
        <f t="shared" si="38"/>
        <v>0</v>
      </c>
      <c r="CA291" s="243">
        <v>1</v>
      </c>
      <c r="CB291" s="243">
        <v>7</v>
      </c>
    </row>
    <row r="292" spans="1:80" x14ac:dyDescent="0.2">
      <c r="A292" s="244">
        <v>117</v>
      </c>
      <c r="B292" s="245" t="s">
        <v>423</v>
      </c>
      <c r="C292" s="246" t="s">
        <v>424</v>
      </c>
      <c r="D292" s="247" t="s">
        <v>250</v>
      </c>
      <c r="E292" s="248">
        <v>1</v>
      </c>
      <c r="F292" s="248">
        <v>0</v>
      </c>
      <c r="G292" s="249">
        <f t="shared" si="31"/>
        <v>0</v>
      </c>
      <c r="H292" s="250">
        <v>0</v>
      </c>
      <c r="I292" s="251">
        <f t="shared" si="32"/>
        <v>0</v>
      </c>
      <c r="J292" s="250">
        <v>0</v>
      </c>
      <c r="K292" s="251">
        <f t="shared" si="33"/>
        <v>0</v>
      </c>
      <c r="O292" s="243">
        <v>2</v>
      </c>
      <c r="AA292" s="216">
        <v>1</v>
      </c>
      <c r="AB292" s="216">
        <v>7</v>
      </c>
      <c r="AC292" s="216">
        <v>7</v>
      </c>
      <c r="AZ292" s="216">
        <v>2</v>
      </c>
      <c r="BA292" s="216">
        <f t="shared" si="34"/>
        <v>0</v>
      </c>
      <c r="BB292" s="216">
        <f t="shared" si="35"/>
        <v>0</v>
      </c>
      <c r="BC292" s="216">
        <f t="shared" si="36"/>
        <v>0</v>
      </c>
      <c r="BD292" s="216">
        <f t="shared" si="37"/>
        <v>0</v>
      </c>
      <c r="BE292" s="216">
        <f t="shared" si="38"/>
        <v>0</v>
      </c>
      <c r="CA292" s="243">
        <v>1</v>
      </c>
      <c r="CB292" s="243">
        <v>7</v>
      </c>
    </row>
    <row r="293" spans="1:80" x14ac:dyDescent="0.2">
      <c r="A293" s="244">
        <v>118</v>
      </c>
      <c r="B293" s="245" t="s">
        <v>425</v>
      </c>
      <c r="C293" s="246" t="s">
        <v>426</v>
      </c>
      <c r="D293" s="247" t="s">
        <v>250</v>
      </c>
      <c r="E293" s="248">
        <v>1</v>
      </c>
      <c r="F293" s="248">
        <v>0</v>
      </c>
      <c r="G293" s="249">
        <f t="shared" si="31"/>
        <v>0</v>
      </c>
      <c r="H293" s="250">
        <v>0</v>
      </c>
      <c r="I293" s="251">
        <f t="shared" si="32"/>
        <v>0</v>
      </c>
      <c r="J293" s="250">
        <v>0</v>
      </c>
      <c r="K293" s="251">
        <f t="shared" si="33"/>
        <v>0</v>
      </c>
      <c r="O293" s="243">
        <v>2</v>
      </c>
      <c r="AA293" s="216">
        <v>1</v>
      </c>
      <c r="AB293" s="216">
        <v>7</v>
      </c>
      <c r="AC293" s="216">
        <v>7</v>
      </c>
      <c r="AZ293" s="216">
        <v>2</v>
      </c>
      <c r="BA293" s="216">
        <f t="shared" si="34"/>
        <v>0</v>
      </c>
      <c r="BB293" s="216">
        <f t="shared" si="35"/>
        <v>0</v>
      </c>
      <c r="BC293" s="216">
        <f t="shared" si="36"/>
        <v>0</v>
      </c>
      <c r="BD293" s="216">
        <f t="shared" si="37"/>
        <v>0</v>
      </c>
      <c r="BE293" s="216">
        <f t="shared" si="38"/>
        <v>0</v>
      </c>
      <c r="CA293" s="243">
        <v>1</v>
      </c>
      <c r="CB293" s="243">
        <v>7</v>
      </c>
    </row>
    <row r="294" spans="1:80" x14ac:dyDescent="0.2">
      <c r="A294" s="244">
        <v>119</v>
      </c>
      <c r="B294" s="245" t="s">
        <v>427</v>
      </c>
      <c r="C294" s="246" t="s">
        <v>428</v>
      </c>
      <c r="D294" s="247" t="s">
        <v>250</v>
      </c>
      <c r="E294" s="248">
        <v>1</v>
      </c>
      <c r="F294" s="248">
        <v>0</v>
      </c>
      <c r="G294" s="249">
        <f t="shared" si="31"/>
        <v>0</v>
      </c>
      <c r="H294" s="250">
        <v>0</v>
      </c>
      <c r="I294" s="251">
        <f t="shared" si="32"/>
        <v>0</v>
      </c>
      <c r="J294" s="250">
        <v>0</v>
      </c>
      <c r="K294" s="251">
        <f t="shared" si="33"/>
        <v>0</v>
      </c>
      <c r="O294" s="243">
        <v>2</v>
      </c>
      <c r="AA294" s="216">
        <v>1</v>
      </c>
      <c r="AB294" s="216">
        <v>7</v>
      </c>
      <c r="AC294" s="216">
        <v>7</v>
      </c>
      <c r="AZ294" s="216">
        <v>2</v>
      </c>
      <c r="BA294" s="216">
        <f t="shared" si="34"/>
        <v>0</v>
      </c>
      <c r="BB294" s="216">
        <f t="shared" si="35"/>
        <v>0</v>
      </c>
      <c r="BC294" s="216">
        <f t="shared" si="36"/>
        <v>0</v>
      </c>
      <c r="BD294" s="216">
        <f t="shared" si="37"/>
        <v>0</v>
      </c>
      <c r="BE294" s="216">
        <f t="shared" si="38"/>
        <v>0</v>
      </c>
      <c r="CA294" s="243">
        <v>1</v>
      </c>
      <c r="CB294" s="243">
        <v>7</v>
      </c>
    </row>
    <row r="295" spans="1:80" x14ac:dyDescent="0.2">
      <c r="A295" s="244">
        <v>120</v>
      </c>
      <c r="B295" s="245" t="s">
        <v>429</v>
      </c>
      <c r="C295" s="246" t="s">
        <v>430</v>
      </c>
      <c r="D295" s="247" t="s">
        <v>250</v>
      </c>
      <c r="E295" s="248">
        <v>1</v>
      </c>
      <c r="F295" s="248">
        <v>0</v>
      </c>
      <c r="G295" s="249">
        <f t="shared" si="31"/>
        <v>0</v>
      </c>
      <c r="H295" s="250">
        <v>0</v>
      </c>
      <c r="I295" s="251">
        <f t="shared" si="32"/>
        <v>0</v>
      </c>
      <c r="J295" s="250">
        <v>0</v>
      </c>
      <c r="K295" s="251">
        <f t="shared" si="33"/>
        <v>0</v>
      </c>
      <c r="O295" s="243">
        <v>2</v>
      </c>
      <c r="AA295" s="216">
        <v>1</v>
      </c>
      <c r="AB295" s="216">
        <v>7</v>
      </c>
      <c r="AC295" s="216">
        <v>7</v>
      </c>
      <c r="AZ295" s="216">
        <v>2</v>
      </c>
      <c r="BA295" s="216">
        <f t="shared" si="34"/>
        <v>0</v>
      </c>
      <c r="BB295" s="216">
        <f t="shared" si="35"/>
        <v>0</v>
      </c>
      <c r="BC295" s="216">
        <f t="shared" si="36"/>
        <v>0</v>
      </c>
      <c r="BD295" s="216">
        <f t="shared" si="37"/>
        <v>0</v>
      </c>
      <c r="BE295" s="216">
        <f t="shared" si="38"/>
        <v>0</v>
      </c>
      <c r="CA295" s="243">
        <v>1</v>
      </c>
      <c r="CB295" s="243">
        <v>7</v>
      </c>
    </row>
    <row r="296" spans="1:80" x14ac:dyDescent="0.2">
      <c r="A296" s="244">
        <v>121</v>
      </c>
      <c r="B296" s="245" t="s">
        <v>431</v>
      </c>
      <c r="C296" s="361" t="s">
        <v>2772</v>
      </c>
      <c r="D296" s="247"/>
      <c r="E296" s="248"/>
      <c r="F296" s="248">
        <v>0</v>
      </c>
      <c r="G296" s="249">
        <f t="shared" si="31"/>
        <v>0</v>
      </c>
      <c r="H296" s="250">
        <v>0</v>
      </c>
      <c r="I296" s="251">
        <f t="shared" si="32"/>
        <v>0</v>
      </c>
      <c r="J296" s="250">
        <v>0</v>
      </c>
      <c r="K296" s="251">
        <f t="shared" si="33"/>
        <v>0</v>
      </c>
      <c r="O296" s="243">
        <v>2</v>
      </c>
      <c r="AA296" s="216">
        <v>1</v>
      </c>
      <c r="AB296" s="216">
        <v>7</v>
      </c>
      <c r="AC296" s="216">
        <v>7</v>
      </c>
      <c r="AZ296" s="216">
        <v>2</v>
      </c>
      <c r="BA296" s="216">
        <f t="shared" si="34"/>
        <v>0</v>
      </c>
      <c r="BB296" s="216">
        <f t="shared" si="35"/>
        <v>0</v>
      </c>
      <c r="BC296" s="216">
        <f t="shared" si="36"/>
        <v>0</v>
      </c>
      <c r="BD296" s="216">
        <f t="shared" si="37"/>
        <v>0</v>
      </c>
      <c r="BE296" s="216">
        <f t="shared" si="38"/>
        <v>0</v>
      </c>
      <c r="CA296" s="243">
        <v>1</v>
      </c>
      <c r="CB296" s="243">
        <v>7</v>
      </c>
    </row>
    <row r="297" spans="1:80" x14ac:dyDescent="0.2">
      <c r="A297" s="244">
        <v>122</v>
      </c>
      <c r="B297" s="245" t="s">
        <v>433</v>
      </c>
      <c r="C297" s="361" t="s">
        <v>2772</v>
      </c>
      <c r="D297" s="247"/>
      <c r="E297" s="248"/>
      <c r="F297" s="248">
        <v>0</v>
      </c>
      <c r="G297" s="249">
        <f t="shared" si="31"/>
        <v>0</v>
      </c>
      <c r="H297" s="250">
        <v>0</v>
      </c>
      <c r="I297" s="251">
        <f t="shared" si="32"/>
        <v>0</v>
      </c>
      <c r="J297" s="250">
        <v>0</v>
      </c>
      <c r="K297" s="251">
        <f t="shared" si="33"/>
        <v>0</v>
      </c>
      <c r="O297" s="243">
        <v>2</v>
      </c>
      <c r="AA297" s="216">
        <v>1</v>
      </c>
      <c r="AB297" s="216">
        <v>7</v>
      </c>
      <c r="AC297" s="216">
        <v>7</v>
      </c>
      <c r="AZ297" s="216">
        <v>2</v>
      </c>
      <c r="BA297" s="216">
        <f t="shared" si="34"/>
        <v>0</v>
      </c>
      <c r="BB297" s="216">
        <f t="shared" si="35"/>
        <v>0</v>
      </c>
      <c r="BC297" s="216">
        <f t="shared" si="36"/>
        <v>0</v>
      </c>
      <c r="BD297" s="216">
        <f t="shared" si="37"/>
        <v>0</v>
      </c>
      <c r="BE297" s="216">
        <f t="shared" si="38"/>
        <v>0</v>
      </c>
      <c r="CA297" s="243">
        <v>1</v>
      </c>
      <c r="CB297" s="243">
        <v>7</v>
      </c>
    </row>
    <row r="298" spans="1:80" x14ac:dyDescent="0.2">
      <c r="A298" s="244">
        <v>123</v>
      </c>
      <c r="B298" s="245" t="s">
        <v>435</v>
      </c>
      <c r="C298" s="361" t="s">
        <v>2772</v>
      </c>
      <c r="D298" s="247"/>
      <c r="E298" s="248"/>
      <c r="F298" s="248">
        <v>0</v>
      </c>
      <c r="G298" s="249">
        <f t="shared" ref="G298:G323" si="39">E298*F298</f>
        <v>0</v>
      </c>
      <c r="H298" s="250">
        <v>0</v>
      </c>
      <c r="I298" s="251">
        <f t="shared" ref="I298:I323" si="40">E298*H298</f>
        <v>0</v>
      </c>
      <c r="J298" s="250">
        <v>0</v>
      </c>
      <c r="K298" s="251">
        <f t="shared" ref="K298:K323" si="41">E298*J298</f>
        <v>0</v>
      </c>
      <c r="O298" s="243">
        <v>2</v>
      </c>
      <c r="AA298" s="216">
        <v>1</v>
      </c>
      <c r="AB298" s="216">
        <v>7</v>
      </c>
      <c r="AC298" s="216">
        <v>7</v>
      </c>
      <c r="AZ298" s="216">
        <v>2</v>
      </c>
      <c r="BA298" s="216">
        <f t="shared" ref="BA298:BA323" si="42">IF(AZ298=1,G298,0)</f>
        <v>0</v>
      </c>
      <c r="BB298" s="216">
        <f t="shared" ref="BB298:BB323" si="43">IF(AZ298=2,G298,0)</f>
        <v>0</v>
      </c>
      <c r="BC298" s="216">
        <f t="shared" ref="BC298:BC323" si="44">IF(AZ298=3,G298,0)</f>
        <v>0</v>
      </c>
      <c r="BD298" s="216">
        <f t="shared" ref="BD298:BD323" si="45">IF(AZ298=4,G298,0)</f>
        <v>0</v>
      </c>
      <c r="BE298" s="216">
        <f t="shared" ref="BE298:BE323" si="46">IF(AZ298=5,G298,0)</f>
        <v>0</v>
      </c>
      <c r="CA298" s="243">
        <v>1</v>
      </c>
      <c r="CB298" s="243">
        <v>7</v>
      </c>
    </row>
    <row r="299" spans="1:80" x14ac:dyDescent="0.2">
      <c r="A299" s="244">
        <v>124</v>
      </c>
      <c r="B299" s="245" t="s">
        <v>437</v>
      </c>
      <c r="C299" s="361" t="s">
        <v>2772</v>
      </c>
      <c r="D299" s="247"/>
      <c r="E299" s="248"/>
      <c r="F299" s="248">
        <v>0</v>
      </c>
      <c r="G299" s="249">
        <f t="shared" si="39"/>
        <v>0</v>
      </c>
      <c r="H299" s="250">
        <v>0</v>
      </c>
      <c r="I299" s="251">
        <f t="shared" si="40"/>
        <v>0</v>
      </c>
      <c r="J299" s="250">
        <v>0</v>
      </c>
      <c r="K299" s="251">
        <f t="shared" si="41"/>
        <v>0</v>
      </c>
      <c r="O299" s="243">
        <v>2</v>
      </c>
      <c r="AA299" s="216">
        <v>1</v>
      </c>
      <c r="AB299" s="216">
        <v>7</v>
      </c>
      <c r="AC299" s="216">
        <v>7</v>
      </c>
      <c r="AZ299" s="216">
        <v>2</v>
      </c>
      <c r="BA299" s="216">
        <f t="shared" si="42"/>
        <v>0</v>
      </c>
      <c r="BB299" s="216">
        <f t="shared" si="43"/>
        <v>0</v>
      </c>
      <c r="BC299" s="216">
        <f t="shared" si="44"/>
        <v>0</v>
      </c>
      <c r="BD299" s="216">
        <f t="shared" si="45"/>
        <v>0</v>
      </c>
      <c r="BE299" s="216">
        <f t="shared" si="46"/>
        <v>0</v>
      </c>
      <c r="CA299" s="243">
        <v>1</v>
      </c>
      <c r="CB299" s="243">
        <v>7</v>
      </c>
    </row>
    <row r="300" spans="1:80" x14ac:dyDescent="0.2">
      <c r="A300" s="244">
        <v>125</v>
      </c>
      <c r="B300" s="245" t="s">
        <v>439</v>
      </c>
      <c r="C300" s="361" t="s">
        <v>2772</v>
      </c>
      <c r="D300" s="247"/>
      <c r="E300" s="248"/>
      <c r="F300" s="248">
        <v>0</v>
      </c>
      <c r="G300" s="249">
        <f t="shared" si="39"/>
        <v>0</v>
      </c>
      <c r="H300" s="250">
        <v>0</v>
      </c>
      <c r="I300" s="251">
        <f t="shared" si="40"/>
        <v>0</v>
      </c>
      <c r="J300" s="250">
        <v>0</v>
      </c>
      <c r="K300" s="251">
        <f t="shared" si="41"/>
        <v>0</v>
      </c>
      <c r="O300" s="243">
        <v>2</v>
      </c>
      <c r="AA300" s="216">
        <v>1</v>
      </c>
      <c r="AB300" s="216">
        <v>7</v>
      </c>
      <c r="AC300" s="216">
        <v>7</v>
      </c>
      <c r="AZ300" s="216">
        <v>2</v>
      </c>
      <c r="BA300" s="216">
        <f t="shared" si="42"/>
        <v>0</v>
      </c>
      <c r="BB300" s="216">
        <f t="shared" si="43"/>
        <v>0</v>
      </c>
      <c r="BC300" s="216">
        <f t="shared" si="44"/>
        <v>0</v>
      </c>
      <c r="BD300" s="216">
        <f t="shared" si="45"/>
        <v>0</v>
      </c>
      <c r="BE300" s="216">
        <f t="shared" si="46"/>
        <v>0</v>
      </c>
      <c r="CA300" s="243">
        <v>1</v>
      </c>
      <c r="CB300" s="243">
        <v>7</v>
      </c>
    </row>
    <row r="301" spans="1:80" x14ac:dyDescent="0.2">
      <c r="A301" s="244">
        <v>126</v>
      </c>
      <c r="B301" s="245" t="s">
        <v>441</v>
      </c>
      <c r="C301" s="361" t="s">
        <v>2772</v>
      </c>
      <c r="D301" s="247"/>
      <c r="E301" s="248"/>
      <c r="F301" s="248">
        <v>0</v>
      </c>
      <c r="G301" s="249">
        <f t="shared" si="39"/>
        <v>0</v>
      </c>
      <c r="H301" s="250">
        <v>0</v>
      </c>
      <c r="I301" s="251">
        <f t="shared" si="40"/>
        <v>0</v>
      </c>
      <c r="J301" s="250">
        <v>0</v>
      </c>
      <c r="K301" s="251">
        <f t="shared" si="41"/>
        <v>0</v>
      </c>
      <c r="O301" s="243">
        <v>2</v>
      </c>
      <c r="AA301" s="216">
        <v>1</v>
      </c>
      <c r="AB301" s="216">
        <v>7</v>
      </c>
      <c r="AC301" s="216">
        <v>7</v>
      </c>
      <c r="AZ301" s="216">
        <v>2</v>
      </c>
      <c r="BA301" s="216">
        <f t="shared" si="42"/>
        <v>0</v>
      </c>
      <c r="BB301" s="216">
        <f t="shared" si="43"/>
        <v>0</v>
      </c>
      <c r="BC301" s="216">
        <f t="shared" si="44"/>
        <v>0</v>
      </c>
      <c r="BD301" s="216">
        <f t="shared" si="45"/>
        <v>0</v>
      </c>
      <c r="BE301" s="216">
        <f t="shared" si="46"/>
        <v>0</v>
      </c>
      <c r="CA301" s="243">
        <v>1</v>
      </c>
      <c r="CB301" s="243">
        <v>7</v>
      </c>
    </row>
    <row r="302" spans="1:80" x14ac:dyDescent="0.2">
      <c r="A302" s="244">
        <v>127</v>
      </c>
      <c r="B302" s="245" t="s">
        <v>443</v>
      </c>
      <c r="C302" s="246" t="s">
        <v>444</v>
      </c>
      <c r="D302" s="247" t="s">
        <v>250</v>
      </c>
      <c r="E302" s="248">
        <v>1</v>
      </c>
      <c r="F302" s="248">
        <v>0</v>
      </c>
      <c r="G302" s="249">
        <f t="shared" si="39"/>
        <v>0</v>
      </c>
      <c r="H302" s="250">
        <v>0</v>
      </c>
      <c r="I302" s="251">
        <f t="shared" si="40"/>
        <v>0</v>
      </c>
      <c r="J302" s="250">
        <v>0</v>
      </c>
      <c r="K302" s="251">
        <f t="shared" si="41"/>
        <v>0</v>
      </c>
      <c r="O302" s="243">
        <v>2</v>
      </c>
      <c r="AA302" s="216">
        <v>1</v>
      </c>
      <c r="AB302" s="216">
        <v>7</v>
      </c>
      <c r="AC302" s="216">
        <v>7</v>
      </c>
      <c r="AZ302" s="216">
        <v>2</v>
      </c>
      <c r="BA302" s="216">
        <f t="shared" si="42"/>
        <v>0</v>
      </c>
      <c r="BB302" s="216">
        <f t="shared" si="43"/>
        <v>0</v>
      </c>
      <c r="BC302" s="216">
        <f t="shared" si="44"/>
        <v>0</v>
      </c>
      <c r="BD302" s="216">
        <f t="shared" si="45"/>
        <v>0</v>
      </c>
      <c r="BE302" s="216">
        <f t="shared" si="46"/>
        <v>0</v>
      </c>
      <c r="CA302" s="243">
        <v>1</v>
      </c>
      <c r="CB302" s="243">
        <v>7</v>
      </c>
    </row>
    <row r="303" spans="1:80" x14ac:dyDescent="0.2">
      <c r="A303" s="244">
        <v>128</v>
      </c>
      <c r="B303" s="245" t="s">
        <v>445</v>
      </c>
      <c r="C303" s="246" t="s">
        <v>446</v>
      </c>
      <c r="D303" s="247" t="s">
        <v>250</v>
      </c>
      <c r="E303" s="248">
        <v>1</v>
      </c>
      <c r="F303" s="248">
        <v>0</v>
      </c>
      <c r="G303" s="249">
        <f t="shared" si="39"/>
        <v>0</v>
      </c>
      <c r="H303" s="250">
        <v>0</v>
      </c>
      <c r="I303" s="251">
        <f t="shared" si="40"/>
        <v>0</v>
      </c>
      <c r="J303" s="250">
        <v>0</v>
      </c>
      <c r="K303" s="251">
        <f t="shared" si="41"/>
        <v>0</v>
      </c>
      <c r="O303" s="243">
        <v>2</v>
      </c>
      <c r="AA303" s="216">
        <v>1</v>
      </c>
      <c r="AB303" s="216">
        <v>7</v>
      </c>
      <c r="AC303" s="216">
        <v>7</v>
      </c>
      <c r="AZ303" s="216">
        <v>2</v>
      </c>
      <c r="BA303" s="216">
        <f t="shared" si="42"/>
        <v>0</v>
      </c>
      <c r="BB303" s="216">
        <f t="shared" si="43"/>
        <v>0</v>
      </c>
      <c r="BC303" s="216">
        <f t="shared" si="44"/>
        <v>0</v>
      </c>
      <c r="BD303" s="216">
        <f t="shared" si="45"/>
        <v>0</v>
      </c>
      <c r="BE303" s="216">
        <f t="shared" si="46"/>
        <v>0</v>
      </c>
      <c r="CA303" s="243">
        <v>1</v>
      </c>
      <c r="CB303" s="243">
        <v>7</v>
      </c>
    </row>
    <row r="304" spans="1:80" x14ac:dyDescent="0.2">
      <c r="A304" s="244">
        <v>129</v>
      </c>
      <c r="B304" s="245" t="s">
        <v>447</v>
      </c>
      <c r="C304" s="246" t="s">
        <v>448</v>
      </c>
      <c r="D304" s="247" t="s">
        <v>250</v>
      </c>
      <c r="E304" s="248">
        <v>1</v>
      </c>
      <c r="F304" s="248">
        <v>0</v>
      </c>
      <c r="G304" s="249">
        <f t="shared" si="39"/>
        <v>0</v>
      </c>
      <c r="H304" s="250">
        <v>0</v>
      </c>
      <c r="I304" s="251">
        <f t="shared" si="40"/>
        <v>0</v>
      </c>
      <c r="J304" s="250">
        <v>0</v>
      </c>
      <c r="K304" s="251">
        <f t="shared" si="41"/>
        <v>0</v>
      </c>
      <c r="O304" s="243">
        <v>2</v>
      </c>
      <c r="AA304" s="216">
        <v>1</v>
      </c>
      <c r="AB304" s="216">
        <v>7</v>
      </c>
      <c r="AC304" s="216">
        <v>7</v>
      </c>
      <c r="AZ304" s="216">
        <v>2</v>
      </c>
      <c r="BA304" s="216">
        <f t="shared" si="42"/>
        <v>0</v>
      </c>
      <c r="BB304" s="216">
        <f t="shared" si="43"/>
        <v>0</v>
      </c>
      <c r="BC304" s="216">
        <f t="shared" si="44"/>
        <v>0</v>
      </c>
      <c r="BD304" s="216">
        <f t="shared" si="45"/>
        <v>0</v>
      </c>
      <c r="BE304" s="216">
        <f t="shared" si="46"/>
        <v>0</v>
      </c>
      <c r="CA304" s="243">
        <v>1</v>
      </c>
      <c r="CB304" s="243">
        <v>7</v>
      </c>
    </row>
    <row r="305" spans="1:80" x14ac:dyDescent="0.2">
      <c r="A305" s="244">
        <v>130</v>
      </c>
      <c r="B305" s="245" t="s">
        <v>449</v>
      </c>
      <c r="C305" s="246" t="s">
        <v>450</v>
      </c>
      <c r="D305" s="247" t="s">
        <v>250</v>
      </c>
      <c r="E305" s="248">
        <v>1</v>
      </c>
      <c r="F305" s="248">
        <v>0</v>
      </c>
      <c r="G305" s="249">
        <f t="shared" si="39"/>
        <v>0</v>
      </c>
      <c r="H305" s="250">
        <v>0</v>
      </c>
      <c r="I305" s="251">
        <f t="shared" si="40"/>
        <v>0</v>
      </c>
      <c r="J305" s="250">
        <v>0</v>
      </c>
      <c r="K305" s="251">
        <f t="shared" si="41"/>
        <v>0</v>
      </c>
      <c r="O305" s="243">
        <v>2</v>
      </c>
      <c r="AA305" s="216">
        <v>1</v>
      </c>
      <c r="AB305" s="216">
        <v>7</v>
      </c>
      <c r="AC305" s="216">
        <v>7</v>
      </c>
      <c r="AZ305" s="216">
        <v>2</v>
      </c>
      <c r="BA305" s="216">
        <f t="shared" si="42"/>
        <v>0</v>
      </c>
      <c r="BB305" s="216">
        <f t="shared" si="43"/>
        <v>0</v>
      </c>
      <c r="BC305" s="216">
        <f t="shared" si="44"/>
        <v>0</v>
      </c>
      <c r="BD305" s="216">
        <f t="shared" si="45"/>
        <v>0</v>
      </c>
      <c r="BE305" s="216">
        <f t="shared" si="46"/>
        <v>0</v>
      </c>
      <c r="CA305" s="243">
        <v>1</v>
      </c>
      <c r="CB305" s="243">
        <v>7</v>
      </c>
    </row>
    <row r="306" spans="1:80" x14ac:dyDescent="0.2">
      <c r="A306" s="244">
        <v>131</v>
      </c>
      <c r="B306" s="245" t="s">
        <v>451</v>
      </c>
      <c r="C306" s="246" t="s">
        <v>452</v>
      </c>
      <c r="D306" s="247" t="s">
        <v>250</v>
      </c>
      <c r="E306" s="248">
        <v>1</v>
      </c>
      <c r="F306" s="248">
        <v>0</v>
      </c>
      <c r="G306" s="249">
        <f t="shared" si="39"/>
        <v>0</v>
      </c>
      <c r="H306" s="250">
        <v>0</v>
      </c>
      <c r="I306" s="251">
        <f t="shared" si="40"/>
        <v>0</v>
      </c>
      <c r="J306" s="250">
        <v>0</v>
      </c>
      <c r="K306" s="251">
        <f t="shared" si="41"/>
        <v>0</v>
      </c>
      <c r="O306" s="243">
        <v>2</v>
      </c>
      <c r="AA306" s="216">
        <v>1</v>
      </c>
      <c r="AB306" s="216">
        <v>7</v>
      </c>
      <c r="AC306" s="216">
        <v>7</v>
      </c>
      <c r="AZ306" s="216">
        <v>2</v>
      </c>
      <c r="BA306" s="216">
        <f t="shared" si="42"/>
        <v>0</v>
      </c>
      <c r="BB306" s="216">
        <f t="shared" si="43"/>
        <v>0</v>
      </c>
      <c r="BC306" s="216">
        <f t="shared" si="44"/>
        <v>0</v>
      </c>
      <c r="BD306" s="216">
        <f t="shared" si="45"/>
        <v>0</v>
      </c>
      <c r="BE306" s="216">
        <f t="shared" si="46"/>
        <v>0</v>
      </c>
      <c r="CA306" s="243">
        <v>1</v>
      </c>
      <c r="CB306" s="243">
        <v>7</v>
      </c>
    </row>
    <row r="307" spans="1:80" x14ac:dyDescent="0.2">
      <c r="A307" s="244">
        <v>132</v>
      </c>
      <c r="B307" s="245" t="s">
        <v>453</v>
      </c>
      <c r="C307" s="246" t="s">
        <v>454</v>
      </c>
      <c r="D307" s="247" t="s">
        <v>250</v>
      </c>
      <c r="E307" s="248">
        <v>1</v>
      </c>
      <c r="F307" s="248">
        <v>0</v>
      </c>
      <c r="G307" s="249">
        <f t="shared" si="39"/>
        <v>0</v>
      </c>
      <c r="H307" s="250">
        <v>0</v>
      </c>
      <c r="I307" s="251">
        <f t="shared" si="40"/>
        <v>0</v>
      </c>
      <c r="J307" s="250">
        <v>0</v>
      </c>
      <c r="K307" s="251">
        <f t="shared" si="41"/>
        <v>0</v>
      </c>
      <c r="O307" s="243">
        <v>2</v>
      </c>
      <c r="AA307" s="216">
        <v>1</v>
      </c>
      <c r="AB307" s="216">
        <v>7</v>
      </c>
      <c r="AC307" s="216">
        <v>7</v>
      </c>
      <c r="AZ307" s="216">
        <v>2</v>
      </c>
      <c r="BA307" s="216">
        <f t="shared" si="42"/>
        <v>0</v>
      </c>
      <c r="BB307" s="216">
        <f t="shared" si="43"/>
        <v>0</v>
      </c>
      <c r="BC307" s="216">
        <f t="shared" si="44"/>
        <v>0</v>
      </c>
      <c r="BD307" s="216">
        <f t="shared" si="45"/>
        <v>0</v>
      </c>
      <c r="BE307" s="216">
        <f t="shared" si="46"/>
        <v>0</v>
      </c>
      <c r="CA307" s="243">
        <v>1</v>
      </c>
      <c r="CB307" s="243">
        <v>7</v>
      </c>
    </row>
    <row r="308" spans="1:80" x14ac:dyDescent="0.2">
      <c r="A308" s="244">
        <v>133</v>
      </c>
      <c r="B308" s="245" t="s">
        <v>455</v>
      </c>
      <c r="C308" s="246" t="s">
        <v>456</v>
      </c>
      <c r="D308" s="247" t="s">
        <v>250</v>
      </c>
      <c r="E308" s="248">
        <v>1</v>
      </c>
      <c r="F308" s="248">
        <v>0</v>
      </c>
      <c r="G308" s="249">
        <f t="shared" si="39"/>
        <v>0</v>
      </c>
      <c r="H308" s="250">
        <v>0</v>
      </c>
      <c r="I308" s="251">
        <f t="shared" si="40"/>
        <v>0</v>
      </c>
      <c r="J308" s="250">
        <v>0</v>
      </c>
      <c r="K308" s="251">
        <f t="shared" si="41"/>
        <v>0</v>
      </c>
      <c r="O308" s="243">
        <v>2</v>
      </c>
      <c r="AA308" s="216">
        <v>1</v>
      </c>
      <c r="AB308" s="216">
        <v>7</v>
      </c>
      <c r="AC308" s="216">
        <v>7</v>
      </c>
      <c r="AZ308" s="216">
        <v>2</v>
      </c>
      <c r="BA308" s="216">
        <f t="shared" si="42"/>
        <v>0</v>
      </c>
      <c r="BB308" s="216">
        <f t="shared" si="43"/>
        <v>0</v>
      </c>
      <c r="BC308" s="216">
        <f t="shared" si="44"/>
        <v>0</v>
      </c>
      <c r="BD308" s="216">
        <f t="shared" si="45"/>
        <v>0</v>
      </c>
      <c r="BE308" s="216">
        <f t="shared" si="46"/>
        <v>0</v>
      </c>
      <c r="CA308" s="243">
        <v>1</v>
      </c>
      <c r="CB308" s="243">
        <v>7</v>
      </c>
    </row>
    <row r="309" spans="1:80" x14ac:dyDescent="0.2">
      <c r="A309" s="244">
        <v>134</v>
      </c>
      <c r="B309" s="245" t="s">
        <v>457</v>
      </c>
      <c r="C309" s="246" t="s">
        <v>458</v>
      </c>
      <c r="D309" s="247" t="s">
        <v>250</v>
      </c>
      <c r="E309" s="248">
        <v>1</v>
      </c>
      <c r="F309" s="248">
        <v>0</v>
      </c>
      <c r="G309" s="249">
        <f t="shared" si="39"/>
        <v>0</v>
      </c>
      <c r="H309" s="250">
        <v>0</v>
      </c>
      <c r="I309" s="251">
        <f t="shared" si="40"/>
        <v>0</v>
      </c>
      <c r="J309" s="250">
        <v>0</v>
      </c>
      <c r="K309" s="251">
        <f t="shared" si="41"/>
        <v>0</v>
      </c>
      <c r="O309" s="243">
        <v>2</v>
      </c>
      <c r="AA309" s="216">
        <v>1</v>
      </c>
      <c r="AB309" s="216">
        <v>7</v>
      </c>
      <c r="AC309" s="216">
        <v>7</v>
      </c>
      <c r="AZ309" s="216">
        <v>2</v>
      </c>
      <c r="BA309" s="216">
        <f t="shared" si="42"/>
        <v>0</v>
      </c>
      <c r="BB309" s="216">
        <f t="shared" si="43"/>
        <v>0</v>
      </c>
      <c r="BC309" s="216">
        <f t="shared" si="44"/>
        <v>0</v>
      </c>
      <c r="BD309" s="216">
        <f t="shared" si="45"/>
        <v>0</v>
      </c>
      <c r="BE309" s="216">
        <f t="shared" si="46"/>
        <v>0</v>
      </c>
      <c r="CA309" s="243">
        <v>1</v>
      </c>
      <c r="CB309" s="243">
        <v>7</v>
      </c>
    </row>
    <row r="310" spans="1:80" x14ac:dyDescent="0.2">
      <c r="A310" s="244">
        <v>135</v>
      </c>
      <c r="B310" s="245" t="s">
        <v>459</v>
      </c>
      <c r="C310" s="246" t="s">
        <v>460</v>
      </c>
      <c r="D310" s="247" t="s">
        <v>250</v>
      </c>
      <c r="E310" s="248">
        <v>1</v>
      </c>
      <c r="F310" s="248">
        <v>0</v>
      </c>
      <c r="G310" s="249">
        <f t="shared" si="39"/>
        <v>0</v>
      </c>
      <c r="H310" s="250">
        <v>0</v>
      </c>
      <c r="I310" s="251">
        <f t="shared" si="40"/>
        <v>0</v>
      </c>
      <c r="J310" s="250">
        <v>0</v>
      </c>
      <c r="K310" s="251">
        <f t="shared" si="41"/>
        <v>0</v>
      </c>
      <c r="O310" s="243">
        <v>2</v>
      </c>
      <c r="AA310" s="216">
        <v>1</v>
      </c>
      <c r="AB310" s="216">
        <v>7</v>
      </c>
      <c r="AC310" s="216">
        <v>7</v>
      </c>
      <c r="AZ310" s="216">
        <v>2</v>
      </c>
      <c r="BA310" s="216">
        <f t="shared" si="42"/>
        <v>0</v>
      </c>
      <c r="BB310" s="216">
        <f t="shared" si="43"/>
        <v>0</v>
      </c>
      <c r="BC310" s="216">
        <f t="shared" si="44"/>
        <v>0</v>
      </c>
      <c r="BD310" s="216">
        <f t="shared" si="45"/>
        <v>0</v>
      </c>
      <c r="BE310" s="216">
        <f t="shared" si="46"/>
        <v>0</v>
      </c>
      <c r="CA310" s="243">
        <v>1</v>
      </c>
      <c r="CB310" s="243">
        <v>7</v>
      </c>
    </row>
    <row r="311" spans="1:80" x14ac:dyDescent="0.2">
      <c r="A311" s="244">
        <v>136</v>
      </c>
      <c r="B311" s="245" t="s">
        <v>461</v>
      </c>
      <c r="C311" s="246" t="s">
        <v>462</v>
      </c>
      <c r="D311" s="247" t="s">
        <v>250</v>
      </c>
      <c r="E311" s="248">
        <v>1</v>
      </c>
      <c r="F311" s="248">
        <v>0</v>
      </c>
      <c r="G311" s="249">
        <f t="shared" si="39"/>
        <v>0</v>
      </c>
      <c r="H311" s="250">
        <v>0</v>
      </c>
      <c r="I311" s="251">
        <f t="shared" si="40"/>
        <v>0</v>
      </c>
      <c r="J311" s="250">
        <v>0</v>
      </c>
      <c r="K311" s="251">
        <f t="shared" si="41"/>
        <v>0</v>
      </c>
      <c r="O311" s="243">
        <v>2</v>
      </c>
      <c r="AA311" s="216">
        <v>1</v>
      </c>
      <c r="AB311" s="216">
        <v>7</v>
      </c>
      <c r="AC311" s="216">
        <v>7</v>
      </c>
      <c r="AZ311" s="216">
        <v>2</v>
      </c>
      <c r="BA311" s="216">
        <f t="shared" si="42"/>
        <v>0</v>
      </c>
      <c r="BB311" s="216">
        <f t="shared" si="43"/>
        <v>0</v>
      </c>
      <c r="BC311" s="216">
        <f t="shared" si="44"/>
        <v>0</v>
      </c>
      <c r="BD311" s="216">
        <f t="shared" si="45"/>
        <v>0</v>
      </c>
      <c r="BE311" s="216">
        <f t="shared" si="46"/>
        <v>0</v>
      </c>
      <c r="CA311" s="243">
        <v>1</v>
      </c>
      <c r="CB311" s="243">
        <v>7</v>
      </c>
    </row>
    <row r="312" spans="1:80" x14ac:dyDescent="0.2">
      <c r="A312" s="244">
        <v>137</v>
      </c>
      <c r="B312" s="245" t="s">
        <v>463</v>
      </c>
      <c r="C312" s="246" t="s">
        <v>464</v>
      </c>
      <c r="D312" s="247" t="s">
        <v>250</v>
      </c>
      <c r="E312" s="248">
        <v>1</v>
      </c>
      <c r="F312" s="248">
        <v>0</v>
      </c>
      <c r="G312" s="249">
        <f t="shared" si="39"/>
        <v>0</v>
      </c>
      <c r="H312" s="250">
        <v>0</v>
      </c>
      <c r="I312" s="251">
        <f t="shared" si="40"/>
        <v>0</v>
      </c>
      <c r="J312" s="250">
        <v>0</v>
      </c>
      <c r="K312" s="251">
        <f t="shared" si="41"/>
        <v>0</v>
      </c>
      <c r="O312" s="243">
        <v>2</v>
      </c>
      <c r="AA312" s="216">
        <v>1</v>
      </c>
      <c r="AB312" s="216">
        <v>7</v>
      </c>
      <c r="AC312" s="216">
        <v>7</v>
      </c>
      <c r="AZ312" s="216">
        <v>2</v>
      </c>
      <c r="BA312" s="216">
        <f t="shared" si="42"/>
        <v>0</v>
      </c>
      <c r="BB312" s="216">
        <f t="shared" si="43"/>
        <v>0</v>
      </c>
      <c r="BC312" s="216">
        <f t="shared" si="44"/>
        <v>0</v>
      </c>
      <c r="BD312" s="216">
        <f t="shared" si="45"/>
        <v>0</v>
      </c>
      <c r="BE312" s="216">
        <f t="shared" si="46"/>
        <v>0</v>
      </c>
      <c r="CA312" s="243">
        <v>1</v>
      </c>
      <c r="CB312" s="243">
        <v>7</v>
      </c>
    </row>
    <row r="313" spans="1:80" x14ac:dyDescent="0.2">
      <c r="A313" s="244">
        <v>138</v>
      </c>
      <c r="B313" s="245" t="s">
        <v>465</v>
      </c>
      <c r="C313" s="246" t="s">
        <v>466</v>
      </c>
      <c r="D313" s="247" t="s">
        <v>250</v>
      </c>
      <c r="E313" s="248">
        <v>1</v>
      </c>
      <c r="F313" s="248">
        <v>0</v>
      </c>
      <c r="G313" s="249">
        <f t="shared" si="39"/>
        <v>0</v>
      </c>
      <c r="H313" s="250">
        <v>0</v>
      </c>
      <c r="I313" s="251">
        <f t="shared" si="40"/>
        <v>0</v>
      </c>
      <c r="J313" s="250">
        <v>0</v>
      </c>
      <c r="K313" s="251">
        <f t="shared" si="41"/>
        <v>0</v>
      </c>
      <c r="O313" s="243">
        <v>2</v>
      </c>
      <c r="AA313" s="216">
        <v>1</v>
      </c>
      <c r="AB313" s="216">
        <v>7</v>
      </c>
      <c r="AC313" s="216">
        <v>7</v>
      </c>
      <c r="AZ313" s="216">
        <v>2</v>
      </c>
      <c r="BA313" s="216">
        <f t="shared" si="42"/>
        <v>0</v>
      </c>
      <c r="BB313" s="216">
        <f t="shared" si="43"/>
        <v>0</v>
      </c>
      <c r="BC313" s="216">
        <f t="shared" si="44"/>
        <v>0</v>
      </c>
      <c r="BD313" s="216">
        <f t="shared" si="45"/>
        <v>0</v>
      </c>
      <c r="BE313" s="216">
        <f t="shared" si="46"/>
        <v>0</v>
      </c>
      <c r="CA313" s="243">
        <v>1</v>
      </c>
      <c r="CB313" s="243">
        <v>7</v>
      </c>
    </row>
    <row r="314" spans="1:80" x14ac:dyDescent="0.2">
      <c r="A314" s="244">
        <v>139</v>
      </c>
      <c r="B314" s="245" t="s">
        <v>467</v>
      </c>
      <c r="C314" s="246" t="s">
        <v>468</v>
      </c>
      <c r="D314" s="247" t="s">
        <v>250</v>
      </c>
      <c r="E314" s="248">
        <v>1</v>
      </c>
      <c r="F314" s="248">
        <v>0</v>
      </c>
      <c r="G314" s="249">
        <f t="shared" si="39"/>
        <v>0</v>
      </c>
      <c r="H314" s="250">
        <v>0</v>
      </c>
      <c r="I314" s="251">
        <f t="shared" si="40"/>
        <v>0</v>
      </c>
      <c r="J314" s="250">
        <v>0</v>
      </c>
      <c r="K314" s="251">
        <f t="shared" si="41"/>
        <v>0</v>
      </c>
      <c r="O314" s="243">
        <v>2</v>
      </c>
      <c r="AA314" s="216">
        <v>1</v>
      </c>
      <c r="AB314" s="216">
        <v>7</v>
      </c>
      <c r="AC314" s="216">
        <v>7</v>
      </c>
      <c r="AZ314" s="216">
        <v>2</v>
      </c>
      <c r="BA314" s="216">
        <f t="shared" si="42"/>
        <v>0</v>
      </c>
      <c r="BB314" s="216">
        <f t="shared" si="43"/>
        <v>0</v>
      </c>
      <c r="BC314" s="216">
        <f t="shared" si="44"/>
        <v>0</v>
      </c>
      <c r="BD314" s="216">
        <f t="shared" si="45"/>
        <v>0</v>
      </c>
      <c r="BE314" s="216">
        <f t="shared" si="46"/>
        <v>0</v>
      </c>
      <c r="CA314" s="243">
        <v>1</v>
      </c>
      <c r="CB314" s="243">
        <v>7</v>
      </c>
    </row>
    <row r="315" spans="1:80" x14ac:dyDescent="0.2">
      <c r="A315" s="244">
        <v>140</v>
      </c>
      <c r="B315" s="245" t="s">
        <v>469</v>
      </c>
      <c r="C315" s="246" t="s">
        <v>470</v>
      </c>
      <c r="D315" s="247" t="s">
        <v>250</v>
      </c>
      <c r="E315" s="248">
        <v>1</v>
      </c>
      <c r="F315" s="248">
        <v>0</v>
      </c>
      <c r="G315" s="249">
        <f t="shared" si="39"/>
        <v>0</v>
      </c>
      <c r="H315" s="250">
        <v>0</v>
      </c>
      <c r="I315" s="251">
        <f t="shared" si="40"/>
        <v>0</v>
      </c>
      <c r="J315" s="250">
        <v>0</v>
      </c>
      <c r="K315" s="251">
        <f t="shared" si="41"/>
        <v>0</v>
      </c>
      <c r="O315" s="243">
        <v>2</v>
      </c>
      <c r="AA315" s="216">
        <v>1</v>
      </c>
      <c r="AB315" s="216">
        <v>7</v>
      </c>
      <c r="AC315" s="216">
        <v>7</v>
      </c>
      <c r="AZ315" s="216">
        <v>2</v>
      </c>
      <c r="BA315" s="216">
        <f t="shared" si="42"/>
        <v>0</v>
      </c>
      <c r="BB315" s="216">
        <f t="shared" si="43"/>
        <v>0</v>
      </c>
      <c r="BC315" s="216">
        <f t="shared" si="44"/>
        <v>0</v>
      </c>
      <c r="BD315" s="216">
        <f t="shared" si="45"/>
        <v>0</v>
      </c>
      <c r="BE315" s="216">
        <f t="shared" si="46"/>
        <v>0</v>
      </c>
      <c r="CA315" s="243">
        <v>1</v>
      </c>
      <c r="CB315" s="243">
        <v>7</v>
      </c>
    </row>
    <row r="316" spans="1:80" x14ac:dyDescent="0.2">
      <c r="A316" s="244">
        <v>141</v>
      </c>
      <c r="B316" s="245" t="s">
        <v>471</v>
      </c>
      <c r="C316" s="246" t="s">
        <v>472</v>
      </c>
      <c r="D316" s="247" t="s">
        <v>250</v>
      </c>
      <c r="E316" s="248">
        <v>1</v>
      </c>
      <c r="F316" s="248">
        <v>0</v>
      </c>
      <c r="G316" s="249">
        <f t="shared" si="39"/>
        <v>0</v>
      </c>
      <c r="H316" s="250">
        <v>0</v>
      </c>
      <c r="I316" s="251">
        <f t="shared" si="40"/>
        <v>0</v>
      </c>
      <c r="J316" s="250">
        <v>0</v>
      </c>
      <c r="K316" s="251">
        <f t="shared" si="41"/>
        <v>0</v>
      </c>
      <c r="O316" s="243">
        <v>2</v>
      </c>
      <c r="AA316" s="216">
        <v>1</v>
      </c>
      <c r="AB316" s="216">
        <v>7</v>
      </c>
      <c r="AC316" s="216">
        <v>7</v>
      </c>
      <c r="AZ316" s="216">
        <v>2</v>
      </c>
      <c r="BA316" s="216">
        <f t="shared" si="42"/>
        <v>0</v>
      </c>
      <c r="BB316" s="216">
        <f t="shared" si="43"/>
        <v>0</v>
      </c>
      <c r="BC316" s="216">
        <f t="shared" si="44"/>
        <v>0</v>
      </c>
      <c r="BD316" s="216">
        <f t="shared" si="45"/>
        <v>0</v>
      </c>
      <c r="BE316" s="216">
        <f t="shared" si="46"/>
        <v>0</v>
      </c>
      <c r="CA316" s="243">
        <v>1</v>
      </c>
      <c r="CB316" s="243">
        <v>7</v>
      </c>
    </row>
    <row r="317" spans="1:80" x14ac:dyDescent="0.2">
      <c r="A317" s="244">
        <v>142</v>
      </c>
      <c r="B317" s="245" t="s">
        <v>473</v>
      </c>
      <c r="C317" s="246" t="s">
        <v>474</v>
      </c>
      <c r="D317" s="247" t="s">
        <v>250</v>
      </c>
      <c r="E317" s="248">
        <v>1</v>
      </c>
      <c r="F317" s="248">
        <v>0</v>
      </c>
      <c r="G317" s="249">
        <f t="shared" si="39"/>
        <v>0</v>
      </c>
      <c r="H317" s="250">
        <v>0</v>
      </c>
      <c r="I317" s="251">
        <f t="shared" si="40"/>
        <v>0</v>
      </c>
      <c r="J317" s="250">
        <v>0</v>
      </c>
      <c r="K317" s="251">
        <f t="shared" si="41"/>
        <v>0</v>
      </c>
      <c r="O317" s="243">
        <v>2</v>
      </c>
      <c r="AA317" s="216">
        <v>1</v>
      </c>
      <c r="AB317" s="216">
        <v>7</v>
      </c>
      <c r="AC317" s="216">
        <v>7</v>
      </c>
      <c r="AZ317" s="216">
        <v>2</v>
      </c>
      <c r="BA317" s="216">
        <f t="shared" si="42"/>
        <v>0</v>
      </c>
      <c r="BB317" s="216">
        <f t="shared" si="43"/>
        <v>0</v>
      </c>
      <c r="BC317" s="216">
        <f t="shared" si="44"/>
        <v>0</v>
      </c>
      <c r="BD317" s="216">
        <f t="shared" si="45"/>
        <v>0</v>
      </c>
      <c r="BE317" s="216">
        <f t="shared" si="46"/>
        <v>0</v>
      </c>
      <c r="CA317" s="243">
        <v>1</v>
      </c>
      <c r="CB317" s="243">
        <v>7</v>
      </c>
    </row>
    <row r="318" spans="1:80" x14ac:dyDescent="0.2">
      <c r="A318" s="244">
        <v>143</v>
      </c>
      <c r="B318" s="245" t="s">
        <v>475</v>
      </c>
      <c r="C318" s="246" t="s">
        <v>476</v>
      </c>
      <c r="D318" s="247" t="s">
        <v>250</v>
      </c>
      <c r="E318" s="248">
        <v>1</v>
      </c>
      <c r="F318" s="248">
        <v>0</v>
      </c>
      <c r="G318" s="249">
        <f t="shared" si="39"/>
        <v>0</v>
      </c>
      <c r="H318" s="250">
        <v>0</v>
      </c>
      <c r="I318" s="251">
        <f t="shared" si="40"/>
        <v>0</v>
      </c>
      <c r="J318" s="250">
        <v>0</v>
      </c>
      <c r="K318" s="251">
        <f t="shared" si="41"/>
        <v>0</v>
      </c>
      <c r="O318" s="243">
        <v>2</v>
      </c>
      <c r="AA318" s="216">
        <v>1</v>
      </c>
      <c r="AB318" s="216">
        <v>7</v>
      </c>
      <c r="AC318" s="216">
        <v>7</v>
      </c>
      <c r="AZ318" s="216">
        <v>2</v>
      </c>
      <c r="BA318" s="216">
        <f t="shared" si="42"/>
        <v>0</v>
      </c>
      <c r="BB318" s="216">
        <f t="shared" si="43"/>
        <v>0</v>
      </c>
      <c r="BC318" s="216">
        <f t="shared" si="44"/>
        <v>0</v>
      </c>
      <c r="BD318" s="216">
        <f t="shared" si="45"/>
        <v>0</v>
      </c>
      <c r="BE318" s="216">
        <f t="shared" si="46"/>
        <v>0</v>
      </c>
      <c r="CA318" s="243">
        <v>1</v>
      </c>
      <c r="CB318" s="243">
        <v>7</v>
      </c>
    </row>
    <row r="319" spans="1:80" x14ac:dyDescent="0.2">
      <c r="A319" s="244">
        <v>144</v>
      </c>
      <c r="B319" s="245" t="s">
        <v>477</v>
      </c>
      <c r="C319" s="246" t="s">
        <v>478</v>
      </c>
      <c r="D319" s="247" t="s">
        <v>250</v>
      </c>
      <c r="E319" s="248">
        <v>1</v>
      </c>
      <c r="F319" s="248">
        <v>0</v>
      </c>
      <c r="G319" s="249">
        <f t="shared" si="39"/>
        <v>0</v>
      </c>
      <c r="H319" s="250">
        <v>0</v>
      </c>
      <c r="I319" s="251">
        <f t="shared" si="40"/>
        <v>0</v>
      </c>
      <c r="J319" s="250">
        <v>0</v>
      </c>
      <c r="K319" s="251">
        <f t="shared" si="41"/>
        <v>0</v>
      </c>
      <c r="O319" s="243">
        <v>2</v>
      </c>
      <c r="AA319" s="216">
        <v>1</v>
      </c>
      <c r="AB319" s="216">
        <v>7</v>
      </c>
      <c r="AC319" s="216">
        <v>7</v>
      </c>
      <c r="AZ319" s="216">
        <v>2</v>
      </c>
      <c r="BA319" s="216">
        <f t="shared" si="42"/>
        <v>0</v>
      </c>
      <c r="BB319" s="216">
        <f t="shared" si="43"/>
        <v>0</v>
      </c>
      <c r="BC319" s="216">
        <f t="shared" si="44"/>
        <v>0</v>
      </c>
      <c r="BD319" s="216">
        <f t="shared" si="45"/>
        <v>0</v>
      </c>
      <c r="BE319" s="216">
        <f t="shared" si="46"/>
        <v>0</v>
      </c>
      <c r="CA319" s="243">
        <v>1</v>
      </c>
      <c r="CB319" s="243">
        <v>7</v>
      </c>
    </row>
    <row r="320" spans="1:80" x14ac:dyDescent="0.2">
      <c r="A320" s="244">
        <v>145</v>
      </c>
      <c r="B320" s="245" t="s">
        <v>479</v>
      </c>
      <c r="C320" s="246" t="s">
        <v>480</v>
      </c>
      <c r="D320" s="247" t="s">
        <v>250</v>
      </c>
      <c r="E320" s="248">
        <v>1</v>
      </c>
      <c r="F320" s="248">
        <v>0</v>
      </c>
      <c r="G320" s="249">
        <f t="shared" si="39"/>
        <v>0</v>
      </c>
      <c r="H320" s="250">
        <v>0</v>
      </c>
      <c r="I320" s="251">
        <f t="shared" si="40"/>
        <v>0</v>
      </c>
      <c r="J320" s="250">
        <v>0</v>
      </c>
      <c r="K320" s="251">
        <f t="shared" si="41"/>
        <v>0</v>
      </c>
      <c r="O320" s="243">
        <v>2</v>
      </c>
      <c r="AA320" s="216">
        <v>1</v>
      </c>
      <c r="AB320" s="216">
        <v>7</v>
      </c>
      <c r="AC320" s="216">
        <v>7</v>
      </c>
      <c r="AZ320" s="216">
        <v>2</v>
      </c>
      <c r="BA320" s="216">
        <f t="shared" si="42"/>
        <v>0</v>
      </c>
      <c r="BB320" s="216">
        <f t="shared" si="43"/>
        <v>0</v>
      </c>
      <c r="BC320" s="216">
        <f t="shared" si="44"/>
        <v>0</v>
      </c>
      <c r="BD320" s="216">
        <f t="shared" si="45"/>
        <v>0</v>
      </c>
      <c r="BE320" s="216">
        <f t="shared" si="46"/>
        <v>0</v>
      </c>
      <c r="CA320" s="243">
        <v>1</v>
      </c>
      <c r="CB320" s="243">
        <v>7</v>
      </c>
    </row>
    <row r="321" spans="1:80" x14ac:dyDescent="0.2">
      <c r="A321" s="244">
        <v>146</v>
      </c>
      <c r="B321" s="245" t="s">
        <v>481</v>
      </c>
      <c r="C321" s="246" t="s">
        <v>482</v>
      </c>
      <c r="D321" s="247" t="s">
        <v>250</v>
      </c>
      <c r="E321" s="248">
        <v>1</v>
      </c>
      <c r="F321" s="248">
        <v>0</v>
      </c>
      <c r="G321" s="249">
        <f t="shared" si="39"/>
        <v>0</v>
      </c>
      <c r="H321" s="250">
        <v>0</v>
      </c>
      <c r="I321" s="251">
        <f t="shared" si="40"/>
        <v>0</v>
      </c>
      <c r="J321" s="250">
        <v>0</v>
      </c>
      <c r="K321" s="251">
        <f t="shared" si="41"/>
        <v>0</v>
      </c>
      <c r="O321" s="243">
        <v>2</v>
      </c>
      <c r="AA321" s="216">
        <v>1</v>
      </c>
      <c r="AB321" s="216">
        <v>7</v>
      </c>
      <c r="AC321" s="216">
        <v>7</v>
      </c>
      <c r="AZ321" s="216">
        <v>2</v>
      </c>
      <c r="BA321" s="216">
        <f t="shared" si="42"/>
        <v>0</v>
      </c>
      <c r="BB321" s="216">
        <f t="shared" si="43"/>
        <v>0</v>
      </c>
      <c r="BC321" s="216">
        <f t="shared" si="44"/>
        <v>0</v>
      </c>
      <c r="BD321" s="216">
        <f t="shared" si="45"/>
        <v>0</v>
      </c>
      <c r="BE321" s="216">
        <f t="shared" si="46"/>
        <v>0</v>
      </c>
      <c r="CA321" s="243">
        <v>1</v>
      </c>
      <c r="CB321" s="243">
        <v>7</v>
      </c>
    </row>
    <row r="322" spans="1:80" x14ac:dyDescent="0.2">
      <c r="A322" s="244">
        <v>147</v>
      </c>
      <c r="B322" s="245" t="s">
        <v>483</v>
      </c>
      <c r="C322" s="246" t="s">
        <v>484</v>
      </c>
      <c r="D322" s="247" t="s">
        <v>250</v>
      </c>
      <c r="E322" s="248">
        <v>1</v>
      </c>
      <c r="F322" s="248">
        <v>0</v>
      </c>
      <c r="G322" s="249">
        <f t="shared" si="39"/>
        <v>0</v>
      </c>
      <c r="H322" s="250">
        <v>0</v>
      </c>
      <c r="I322" s="251">
        <f t="shared" si="40"/>
        <v>0</v>
      </c>
      <c r="J322" s="250">
        <v>0</v>
      </c>
      <c r="K322" s="251">
        <f t="shared" si="41"/>
        <v>0</v>
      </c>
      <c r="O322" s="243">
        <v>2</v>
      </c>
      <c r="AA322" s="216">
        <v>1</v>
      </c>
      <c r="AB322" s="216">
        <v>7</v>
      </c>
      <c r="AC322" s="216">
        <v>7</v>
      </c>
      <c r="AZ322" s="216">
        <v>2</v>
      </c>
      <c r="BA322" s="216">
        <f t="shared" si="42"/>
        <v>0</v>
      </c>
      <c r="BB322" s="216">
        <f t="shared" si="43"/>
        <v>0</v>
      </c>
      <c r="BC322" s="216">
        <f t="shared" si="44"/>
        <v>0</v>
      </c>
      <c r="BD322" s="216">
        <f t="shared" si="45"/>
        <v>0</v>
      </c>
      <c r="BE322" s="216">
        <f t="shared" si="46"/>
        <v>0</v>
      </c>
      <c r="CA322" s="243">
        <v>1</v>
      </c>
      <c r="CB322" s="243">
        <v>7</v>
      </c>
    </row>
    <row r="323" spans="1:80" x14ac:dyDescent="0.2">
      <c r="A323" s="244">
        <v>148</v>
      </c>
      <c r="B323" s="245" t="s">
        <v>485</v>
      </c>
      <c r="C323" s="246" t="s">
        <v>486</v>
      </c>
      <c r="D323" s="247" t="s">
        <v>250</v>
      </c>
      <c r="E323" s="248">
        <v>1</v>
      </c>
      <c r="F323" s="248">
        <v>0</v>
      </c>
      <c r="G323" s="249">
        <f t="shared" si="39"/>
        <v>0</v>
      </c>
      <c r="H323" s="250">
        <v>0</v>
      </c>
      <c r="I323" s="251">
        <f t="shared" si="40"/>
        <v>0</v>
      </c>
      <c r="J323" s="250">
        <v>0</v>
      </c>
      <c r="K323" s="251">
        <f t="shared" si="41"/>
        <v>0</v>
      </c>
      <c r="O323" s="243">
        <v>2</v>
      </c>
      <c r="AA323" s="216">
        <v>1</v>
      </c>
      <c r="AB323" s="216">
        <v>7</v>
      </c>
      <c r="AC323" s="216">
        <v>7</v>
      </c>
      <c r="AZ323" s="216">
        <v>2</v>
      </c>
      <c r="BA323" s="216">
        <f t="shared" si="42"/>
        <v>0</v>
      </c>
      <c r="BB323" s="216">
        <f t="shared" si="43"/>
        <v>0</v>
      </c>
      <c r="BC323" s="216">
        <f t="shared" si="44"/>
        <v>0</v>
      </c>
      <c r="BD323" s="216">
        <f t="shared" si="45"/>
        <v>0</v>
      </c>
      <c r="BE323" s="216">
        <f t="shared" si="46"/>
        <v>0</v>
      </c>
      <c r="CA323" s="243">
        <v>1</v>
      </c>
      <c r="CB323" s="243">
        <v>7</v>
      </c>
    </row>
    <row r="324" spans="1:80" x14ac:dyDescent="0.2">
      <c r="A324" s="259"/>
      <c r="B324" s="260" t="s">
        <v>94</v>
      </c>
      <c r="C324" s="261" t="s">
        <v>366</v>
      </c>
      <c r="D324" s="262"/>
      <c r="E324" s="263"/>
      <c r="F324" s="264"/>
      <c r="G324" s="265">
        <f>SUM(G263:G323)</f>
        <v>0</v>
      </c>
      <c r="H324" s="266"/>
      <c r="I324" s="267">
        <f>SUM(I263:I323)</f>
        <v>0</v>
      </c>
      <c r="J324" s="266"/>
      <c r="K324" s="267">
        <f>SUM(K263:K323)</f>
        <v>0</v>
      </c>
      <c r="O324" s="243">
        <v>4</v>
      </c>
      <c r="BA324" s="268">
        <f>SUM(BA263:BA323)</f>
        <v>0</v>
      </c>
      <c r="BB324" s="268">
        <f>SUM(BB263:BB323)</f>
        <v>0</v>
      </c>
      <c r="BC324" s="268">
        <f>SUM(BC263:BC323)</f>
        <v>0</v>
      </c>
      <c r="BD324" s="268">
        <f>SUM(BD263:BD323)</f>
        <v>0</v>
      </c>
      <c r="BE324" s="268">
        <f>SUM(BE263:BE323)</f>
        <v>0</v>
      </c>
    </row>
    <row r="325" spans="1:80" ht="38.25" customHeight="1" x14ac:dyDescent="0.2">
      <c r="A325" s="233" t="s">
        <v>90</v>
      </c>
      <c r="B325" s="234" t="s">
        <v>487</v>
      </c>
      <c r="C325" s="425" t="s">
        <v>2679</v>
      </c>
      <c r="D325" s="426"/>
      <c r="E325" s="426"/>
      <c r="F325" s="426"/>
      <c r="G325" s="427"/>
      <c r="H325" s="239"/>
      <c r="I325" s="240"/>
      <c r="J325" s="241"/>
      <c r="K325" s="242"/>
      <c r="O325" s="243">
        <v>1</v>
      </c>
    </row>
    <row r="326" spans="1:80" ht="22.5" x14ac:dyDescent="0.2">
      <c r="A326" s="244">
        <v>149</v>
      </c>
      <c r="B326" s="245" t="s">
        <v>489</v>
      </c>
      <c r="C326" s="246" t="s">
        <v>490</v>
      </c>
      <c r="D326" s="247" t="s">
        <v>154</v>
      </c>
      <c r="E326" s="248">
        <v>1</v>
      </c>
      <c r="F326" s="248">
        <v>0</v>
      </c>
      <c r="G326" s="249">
        <f>E326*F326</f>
        <v>0</v>
      </c>
      <c r="H326" s="250">
        <v>0</v>
      </c>
      <c r="I326" s="251">
        <f>E326*H326</f>
        <v>0</v>
      </c>
      <c r="J326" s="250">
        <v>0</v>
      </c>
      <c r="K326" s="251">
        <f>E326*J326</f>
        <v>0</v>
      </c>
      <c r="O326" s="243">
        <v>2</v>
      </c>
      <c r="AA326" s="216">
        <v>1</v>
      </c>
      <c r="AB326" s="216">
        <v>7</v>
      </c>
      <c r="AC326" s="216">
        <v>7</v>
      </c>
      <c r="AZ326" s="216">
        <v>2</v>
      </c>
      <c r="BA326" s="216">
        <f>IF(AZ326=1,G326,0)</f>
        <v>0</v>
      </c>
      <c r="BB326" s="216">
        <f>IF(AZ326=2,G326,0)</f>
        <v>0</v>
      </c>
      <c r="BC326" s="216">
        <f>IF(AZ326=3,G326,0)</f>
        <v>0</v>
      </c>
      <c r="BD326" s="216">
        <f>IF(AZ326=4,G326,0)</f>
        <v>0</v>
      </c>
      <c r="BE326" s="216">
        <f>IF(AZ326=5,G326,0)</f>
        <v>0</v>
      </c>
      <c r="CA326" s="243">
        <v>1</v>
      </c>
      <c r="CB326" s="243">
        <v>7</v>
      </c>
    </row>
    <row r="327" spans="1:80" x14ac:dyDescent="0.2">
      <c r="A327" s="244">
        <v>150</v>
      </c>
      <c r="B327" s="245" t="s">
        <v>491</v>
      </c>
      <c r="C327" s="246" t="s">
        <v>492</v>
      </c>
      <c r="D327" s="247" t="s">
        <v>154</v>
      </c>
      <c r="E327" s="248">
        <v>1</v>
      </c>
      <c r="F327" s="248">
        <v>0</v>
      </c>
      <c r="G327" s="249">
        <f>E327*F327</f>
        <v>0</v>
      </c>
      <c r="H327" s="250">
        <v>0</v>
      </c>
      <c r="I327" s="251">
        <f>E327*H327</f>
        <v>0</v>
      </c>
      <c r="J327" s="250">
        <v>0</v>
      </c>
      <c r="K327" s="251">
        <f>E327*J327</f>
        <v>0</v>
      </c>
      <c r="O327" s="243">
        <v>2</v>
      </c>
      <c r="AA327" s="216">
        <v>1</v>
      </c>
      <c r="AB327" s="216">
        <v>7</v>
      </c>
      <c r="AC327" s="216">
        <v>7</v>
      </c>
      <c r="AZ327" s="216">
        <v>2</v>
      </c>
      <c r="BA327" s="216">
        <f>IF(AZ327=1,G327,0)</f>
        <v>0</v>
      </c>
      <c r="BB327" s="216">
        <f>IF(AZ327=2,G327,0)</f>
        <v>0</v>
      </c>
      <c r="BC327" s="216">
        <f>IF(AZ327=3,G327,0)</f>
        <v>0</v>
      </c>
      <c r="BD327" s="216">
        <f>IF(AZ327=4,G327,0)</f>
        <v>0</v>
      </c>
      <c r="BE327" s="216">
        <f>IF(AZ327=5,G327,0)</f>
        <v>0</v>
      </c>
      <c r="CA327" s="243">
        <v>1</v>
      </c>
      <c r="CB327" s="243">
        <v>7</v>
      </c>
    </row>
    <row r="328" spans="1:80" x14ac:dyDescent="0.2">
      <c r="A328" s="244">
        <v>151</v>
      </c>
      <c r="B328" s="245" t="s">
        <v>493</v>
      </c>
      <c r="C328" s="246" t="s">
        <v>494</v>
      </c>
      <c r="D328" s="247" t="s">
        <v>154</v>
      </c>
      <c r="E328" s="248">
        <v>1</v>
      </c>
      <c r="F328" s="248">
        <v>0</v>
      </c>
      <c r="G328" s="249">
        <f t="shared" ref="G328:G351" si="47">E328*F328</f>
        <v>0</v>
      </c>
      <c r="H328" s="250">
        <v>0</v>
      </c>
      <c r="I328" s="251">
        <f t="shared" ref="I328:I342" si="48">E328*H328</f>
        <v>0</v>
      </c>
      <c r="J328" s="250">
        <v>0</v>
      </c>
      <c r="K328" s="251">
        <f t="shared" ref="K328:K342" si="49">E328*J328</f>
        <v>0</v>
      </c>
      <c r="O328" s="243">
        <v>2</v>
      </c>
      <c r="AA328" s="216">
        <v>1</v>
      </c>
      <c r="AB328" s="216">
        <v>7</v>
      </c>
      <c r="AC328" s="216">
        <v>7</v>
      </c>
      <c r="AZ328" s="216">
        <v>2</v>
      </c>
      <c r="BA328" s="216">
        <f t="shared" ref="BA328:BA342" si="50">IF(AZ328=1,G328,0)</f>
        <v>0</v>
      </c>
      <c r="BB328" s="216">
        <f t="shared" ref="BB328:BB342" si="51">IF(AZ328=2,G328,0)</f>
        <v>0</v>
      </c>
      <c r="BC328" s="216">
        <f t="shared" ref="BC328:BC342" si="52">IF(AZ328=3,G328,0)</f>
        <v>0</v>
      </c>
      <c r="BD328" s="216">
        <f t="shared" ref="BD328:BD342" si="53">IF(AZ328=4,G328,0)</f>
        <v>0</v>
      </c>
      <c r="BE328" s="216">
        <f t="shared" ref="BE328:BE342" si="54">IF(AZ328=5,G328,0)</f>
        <v>0</v>
      </c>
      <c r="CA328" s="243">
        <v>1</v>
      </c>
      <c r="CB328" s="243">
        <v>7</v>
      </c>
    </row>
    <row r="329" spans="1:80" x14ac:dyDescent="0.2">
      <c r="A329" s="244">
        <v>152</v>
      </c>
      <c r="B329" s="245" t="s">
        <v>495</v>
      </c>
      <c r="C329" s="246" t="s">
        <v>496</v>
      </c>
      <c r="D329" s="247" t="s">
        <v>154</v>
      </c>
      <c r="E329" s="248">
        <v>1</v>
      </c>
      <c r="F329" s="248">
        <v>0</v>
      </c>
      <c r="G329" s="249">
        <f t="shared" si="47"/>
        <v>0</v>
      </c>
      <c r="H329" s="250">
        <v>0</v>
      </c>
      <c r="I329" s="251">
        <f t="shared" si="48"/>
        <v>0</v>
      </c>
      <c r="J329" s="250">
        <v>0</v>
      </c>
      <c r="K329" s="251">
        <f t="shared" si="49"/>
        <v>0</v>
      </c>
      <c r="O329" s="243">
        <v>2</v>
      </c>
      <c r="AA329" s="216">
        <v>1</v>
      </c>
      <c r="AB329" s="216">
        <v>7</v>
      </c>
      <c r="AC329" s="216">
        <v>7</v>
      </c>
      <c r="AZ329" s="216">
        <v>2</v>
      </c>
      <c r="BA329" s="216">
        <f t="shared" si="50"/>
        <v>0</v>
      </c>
      <c r="BB329" s="216">
        <f t="shared" si="51"/>
        <v>0</v>
      </c>
      <c r="BC329" s="216">
        <f t="shared" si="52"/>
        <v>0</v>
      </c>
      <c r="BD329" s="216">
        <f t="shared" si="53"/>
        <v>0</v>
      </c>
      <c r="BE329" s="216">
        <f t="shared" si="54"/>
        <v>0</v>
      </c>
      <c r="CA329" s="243">
        <v>1</v>
      </c>
      <c r="CB329" s="243">
        <v>7</v>
      </c>
    </row>
    <row r="330" spans="1:80" x14ac:dyDescent="0.2">
      <c r="A330" s="244">
        <v>153</v>
      </c>
      <c r="B330" s="245" t="s">
        <v>497</v>
      </c>
      <c r="C330" s="246" t="s">
        <v>498</v>
      </c>
      <c r="D330" s="247" t="s">
        <v>154</v>
      </c>
      <c r="E330" s="248">
        <v>1</v>
      </c>
      <c r="F330" s="248">
        <v>0</v>
      </c>
      <c r="G330" s="249">
        <f t="shared" si="47"/>
        <v>0</v>
      </c>
      <c r="H330" s="250">
        <v>0</v>
      </c>
      <c r="I330" s="251">
        <f t="shared" si="48"/>
        <v>0</v>
      </c>
      <c r="J330" s="250">
        <v>0</v>
      </c>
      <c r="K330" s="251">
        <f t="shared" si="49"/>
        <v>0</v>
      </c>
      <c r="O330" s="243">
        <v>2</v>
      </c>
      <c r="AA330" s="216">
        <v>1</v>
      </c>
      <c r="AB330" s="216">
        <v>7</v>
      </c>
      <c r="AC330" s="216">
        <v>7</v>
      </c>
      <c r="AZ330" s="216">
        <v>2</v>
      </c>
      <c r="BA330" s="216">
        <f t="shared" si="50"/>
        <v>0</v>
      </c>
      <c r="BB330" s="216">
        <f t="shared" si="51"/>
        <v>0</v>
      </c>
      <c r="BC330" s="216">
        <f t="shared" si="52"/>
        <v>0</v>
      </c>
      <c r="BD330" s="216">
        <f t="shared" si="53"/>
        <v>0</v>
      </c>
      <c r="BE330" s="216">
        <f t="shared" si="54"/>
        <v>0</v>
      </c>
      <c r="CA330" s="243">
        <v>1</v>
      </c>
      <c r="CB330" s="243">
        <v>7</v>
      </c>
    </row>
    <row r="331" spans="1:80" ht="22.5" x14ac:dyDescent="0.2">
      <c r="A331" s="244">
        <v>154</v>
      </c>
      <c r="B331" s="245" t="s">
        <v>499</v>
      </c>
      <c r="C331" s="246" t="s">
        <v>500</v>
      </c>
      <c r="D331" s="247" t="s">
        <v>164</v>
      </c>
      <c r="E331" s="248">
        <v>39.700000000000003</v>
      </c>
      <c r="F331" s="248">
        <v>0</v>
      </c>
      <c r="G331" s="249">
        <f t="shared" si="47"/>
        <v>0</v>
      </c>
      <c r="H331" s="250">
        <v>0</v>
      </c>
      <c r="I331" s="251">
        <f t="shared" si="48"/>
        <v>0</v>
      </c>
      <c r="J331" s="250">
        <v>0</v>
      </c>
      <c r="K331" s="251">
        <f t="shared" si="49"/>
        <v>0</v>
      </c>
      <c r="O331" s="243">
        <v>2</v>
      </c>
      <c r="AA331" s="216">
        <v>1</v>
      </c>
      <c r="AB331" s="216">
        <v>7</v>
      </c>
      <c r="AC331" s="216">
        <v>7</v>
      </c>
      <c r="AZ331" s="216">
        <v>2</v>
      </c>
      <c r="BA331" s="216">
        <f t="shared" si="50"/>
        <v>0</v>
      </c>
      <c r="BB331" s="216">
        <f t="shared" si="51"/>
        <v>0</v>
      </c>
      <c r="BC331" s="216">
        <f t="shared" si="52"/>
        <v>0</v>
      </c>
      <c r="BD331" s="216">
        <f t="shared" si="53"/>
        <v>0</v>
      </c>
      <c r="BE331" s="216">
        <f t="shared" si="54"/>
        <v>0</v>
      </c>
      <c r="CA331" s="243">
        <v>1</v>
      </c>
      <c r="CB331" s="243">
        <v>7</v>
      </c>
    </row>
    <row r="332" spans="1:80" ht="22.5" x14ac:dyDescent="0.2">
      <c r="A332" s="244">
        <v>155</v>
      </c>
      <c r="B332" s="245" t="s">
        <v>501</v>
      </c>
      <c r="C332" s="246" t="s">
        <v>2634</v>
      </c>
      <c r="D332" s="247" t="s">
        <v>154</v>
      </c>
      <c r="E332" s="248">
        <v>1</v>
      </c>
      <c r="F332" s="248">
        <v>0</v>
      </c>
      <c r="G332" s="249">
        <f t="shared" si="47"/>
        <v>0</v>
      </c>
      <c r="H332" s="250">
        <v>0</v>
      </c>
      <c r="I332" s="251">
        <f t="shared" si="48"/>
        <v>0</v>
      </c>
      <c r="J332" s="250">
        <v>0</v>
      </c>
      <c r="K332" s="251">
        <f t="shared" si="49"/>
        <v>0</v>
      </c>
      <c r="O332" s="243">
        <v>2</v>
      </c>
      <c r="AA332" s="216">
        <v>1</v>
      </c>
      <c r="AB332" s="216">
        <v>7</v>
      </c>
      <c r="AC332" s="216">
        <v>7</v>
      </c>
      <c r="AZ332" s="216">
        <v>2</v>
      </c>
      <c r="BA332" s="216">
        <f t="shared" si="50"/>
        <v>0</v>
      </c>
      <c r="BB332" s="216">
        <f t="shared" si="51"/>
        <v>0</v>
      </c>
      <c r="BC332" s="216">
        <f t="shared" si="52"/>
        <v>0</v>
      </c>
      <c r="BD332" s="216">
        <f t="shared" si="53"/>
        <v>0</v>
      </c>
      <c r="BE332" s="216">
        <f t="shared" si="54"/>
        <v>0</v>
      </c>
      <c r="CA332" s="243">
        <v>1</v>
      </c>
      <c r="CB332" s="243">
        <v>7</v>
      </c>
    </row>
    <row r="333" spans="1:80" x14ac:dyDescent="0.2">
      <c r="A333" s="244">
        <v>156</v>
      </c>
      <c r="B333" s="245" t="s">
        <v>502</v>
      </c>
      <c r="C333" s="246" t="s">
        <v>2632</v>
      </c>
      <c r="D333" s="247" t="s">
        <v>154</v>
      </c>
      <c r="E333" s="248">
        <v>1</v>
      </c>
      <c r="F333" s="248">
        <v>0</v>
      </c>
      <c r="G333" s="249">
        <f t="shared" si="47"/>
        <v>0</v>
      </c>
      <c r="H333" s="250">
        <v>0</v>
      </c>
      <c r="I333" s="251">
        <f t="shared" si="48"/>
        <v>0</v>
      </c>
      <c r="J333" s="250">
        <v>0</v>
      </c>
      <c r="K333" s="251">
        <f t="shared" si="49"/>
        <v>0</v>
      </c>
      <c r="O333" s="243">
        <v>2</v>
      </c>
      <c r="AA333" s="216">
        <v>1</v>
      </c>
      <c r="AB333" s="216">
        <v>7</v>
      </c>
      <c r="AC333" s="216">
        <v>7</v>
      </c>
      <c r="AZ333" s="216">
        <v>2</v>
      </c>
      <c r="BA333" s="216">
        <f t="shared" si="50"/>
        <v>0</v>
      </c>
      <c r="BB333" s="216">
        <f t="shared" si="51"/>
        <v>0</v>
      </c>
      <c r="BC333" s="216">
        <f t="shared" si="52"/>
        <v>0</v>
      </c>
      <c r="BD333" s="216">
        <f t="shared" si="53"/>
        <v>0</v>
      </c>
      <c r="BE333" s="216">
        <f t="shared" si="54"/>
        <v>0</v>
      </c>
      <c r="CA333" s="243">
        <v>1</v>
      </c>
      <c r="CB333" s="243">
        <v>7</v>
      </c>
    </row>
    <row r="334" spans="1:80" ht="22.5" x14ac:dyDescent="0.2">
      <c r="A334" s="244">
        <v>157</v>
      </c>
      <c r="B334" s="245" t="s">
        <v>503</v>
      </c>
      <c r="C334" s="246" t="s">
        <v>2633</v>
      </c>
      <c r="D334" s="247" t="s">
        <v>154</v>
      </c>
      <c r="E334" s="248">
        <v>1</v>
      </c>
      <c r="F334" s="248">
        <v>0</v>
      </c>
      <c r="G334" s="249">
        <f t="shared" si="47"/>
        <v>0</v>
      </c>
      <c r="H334" s="250">
        <v>0</v>
      </c>
      <c r="I334" s="251">
        <f t="shared" si="48"/>
        <v>0</v>
      </c>
      <c r="J334" s="250">
        <v>0</v>
      </c>
      <c r="K334" s="251">
        <f t="shared" si="49"/>
        <v>0</v>
      </c>
      <c r="O334" s="243">
        <v>2</v>
      </c>
      <c r="AA334" s="216">
        <v>1</v>
      </c>
      <c r="AB334" s="216">
        <v>7</v>
      </c>
      <c r="AC334" s="216">
        <v>7</v>
      </c>
      <c r="AZ334" s="216">
        <v>2</v>
      </c>
      <c r="BA334" s="216">
        <f t="shared" si="50"/>
        <v>0</v>
      </c>
      <c r="BB334" s="216">
        <f t="shared" si="51"/>
        <v>0</v>
      </c>
      <c r="BC334" s="216">
        <f t="shared" si="52"/>
        <v>0</v>
      </c>
      <c r="BD334" s="216">
        <f t="shared" si="53"/>
        <v>0</v>
      </c>
      <c r="BE334" s="216">
        <f t="shared" si="54"/>
        <v>0</v>
      </c>
      <c r="CA334" s="243">
        <v>1</v>
      </c>
      <c r="CB334" s="243">
        <v>7</v>
      </c>
    </row>
    <row r="335" spans="1:80" ht="22.5" x14ac:dyDescent="0.2">
      <c r="A335" s="244">
        <v>158</v>
      </c>
      <c r="B335" s="245" t="s">
        <v>504</v>
      </c>
      <c r="C335" s="246" t="s">
        <v>505</v>
      </c>
      <c r="D335" s="247" t="s">
        <v>154</v>
      </c>
      <c r="E335" s="248">
        <v>1</v>
      </c>
      <c r="F335" s="248">
        <v>0</v>
      </c>
      <c r="G335" s="249">
        <f t="shared" si="47"/>
        <v>0</v>
      </c>
      <c r="H335" s="250">
        <v>0</v>
      </c>
      <c r="I335" s="251">
        <f t="shared" si="48"/>
        <v>0</v>
      </c>
      <c r="J335" s="250">
        <v>0</v>
      </c>
      <c r="K335" s="251">
        <f t="shared" si="49"/>
        <v>0</v>
      </c>
      <c r="O335" s="243">
        <v>2</v>
      </c>
      <c r="AA335" s="216">
        <v>1</v>
      </c>
      <c r="AB335" s="216">
        <v>7</v>
      </c>
      <c r="AC335" s="216">
        <v>7</v>
      </c>
      <c r="AZ335" s="216">
        <v>2</v>
      </c>
      <c r="BA335" s="216">
        <f t="shared" si="50"/>
        <v>0</v>
      </c>
      <c r="BB335" s="216">
        <f t="shared" si="51"/>
        <v>0</v>
      </c>
      <c r="BC335" s="216">
        <f t="shared" si="52"/>
        <v>0</v>
      </c>
      <c r="BD335" s="216">
        <f t="shared" si="53"/>
        <v>0</v>
      </c>
      <c r="BE335" s="216">
        <f t="shared" si="54"/>
        <v>0</v>
      </c>
      <c r="CA335" s="243">
        <v>1</v>
      </c>
      <c r="CB335" s="243">
        <v>7</v>
      </c>
    </row>
    <row r="336" spans="1:80" x14ac:dyDescent="0.2">
      <c r="A336" s="244">
        <v>159</v>
      </c>
      <c r="B336" s="245" t="s">
        <v>506</v>
      </c>
      <c r="C336" s="246" t="s">
        <v>507</v>
      </c>
      <c r="D336" s="247" t="s">
        <v>154</v>
      </c>
      <c r="E336" s="248">
        <v>1</v>
      </c>
      <c r="F336" s="248">
        <v>0</v>
      </c>
      <c r="G336" s="249">
        <f t="shared" si="47"/>
        <v>0</v>
      </c>
      <c r="H336" s="250">
        <v>0</v>
      </c>
      <c r="I336" s="251">
        <f t="shared" si="48"/>
        <v>0</v>
      </c>
      <c r="J336" s="250">
        <v>0</v>
      </c>
      <c r="K336" s="251">
        <f t="shared" si="49"/>
        <v>0</v>
      </c>
      <c r="O336" s="243">
        <v>2</v>
      </c>
      <c r="AA336" s="216">
        <v>1</v>
      </c>
      <c r="AB336" s="216">
        <v>7</v>
      </c>
      <c r="AC336" s="216">
        <v>7</v>
      </c>
      <c r="AZ336" s="216">
        <v>2</v>
      </c>
      <c r="BA336" s="216">
        <f t="shared" si="50"/>
        <v>0</v>
      </c>
      <c r="BB336" s="216">
        <f t="shared" si="51"/>
        <v>0</v>
      </c>
      <c r="BC336" s="216">
        <f t="shared" si="52"/>
        <v>0</v>
      </c>
      <c r="BD336" s="216">
        <f t="shared" si="53"/>
        <v>0</v>
      </c>
      <c r="BE336" s="216">
        <f t="shared" si="54"/>
        <v>0</v>
      </c>
      <c r="CA336" s="243">
        <v>1</v>
      </c>
      <c r="CB336" s="243">
        <v>7</v>
      </c>
    </row>
    <row r="337" spans="1:80" x14ac:dyDescent="0.2">
      <c r="A337" s="244">
        <v>160</v>
      </c>
      <c r="B337" s="245" t="s">
        <v>508</v>
      </c>
      <c r="C337" s="246" t="s">
        <v>509</v>
      </c>
      <c r="D337" s="247" t="s">
        <v>154</v>
      </c>
      <c r="E337" s="248">
        <v>1</v>
      </c>
      <c r="F337" s="248">
        <v>0</v>
      </c>
      <c r="G337" s="249">
        <f t="shared" si="47"/>
        <v>0</v>
      </c>
      <c r="H337" s="250">
        <v>0</v>
      </c>
      <c r="I337" s="251">
        <f t="shared" si="48"/>
        <v>0</v>
      </c>
      <c r="J337" s="250">
        <v>0</v>
      </c>
      <c r="K337" s="251">
        <f t="shared" si="49"/>
        <v>0</v>
      </c>
      <c r="O337" s="243">
        <v>2</v>
      </c>
      <c r="AA337" s="216">
        <v>1</v>
      </c>
      <c r="AB337" s="216">
        <v>7</v>
      </c>
      <c r="AC337" s="216">
        <v>7</v>
      </c>
      <c r="AZ337" s="216">
        <v>2</v>
      </c>
      <c r="BA337" s="216">
        <f t="shared" si="50"/>
        <v>0</v>
      </c>
      <c r="BB337" s="216">
        <f t="shared" si="51"/>
        <v>0</v>
      </c>
      <c r="BC337" s="216">
        <f t="shared" si="52"/>
        <v>0</v>
      </c>
      <c r="BD337" s="216">
        <f t="shared" si="53"/>
        <v>0</v>
      </c>
      <c r="BE337" s="216">
        <f t="shared" si="54"/>
        <v>0</v>
      </c>
      <c r="CA337" s="243">
        <v>1</v>
      </c>
      <c r="CB337" s="243">
        <v>7</v>
      </c>
    </row>
    <row r="338" spans="1:80" ht="22.5" x14ac:dyDescent="0.2">
      <c r="A338" s="244">
        <v>161</v>
      </c>
      <c r="B338" s="245" t="s">
        <v>510</v>
      </c>
      <c r="C338" s="246" t="s">
        <v>511</v>
      </c>
      <c r="D338" s="247" t="s">
        <v>154</v>
      </c>
      <c r="E338" s="248">
        <v>1</v>
      </c>
      <c r="F338" s="248">
        <v>0</v>
      </c>
      <c r="G338" s="249">
        <f t="shared" si="47"/>
        <v>0</v>
      </c>
      <c r="H338" s="250">
        <v>0</v>
      </c>
      <c r="I338" s="251">
        <f t="shared" si="48"/>
        <v>0</v>
      </c>
      <c r="J338" s="250">
        <v>0</v>
      </c>
      <c r="K338" s="251">
        <f t="shared" si="49"/>
        <v>0</v>
      </c>
      <c r="O338" s="243">
        <v>2</v>
      </c>
      <c r="AA338" s="216">
        <v>1</v>
      </c>
      <c r="AB338" s="216">
        <v>7</v>
      </c>
      <c r="AC338" s="216">
        <v>7</v>
      </c>
      <c r="AZ338" s="216">
        <v>2</v>
      </c>
      <c r="BA338" s="216">
        <f t="shared" si="50"/>
        <v>0</v>
      </c>
      <c r="BB338" s="216">
        <f t="shared" si="51"/>
        <v>0</v>
      </c>
      <c r="BC338" s="216">
        <f t="shared" si="52"/>
        <v>0</v>
      </c>
      <c r="BD338" s="216">
        <f t="shared" si="53"/>
        <v>0</v>
      </c>
      <c r="BE338" s="216">
        <f t="shared" si="54"/>
        <v>0</v>
      </c>
      <c r="CA338" s="243">
        <v>1</v>
      </c>
      <c r="CB338" s="243">
        <v>7</v>
      </c>
    </row>
    <row r="339" spans="1:80" ht="22.5" x14ac:dyDescent="0.2">
      <c r="A339" s="244">
        <v>162</v>
      </c>
      <c r="B339" s="245" t="s">
        <v>512</v>
      </c>
      <c r="C339" s="246" t="s">
        <v>513</v>
      </c>
      <c r="D339" s="247" t="s">
        <v>154</v>
      </c>
      <c r="E339" s="248">
        <v>1</v>
      </c>
      <c r="F339" s="248">
        <v>0</v>
      </c>
      <c r="G339" s="249">
        <f t="shared" si="47"/>
        <v>0</v>
      </c>
      <c r="H339" s="250">
        <v>0</v>
      </c>
      <c r="I339" s="251">
        <f t="shared" si="48"/>
        <v>0</v>
      </c>
      <c r="J339" s="250">
        <v>0</v>
      </c>
      <c r="K339" s="251">
        <f t="shared" si="49"/>
        <v>0</v>
      </c>
      <c r="O339" s="243">
        <v>2</v>
      </c>
      <c r="AA339" s="216">
        <v>1</v>
      </c>
      <c r="AB339" s="216">
        <v>7</v>
      </c>
      <c r="AC339" s="216">
        <v>7</v>
      </c>
      <c r="AZ339" s="216">
        <v>2</v>
      </c>
      <c r="BA339" s="216">
        <f t="shared" si="50"/>
        <v>0</v>
      </c>
      <c r="BB339" s="216">
        <f t="shared" si="51"/>
        <v>0</v>
      </c>
      <c r="BC339" s="216">
        <f t="shared" si="52"/>
        <v>0</v>
      </c>
      <c r="BD339" s="216">
        <f t="shared" si="53"/>
        <v>0</v>
      </c>
      <c r="BE339" s="216">
        <f t="shared" si="54"/>
        <v>0</v>
      </c>
      <c r="CA339" s="243">
        <v>1</v>
      </c>
      <c r="CB339" s="243">
        <v>7</v>
      </c>
    </row>
    <row r="340" spans="1:80" x14ac:dyDescent="0.2">
      <c r="A340" s="244">
        <v>163</v>
      </c>
      <c r="B340" s="245" t="s">
        <v>514</v>
      </c>
      <c r="C340" s="246" t="s">
        <v>515</v>
      </c>
      <c r="D340" s="247" t="s">
        <v>154</v>
      </c>
      <c r="E340" s="248">
        <v>1</v>
      </c>
      <c r="F340" s="248">
        <v>0</v>
      </c>
      <c r="G340" s="249">
        <f t="shared" si="47"/>
        <v>0</v>
      </c>
      <c r="H340" s="250">
        <v>0</v>
      </c>
      <c r="I340" s="251">
        <f t="shared" si="48"/>
        <v>0</v>
      </c>
      <c r="J340" s="250">
        <v>0</v>
      </c>
      <c r="K340" s="251">
        <f t="shared" si="49"/>
        <v>0</v>
      </c>
      <c r="O340" s="243">
        <v>2</v>
      </c>
      <c r="AA340" s="216">
        <v>1</v>
      </c>
      <c r="AB340" s="216">
        <v>7</v>
      </c>
      <c r="AC340" s="216">
        <v>7</v>
      </c>
      <c r="AZ340" s="216">
        <v>2</v>
      </c>
      <c r="BA340" s="216">
        <f t="shared" si="50"/>
        <v>0</v>
      </c>
      <c r="BB340" s="216">
        <f t="shared" si="51"/>
        <v>0</v>
      </c>
      <c r="BC340" s="216">
        <f t="shared" si="52"/>
        <v>0</v>
      </c>
      <c r="BD340" s="216">
        <f t="shared" si="53"/>
        <v>0</v>
      </c>
      <c r="BE340" s="216">
        <f t="shared" si="54"/>
        <v>0</v>
      </c>
      <c r="CA340" s="243">
        <v>1</v>
      </c>
      <c r="CB340" s="243">
        <v>7</v>
      </c>
    </row>
    <row r="341" spans="1:80" x14ac:dyDescent="0.2">
      <c r="A341" s="244">
        <v>164</v>
      </c>
      <c r="B341" s="245" t="s">
        <v>516</v>
      </c>
      <c r="C341" s="246" t="s">
        <v>517</v>
      </c>
      <c r="D341" s="247" t="s">
        <v>154</v>
      </c>
      <c r="E341" s="248">
        <v>1</v>
      </c>
      <c r="F341" s="248">
        <v>0</v>
      </c>
      <c r="G341" s="249">
        <f t="shared" si="47"/>
        <v>0</v>
      </c>
      <c r="H341" s="250">
        <v>0</v>
      </c>
      <c r="I341" s="251">
        <f t="shared" si="48"/>
        <v>0</v>
      </c>
      <c r="J341" s="250">
        <v>0</v>
      </c>
      <c r="K341" s="251">
        <f t="shared" si="49"/>
        <v>0</v>
      </c>
      <c r="O341" s="243">
        <v>2</v>
      </c>
      <c r="AA341" s="216">
        <v>1</v>
      </c>
      <c r="AB341" s="216">
        <v>7</v>
      </c>
      <c r="AC341" s="216">
        <v>7</v>
      </c>
      <c r="AZ341" s="216">
        <v>2</v>
      </c>
      <c r="BA341" s="216">
        <f t="shared" si="50"/>
        <v>0</v>
      </c>
      <c r="BB341" s="216">
        <f t="shared" si="51"/>
        <v>0</v>
      </c>
      <c r="BC341" s="216">
        <f t="shared" si="52"/>
        <v>0</v>
      </c>
      <c r="BD341" s="216">
        <f t="shared" si="53"/>
        <v>0</v>
      </c>
      <c r="BE341" s="216">
        <f t="shared" si="54"/>
        <v>0</v>
      </c>
      <c r="CA341" s="243">
        <v>1</v>
      </c>
      <c r="CB341" s="243">
        <v>7</v>
      </c>
    </row>
    <row r="342" spans="1:80" x14ac:dyDescent="0.2">
      <c r="A342" s="244">
        <v>165</v>
      </c>
      <c r="B342" s="245" t="s">
        <v>518</v>
      </c>
      <c r="C342" s="246" t="s">
        <v>519</v>
      </c>
      <c r="D342" s="247" t="s">
        <v>250</v>
      </c>
      <c r="E342" s="248">
        <v>2</v>
      </c>
      <c r="F342" s="248">
        <v>0</v>
      </c>
      <c r="G342" s="249">
        <f t="shared" si="47"/>
        <v>0</v>
      </c>
      <c r="H342" s="250">
        <v>0</v>
      </c>
      <c r="I342" s="251">
        <f t="shared" si="48"/>
        <v>0</v>
      </c>
      <c r="J342" s="250">
        <v>0</v>
      </c>
      <c r="K342" s="251">
        <f t="shared" si="49"/>
        <v>0</v>
      </c>
      <c r="O342" s="243">
        <v>2</v>
      </c>
      <c r="AA342" s="216">
        <v>1</v>
      </c>
      <c r="AB342" s="216">
        <v>7</v>
      </c>
      <c r="AC342" s="216">
        <v>7</v>
      </c>
      <c r="AZ342" s="216">
        <v>2</v>
      </c>
      <c r="BA342" s="216">
        <f t="shared" si="50"/>
        <v>0</v>
      </c>
      <c r="BB342" s="216">
        <f t="shared" si="51"/>
        <v>0</v>
      </c>
      <c r="BC342" s="216">
        <f t="shared" si="52"/>
        <v>0</v>
      </c>
      <c r="BD342" s="216">
        <f t="shared" si="53"/>
        <v>0</v>
      </c>
      <c r="BE342" s="216">
        <f t="shared" si="54"/>
        <v>0</v>
      </c>
      <c r="CA342" s="243">
        <v>1</v>
      </c>
      <c r="CB342" s="243">
        <v>7</v>
      </c>
    </row>
    <row r="343" spans="1:80" ht="56.25" x14ac:dyDescent="0.2">
      <c r="A343" s="244">
        <v>166</v>
      </c>
      <c r="B343" s="245" t="s">
        <v>2586</v>
      </c>
      <c r="C343" s="281" t="s">
        <v>2615</v>
      </c>
      <c r="D343" s="282" t="s">
        <v>2577</v>
      </c>
      <c r="E343" s="283">
        <v>30</v>
      </c>
      <c r="F343" s="248">
        <v>0</v>
      </c>
      <c r="G343" s="249">
        <f t="shared" si="47"/>
        <v>0</v>
      </c>
      <c r="H343" s="280"/>
      <c r="I343" s="251"/>
      <c r="J343" s="280"/>
      <c r="K343" s="251"/>
      <c r="O343" s="243"/>
      <c r="CA343" s="243"/>
      <c r="CB343" s="243"/>
    </row>
    <row r="344" spans="1:80" ht="56.25" x14ac:dyDescent="0.2">
      <c r="A344" s="244">
        <v>167</v>
      </c>
      <c r="B344" s="245" t="s">
        <v>2587</v>
      </c>
      <c r="C344" s="281" t="s">
        <v>2616</v>
      </c>
      <c r="D344" s="282" t="s">
        <v>2577</v>
      </c>
      <c r="E344" s="283">
        <v>90</v>
      </c>
      <c r="F344" s="248">
        <v>0</v>
      </c>
      <c r="G344" s="249">
        <f t="shared" si="47"/>
        <v>0</v>
      </c>
      <c r="H344" s="280"/>
      <c r="I344" s="251"/>
      <c r="J344" s="280"/>
      <c r="K344" s="251"/>
      <c r="O344" s="243"/>
      <c r="CA344" s="243"/>
      <c r="CB344" s="243"/>
    </row>
    <row r="345" spans="1:80" ht="56.25" x14ac:dyDescent="0.2">
      <c r="A345" s="244">
        <v>168</v>
      </c>
      <c r="B345" s="245" t="s">
        <v>2588</v>
      </c>
      <c r="C345" s="281" t="s">
        <v>2617</v>
      </c>
      <c r="D345" s="282" t="s">
        <v>2577</v>
      </c>
      <c r="E345" s="283">
        <v>30</v>
      </c>
      <c r="F345" s="248">
        <v>0</v>
      </c>
      <c r="G345" s="249">
        <f t="shared" si="47"/>
        <v>0</v>
      </c>
      <c r="H345" s="280"/>
      <c r="I345" s="251"/>
      <c r="J345" s="280"/>
      <c r="K345" s="251"/>
      <c r="O345" s="243"/>
      <c r="CA345" s="243"/>
      <c r="CB345" s="243"/>
    </row>
    <row r="346" spans="1:80" ht="56.25" x14ac:dyDescent="0.2">
      <c r="A346" s="244">
        <v>169</v>
      </c>
      <c r="B346" s="245" t="s">
        <v>2589</v>
      </c>
      <c r="C346" s="281" t="s">
        <v>2618</v>
      </c>
      <c r="D346" s="282" t="s">
        <v>2577</v>
      </c>
      <c r="E346" s="283">
        <v>90</v>
      </c>
      <c r="F346" s="248">
        <v>0</v>
      </c>
      <c r="G346" s="249">
        <f t="shared" si="47"/>
        <v>0</v>
      </c>
      <c r="H346" s="280"/>
      <c r="I346" s="251"/>
      <c r="J346" s="280"/>
      <c r="K346" s="251"/>
      <c r="O346" s="243"/>
      <c r="CA346" s="243"/>
      <c r="CB346" s="243"/>
    </row>
    <row r="347" spans="1:80" ht="56.25" x14ac:dyDescent="0.2">
      <c r="A347" s="244">
        <v>170</v>
      </c>
      <c r="B347" s="245" t="s">
        <v>2590</v>
      </c>
      <c r="C347" s="281" t="s">
        <v>2619</v>
      </c>
      <c r="D347" s="282" t="s">
        <v>2577</v>
      </c>
      <c r="E347" s="283">
        <v>55</v>
      </c>
      <c r="F347" s="248">
        <v>0</v>
      </c>
      <c r="G347" s="249">
        <f t="shared" si="47"/>
        <v>0</v>
      </c>
      <c r="H347" s="280"/>
      <c r="I347" s="251"/>
      <c r="J347" s="280"/>
      <c r="K347" s="251"/>
      <c r="O347" s="243"/>
      <c r="CA347" s="243"/>
      <c r="CB347" s="243"/>
    </row>
    <row r="348" spans="1:80" ht="56.25" x14ac:dyDescent="0.2">
      <c r="A348" s="244">
        <v>171</v>
      </c>
      <c r="B348" s="245" t="s">
        <v>2591</v>
      </c>
      <c r="C348" s="281" t="s">
        <v>2620</v>
      </c>
      <c r="D348" s="282" t="s">
        <v>2577</v>
      </c>
      <c r="E348" s="283">
        <v>30</v>
      </c>
      <c r="F348" s="248">
        <v>0</v>
      </c>
      <c r="G348" s="284">
        <f t="shared" si="47"/>
        <v>0</v>
      </c>
      <c r="H348" s="280"/>
      <c r="I348" s="251"/>
      <c r="J348" s="280"/>
      <c r="K348" s="251"/>
      <c r="O348" s="243"/>
      <c r="CA348" s="243"/>
      <c r="CB348" s="243"/>
    </row>
    <row r="349" spans="1:80" ht="56.25" x14ac:dyDescent="0.2">
      <c r="A349" s="244">
        <v>172</v>
      </c>
      <c r="B349" s="245" t="s">
        <v>2592</v>
      </c>
      <c r="C349" s="281" t="s">
        <v>2621</v>
      </c>
      <c r="D349" s="282" t="s">
        <v>2577</v>
      </c>
      <c r="E349" s="283">
        <v>30</v>
      </c>
      <c r="F349" s="248">
        <v>0</v>
      </c>
      <c r="G349" s="284">
        <f t="shared" si="47"/>
        <v>0</v>
      </c>
      <c r="H349" s="280"/>
      <c r="I349" s="251"/>
      <c r="J349" s="280"/>
      <c r="K349" s="251"/>
      <c r="O349" s="243"/>
      <c r="CA349" s="243"/>
      <c r="CB349" s="243"/>
    </row>
    <row r="350" spans="1:80" ht="56.25" x14ac:dyDescent="0.2">
      <c r="A350" s="244">
        <v>173</v>
      </c>
      <c r="B350" s="245" t="s">
        <v>2593</v>
      </c>
      <c r="C350" s="281" t="s">
        <v>2622</v>
      </c>
      <c r="D350" s="282" t="s">
        <v>2577</v>
      </c>
      <c r="E350" s="283">
        <v>150</v>
      </c>
      <c r="F350" s="248">
        <v>0</v>
      </c>
      <c r="G350" s="284">
        <f t="shared" si="47"/>
        <v>0</v>
      </c>
      <c r="H350" s="280"/>
      <c r="I350" s="251"/>
      <c r="J350" s="280"/>
      <c r="K350" s="251"/>
      <c r="O350" s="243"/>
      <c r="CA350" s="243"/>
      <c r="CB350" s="243"/>
    </row>
    <row r="351" spans="1:80" ht="56.25" x14ac:dyDescent="0.2">
      <c r="A351" s="244">
        <v>174</v>
      </c>
      <c r="B351" s="245" t="s">
        <v>2594</v>
      </c>
      <c r="C351" s="281" t="s">
        <v>2623</v>
      </c>
      <c r="D351" s="282" t="s">
        <v>2577</v>
      </c>
      <c r="E351" s="283">
        <v>150</v>
      </c>
      <c r="F351" s="248">
        <v>0</v>
      </c>
      <c r="G351" s="284">
        <f t="shared" si="47"/>
        <v>0</v>
      </c>
      <c r="H351" s="280"/>
      <c r="I351" s="251"/>
      <c r="J351" s="280"/>
      <c r="K351" s="251"/>
      <c r="O351" s="243"/>
      <c r="CA351" s="243"/>
      <c r="CB351" s="243"/>
    </row>
    <row r="352" spans="1:80" x14ac:dyDescent="0.2">
      <c r="A352" s="259"/>
      <c r="B352" s="260" t="s">
        <v>94</v>
      </c>
      <c r="C352" s="261" t="s">
        <v>488</v>
      </c>
      <c r="D352" s="262"/>
      <c r="E352" s="263"/>
      <c r="F352" s="248">
        <v>0</v>
      </c>
      <c r="G352" s="265">
        <f>SUM(G325:G351)</f>
        <v>0</v>
      </c>
      <c r="H352" s="266"/>
      <c r="I352" s="267">
        <f>SUM(I325:I342)</f>
        <v>0</v>
      </c>
      <c r="J352" s="266"/>
      <c r="K352" s="267">
        <f>SUM(K325:K342)</f>
        <v>0</v>
      </c>
      <c r="O352" s="243">
        <v>4</v>
      </c>
      <c r="BA352" s="268">
        <f>SUM(BA325:BA342)</f>
        <v>0</v>
      </c>
      <c r="BB352" s="268">
        <f>SUM(BB325:BB342)</f>
        <v>0</v>
      </c>
      <c r="BC352" s="268">
        <f>SUM(BC325:BC342)</f>
        <v>0</v>
      </c>
      <c r="BD352" s="268">
        <f>SUM(BD325:BD342)</f>
        <v>0</v>
      </c>
      <c r="BE352" s="268">
        <f>SUM(BE325:BE342)</f>
        <v>0</v>
      </c>
    </row>
    <row r="353" spans="1:80" x14ac:dyDescent="0.2">
      <c r="A353" s="233" t="s">
        <v>90</v>
      </c>
      <c r="B353" s="234" t="s">
        <v>520</v>
      </c>
      <c r="C353" s="235" t="s">
        <v>521</v>
      </c>
      <c r="D353" s="236"/>
      <c r="E353" s="237"/>
      <c r="F353" s="248">
        <v>0</v>
      </c>
      <c r="G353" s="238"/>
      <c r="H353" s="239"/>
      <c r="I353" s="240"/>
      <c r="J353" s="241"/>
      <c r="K353" s="242"/>
      <c r="O353" s="243">
        <v>1</v>
      </c>
    </row>
    <row r="354" spans="1:80" ht="15.75" customHeight="1" x14ac:dyDescent="0.2">
      <c r="A354" s="244">
        <v>175</v>
      </c>
      <c r="B354" s="245" t="s">
        <v>523</v>
      </c>
      <c r="C354" s="246" t="s">
        <v>524</v>
      </c>
      <c r="D354" s="247" t="s">
        <v>154</v>
      </c>
      <c r="E354" s="248">
        <v>1</v>
      </c>
      <c r="F354" s="248">
        <v>0</v>
      </c>
      <c r="G354" s="249">
        <f t="shared" ref="G354:G380" si="55">E354*F354</f>
        <v>0</v>
      </c>
      <c r="H354" s="250">
        <v>2.513E-2</v>
      </c>
      <c r="I354" s="251">
        <f t="shared" ref="I354:I380" si="56">E354*H354</f>
        <v>2.513E-2</v>
      </c>
      <c r="J354" s="250">
        <v>0</v>
      </c>
      <c r="K354" s="251">
        <f t="shared" ref="K354:K380" si="57">E354*J354</f>
        <v>0</v>
      </c>
      <c r="O354" s="243">
        <v>2</v>
      </c>
      <c r="AA354" s="216">
        <v>1</v>
      </c>
      <c r="AB354" s="216">
        <v>7</v>
      </c>
      <c r="AC354" s="216">
        <v>7</v>
      </c>
      <c r="AZ354" s="216">
        <v>2</v>
      </c>
      <c r="BA354" s="216">
        <f t="shared" ref="BA354:BA380" si="58">IF(AZ354=1,G354,0)</f>
        <v>0</v>
      </c>
      <c r="BB354" s="216">
        <f t="shared" ref="BB354:BB380" si="59">IF(AZ354=2,G354,0)</f>
        <v>0</v>
      </c>
      <c r="BC354" s="216">
        <f t="shared" ref="BC354:BC380" si="60">IF(AZ354=3,G354,0)</f>
        <v>0</v>
      </c>
      <c r="BD354" s="216">
        <f t="shared" ref="BD354:BD380" si="61">IF(AZ354=4,G354,0)</f>
        <v>0</v>
      </c>
      <c r="BE354" s="216">
        <f t="shared" ref="BE354:BE380" si="62">IF(AZ354=5,G354,0)</f>
        <v>0</v>
      </c>
      <c r="CA354" s="243">
        <v>1</v>
      </c>
      <c r="CB354" s="243">
        <v>7</v>
      </c>
    </row>
    <row r="355" spans="1:80" x14ac:dyDescent="0.2">
      <c r="A355" s="244">
        <v>176</v>
      </c>
      <c r="B355" s="245" t="s">
        <v>525</v>
      </c>
      <c r="C355" s="246" t="s">
        <v>526</v>
      </c>
      <c r="D355" s="247" t="s">
        <v>154</v>
      </c>
      <c r="E355" s="248">
        <v>1</v>
      </c>
      <c r="F355" s="248">
        <v>0</v>
      </c>
      <c r="G355" s="249">
        <f t="shared" si="55"/>
        <v>0</v>
      </c>
      <c r="H355" s="250">
        <v>2.513E-2</v>
      </c>
      <c r="I355" s="251">
        <f t="shared" si="56"/>
        <v>2.513E-2</v>
      </c>
      <c r="J355" s="250">
        <v>0</v>
      </c>
      <c r="K355" s="251">
        <f t="shared" si="57"/>
        <v>0</v>
      </c>
      <c r="O355" s="243">
        <v>2</v>
      </c>
      <c r="AA355" s="216">
        <v>1</v>
      </c>
      <c r="AB355" s="216">
        <v>7</v>
      </c>
      <c r="AC355" s="216">
        <v>7</v>
      </c>
      <c r="AZ355" s="216">
        <v>2</v>
      </c>
      <c r="BA355" s="216">
        <f t="shared" si="58"/>
        <v>0</v>
      </c>
      <c r="BB355" s="216">
        <f t="shared" si="59"/>
        <v>0</v>
      </c>
      <c r="BC355" s="216">
        <f t="shared" si="60"/>
        <v>0</v>
      </c>
      <c r="BD355" s="216">
        <f t="shared" si="61"/>
        <v>0</v>
      </c>
      <c r="BE355" s="216">
        <f t="shared" si="62"/>
        <v>0</v>
      </c>
      <c r="CA355" s="243">
        <v>1</v>
      </c>
      <c r="CB355" s="243">
        <v>7</v>
      </c>
    </row>
    <row r="356" spans="1:80" x14ac:dyDescent="0.2">
      <c r="A356" s="244">
        <v>177</v>
      </c>
      <c r="B356" s="245" t="s">
        <v>527</v>
      </c>
      <c r="C356" s="246" t="s">
        <v>528</v>
      </c>
      <c r="D356" s="247" t="s">
        <v>154</v>
      </c>
      <c r="E356" s="248">
        <v>1</v>
      </c>
      <c r="F356" s="248">
        <v>0</v>
      </c>
      <c r="G356" s="249">
        <f t="shared" si="55"/>
        <v>0</v>
      </c>
      <c r="H356" s="250">
        <v>2.513E-2</v>
      </c>
      <c r="I356" s="251">
        <f t="shared" si="56"/>
        <v>2.513E-2</v>
      </c>
      <c r="J356" s="250">
        <v>0</v>
      </c>
      <c r="K356" s="251">
        <f t="shared" si="57"/>
        <v>0</v>
      </c>
      <c r="O356" s="243">
        <v>2</v>
      </c>
      <c r="AA356" s="216">
        <v>1</v>
      </c>
      <c r="AB356" s="216">
        <v>7</v>
      </c>
      <c r="AC356" s="216">
        <v>7</v>
      </c>
      <c r="AZ356" s="216">
        <v>2</v>
      </c>
      <c r="BA356" s="216">
        <f t="shared" si="58"/>
        <v>0</v>
      </c>
      <c r="BB356" s="216">
        <f t="shared" si="59"/>
        <v>0</v>
      </c>
      <c r="BC356" s="216">
        <f t="shared" si="60"/>
        <v>0</v>
      </c>
      <c r="BD356" s="216">
        <f t="shared" si="61"/>
        <v>0</v>
      </c>
      <c r="BE356" s="216">
        <f t="shared" si="62"/>
        <v>0</v>
      </c>
      <c r="CA356" s="243">
        <v>1</v>
      </c>
      <c r="CB356" s="243">
        <v>7</v>
      </c>
    </row>
    <row r="357" spans="1:80" x14ac:dyDescent="0.2">
      <c r="A357" s="244">
        <v>178</v>
      </c>
      <c r="B357" s="245" t="s">
        <v>529</v>
      </c>
      <c r="C357" s="246" t="s">
        <v>530</v>
      </c>
      <c r="D357" s="247" t="s">
        <v>154</v>
      </c>
      <c r="E357" s="248">
        <v>1</v>
      </c>
      <c r="F357" s="248">
        <v>0</v>
      </c>
      <c r="G357" s="249">
        <f t="shared" si="55"/>
        <v>0</v>
      </c>
      <c r="H357" s="250">
        <v>2.513E-2</v>
      </c>
      <c r="I357" s="251">
        <f t="shared" si="56"/>
        <v>2.513E-2</v>
      </c>
      <c r="J357" s="250">
        <v>0</v>
      </c>
      <c r="K357" s="251">
        <f t="shared" si="57"/>
        <v>0</v>
      </c>
      <c r="O357" s="243">
        <v>2</v>
      </c>
      <c r="AA357" s="216">
        <v>1</v>
      </c>
      <c r="AB357" s="216">
        <v>7</v>
      </c>
      <c r="AC357" s="216">
        <v>7</v>
      </c>
      <c r="AZ357" s="216">
        <v>2</v>
      </c>
      <c r="BA357" s="216">
        <f t="shared" si="58"/>
        <v>0</v>
      </c>
      <c r="BB357" s="216">
        <f t="shared" si="59"/>
        <v>0</v>
      </c>
      <c r="BC357" s="216">
        <f t="shared" si="60"/>
        <v>0</v>
      </c>
      <c r="BD357" s="216">
        <f t="shared" si="61"/>
        <v>0</v>
      </c>
      <c r="BE357" s="216">
        <f t="shared" si="62"/>
        <v>0</v>
      </c>
      <c r="CA357" s="243">
        <v>1</v>
      </c>
      <c r="CB357" s="243">
        <v>7</v>
      </c>
    </row>
    <row r="358" spans="1:80" x14ac:dyDescent="0.2">
      <c r="A358" s="244">
        <v>179</v>
      </c>
      <c r="B358" s="245" t="s">
        <v>531</v>
      </c>
      <c r="C358" s="246" t="s">
        <v>532</v>
      </c>
      <c r="D358" s="247" t="s">
        <v>154</v>
      </c>
      <c r="E358" s="248">
        <v>1</v>
      </c>
      <c r="F358" s="248">
        <v>0</v>
      </c>
      <c r="G358" s="249">
        <f t="shared" si="55"/>
        <v>0</v>
      </c>
      <c r="H358" s="250">
        <v>2.513E-2</v>
      </c>
      <c r="I358" s="251">
        <f t="shared" si="56"/>
        <v>2.513E-2</v>
      </c>
      <c r="J358" s="250">
        <v>0</v>
      </c>
      <c r="K358" s="251">
        <f t="shared" si="57"/>
        <v>0</v>
      </c>
      <c r="O358" s="243">
        <v>2</v>
      </c>
      <c r="AA358" s="216">
        <v>1</v>
      </c>
      <c r="AB358" s="216">
        <v>7</v>
      </c>
      <c r="AC358" s="216">
        <v>7</v>
      </c>
      <c r="AZ358" s="216">
        <v>2</v>
      </c>
      <c r="BA358" s="216">
        <f t="shared" si="58"/>
        <v>0</v>
      </c>
      <c r="BB358" s="216">
        <f t="shared" si="59"/>
        <v>0</v>
      </c>
      <c r="BC358" s="216">
        <f t="shared" si="60"/>
        <v>0</v>
      </c>
      <c r="BD358" s="216">
        <f t="shared" si="61"/>
        <v>0</v>
      </c>
      <c r="BE358" s="216">
        <f t="shared" si="62"/>
        <v>0</v>
      </c>
      <c r="CA358" s="243">
        <v>1</v>
      </c>
      <c r="CB358" s="243">
        <v>7</v>
      </c>
    </row>
    <row r="359" spans="1:80" x14ac:dyDescent="0.2">
      <c r="A359" s="244">
        <v>180</v>
      </c>
      <c r="B359" s="245" t="s">
        <v>533</v>
      </c>
      <c r="C359" s="246" t="s">
        <v>534</v>
      </c>
      <c r="D359" s="247" t="s">
        <v>154</v>
      </c>
      <c r="E359" s="248">
        <v>1</v>
      </c>
      <c r="F359" s="248">
        <v>0</v>
      </c>
      <c r="G359" s="249">
        <f t="shared" si="55"/>
        <v>0</v>
      </c>
      <c r="H359" s="250">
        <v>2.513E-2</v>
      </c>
      <c r="I359" s="251">
        <f t="shared" si="56"/>
        <v>2.513E-2</v>
      </c>
      <c r="J359" s="250">
        <v>0</v>
      </c>
      <c r="K359" s="251">
        <f t="shared" si="57"/>
        <v>0</v>
      </c>
      <c r="O359" s="243">
        <v>2</v>
      </c>
      <c r="AA359" s="216">
        <v>1</v>
      </c>
      <c r="AB359" s="216">
        <v>7</v>
      </c>
      <c r="AC359" s="216">
        <v>7</v>
      </c>
      <c r="AZ359" s="216">
        <v>2</v>
      </c>
      <c r="BA359" s="216">
        <f t="shared" si="58"/>
        <v>0</v>
      </c>
      <c r="BB359" s="216">
        <f t="shared" si="59"/>
        <v>0</v>
      </c>
      <c r="BC359" s="216">
        <f t="shared" si="60"/>
        <v>0</v>
      </c>
      <c r="BD359" s="216">
        <f t="shared" si="61"/>
        <v>0</v>
      </c>
      <c r="BE359" s="216">
        <f t="shared" si="62"/>
        <v>0</v>
      </c>
      <c r="CA359" s="243">
        <v>1</v>
      </c>
      <c r="CB359" s="243">
        <v>7</v>
      </c>
    </row>
    <row r="360" spans="1:80" x14ac:dyDescent="0.2">
      <c r="A360" s="244">
        <v>181</v>
      </c>
      <c r="B360" s="245" t="s">
        <v>535</v>
      </c>
      <c r="C360" s="246" t="s">
        <v>536</v>
      </c>
      <c r="D360" s="247" t="s">
        <v>154</v>
      </c>
      <c r="E360" s="248">
        <v>1</v>
      </c>
      <c r="F360" s="248">
        <v>0</v>
      </c>
      <c r="G360" s="249">
        <f t="shared" si="55"/>
        <v>0</v>
      </c>
      <c r="H360" s="250">
        <v>2.513E-2</v>
      </c>
      <c r="I360" s="251">
        <f t="shared" si="56"/>
        <v>2.513E-2</v>
      </c>
      <c r="J360" s="250">
        <v>0</v>
      </c>
      <c r="K360" s="251">
        <f t="shared" si="57"/>
        <v>0</v>
      </c>
      <c r="O360" s="243">
        <v>2</v>
      </c>
      <c r="AA360" s="216">
        <v>1</v>
      </c>
      <c r="AB360" s="216">
        <v>7</v>
      </c>
      <c r="AC360" s="216">
        <v>7</v>
      </c>
      <c r="AZ360" s="216">
        <v>2</v>
      </c>
      <c r="BA360" s="216">
        <f t="shared" si="58"/>
        <v>0</v>
      </c>
      <c r="BB360" s="216">
        <f t="shared" si="59"/>
        <v>0</v>
      </c>
      <c r="BC360" s="216">
        <f t="shared" si="60"/>
        <v>0</v>
      </c>
      <c r="BD360" s="216">
        <f t="shared" si="61"/>
        <v>0</v>
      </c>
      <c r="BE360" s="216">
        <f t="shared" si="62"/>
        <v>0</v>
      </c>
      <c r="CA360" s="243">
        <v>1</v>
      </c>
      <c r="CB360" s="243">
        <v>7</v>
      </c>
    </row>
    <row r="361" spans="1:80" x14ac:dyDescent="0.2">
      <c r="A361" s="244">
        <v>182</v>
      </c>
      <c r="B361" s="245" t="s">
        <v>537</v>
      </c>
      <c r="C361" s="246" t="s">
        <v>538</v>
      </c>
      <c r="D361" s="247" t="s">
        <v>154</v>
      </c>
      <c r="E361" s="248">
        <v>1</v>
      </c>
      <c r="F361" s="248">
        <v>0</v>
      </c>
      <c r="G361" s="249">
        <f t="shared" si="55"/>
        <v>0</v>
      </c>
      <c r="H361" s="250">
        <v>2.513E-2</v>
      </c>
      <c r="I361" s="251">
        <f t="shared" si="56"/>
        <v>2.513E-2</v>
      </c>
      <c r="J361" s="250">
        <v>0</v>
      </c>
      <c r="K361" s="251">
        <f t="shared" si="57"/>
        <v>0</v>
      </c>
      <c r="O361" s="243">
        <v>2</v>
      </c>
      <c r="AA361" s="216">
        <v>1</v>
      </c>
      <c r="AB361" s="216">
        <v>7</v>
      </c>
      <c r="AC361" s="216">
        <v>7</v>
      </c>
      <c r="AZ361" s="216">
        <v>2</v>
      </c>
      <c r="BA361" s="216">
        <f t="shared" si="58"/>
        <v>0</v>
      </c>
      <c r="BB361" s="216">
        <f t="shared" si="59"/>
        <v>0</v>
      </c>
      <c r="BC361" s="216">
        <f t="shared" si="60"/>
        <v>0</v>
      </c>
      <c r="BD361" s="216">
        <f t="shared" si="61"/>
        <v>0</v>
      </c>
      <c r="BE361" s="216">
        <f t="shared" si="62"/>
        <v>0</v>
      </c>
      <c r="CA361" s="243">
        <v>1</v>
      </c>
      <c r="CB361" s="243">
        <v>7</v>
      </c>
    </row>
    <row r="362" spans="1:80" ht="22.5" x14ac:dyDescent="0.2">
      <c r="A362" s="244">
        <v>183</v>
      </c>
      <c r="B362" s="245" t="s">
        <v>539</v>
      </c>
      <c r="C362" s="246" t="s">
        <v>2642</v>
      </c>
      <c r="D362" s="247" t="s">
        <v>154</v>
      </c>
      <c r="E362" s="248">
        <v>1</v>
      </c>
      <c r="F362" s="248">
        <v>0</v>
      </c>
      <c r="G362" s="249">
        <f t="shared" si="55"/>
        <v>0</v>
      </c>
      <c r="H362" s="250">
        <v>2.513E-2</v>
      </c>
      <c r="I362" s="251">
        <f t="shared" si="56"/>
        <v>2.513E-2</v>
      </c>
      <c r="J362" s="250">
        <v>0</v>
      </c>
      <c r="K362" s="251">
        <f t="shared" si="57"/>
        <v>0</v>
      </c>
      <c r="O362" s="243">
        <v>2</v>
      </c>
      <c r="AA362" s="216">
        <v>1</v>
      </c>
      <c r="AB362" s="216">
        <v>7</v>
      </c>
      <c r="AC362" s="216">
        <v>7</v>
      </c>
      <c r="AZ362" s="216">
        <v>2</v>
      </c>
      <c r="BA362" s="216">
        <f t="shared" si="58"/>
        <v>0</v>
      </c>
      <c r="BB362" s="216">
        <f t="shared" si="59"/>
        <v>0</v>
      </c>
      <c r="BC362" s="216">
        <f t="shared" si="60"/>
        <v>0</v>
      </c>
      <c r="BD362" s="216">
        <f t="shared" si="61"/>
        <v>0</v>
      </c>
      <c r="BE362" s="216">
        <f t="shared" si="62"/>
        <v>0</v>
      </c>
      <c r="CA362" s="243">
        <v>1</v>
      </c>
      <c r="CB362" s="243">
        <v>7</v>
      </c>
    </row>
    <row r="363" spans="1:80" ht="22.5" x14ac:dyDescent="0.2">
      <c r="A363" s="244">
        <v>184</v>
      </c>
      <c r="B363" s="245" t="s">
        <v>540</v>
      </c>
      <c r="C363" s="246" t="s">
        <v>2640</v>
      </c>
      <c r="D363" s="247" t="s">
        <v>154</v>
      </c>
      <c r="E363" s="248">
        <v>1</v>
      </c>
      <c r="F363" s="248">
        <v>0</v>
      </c>
      <c r="G363" s="249">
        <f t="shared" si="55"/>
        <v>0</v>
      </c>
      <c r="H363" s="250">
        <v>2.513E-2</v>
      </c>
      <c r="I363" s="251">
        <f t="shared" si="56"/>
        <v>2.513E-2</v>
      </c>
      <c r="J363" s="250">
        <v>0</v>
      </c>
      <c r="K363" s="251">
        <f t="shared" si="57"/>
        <v>0</v>
      </c>
      <c r="O363" s="243">
        <v>2</v>
      </c>
      <c r="AA363" s="216">
        <v>1</v>
      </c>
      <c r="AB363" s="216">
        <v>7</v>
      </c>
      <c r="AC363" s="216">
        <v>7</v>
      </c>
      <c r="AZ363" s="216">
        <v>2</v>
      </c>
      <c r="BA363" s="216">
        <f t="shared" si="58"/>
        <v>0</v>
      </c>
      <c r="BB363" s="216">
        <f t="shared" si="59"/>
        <v>0</v>
      </c>
      <c r="BC363" s="216">
        <f t="shared" si="60"/>
        <v>0</v>
      </c>
      <c r="BD363" s="216">
        <f t="shared" si="61"/>
        <v>0</v>
      </c>
      <c r="BE363" s="216">
        <f t="shared" si="62"/>
        <v>0</v>
      </c>
      <c r="CA363" s="243">
        <v>1</v>
      </c>
      <c r="CB363" s="243">
        <v>7</v>
      </c>
    </row>
    <row r="364" spans="1:80" ht="22.5" x14ac:dyDescent="0.2">
      <c r="A364" s="244">
        <v>185</v>
      </c>
      <c r="B364" s="245" t="s">
        <v>541</v>
      </c>
      <c r="C364" s="246" t="s">
        <v>542</v>
      </c>
      <c r="D364" s="247" t="s">
        <v>154</v>
      </c>
      <c r="E364" s="248">
        <v>1</v>
      </c>
      <c r="F364" s="248">
        <v>0</v>
      </c>
      <c r="G364" s="249">
        <f t="shared" si="55"/>
        <v>0</v>
      </c>
      <c r="H364" s="250">
        <v>2.513E-2</v>
      </c>
      <c r="I364" s="251">
        <f t="shared" si="56"/>
        <v>2.513E-2</v>
      </c>
      <c r="J364" s="250">
        <v>0</v>
      </c>
      <c r="K364" s="251">
        <f t="shared" si="57"/>
        <v>0</v>
      </c>
      <c r="O364" s="243">
        <v>2</v>
      </c>
      <c r="AA364" s="216">
        <v>1</v>
      </c>
      <c r="AB364" s="216">
        <v>7</v>
      </c>
      <c r="AC364" s="216">
        <v>7</v>
      </c>
      <c r="AZ364" s="216">
        <v>2</v>
      </c>
      <c r="BA364" s="216">
        <f t="shared" si="58"/>
        <v>0</v>
      </c>
      <c r="BB364" s="216">
        <f t="shared" si="59"/>
        <v>0</v>
      </c>
      <c r="BC364" s="216">
        <f t="shared" si="60"/>
        <v>0</v>
      </c>
      <c r="BD364" s="216">
        <f t="shared" si="61"/>
        <v>0</v>
      </c>
      <c r="BE364" s="216">
        <f t="shared" si="62"/>
        <v>0</v>
      </c>
      <c r="CA364" s="243">
        <v>1</v>
      </c>
      <c r="CB364" s="243">
        <v>7</v>
      </c>
    </row>
    <row r="365" spans="1:80" x14ac:dyDescent="0.2">
      <c r="A365" s="244">
        <v>186</v>
      </c>
      <c r="B365" s="245" t="s">
        <v>543</v>
      </c>
      <c r="C365" s="246" t="s">
        <v>544</v>
      </c>
      <c r="D365" s="247" t="s">
        <v>154</v>
      </c>
      <c r="E365" s="248">
        <v>1</v>
      </c>
      <c r="F365" s="248">
        <v>0</v>
      </c>
      <c r="G365" s="249">
        <f t="shared" si="55"/>
        <v>0</v>
      </c>
      <c r="H365" s="250">
        <v>2.513E-2</v>
      </c>
      <c r="I365" s="251">
        <f t="shared" si="56"/>
        <v>2.513E-2</v>
      </c>
      <c r="J365" s="250">
        <v>0</v>
      </c>
      <c r="K365" s="251">
        <f t="shared" si="57"/>
        <v>0</v>
      </c>
      <c r="O365" s="243">
        <v>2</v>
      </c>
      <c r="AA365" s="216">
        <v>1</v>
      </c>
      <c r="AB365" s="216">
        <v>7</v>
      </c>
      <c r="AC365" s="216">
        <v>7</v>
      </c>
      <c r="AZ365" s="216">
        <v>2</v>
      </c>
      <c r="BA365" s="216">
        <f t="shared" si="58"/>
        <v>0</v>
      </c>
      <c r="BB365" s="216">
        <f t="shared" si="59"/>
        <v>0</v>
      </c>
      <c r="BC365" s="216">
        <f t="shared" si="60"/>
        <v>0</v>
      </c>
      <c r="BD365" s="216">
        <f t="shared" si="61"/>
        <v>0</v>
      </c>
      <c r="BE365" s="216">
        <f t="shared" si="62"/>
        <v>0</v>
      </c>
      <c r="CA365" s="243">
        <v>1</v>
      </c>
      <c r="CB365" s="243">
        <v>7</v>
      </c>
    </row>
    <row r="366" spans="1:80" x14ac:dyDescent="0.2">
      <c r="A366" s="244">
        <v>187</v>
      </c>
      <c r="B366" s="245" t="s">
        <v>545</v>
      </c>
      <c r="C366" s="246" t="s">
        <v>546</v>
      </c>
      <c r="D366" s="247" t="s">
        <v>154</v>
      </c>
      <c r="E366" s="248">
        <v>1</v>
      </c>
      <c r="F366" s="248">
        <v>0</v>
      </c>
      <c r="G366" s="249">
        <f t="shared" si="55"/>
        <v>0</v>
      </c>
      <c r="H366" s="250">
        <v>2.513E-2</v>
      </c>
      <c r="I366" s="251">
        <f t="shared" si="56"/>
        <v>2.513E-2</v>
      </c>
      <c r="J366" s="250">
        <v>0</v>
      </c>
      <c r="K366" s="251">
        <f t="shared" si="57"/>
        <v>0</v>
      </c>
      <c r="O366" s="243">
        <v>2</v>
      </c>
      <c r="AA366" s="216">
        <v>1</v>
      </c>
      <c r="AB366" s="216">
        <v>7</v>
      </c>
      <c r="AC366" s="216">
        <v>7</v>
      </c>
      <c r="AZ366" s="216">
        <v>2</v>
      </c>
      <c r="BA366" s="216">
        <f t="shared" si="58"/>
        <v>0</v>
      </c>
      <c r="BB366" s="216">
        <f t="shared" si="59"/>
        <v>0</v>
      </c>
      <c r="BC366" s="216">
        <f t="shared" si="60"/>
        <v>0</v>
      </c>
      <c r="BD366" s="216">
        <f t="shared" si="61"/>
        <v>0</v>
      </c>
      <c r="BE366" s="216">
        <f t="shared" si="62"/>
        <v>0</v>
      </c>
      <c r="CA366" s="243">
        <v>1</v>
      </c>
      <c r="CB366" s="243">
        <v>7</v>
      </c>
    </row>
    <row r="367" spans="1:80" x14ac:dyDescent="0.2">
      <c r="A367" s="244">
        <v>188</v>
      </c>
      <c r="B367" s="245" t="s">
        <v>547</v>
      </c>
      <c r="C367" s="246" t="s">
        <v>548</v>
      </c>
      <c r="D367" s="247" t="s">
        <v>154</v>
      </c>
      <c r="E367" s="248">
        <v>1</v>
      </c>
      <c r="F367" s="248">
        <v>0</v>
      </c>
      <c r="G367" s="249">
        <f t="shared" si="55"/>
        <v>0</v>
      </c>
      <c r="H367" s="250">
        <v>2.513E-2</v>
      </c>
      <c r="I367" s="251">
        <f t="shared" si="56"/>
        <v>2.513E-2</v>
      </c>
      <c r="J367" s="250">
        <v>0</v>
      </c>
      <c r="K367" s="251">
        <f t="shared" si="57"/>
        <v>0</v>
      </c>
      <c r="O367" s="243">
        <v>2</v>
      </c>
      <c r="AA367" s="216">
        <v>1</v>
      </c>
      <c r="AB367" s="216">
        <v>7</v>
      </c>
      <c r="AC367" s="216">
        <v>7</v>
      </c>
      <c r="AZ367" s="216">
        <v>2</v>
      </c>
      <c r="BA367" s="216">
        <f t="shared" si="58"/>
        <v>0</v>
      </c>
      <c r="BB367" s="216">
        <f t="shared" si="59"/>
        <v>0</v>
      </c>
      <c r="BC367" s="216">
        <f t="shared" si="60"/>
        <v>0</v>
      </c>
      <c r="BD367" s="216">
        <f t="shared" si="61"/>
        <v>0</v>
      </c>
      <c r="BE367" s="216">
        <f t="shared" si="62"/>
        <v>0</v>
      </c>
      <c r="CA367" s="243">
        <v>1</v>
      </c>
      <c r="CB367" s="243">
        <v>7</v>
      </c>
    </row>
    <row r="368" spans="1:80" ht="22.5" x14ac:dyDescent="0.2">
      <c r="A368" s="244">
        <v>189</v>
      </c>
      <c r="B368" s="245" t="s">
        <v>549</v>
      </c>
      <c r="C368" s="246" t="s">
        <v>2641</v>
      </c>
      <c r="D368" s="247" t="s">
        <v>154</v>
      </c>
      <c r="E368" s="248">
        <v>1</v>
      </c>
      <c r="F368" s="248">
        <v>0</v>
      </c>
      <c r="G368" s="249">
        <f t="shared" si="55"/>
        <v>0</v>
      </c>
      <c r="H368" s="250">
        <v>2.513E-2</v>
      </c>
      <c r="I368" s="251">
        <f t="shared" si="56"/>
        <v>2.513E-2</v>
      </c>
      <c r="J368" s="250">
        <v>0</v>
      </c>
      <c r="K368" s="251">
        <f t="shared" si="57"/>
        <v>0</v>
      </c>
      <c r="O368" s="243">
        <v>2</v>
      </c>
      <c r="AA368" s="216">
        <v>1</v>
      </c>
      <c r="AB368" s="216">
        <v>7</v>
      </c>
      <c r="AC368" s="216">
        <v>7</v>
      </c>
      <c r="AZ368" s="216">
        <v>2</v>
      </c>
      <c r="BA368" s="216">
        <f t="shared" si="58"/>
        <v>0</v>
      </c>
      <c r="BB368" s="216">
        <f t="shared" si="59"/>
        <v>0</v>
      </c>
      <c r="BC368" s="216">
        <f t="shared" si="60"/>
        <v>0</v>
      </c>
      <c r="BD368" s="216">
        <f t="shared" si="61"/>
        <v>0</v>
      </c>
      <c r="BE368" s="216">
        <f t="shared" si="62"/>
        <v>0</v>
      </c>
      <c r="CA368" s="243">
        <v>1</v>
      </c>
      <c r="CB368" s="243">
        <v>7</v>
      </c>
    </row>
    <row r="369" spans="1:80" x14ac:dyDescent="0.2">
      <c r="A369" s="244">
        <v>190</v>
      </c>
      <c r="B369" s="245" t="s">
        <v>550</v>
      </c>
      <c r="C369" s="246" t="s">
        <v>2638</v>
      </c>
      <c r="D369" s="247" t="s">
        <v>164</v>
      </c>
      <c r="E369" s="248">
        <v>140</v>
      </c>
      <c r="F369" s="248">
        <v>0</v>
      </c>
      <c r="G369" s="249">
        <f t="shared" si="55"/>
        <v>0</v>
      </c>
      <c r="H369" s="250">
        <v>2.513E-2</v>
      </c>
      <c r="I369" s="251">
        <f t="shared" si="56"/>
        <v>3.5181999999999998</v>
      </c>
      <c r="J369" s="250">
        <v>0</v>
      </c>
      <c r="K369" s="251">
        <f t="shared" si="57"/>
        <v>0</v>
      </c>
      <c r="O369" s="243">
        <v>2</v>
      </c>
      <c r="AA369" s="216">
        <v>1</v>
      </c>
      <c r="AB369" s="216">
        <v>7</v>
      </c>
      <c r="AC369" s="216">
        <v>7</v>
      </c>
      <c r="AZ369" s="216">
        <v>2</v>
      </c>
      <c r="BA369" s="216">
        <f t="shared" si="58"/>
        <v>0</v>
      </c>
      <c r="BB369" s="216">
        <f t="shared" si="59"/>
        <v>0</v>
      </c>
      <c r="BC369" s="216">
        <f t="shared" si="60"/>
        <v>0</v>
      </c>
      <c r="BD369" s="216">
        <f t="shared" si="61"/>
        <v>0</v>
      </c>
      <c r="BE369" s="216">
        <f t="shared" si="62"/>
        <v>0</v>
      </c>
      <c r="CA369" s="243">
        <v>1</v>
      </c>
      <c r="CB369" s="243">
        <v>7</v>
      </c>
    </row>
    <row r="370" spans="1:80" ht="22.5" x14ac:dyDescent="0.2">
      <c r="A370" s="244">
        <v>191</v>
      </c>
      <c r="B370" s="245" t="s">
        <v>551</v>
      </c>
      <c r="C370" s="246" t="s">
        <v>552</v>
      </c>
      <c r="D370" s="247" t="s">
        <v>154</v>
      </c>
      <c r="E370" s="248">
        <v>1</v>
      </c>
      <c r="F370" s="248">
        <v>0</v>
      </c>
      <c r="G370" s="249">
        <f t="shared" si="55"/>
        <v>0</v>
      </c>
      <c r="H370" s="250">
        <v>2.513E-2</v>
      </c>
      <c r="I370" s="251">
        <f t="shared" si="56"/>
        <v>2.513E-2</v>
      </c>
      <c r="J370" s="250">
        <v>0</v>
      </c>
      <c r="K370" s="251">
        <f t="shared" si="57"/>
        <v>0</v>
      </c>
      <c r="O370" s="243">
        <v>2</v>
      </c>
      <c r="AA370" s="216">
        <v>1</v>
      </c>
      <c r="AB370" s="216">
        <v>7</v>
      </c>
      <c r="AC370" s="216">
        <v>7</v>
      </c>
      <c r="AZ370" s="216">
        <v>2</v>
      </c>
      <c r="BA370" s="216">
        <f t="shared" si="58"/>
        <v>0</v>
      </c>
      <c r="BB370" s="216">
        <f t="shared" si="59"/>
        <v>0</v>
      </c>
      <c r="BC370" s="216">
        <f t="shared" si="60"/>
        <v>0</v>
      </c>
      <c r="BD370" s="216">
        <f t="shared" si="61"/>
        <v>0</v>
      </c>
      <c r="BE370" s="216">
        <f t="shared" si="62"/>
        <v>0</v>
      </c>
      <c r="CA370" s="243">
        <v>1</v>
      </c>
      <c r="CB370" s="243">
        <v>7</v>
      </c>
    </row>
    <row r="371" spans="1:80" x14ac:dyDescent="0.2">
      <c r="A371" s="244">
        <v>192</v>
      </c>
      <c r="B371" s="245" t="s">
        <v>553</v>
      </c>
      <c r="C371" s="246" t="s">
        <v>554</v>
      </c>
      <c r="D371" s="247" t="s">
        <v>154</v>
      </c>
      <c r="E371" s="248">
        <v>1</v>
      </c>
      <c r="F371" s="248">
        <v>0</v>
      </c>
      <c r="G371" s="249">
        <f t="shared" si="55"/>
        <v>0</v>
      </c>
      <c r="H371" s="250">
        <v>2.513E-2</v>
      </c>
      <c r="I371" s="251">
        <f t="shared" si="56"/>
        <v>2.513E-2</v>
      </c>
      <c r="J371" s="250">
        <v>0</v>
      </c>
      <c r="K371" s="251">
        <f t="shared" si="57"/>
        <v>0</v>
      </c>
      <c r="O371" s="243">
        <v>2</v>
      </c>
      <c r="AA371" s="216">
        <v>1</v>
      </c>
      <c r="AB371" s="216">
        <v>7</v>
      </c>
      <c r="AC371" s="216">
        <v>7</v>
      </c>
      <c r="AZ371" s="216">
        <v>2</v>
      </c>
      <c r="BA371" s="216">
        <f t="shared" si="58"/>
        <v>0</v>
      </c>
      <c r="BB371" s="216">
        <f t="shared" si="59"/>
        <v>0</v>
      </c>
      <c r="BC371" s="216">
        <f t="shared" si="60"/>
        <v>0</v>
      </c>
      <c r="BD371" s="216">
        <f t="shared" si="61"/>
        <v>0</v>
      </c>
      <c r="BE371" s="216">
        <f t="shared" si="62"/>
        <v>0</v>
      </c>
      <c r="CA371" s="243">
        <v>1</v>
      </c>
      <c r="CB371" s="243">
        <v>7</v>
      </c>
    </row>
    <row r="372" spans="1:80" x14ac:dyDescent="0.2">
      <c r="A372" s="244">
        <v>193</v>
      </c>
      <c r="B372" s="245" t="s">
        <v>555</v>
      </c>
      <c r="C372" s="246" t="s">
        <v>556</v>
      </c>
      <c r="D372" s="247" t="s">
        <v>154</v>
      </c>
      <c r="E372" s="248">
        <v>2</v>
      </c>
      <c r="F372" s="248">
        <v>0</v>
      </c>
      <c r="G372" s="249">
        <f t="shared" si="55"/>
        <v>0</v>
      </c>
      <c r="H372" s="250">
        <v>2.513E-2</v>
      </c>
      <c r="I372" s="251">
        <f t="shared" si="56"/>
        <v>5.0259999999999999E-2</v>
      </c>
      <c r="J372" s="250">
        <v>0</v>
      </c>
      <c r="K372" s="251">
        <f t="shared" si="57"/>
        <v>0</v>
      </c>
      <c r="O372" s="243">
        <v>2</v>
      </c>
      <c r="AA372" s="216">
        <v>1</v>
      </c>
      <c r="AB372" s="216">
        <v>7</v>
      </c>
      <c r="AC372" s="216">
        <v>7</v>
      </c>
      <c r="AZ372" s="216">
        <v>2</v>
      </c>
      <c r="BA372" s="216">
        <f t="shared" si="58"/>
        <v>0</v>
      </c>
      <c r="BB372" s="216">
        <f t="shared" si="59"/>
        <v>0</v>
      </c>
      <c r="BC372" s="216">
        <f t="shared" si="60"/>
        <v>0</v>
      </c>
      <c r="BD372" s="216">
        <f t="shared" si="61"/>
        <v>0</v>
      </c>
      <c r="BE372" s="216">
        <f t="shared" si="62"/>
        <v>0</v>
      </c>
      <c r="CA372" s="243">
        <v>1</v>
      </c>
      <c r="CB372" s="243">
        <v>7</v>
      </c>
    </row>
    <row r="373" spans="1:80" x14ac:dyDescent="0.2">
      <c r="A373" s="244">
        <v>194</v>
      </c>
      <c r="B373" s="245" t="s">
        <v>557</v>
      </c>
      <c r="C373" s="246" t="s">
        <v>558</v>
      </c>
      <c r="D373" s="247" t="s">
        <v>154</v>
      </c>
      <c r="E373" s="248">
        <v>1</v>
      </c>
      <c r="F373" s="248">
        <v>0</v>
      </c>
      <c r="G373" s="249">
        <f t="shared" si="55"/>
        <v>0</v>
      </c>
      <c r="H373" s="250">
        <v>2.513E-2</v>
      </c>
      <c r="I373" s="251">
        <f t="shared" si="56"/>
        <v>2.513E-2</v>
      </c>
      <c r="J373" s="250">
        <v>0</v>
      </c>
      <c r="K373" s="251">
        <f t="shared" si="57"/>
        <v>0</v>
      </c>
      <c r="O373" s="243">
        <v>2</v>
      </c>
      <c r="AA373" s="216">
        <v>1</v>
      </c>
      <c r="AB373" s="216">
        <v>7</v>
      </c>
      <c r="AC373" s="216">
        <v>7</v>
      </c>
      <c r="AZ373" s="216">
        <v>2</v>
      </c>
      <c r="BA373" s="216">
        <f t="shared" si="58"/>
        <v>0</v>
      </c>
      <c r="BB373" s="216">
        <f t="shared" si="59"/>
        <v>0</v>
      </c>
      <c r="BC373" s="216">
        <f t="shared" si="60"/>
        <v>0</v>
      </c>
      <c r="BD373" s="216">
        <f t="shared" si="61"/>
        <v>0</v>
      </c>
      <c r="BE373" s="216">
        <f t="shared" si="62"/>
        <v>0</v>
      </c>
      <c r="CA373" s="243">
        <v>1</v>
      </c>
      <c r="CB373" s="243">
        <v>7</v>
      </c>
    </row>
    <row r="374" spans="1:80" x14ac:dyDescent="0.2">
      <c r="A374" s="244">
        <v>195</v>
      </c>
      <c r="B374" s="245" t="s">
        <v>559</v>
      </c>
      <c r="C374" s="246" t="s">
        <v>560</v>
      </c>
      <c r="D374" s="247" t="s">
        <v>154</v>
      </c>
      <c r="E374" s="248">
        <v>1</v>
      </c>
      <c r="F374" s="248">
        <v>0</v>
      </c>
      <c r="G374" s="249">
        <f t="shared" si="55"/>
        <v>0</v>
      </c>
      <c r="H374" s="250">
        <v>2.513E-2</v>
      </c>
      <c r="I374" s="251">
        <f t="shared" si="56"/>
        <v>2.513E-2</v>
      </c>
      <c r="J374" s="250">
        <v>0</v>
      </c>
      <c r="K374" s="251">
        <f t="shared" si="57"/>
        <v>0</v>
      </c>
      <c r="O374" s="243">
        <v>2</v>
      </c>
      <c r="AA374" s="216">
        <v>1</v>
      </c>
      <c r="AB374" s="216">
        <v>7</v>
      </c>
      <c r="AC374" s="216">
        <v>7</v>
      </c>
      <c r="AZ374" s="216">
        <v>2</v>
      </c>
      <c r="BA374" s="216">
        <f t="shared" si="58"/>
        <v>0</v>
      </c>
      <c r="BB374" s="216">
        <f t="shared" si="59"/>
        <v>0</v>
      </c>
      <c r="BC374" s="216">
        <f t="shared" si="60"/>
        <v>0</v>
      </c>
      <c r="BD374" s="216">
        <f t="shared" si="61"/>
        <v>0</v>
      </c>
      <c r="BE374" s="216">
        <f t="shared" si="62"/>
        <v>0</v>
      </c>
      <c r="CA374" s="243">
        <v>1</v>
      </c>
      <c r="CB374" s="243">
        <v>7</v>
      </c>
    </row>
    <row r="375" spans="1:80" x14ac:dyDescent="0.2">
      <c r="A375" s="244">
        <v>196</v>
      </c>
      <c r="B375" s="245" t="s">
        <v>561</v>
      </c>
      <c r="C375" s="246" t="s">
        <v>562</v>
      </c>
      <c r="D375" s="247" t="s">
        <v>154</v>
      </c>
      <c r="E375" s="248">
        <v>1</v>
      </c>
      <c r="F375" s="248">
        <v>0</v>
      </c>
      <c r="G375" s="249">
        <f t="shared" si="55"/>
        <v>0</v>
      </c>
      <c r="H375" s="250">
        <v>2.513E-2</v>
      </c>
      <c r="I375" s="251">
        <f t="shared" si="56"/>
        <v>2.513E-2</v>
      </c>
      <c r="J375" s="250">
        <v>0</v>
      </c>
      <c r="K375" s="251">
        <f t="shared" si="57"/>
        <v>0</v>
      </c>
      <c r="O375" s="243">
        <v>2</v>
      </c>
      <c r="AA375" s="216">
        <v>1</v>
      </c>
      <c r="AB375" s="216">
        <v>7</v>
      </c>
      <c r="AC375" s="216">
        <v>7</v>
      </c>
      <c r="AZ375" s="216">
        <v>2</v>
      </c>
      <c r="BA375" s="216">
        <f t="shared" si="58"/>
        <v>0</v>
      </c>
      <c r="BB375" s="216">
        <f t="shared" si="59"/>
        <v>0</v>
      </c>
      <c r="BC375" s="216">
        <f t="shared" si="60"/>
        <v>0</v>
      </c>
      <c r="BD375" s="216">
        <f t="shared" si="61"/>
        <v>0</v>
      </c>
      <c r="BE375" s="216">
        <f t="shared" si="62"/>
        <v>0</v>
      </c>
      <c r="CA375" s="243">
        <v>1</v>
      </c>
      <c r="CB375" s="243">
        <v>7</v>
      </c>
    </row>
    <row r="376" spans="1:80" ht="22.5" x14ac:dyDescent="0.2">
      <c r="A376" s="244">
        <v>197</v>
      </c>
      <c r="B376" s="245" t="s">
        <v>563</v>
      </c>
      <c r="C376" s="246" t="s">
        <v>564</v>
      </c>
      <c r="D376" s="247" t="s">
        <v>154</v>
      </c>
      <c r="E376" s="248">
        <v>1</v>
      </c>
      <c r="F376" s="248">
        <v>0</v>
      </c>
      <c r="G376" s="249">
        <f t="shared" si="55"/>
        <v>0</v>
      </c>
      <c r="H376" s="250">
        <v>2.513E-2</v>
      </c>
      <c r="I376" s="251">
        <f t="shared" si="56"/>
        <v>2.513E-2</v>
      </c>
      <c r="J376" s="250">
        <v>0</v>
      </c>
      <c r="K376" s="251">
        <f t="shared" si="57"/>
        <v>0</v>
      </c>
      <c r="O376" s="243">
        <v>2</v>
      </c>
      <c r="AA376" s="216">
        <v>1</v>
      </c>
      <c r="AB376" s="216">
        <v>7</v>
      </c>
      <c r="AC376" s="216">
        <v>7</v>
      </c>
      <c r="AZ376" s="216">
        <v>2</v>
      </c>
      <c r="BA376" s="216">
        <f t="shared" si="58"/>
        <v>0</v>
      </c>
      <c r="BB376" s="216">
        <f t="shared" si="59"/>
        <v>0</v>
      </c>
      <c r="BC376" s="216">
        <f t="shared" si="60"/>
        <v>0</v>
      </c>
      <c r="BD376" s="216">
        <f t="shared" si="61"/>
        <v>0</v>
      </c>
      <c r="BE376" s="216">
        <f t="shared" si="62"/>
        <v>0</v>
      </c>
      <c r="CA376" s="243">
        <v>1</v>
      </c>
      <c r="CB376" s="243">
        <v>7</v>
      </c>
    </row>
    <row r="377" spans="1:80" x14ac:dyDescent="0.2">
      <c r="A377" s="244">
        <v>198</v>
      </c>
      <c r="B377" s="245" t="s">
        <v>565</v>
      </c>
      <c r="C377" s="246" t="s">
        <v>566</v>
      </c>
      <c r="D377" s="247" t="s">
        <v>154</v>
      </c>
      <c r="E377" s="248">
        <v>2</v>
      </c>
      <c r="F377" s="248">
        <v>0</v>
      </c>
      <c r="G377" s="249">
        <f t="shared" si="55"/>
        <v>0</v>
      </c>
      <c r="H377" s="250">
        <v>2.513E-2</v>
      </c>
      <c r="I377" s="251">
        <f t="shared" si="56"/>
        <v>5.0259999999999999E-2</v>
      </c>
      <c r="J377" s="250">
        <v>0</v>
      </c>
      <c r="K377" s="251">
        <f t="shared" si="57"/>
        <v>0</v>
      </c>
      <c r="O377" s="243">
        <v>2</v>
      </c>
      <c r="AA377" s="216">
        <v>1</v>
      </c>
      <c r="AB377" s="216">
        <v>7</v>
      </c>
      <c r="AC377" s="216">
        <v>7</v>
      </c>
      <c r="AZ377" s="216">
        <v>2</v>
      </c>
      <c r="BA377" s="216">
        <f t="shared" si="58"/>
        <v>0</v>
      </c>
      <c r="BB377" s="216">
        <f t="shared" si="59"/>
        <v>0</v>
      </c>
      <c r="BC377" s="216">
        <f t="shared" si="60"/>
        <v>0</v>
      </c>
      <c r="BD377" s="216">
        <f t="shared" si="61"/>
        <v>0</v>
      </c>
      <c r="BE377" s="216">
        <f t="shared" si="62"/>
        <v>0</v>
      </c>
      <c r="CA377" s="243">
        <v>1</v>
      </c>
      <c r="CB377" s="243">
        <v>7</v>
      </c>
    </row>
    <row r="378" spans="1:80" x14ac:dyDescent="0.2">
      <c r="A378" s="244">
        <v>199</v>
      </c>
      <c r="B378" s="245" t="s">
        <v>567</v>
      </c>
      <c r="C378" s="246" t="s">
        <v>568</v>
      </c>
      <c r="D378" s="247" t="s">
        <v>164</v>
      </c>
      <c r="E378" s="248">
        <v>195</v>
      </c>
      <c r="F378" s="248">
        <v>0</v>
      </c>
      <c r="G378" s="249">
        <f t="shared" si="55"/>
        <v>0</v>
      </c>
      <c r="H378" s="250">
        <v>2.513E-2</v>
      </c>
      <c r="I378" s="251">
        <f t="shared" si="56"/>
        <v>4.9003499999999995</v>
      </c>
      <c r="J378" s="250">
        <v>0</v>
      </c>
      <c r="K378" s="251">
        <f t="shared" si="57"/>
        <v>0</v>
      </c>
      <c r="O378" s="243">
        <v>2</v>
      </c>
      <c r="AA378" s="216">
        <v>1</v>
      </c>
      <c r="AB378" s="216">
        <v>7</v>
      </c>
      <c r="AC378" s="216">
        <v>7</v>
      </c>
      <c r="AZ378" s="216">
        <v>2</v>
      </c>
      <c r="BA378" s="216">
        <f t="shared" si="58"/>
        <v>0</v>
      </c>
      <c r="BB378" s="216">
        <f t="shared" si="59"/>
        <v>0</v>
      </c>
      <c r="BC378" s="216">
        <f t="shared" si="60"/>
        <v>0</v>
      </c>
      <c r="BD378" s="216">
        <f t="shared" si="61"/>
        <v>0</v>
      </c>
      <c r="BE378" s="216">
        <f t="shared" si="62"/>
        <v>0</v>
      </c>
      <c r="CA378" s="243">
        <v>1</v>
      </c>
      <c r="CB378" s="243">
        <v>7</v>
      </c>
    </row>
    <row r="379" spans="1:80" x14ac:dyDescent="0.2">
      <c r="A379" s="244">
        <v>200</v>
      </c>
      <c r="B379" s="245" t="s">
        <v>569</v>
      </c>
      <c r="C379" s="246" t="s">
        <v>570</v>
      </c>
      <c r="D379" s="247" t="s">
        <v>154</v>
      </c>
      <c r="E379" s="248">
        <v>1</v>
      </c>
      <c r="F379" s="248">
        <v>0</v>
      </c>
      <c r="G379" s="249">
        <f t="shared" si="55"/>
        <v>0</v>
      </c>
      <c r="H379" s="250">
        <v>2.513E-2</v>
      </c>
      <c r="I379" s="251">
        <f t="shared" si="56"/>
        <v>2.513E-2</v>
      </c>
      <c r="J379" s="250">
        <v>0</v>
      </c>
      <c r="K379" s="251">
        <f t="shared" si="57"/>
        <v>0</v>
      </c>
      <c r="O379" s="243">
        <v>2</v>
      </c>
      <c r="AA379" s="216">
        <v>1</v>
      </c>
      <c r="AB379" s="216">
        <v>7</v>
      </c>
      <c r="AC379" s="216">
        <v>7</v>
      </c>
      <c r="AZ379" s="216">
        <v>2</v>
      </c>
      <c r="BA379" s="216">
        <f t="shared" si="58"/>
        <v>0</v>
      </c>
      <c r="BB379" s="216">
        <f t="shared" si="59"/>
        <v>0</v>
      </c>
      <c r="BC379" s="216">
        <f t="shared" si="60"/>
        <v>0</v>
      </c>
      <c r="BD379" s="216">
        <f t="shared" si="61"/>
        <v>0</v>
      </c>
      <c r="BE379" s="216">
        <f t="shared" si="62"/>
        <v>0</v>
      </c>
      <c r="CA379" s="243">
        <v>1</v>
      </c>
      <c r="CB379" s="243">
        <v>7</v>
      </c>
    </row>
    <row r="380" spans="1:80" x14ac:dyDescent="0.2">
      <c r="A380" s="244">
        <v>201</v>
      </c>
      <c r="B380" s="245" t="s">
        <v>571</v>
      </c>
      <c r="C380" s="246" t="s">
        <v>572</v>
      </c>
      <c r="D380" s="247" t="s">
        <v>164</v>
      </c>
      <c r="E380" s="248">
        <v>65</v>
      </c>
      <c r="F380" s="248">
        <v>0</v>
      </c>
      <c r="G380" s="249">
        <f t="shared" si="55"/>
        <v>0</v>
      </c>
      <c r="H380" s="250">
        <v>2.513E-2</v>
      </c>
      <c r="I380" s="251">
        <f t="shared" si="56"/>
        <v>1.6334500000000001</v>
      </c>
      <c r="J380" s="250">
        <v>0</v>
      </c>
      <c r="K380" s="251">
        <f t="shared" si="57"/>
        <v>0</v>
      </c>
      <c r="O380" s="243">
        <v>2</v>
      </c>
      <c r="AA380" s="216">
        <v>1</v>
      </c>
      <c r="AB380" s="216">
        <v>7</v>
      </c>
      <c r="AC380" s="216">
        <v>7</v>
      </c>
      <c r="AZ380" s="216">
        <v>2</v>
      </c>
      <c r="BA380" s="216">
        <f t="shared" si="58"/>
        <v>0</v>
      </c>
      <c r="BB380" s="216">
        <f t="shared" si="59"/>
        <v>0</v>
      </c>
      <c r="BC380" s="216">
        <f t="shared" si="60"/>
        <v>0</v>
      </c>
      <c r="BD380" s="216">
        <f t="shared" si="61"/>
        <v>0</v>
      </c>
      <c r="BE380" s="216">
        <f t="shared" si="62"/>
        <v>0</v>
      </c>
      <c r="CA380" s="243">
        <v>1</v>
      </c>
      <c r="CB380" s="243">
        <v>7</v>
      </c>
    </row>
    <row r="381" spans="1:80" ht="22.5" x14ac:dyDescent="0.2">
      <c r="A381" s="244">
        <v>202</v>
      </c>
      <c r="B381" s="304" t="s">
        <v>2233</v>
      </c>
      <c r="C381" s="297" t="s">
        <v>2639</v>
      </c>
      <c r="D381" s="298" t="s">
        <v>154</v>
      </c>
      <c r="E381" s="299">
        <v>1</v>
      </c>
      <c r="F381" s="248">
        <v>0</v>
      </c>
      <c r="G381" s="300">
        <f t="shared" ref="G381:G383" si="63">E381*F381</f>
        <v>0</v>
      </c>
      <c r="H381" s="280"/>
      <c r="I381" s="251"/>
      <c r="J381" s="280"/>
      <c r="K381" s="251"/>
      <c r="O381" s="243"/>
      <c r="CA381" s="243"/>
      <c r="CB381" s="243"/>
    </row>
    <row r="382" spans="1:80" ht="22.5" x14ac:dyDescent="0.2">
      <c r="A382" s="244">
        <v>203</v>
      </c>
      <c r="B382" s="245" t="s">
        <v>2584</v>
      </c>
      <c r="C382" s="311" t="s">
        <v>2585</v>
      </c>
      <c r="D382" s="305" t="s">
        <v>2577</v>
      </c>
      <c r="E382" s="306">
        <v>140</v>
      </c>
      <c r="F382" s="248">
        <v>0</v>
      </c>
      <c r="G382" s="312">
        <f t="shared" si="63"/>
        <v>0</v>
      </c>
      <c r="H382" s="280"/>
      <c r="I382" s="251"/>
      <c r="J382" s="280"/>
      <c r="K382" s="251"/>
      <c r="O382" s="243"/>
      <c r="CA382" s="243"/>
      <c r="CB382" s="243"/>
    </row>
    <row r="383" spans="1:80" ht="45" x14ac:dyDescent="0.2">
      <c r="A383" s="244">
        <v>204</v>
      </c>
      <c r="B383" s="304" t="s">
        <v>2595</v>
      </c>
      <c r="C383" s="311" t="s">
        <v>2596</v>
      </c>
      <c r="D383" s="305" t="s">
        <v>2577</v>
      </c>
      <c r="E383" s="306">
        <v>6</v>
      </c>
      <c r="F383" s="248">
        <v>0</v>
      </c>
      <c r="G383" s="312">
        <f t="shared" si="63"/>
        <v>0</v>
      </c>
      <c r="H383" s="280"/>
      <c r="I383" s="251"/>
      <c r="J383" s="280"/>
      <c r="K383" s="251"/>
      <c r="O383" s="243"/>
      <c r="CA383" s="243"/>
      <c r="CB383" s="243"/>
    </row>
    <row r="384" spans="1:80" x14ac:dyDescent="0.2">
      <c r="A384" s="259"/>
      <c r="B384" s="260" t="s">
        <v>94</v>
      </c>
      <c r="C384" s="261" t="s">
        <v>522</v>
      </c>
      <c r="D384" s="262"/>
      <c r="E384" s="263"/>
      <c r="F384" s="264"/>
      <c r="G384" s="265">
        <v>0</v>
      </c>
      <c r="H384" s="266"/>
      <c r="I384" s="267">
        <f>SUM(I353:I380)</f>
        <v>10.705379999999998</v>
      </c>
      <c r="J384" s="266"/>
      <c r="K384" s="267">
        <f>SUM(K353:K380)</f>
        <v>0</v>
      </c>
      <c r="O384" s="243">
        <v>4</v>
      </c>
      <c r="BA384" s="268">
        <f>SUM(BA353:BA380)</f>
        <v>0</v>
      </c>
      <c r="BB384" s="268">
        <f>SUM(BB353:BB380)</f>
        <v>0</v>
      </c>
      <c r="BC384" s="268">
        <f>SUM(BC353:BC380)</f>
        <v>0</v>
      </c>
      <c r="BD384" s="268">
        <f>SUM(BD353:BD380)</f>
        <v>0</v>
      </c>
      <c r="BE384" s="268">
        <f>SUM(BE353:BE380)</f>
        <v>0</v>
      </c>
    </row>
    <row r="385" spans="1:80" x14ac:dyDescent="0.2">
      <c r="A385" s="233" t="s">
        <v>90</v>
      </c>
      <c r="B385" s="234" t="s">
        <v>573</v>
      </c>
      <c r="C385" s="235" t="s">
        <v>574</v>
      </c>
      <c r="D385" s="236"/>
      <c r="E385" s="237"/>
      <c r="F385" s="237"/>
      <c r="G385" s="238"/>
      <c r="H385" s="239"/>
      <c r="I385" s="240"/>
      <c r="J385" s="241"/>
      <c r="K385" s="242"/>
      <c r="O385" s="243">
        <v>1</v>
      </c>
    </row>
    <row r="386" spans="1:80" ht="22.5" x14ac:dyDescent="0.2">
      <c r="A386" s="244">
        <v>205</v>
      </c>
      <c r="B386" s="245" t="s">
        <v>576</v>
      </c>
      <c r="C386" s="246" t="s">
        <v>577</v>
      </c>
      <c r="D386" s="247" t="s">
        <v>250</v>
      </c>
      <c r="E386" s="248">
        <v>1</v>
      </c>
      <c r="F386" s="248">
        <v>0</v>
      </c>
      <c r="G386" s="249">
        <f t="shared" ref="G386:G391" si="64">E386*F386</f>
        <v>0</v>
      </c>
      <c r="H386" s="250">
        <v>0</v>
      </c>
      <c r="I386" s="251">
        <f t="shared" ref="I386:I391" si="65">E386*H386</f>
        <v>0</v>
      </c>
      <c r="J386" s="250">
        <v>0</v>
      </c>
      <c r="K386" s="251">
        <f t="shared" ref="K386:K391" si="66">E386*J386</f>
        <v>0</v>
      </c>
      <c r="O386" s="243">
        <v>2</v>
      </c>
      <c r="AA386" s="216">
        <v>1</v>
      </c>
      <c r="AB386" s="216">
        <v>7</v>
      </c>
      <c r="AC386" s="216">
        <v>7</v>
      </c>
      <c r="AZ386" s="216">
        <v>2</v>
      </c>
      <c r="BA386" s="216">
        <f t="shared" ref="BA386:BA391" si="67">IF(AZ386=1,G386,0)</f>
        <v>0</v>
      </c>
      <c r="BB386" s="216">
        <f t="shared" ref="BB386:BB391" si="68">IF(AZ386=2,G386,0)</f>
        <v>0</v>
      </c>
      <c r="BC386" s="216">
        <f t="shared" ref="BC386:BC391" si="69">IF(AZ386=3,G386,0)</f>
        <v>0</v>
      </c>
      <c r="BD386" s="216">
        <f t="shared" ref="BD386:BD391" si="70">IF(AZ386=4,G386,0)</f>
        <v>0</v>
      </c>
      <c r="BE386" s="216">
        <f t="shared" ref="BE386:BE391" si="71">IF(AZ386=5,G386,0)</f>
        <v>0</v>
      </c>
      <c r="CA386" s="243">
        <v>1</v>
      </c>
      <c r="CB386" s="243">
        <v>7</v>
      </c>
    </row>
    <row r="387" spans="1:80" ht="22.5" x14ac:dyDescent="0.2">
      <c r="A387" s="244">
        <v>206</v>
      </c>
      <c r="B387" s="245" t="s">
        <v>578</v>
      </c>
      <c r="C387" s="246" t="s">
        <v>579</v>
      </c>
      <c r="D387" s="247" t="s">
        <v>250</v>
      </c>
      <c r="E387" s="248">
        <v>1</v>
      </c>
      <c r="F387" s="248">
        <v>0</v>
      </c>
      <c r="G387" s="249">
        <f t="shared" si="64"/>
        <v>0</v>
      </c>
      <c r="H387" s="250">
        <v>0</v>
      </c>
      <c r="I387" s="251">
        <f t="shared" si="65"/>
        <v>0</v>
      </c>
      <c r="J387" s="250">
        <v>0</v>
      </c>
      <c r="K387" s="251">
        <f t="shared" si="66"/>
        <v>0</v>
      </c>
      <c r="O387" s="243">
        <v>2</v>
      </c>
      <c r="AA387" s="216">
        <v>1</v>
      </c>
      <c r="AB387" s="216">
        <v>7</v>
      </c>
      <c r="AC387" s="216">
        <v>7</v>
      </c>
      <c r="AZ387" s="216">
        <v>2</v>
      </c>
      <c r="BA387" s="216">
        <f t="shared" si="67"/>
        <v>0</v>
      </c>
      <c r="BB387" s="216">
        <f t="shared" si="68"/>
        <v>0</v>
      </c>
      <c r="BC387" s="216">
        <f t="shared" si="69"/>
        <v>0</v>
      </c>
      <c r="BD387" s="216">
        <f t="shared" si="70"/>
        <v>0</v>
      </c>
      <c r="BE387" s="216">
        <f t="shared" si="71"/>
        <v>0</v>
      </c>
      <c r="CA387" s="243">
        <v>1</v>
      </c>
      <c r="CB387" s="243">
        <v>7</v>
      </c>
    </row>
    <row r="388" spans="1:80" ht="22.5" x14ac:dyDescent="0.2">
      <c r="A388" s="244">
        <v>207</v>
      </c>
      <c r="B388" s="245" t="s">
        <v>580</v>
      </c>
      <c r="C388" s="246" t="s">
        <v>581</v>
      </c>
      <c r="D388" s="247" t="s">
        <v>250</v>
      </c>
      <c r="E388" s="248">
        <v>1</v>
      </c>
      <c r="F388" s="248">
        <v>0</v>
      </c>
      <c r="G388" s="249">
        <f t="shared" si="64"/>
        <v>0</v>
      </c>
      <c r="H388" s="250">
        <v>0</v>
      </c>
      <c r="I388" s="251">
        <f t="shared" si="65"/>
        <v>0</v>
      </c>
      <c r="J388" s="250">
        <v>0</v>
      </c>
      <c r="K388" s="251">
        <f t="shared" si="66"/>
        <v>0</v>
      </c>
      <c r="O388" s="243">
        <v>2</v>
      </c>
      <c r="AA388" s="216">
        <v>1</v>
      </c>
      <c r="AB388" s="216">
        <v>7</v>
      </c>
      <c r="AC388" s="216">
        <v>7</v>
      </c>
      <c r="AZ388" s="216">
        <v>2</v>
      </c>
      <c r="BA388" s="216">
        <f t="shared" si="67"/>
        <v>0</v>
      </c>
      <c r="BB388" s="216">
        <f t="shared" si="68"/>
        <v>0</v>
      </c>
      <c r="BC388" s="216">
        <f t="shared" si="69"/>
        <v>0</v>
      </c>
      <c r="BD388" s="216">
        <f t="shared" si="70"/>
        <v>0</v>
      </c>
      <c r="BE388" s="216">
        <f t="shared" si="71"/>
        <v>0</v>
      </c>
      <c r="CA388" s="243">
        <v>1</v>
      </c>
      <c r="CB388" s="243">
        <v>7</v>
      </c>
    </row>
    <row r="389" spans="1:80" ht="22.5" x14ac:dyDescent="0.2">
      <c r="A389" s="244">
        <v>208</v>
      </c>
      <c r="B389" s="245" t="s">
        <v>582</v>
      </c>
      <c r="C389" s="246" t="s">
        <v>583</v>
      </c>
      <c r="D389" s="247" t="s">
        <v>250</v>
      </c>
      <c r="E389" s="248">
        <v>1</v>
      </c>
      <c r="F389" s="248">
        <v>0</v>
      </c>
      <c r="G389" s="249">
        <f t="shared" si="64"/>
        <v>0</v>
      </c>
      <c r="H389" s="250">
        <v>0</v>
      </c>
      <c r="I389" s="251">
        <f t="shared" si="65"/>
        <v>0</v>
      </c>
      <c r="J389" s="250">
        <v>0</v>
      </c>
      <c r="K389" s="251">
        <f t="shared" si="66"/>
        <v>0</v>
      </c>
      <c r="O389" s="243">
        <v>2</v>
      </c>
      <c r="AA389" s="216">
        <v>1</v>
      </c>
      <c r="AB389" s="216">
        <v>7</v>
      </c>
      <c r="AC389" s="216">
        <v>7</v>
      </c>
      <c r="AZ389" s="216">
        <v>2</v>
      </c>
      <c r="BA389" s="216">
        <f t="shared" si="67"/>
        <v>0</v>
      </c>
      <c r="BB389" s="216">
        <f t="shared" si="68"/>
        <v>0</v>
      </c>
      <c r="BC389" s="216">
        <f t="shared" si="69"/>
        <v>0</v>
      </c>
      <c r="BD389" s="216">
        <f t="shared" si="70"/>
        <v>0</v>
      </c>
      <c r="BE389" s="216">
        <f t="shared" si="71"/>
        <v>0</v>
      </c>
      <c r="CA389" s="243">
        <v>1</v>
      </c>
      <c r="CB389" s="243">
        <v>7</v>
      </c>
    </row>
    <row r="390" spans="1:80" ht="22.5" x14ac:dyDescent="0.2">
      <c r="A390" s="244">
        <v>209</v>
      </c>
      <c r="B390" s="245" t="s">
        <v>584</v>
      </c>
      <c r="C390" s="246" t="s">
        <v>585</v>
      </c>
      <c r="D390" s="247" t="s">
        <v>250</v>
      </c>
      <c r="E390" s="248">
        <v>1</v>
      </c>
      <c r="F390" s="248">
        <v>0</v>
      </c>
      <c r="G390" s="249">
        <f t="shared" si="64"/>
        <v>0</v>
      </c>
      <c r="H390" s="250">
        <v>0</v>
      </c>
      <c r="I390" s="251">
        <f t="shared" si="65"/>
        <v>0</v>
      </c>
      <c r="J390" s="250">
        <v>0</v>
      </c>
      <c r="K390" s="251">
        <f t="shared" si="66"/>
        <v>0</v>
      </c>
      <c r="O390" s="243">
        <v>2</v>
      </c>
      <c r="AA390" s="216">
        <v>1</v>
      </c>
      <c r="AB390" s="216">
        <v>7</v>
      </c>
      <c r="AC390" s="216">
        <v>7</v>
      </c>
      <c r="AZ390" s="216">
        <v>2</v>
      </c>
      <c r="BA390" s="216">
        <f t="shared" si="67"/>
        <v>0</v>
      </c>
      <c r="BB390" s="216">
        <f t="shared" si="68"/>
        <v>0</v>
      </c>
      <c r="BC390" s="216">
        <f t="shared" si="69"/>
        <v>0</v>
      </c>
      <c r="BD390" s="216">
        <f t="shared" si="70"/>
        <v>0</v>
      </c>
      <c r="BE390" s="216">
        <f t="shared" si="71"/>
        <v>0</v>
      </c>
      <c r="CA390" s="243">
        <v>1</v>
      </c>
      <c r="CB390" s="243">
        <v>7</v>
      </c>
    </row>
    <row r="391" spans="1:80" ht="22.5" x14ac:dyDescent="0.2">
      <c r="A391" s="244">
        <v>210</v>
      </c>
      <c r="B391" s="245" t="s">
        <v>586</v>
      </c>
      <c r="C391" s="246" t="s">
        <v>587</v>
      </c>
      <c r="D391" s="247" t="s">
        <v>250</v>
      </c>
      <c r="E391" s="248">
        <v>1</v>
      </c>
      <c r="F391" s="248">
        <v>0</v>
      </c>
      <c r="G391" s="249">
        <f t="shared" si="64"/>
        <v>0</v>
      </c>
      <c r="H391" s="250">
        <v>0</v>
      </c>
      <c r="I391" s="251">
        <f t="shared" si="65"/>
        <v>0</v>
      </c>
      <c r="J391" s="250">
        <v>0</v>
      </c>
      <c r="K391" s="251">
        <f t="shared" si="66"/>
        <v>0</v>
      </c>
      <c r="O391" s="243">
        <v>2</v>
      </c>
      <c r="AA391" s="216">
        <v>1</v>
      </c>
      <c r="AB391" s="216">
        <v>7</v>
      </c>
      <c r="AC391" s="216">
        <v>7</v>
      </c>
      <c r="AZ391" s="216">
        <v>2</v>
      </c>
      <c r="BA391" s="216">
        <f t="shared" si="67"/>
        <v>0</v>
      </c>
      <c r="BB391" s="216">
        <f t="shared" si="68"/>
        <v>0</v>
      </c>
      <c r="BC391" s="216">
        <f t="shared" si="69"/>
        <v>0</v>
      </c>
      <c r="BD391" s="216">
        <f t="shared" si="70"/>
        <v>0</v>
      </c>
      <c r="BE391" s="216">
        <f t="shared" si="71"/>
        <v>0</v>
      </c>
      <c r="CA391" s="243">
        <v>1</v>
      </c>
      <c r="CB391" s="243">
        <v>7</v>
      </c>
    </row>
    <row r="392" spans="1:80" x14ac:dyDescent="0.2">
      <c r="A392" s="259"/>
      <c r="B392" s="260" t="s">
        <v>94</v>
      </c>
      <c r="C392" s="261" t="s">
        <v>575</v>
      </c>
      <c r="D392" s="262"/>
      <c r="E392" s="263"/>
      <c r="F392" s="264"/>
      <c r="G392" s="265">
        <f>SUM(G385:G391)</f>
        <v>0</v>
      </c>
      <c r="H392" s="266"/>
      <c r="I392" s="267">
        <f>SUM(I385:I391)</f>
        <v>0</v>
      </c>
      <c r="J392" s="266"/>
      <c r="K392" s="267">
        <f>SUM(K385:K391)</f>
        <v>0</v>
      </c>
      <c r="O392" s="243">
        <v>4</v>
      </c>
      <c r="BA392" s="268">
        <f>SUM(BA385:BA391)</f>
        <v>0</v>
      </c>
      <c r="BB392" s="268">
        <f>SUM(BB385:BB391)</f>
        <v>0</v>
      </c>
      <c r="BC392" s="268">
        <f>SUM(BC385:BC391)</f>
        <v>0</v>
      </c>
      <c r="BD392" s="268">
        <f>SUM(BD385:BD391)</f>
        <v>0</v>
      </c>
      <c r="BE392" s="268">
        <f>SUM(BE385:BE391)</f>
        <v>0</v>
      </c>
    </row>
    <row r="393" spans="1:80" ht="30.75" customHeight="1" x14ac:dyDescent="0.2">
      <c r="A393" s="233" t="s">
        <v>90</v>
      </c>
      <c r="B393" s="234" t="s">
        <v>588</v>
      </c>
      <c r="C393" s="425" t="s">
        <v>2680</v>
      </c>
      <c r="D393" s="426"/>
      <c r="E393" s="426"/>
      <c r="F393" s="426"/>
      <c r="G393" s="427"/>
      <c r="H393" s="239"/>
      <c r="I393" s="240"/>
      <c r="J393" s="241"/>
      <c r="K393" s="242"/>
      <c r="O393" s="243">
        <v>1</v>
      </c>
    </row>
    <row r="394" spans="1:80" ht="22.5" x14ac:dyDescent="0.2">
      <c r="A394" s="244">
        <v>211</v>
      </c>
      <c r="B394" s="245" t="s">
        <v>591</v>
      </c>
      <c r="C394" s="246" t="s">
        <v>2571</v>
      </c>
      <c r="D394" s="247" t="s">
        <v>149</v>
      </c>
      <c r="E394" s="248">
        <v>1056.25</v>
      </c>
      <c r="F394" s="248">
        <v>0</v>
      </c>
      <c r="G394" s="249">
        <f>E394*F394</f>
        <v>0</v>
      </c>
      <c r="H394" s="250">
        <v>0.75414000000000003</v>
      </c>
      <c r="I394" s="251">
        <f>E394*H394</f>
        <v>796.56037500000002</v>
      </c>
      <c r="J394" s="250">
        <v>0</v>
      </c>
      <c r="K394" s="251">
        <f>E394*J394</f>
        <v>0</v>
      </c>
      <c r="O394" s="243">
        <v>2</v>
      </c>
      <c r="AA394" s="216">
        <v>1</v>
      </c>
      <c r="AB394" s="216">
        <v>1</v>
      </c>
      <c r="AC394" s="216">
        <v>1</v>
      </c>
      <c r="AZ394" s="216">
        <v>2</v>
      </c>
      <c r="BA394" s="216">
        <f>IF(AZ394=1,G394,0)</f>
        <v>0</v>
      </c>
      <c r="BB394" s="216">
        <f>IF(AZ394=2,G394,0)</f>
        <v>0</v>
      </c>
      <c r="BC394" s="216">
        <f>IF(AZ394=3,G394,0)</f>
        <v>0</v>
      </c>
      <c r="BD394" s="216">
        <f>IF(AZ394=4,G394,0)</f>
        <v>0</v>
      </c>
      <c r="BE394" s="216">
        <f>IF(AZ394=5,G394,0)</f>
        <v>0</v>
      </c>
      <c r="CA394" s="243">
        <v>1</v>
      </c>
      <c r="CB394" s="243">
        <v>1</v>
      </c>
    </row>
    <row r="395" spans="1:80" x14ac:dyDescent="0.2">
      <c r="A395" s="244">
        <v>212</v>
      </c>
      <c r="B395" s="245" t="s">
        <v>593</v>
      </c>
      <c r="C395" s="246" t="s">
        <v>594</v>
      </c>
      <c r="D395" s="247" t="s">
        <v>149</v>
      </c>
      <c r="E395" s="248">
        <v>426.02</v>
      </c>
      <c r="F395" s="248">
        <v>0</v>
      </c>
      <c r="G395" s="249">
        <f>E395*F395</f>
        <v>0</v>
      </c>
      <c r="H395" s="250">
        <v>0</v>
      </c>
      <c r="I395" s="251">
        <f>E395*H395</f>
        <v>0</v>
      </c>
      <c r="J395" s="250">
        <v>0</v>
      </c>
      <c r="K395" s="251">
        <f>E395*J395</f>
        <v>0</v>
      </c>
      <c r="O395" s="243">
        <v>2</v>
      </c>
      <c r="AA395" s="216">
        <v>1</v>
      </c>
      <c r="AB395" s="216">
        <v>1</v>
      </c>
      <c r="AC395" s="216">
        <v>1</v>
      </c>
      <c r="AZ395" s="216">
        <v>2</v>
      </c>
      <c r="BA395" s="216">
        <f>IF(AZ395=1,G395,0)</f>
        <v>0</v>
      </c>
      <c r="BB395" s="216">
        <f>IF(AZ395=2,G395,0)</f>
        <v>0</v>
      </c>
      <c r="BC395" s="216">
        <f>IF(AZ395=3,G395,0)</f>
        <v>0</v>
      </c>
      <c r="BD395" s="216">
        <f>IF(AZ395=4,G395,0)</f>
        <v>0</v>
      </c>
      <c r="BE395" s="216">
        <f>IF(AZ395=5,G395,0)</f>
        <v>0</v>
      </c>
      <c r="CA395" s="243">
        <v>1</v>
      </c>
      <c r="CB395" s="243">
        <v>1</v>
      </c>
    </row>
    <row r="396" spans="1:80" x14ac:dyDescent="0.2">
      <c r="A396" s="252"/>
      <c r="B396" s="256"/>
      <c r="C396" s="423" t="s">
        <v>595</v>
      </c>
      <c r="D396" s="424"/>
      <c r="E396" s="307">
        <v>578.27</v>
      </c>
      <c r="F396" s="308"/>
      <c r="G396" s="309"/>
      <c r="H396" s="257"/>
      <c r="I396" s="254"/>
      <c r="J396" s="258"/>
      <c r="K396" s="254"/>
      <c r="M396" s="310" t="s">
        <v>595</v>
      </c>
      <c r="O396" s="243"/>
    </row>
    <row r="397" spans="1:80" x14ac:dyDescent="0.2">
      <c r="A397" s="252"/>
      <c r="B397" s="256"/>
      <c r="C397" s="423" t="s">
        <v>596</v>
      </c>
      <c r="D397" s="424"/>
      <c r="E397" s="307">
        <v>-152.25</v>
      </c>
      <c r="F397" s="308"/>
      <c r="G397" s="309"/>
      <c r="H397" s="257"/>
      <c r="I397" s="254"/>
      <c r="J397" s="258"/>
      <c r="K397" s="254"/>
      <c r="M397" s="310" t="s">
        <v>596</v>
      </c>
      <c r="O397" s="243"/>
    </row>
    <row r="398" spans="1:80" x14ac:dyDescent="0.2">
      <c r="A398" s="244">
        <v>213</v>
      </c>
      <c r="B398" s="245" t="s">
        <v>597</v>
      </c>
      <c r="C398" s="246" t="s">
        <v>598</v>
      </c>
      <c r="D398" s="247" t="s">
        <v>149</v>
      </c>
      <c r="E398" s="248">
        <v>298.39999999999998</v>
      </c>
      <c r="F398" s="248">
        <v>0</v>
      </c>
      <c r="G398" s="249">
        <f>E398*F398</f>
        <v>0</v>
      </c>
      <c r="H398" s="250">
        <v>0</v>
      </c>
      <c r="I398" s="251">
        <f>E398*H398</f>
        <v>0</v>
      </c>
      <c r="J398" s="250">
        <v>0</v>
      </c>
      <c r="K398" s="251">
        <f>E398*J398</f>
        <v>0</v>
      </c>
      <c r="O398" s="243">
        <v>2</v>
      </c>
      <c r="AA398" s="216">
        <v>1</v>
      </c>
      <c r="AB398" s="216">
        <v>1</v>
      </c>
      <c r="AC398" s="216">
        <v>1</v>
      </c>
      <c r="AZ398" s="216">
        <v>2</v>
      </c>
      <c r="BA398" s="216">
        <f>IF(AZ398=1,G398,0)</f>
        <v>0</v>
      </c>
      <c r="BB398" s="216">
        <f>IF(AZ398=2,G398,0)</f>
        <v>0</v>
      </c>
      <c r="BC398" s="216">
        <f>IF(AZ398=3,G398,0)</f>
        <v>0</v>
      </c>
      <c r="BD398" s="216">
        <f>IF(AZ398=4,G398,0)</f>
        <v>0</v>
      </c>
      <c r="BE398" s="216">
        <f>IF(AZ398=5,G398,0)</f>
        <v>0</v>
      </c>
      <c r="CA398" s="243">
        <v>1</v>
      </c>
      <c r="CB398" s="243">
        <v>1</v>
      </c>
    </row>
    <row r="399" spans="1:80" x14ac:dyDescent="0.2">
      <c r="A399" s="252"/>
      <c r="B399" s="256"/>
      <c r="C399" s="423" t="s">
        <v>599</v>
      </c>
      <c r="D399" s="424"/>
      <c r="E399" s="307">
        <v>446.38</v>
      </c>
      <c r="F399" s="308"/>
      <c r="G399" s="309"/>
      <c r="H399" s="257"/>
      <c r="I399" s="254"/>
      <c r="J399" s="258"/>
      <c r="K399" s="254"/>
      <c r="M399" s="310" t="s">
        <v>599</v>
      </c>
      <c r="O399" s="243"/>
    </row>
    <row r="400" spans="1:80" x14ac:dyDescent="0.2">
      <c r="A400" s="252"/>
      <c r="B400" s="256"/>
      <c r="C400" s="423" t="s">
        <v>600</v>
      </c>
      <c r="D400" s="424"/>
      <c r="E400" s="307">
        <v>-147.97999999999999</v>
      </c>
      <c r="F400" s="308"/>
      <c r="G400" s="309"/>
      <c r="H400" s="257"/>
      <c r="I400" s="254"/>
      <c r="J400" s="258"/>
      <c r="K400" s="254"/>
      <c r="M400" s="310" t="s">
        <v>600</v>
      </c>
      <c r="O400" s="243"/>
    </row>
    <row r="401" spans="1:80" x14ac:dyDescent="0.2">
      <c r="A401" s="244">
        <v>214</v>
      </c>
      <c r="B401" s="245" t="s">
        <v>601</v>
      </c>
      <c r="C401" s="246" t="s">
        <v>602</v>
      </c>
      <c r="D401" s="247" t="s">
        <v>149</v>
      </c>
      <c r="E401" s="248">
        <v>140.52000000000001</v>
      </c>
      <c r="F401" s="248">
        <v>0</v>
      </c>
      <c r="G401" s="249">
        <f>E401*F401</f>
        <v>0</v>
      </c>
      <c r="H401" s="250">
        <v>0</v>
      </c>
      <c r="I401" s="251">
        <f>E401*H401</f>
        <v>0</v>
      </c>
      <c r="J401" s="250">
        <v>0</v>
      </c>
      <c r="K401" s="251">
        <f>E401*J401</f>
        <v>0</v>
      </c>
      <c r="O401" s="243">
        <v>2</v>
      </c>
      <c r="AA401" s="216">
        <v>1</v>
      </c>
      <c r="AB401" s="216">
        <v>1</v>
      </c>
      <c r="AC401" s="216">
        <v>1</v>
      </c>
      <c r="AZ401" s="216">
        <v>2</v>
      </c>
      <c r="BA401" s="216">
        <f>IF(AZ401=1,G401,0)</f>
        <v>0</v>
      </c>
      <c r="BB401" s="216">
        <f>IF(AZ401=2,G401,0)</f>
        <v>0</v>
      </c>
      <c r="BC401" s="216">
        <f>IF(AZ401=3,G401,0)</f>
        <v>0</v>
      </c>
      <c r="BD401" s="216">
        <f>IF(AZ401=4,G401,0)</f>
        <v>0</v>
      </c>
      <c r="BE401" s="216">
        <f>IF(AZ401=5,G401,0)</f>
        <v>0</v>
      </c>
      <c r="CA401" s="243">
        <v>1</v>
      </c>
      <c r="CB401" s="243">
        <v>1</v>
      </c>
    </row>
    <row r="402" spans="1:80" x14ac:dyDescent="0.2">
      <c r="A402" s="244">
        <v>215</v>
      </c>
      <c r="B402" s="245" t="s">
        <v>603</v>
      </c>
      <c r="C402" s="246" t="s">
        <v>604</v>
      </c>
      <c r="D402" s="247" t="s">
        <v>149</v>
      </c>
      <c r="E402" s="248">
        <v>78.78</v>
      </c>
      <c r="F402" s="248"/>
      <c r="G402" s="249">
        <f>E402*F402</f>
        <v>0</v>
      </c>
      <c r="H402" s="250">
        <v>0</v>
      </c>
      <c r="I402" s="251">
        <f>E402*H402</f>
        <v>0</v>
      </c>
      <c r="J402" s="250">
        <v>0</v>
      </c>
      <c r="K402" s="251">
        <f>E402*J402</f>
        <v>0</v>
      </c>
      <c r="O402" s="243">
        <v>2</v>
      </c>
      <c r="AA402" s="216">
        <v>1</v>
      </c>
      <c r="AB402" s="216">
        <v>1</v>
      </c>
      <c r="AC402" s="216">
        <v>1</v>
      </c>
      <c r="AZ402" s="216">
        <v>2</v>
      </c>
      <c r="BA402" s="216">
        <f>IF(AZ402=1,G402,0)</f>
        <v>0</v>
      </c>
      <c r="BB402" s="216">
        <f>IF(AZ402=2,G402,0)</f>
        <v>0</v>
      </c>
      <c r="BC402" s="216">
        <f>IF(AZ402=3,G402,0)</f>
        <v>0</v>
      </c>
      <c r="BD402" s="216">
        <f>IF(AZ402=4,G402,0)</f>
        <v>0</v>
      </c>
      <c r="BE402" s="216">
        <f>IF(AZ402=5,G402,0)</f>
        <v>0</v>
      </c>
      <c r="CA402" s="243">
        <v>1</v>
      </c>
      <c r="CB402" s="243">
        <v>1</v>
      </c>
    </row>
    <row r="403" spans="1:80" x14ac:dyDescent="0.2">
      <c r="A403" s="252"/>
      <c r="B403" s="256"/>
      <c r="C403" s="423" t="s">
        <v>605</v>
      </c>
      <c r="D403" s="424"/>
      <c r="E403" s="307">
        <v>78.78</v>
      </c>
      <c r="F403" s="308"/>
      <c r="G403" s="309"/>
      <c r="H403" s="257"/>
      <c r="I403" s="254"/>
      <c r="J403" s="258"/>
      <c r="K403" s="254"/>
      <c r="M403" s="310" t="s">
        <v>605</v>
      </c>
      <c r="O403" s="243"/>
    </row>
    <row r="404" spans="1:80" x14ac:dyDescent="0.2">
      <c r="A404" s="244">
        <v>216</v>
      </c>
      <c r="B404" s="245" t="s">
        <v>606</v>
      </c>
      <c r="C404" s="246" t="s">
        <v>607</v>
      </c>
      <c r="D404" s="247" t="s">
        <v>149</v>
      </c>
      <c r="E404" s="248">
        <v>483.3</v>
      </c>
      <c r="F404" s="248"/>
      <c r="G404" s="249">
        <f>E404*F404</f>
        <v>0</v>
      </c>
      <c r="H404" s="250">
        <v>0</v>
      </c>
      <c r="I404" s="251">
        <f>E404*H404</f>
        <v>0</v>
      </c>
      <c r="J404" s="250">
        <v>0</v>
      </c>
      <c r="K404" s="251">
        <f>E404*J404</f>
        <v>0</v>
      </c>
      <c r="O404" s="243">
        <v>2</v>
      </c>
      <c r="AA404" s="216">
        <v>1</v>
      </c>
      <c r="AB404" s="216">
        <v>1</v>
      </c>
      <c r="AC404" s="216">
        <v>1</v>
      </c>
      <c r="AZ404" s="216">
        <v>2</v>
      </c>
      <c r="BA404" s="216">
        <f>IF(AZ404=1,G404,0)</f>
        <v>0</v>
      </c>
      <c r="BB404" s="216">
        <f>IF(AZ404=2,G404,0)</f>
        <v>0</v>
      </c>
      <c r="BC404" s="216">
        <f>IF(AZ404=3,G404,0)</f>
        <v>0</v>
      </c>
      <c r="BD404" s="216">
        <f>IF(AZ404=4,G404,0)</f>
        <v>0</v>
      </c>
      <c r="BE404" s="216">
        <f>IF(AZ404=5,G404,0)</f>
        <v>0</v>
      </c>
      <c r="CA404" s="243">
        <v>1</v>
      </c>
      <c r="CB404" s="243">
        <v>1</v>
      </c>
    </row>
    <row r="405" spans="1:80" x14ac:dyDescent="0.2">
      <c r="A405" s="252"/>
      <c r="B405" s="256"/>
      <c r="C405" s="423" t="s">
        <v>608</v>
      </c>
      <c r="D405" s="424"/>
      <c r="E405" s="307">
        <v>483.3</v>
      </c>
      <c r="F405" s="308"/>
      <c r="G405" s="309"/>
      <c r="H405" s="257"/>
      <c r="I405" s="254"/>
      <c r="J405" s="258"/>
      <c r="K405" s="254"/>
      <c r="M405" s="310" t="s">
        <v>608</v>
      </c>
      <c r="O405" s="243"/>
    </row>
    <row r="406" spans="1:80" x14ac:dyDescent="0.2">
      <c r="A406" s="244">
        <v>217</v>
      </c>
      <c r="B406" s="245" t="s">
        <v>609</v>
      </c>
      <c r="C406" s="246" t="s">
        <v>610</v>
      </c>
      <c r="D406" s="247" t="s">
        <v>149</v>
      </c>
      <c r="E406" s="248">
        <v>297.86</v>
      </c>
      <c r="F406" s="248"/>
      <c r="G406" s="249">
        <f>E406*F406</f>
        <v>0</v>
      </c>
      <c r="H406" s="250">
        <v>0.26178000000000001</v>
      </c>
      <c r="I406" s="251">
        <f>E406*H406</f>
        <v>77.973790800000003</v>
      </c>
      <c r="J406" s="250">
        <v>0</v>
      </c>
      <c r="K406" s="251">
        <f>E406*J406</f>
        <v>0</v>
      </c>
      <c r="O406" s="243">
        <v>2</v>
      </c>
      <c r="AA406" s="216">
        <v>1</v>
      </c>
      <c r="AB406" s="216">
        <v>1</v>
      </c>
      <c r="AC406" s="216">
        <v>1</v>
      </c>
      <c r="AZ406" s="216">
        <v>2</v>
      </c>
      <c r="BA406" s="216">
        <f>IF(AZ406=1,G406,0)</f>
        <v>0</v>
      </c>
      <c r="BB406" s="216">
        <f>IF(AZ406=2,G406,0)</f>
        <v>0</v>
      </c>
      <c r="BC406" s="216">
        <f>IF(AZ406=3,G406,0)</f>
        <v>0</v>
      </c>
      <c r="BD406" s="216">
        <f>IF(AZ406=4,G406,0)</f>
        <v>0</v>
      </c>
      <c r="BE406" s="216">
        <f>IF(AZ406=5,G406,0)</f>
        <v>0</v>
      </c>
      <c r="CA406" s="243">
        <v>1</v>
      </c>
      <c r="CB406" s="243">
        <v>1</v>
      </c>
    </row>
    <row r="407" spans="1:80" x14ac:dyDescent="0.2">
      <c r="A407" s="252"/>
      <c r="B407" s="256"/>
      <c r="C407" s="423" t="s">
        <v>611</v>
      </c>
      <c r="D407" s="424"/>
      <c r="E407" s="307">
        <v>125.81</v>
      </c>
      <c r="F407" s="308"/>
      <c r="G407" s="309"/>
      <c r="H407" s="257"/>
      <c r="I407" s="254"/>
      <c r="J407" s="258"/>
      <c r="K407" s="254"/>
      <c r="M407" s="310" t="s">
        <v>611</v>
      </c>
      <c r="O407" s="243"/>
    </row>
    <row r="408" spans="1:80" x14ac:dyDescent="0.2">
      <c r="A408" s="252"/>
      <c r="B408" s="256"/>
      <c r="C408" s="423" t="s">
        <v>612</v>
      </c>
      <c r="D408" s="424"/>
      <c r="E408" s="307">
        <v>15.23</v>
      </c>
      <c r="F408" s="308"/>
      <c r="G408" s="309"/>
      <c r="H408" s="257"/>
      <c r="I408" s="254"/>
      <c r="J408" s="258"/>
      <c r="K408" s="254"/>
      <c r="M408" s="310" t="s">
        <v>612</v>
      </c>
      <c r="O408" s="243"/>
    </row>
    <row r="409" spans="1:80" x14ac:dyDescent="0.2">
      <c r="A409" s="252"/>
      <c r="B409" s="256"/>
      <c r="C409" s="423" t="s">
        <v>613</v>
      </c>
      <c r="D409" s="424"/>
      <c r="E409" s="307">
        <v>30.79</v>
      </c>
      <c r="F409" s="308"/>
      <c r="G409" s="309"/>
      <c r="H409" s="257"/>
      <c r="I409" s="254"/>
      <c r="J409" s="258"/>
      <c r="K409" s="254"/>
      <c r="M409" s="310" t="s">
        <v>613</v>
      </c>
      <c r="O409" s="243"/>
    </row>
    <row r="410" spans="1:80" x14ac:dyDescent="0.2">
      <c r="A410" s="252"/>
      <c r="B410" s="256"/>
      <c r="C410" s="423" t="s">
        <v>614</v>
      </c>
      <c r="D410" s="424"/>
      <c r="E410" s="307">
        <v>7.73</v>
      </c>
      <c r="F410" s="308"/>
      <c r="G410" s="309"/>
      <c r="H410" s="257"/>
      <c r="I410" s="254"/>
      <c r="J410" s="258"/>
      <c r="K410" s="254"/>
      <c r="M410" s="310" t="s">
        <v>614</v>
      </c>
      <c r="O410" s="243"/>
    </row>
    <row r="411" spans="1:80" x14ac:dyDescent="0.2">
      <c r="A411" s="252"/>
      <c r="B411" s="256"/>
      <c r="C411" s="423" t="s">
        <v>615</v>
      </c>
      <c r="D411" s="424"/>
      <c r="E411" s="307">
        <v>36.61</v>
      </c>
      <c r="F411" s="308"/>
      <c r="G411" s="309"/>
      <c r="H411" s="257"/>
      <c r="I411" s="254"/>
      <c r="J411" s="258"/>
      <c r="K411" s="254"/>
      <c r="M411" s="310" t="s">
        <v>615</v>
      </c>
      <c r="O411" s="243"/>
    </row>
    <row r="412" spans="1:80" x14ac:dyDescent="0.2">
      <c r="A412" s="252"/>
      <c r="B412" s="256"/>
      <c r="C412" s="423" t="s">
        <v>616</v>
      </c>
      <c r="D412" s="424"/>
      <c r="E412" s="307">
        <v>45.08</v>
      </c>
      <c r="F412" s="308"/>
      <c r="G412" s="309"/>
      <c r="H412" s="257"/>
      <c r="I412" s="254"/>
      <c r="J412" s="258"/>
      <c r="K412" s="254"/>
      <c r="M412" s="310" t="s">
        <v>616</v>
      </c>
      <c r="O412" s="243"/>
    </row>
    <row r="413" spans="1:80" x14ac:dyDescent="0.2">
      <c r="A413" s="252"/>
      <c r="B413" s="256"/>
      <c r="C413" s="423" t="s">
        <v>617</v>
      </c>
      <c r="D413" s="424"/>
      <c r="E413" s="307">
        <v>36.61</v>
      </c>
      <c r="F413" s="308"/>
      <c r="G413" s="309"/>
      <c r="H413" s="257"/>
      <c r="I413" s="254"/>
      <c r="J413" s="258"/>
      <c r="K413" s="254"/>
      <c r="M413" s="310" t="s">
        <v>617</v>
      </c>
      <c r="O413" s="243"/>
    </row>
    <row r="414" spans="1:80" x14ac:dyDescent="0.2">
      <c r="A414" s="244">
        <v>218</v>
      </c>
      <c r="B414" s="245" t="s">
        <v>618</v>
      </c>
      <c r="C414" s="246" t="s">
        <v>619</v>
      </c>
      <c r="D414" s="247" t="s">
        <v>149</v>
      </c>
      <c r="E414" s="248">
        <v>36.47</v>
      </c>
      <c r="F414" s="248"/>
      <c r="G414" s="249">
        <f>E414*F414</f>
        <v>0</v>
      </c>
      <c r="H414" s="250">
        <v>0.25996000000000002</v>
      </c>
      <c r="I414" s="251">
        <f>E414*H414</f>
        <v>9.4807412000000006</v>
      </c>
      <c r="J414" s="250">
        <v>0</v>
      </c>
      <c r="K414" s="251">
        <f>E414*J414</f>
        <v>0</v>
      </c>
      <c r="O414" s="243">
        <v>2</v>
      </c>
      <c r="AA414" s="216">
        <v>1</v>
      </c>
      <c r="AB414" s="216">
        <v>1</v>
      </c>
      <c r="AC414" s="216">
        <v>1</v>
      </c>
      <c r="AZ414" s="216">
        <v>2</v>
      </c>
      <c r="BA414" s="216">
        <f>IF(AZ414=1,G414,0)</f>
        <v>0</v>
      </c>
      <c r="BB414" s="216">
        <f>IF(AZ414=2,G414,0)</f>
        <v>0</v>
      </c>
      <c r="BC414" s="216">
        <f>IF(AZ414=3,G414,0)</f>
        <v>0</v>
      </c>
      <c r="BD414" s="216">
        <f>IF(AZ414=4,G414,0)</f>
        <v>0</v>
      </c>
      <c r="BE414" s="216">
        <f>IF(AZ414=5,G414,0)</f>
        <v>0</v>
      </c>
      <c r="CA414" s="243">
        <v>1</v>
      </c>
      <c r="CB414" s="243">
        <v>1</v>
      </c>
    </row>
    <row r="415" spans="1:80" x14ac:dyDescent="0.2">
      <c r="A415" s="252"/>
      <c r="B415" s="256"/>
      <c r="C415" s="423" t="s">
        <v>620</v>
      </c>
      <c r="D415" s="424"/>
      <c r="E415" s="307">
        <v>18.79</v>
      </c>
      <c r="F415" s="308"/>
      <c r="G415" s="309"/>
      <c r="H415" s="257"/>
      <c r="I415" s="254"/>
      <c r="J415" s="258"/>
      <c r="K415" s="254"/>
      <c r="M415" s="310" t="s">
        <v>620</v>
      </c>
      <c r="O415" s="243"/>
    </row>
    <row r="416" spans="1:80" x14ac:dyDescent="0.2">
      <c r="A416" s="252"/>
      <c r="B416" s="256"/>
      <c r="C416" s="423" t="s">
        <v>621</v>
      </c>
      <c r="D416" s="424"/>
      <c r="E416" s="307">
        <v>17.68</v>
      </c>
      <c r="F416" s="308"/>
      <c r="G416" s="309"/>
      <c r="H416" s="257"/>
      <c r="I416" s="254"/>
      <c r="J416" s="258"/>
      <c r="K416" s="254"/>
      <c r="M416" s="310" t="s">
        <v>621</v>
      </c>
      <c r="O416" s="243"/>
    </row>
    <row r="417" spans="1:80" x14ac:dyDescent="0.2">
      <c r="A417" s="244">
        <v>219</v>
      </c>
      <c r="B417" s="245" t="s">
        <v>622</v>
      </c>
      <c r="C417" s="246" t="s">
        <v>623</v>
      </c>
      <c r="D417" s="247" t="s">
        <v>149</v>
      </c>
      <c r="E417" s="248">
        <v>117.47</v>
      </c>
      <c r="F417" s="248"/>
      <c r="G417" s="249">
        <f>E417*F417</f>
        <v>0</v>
      </c>
      <c r="H417" s="250">
        <v>0.31773000000000001</v>
      </c>
      <c r="I417" s="251">
        <f>E417*H417</f>
        <v>37.323743100000002</v>
      </c>
      <c r="J417" s="250">
        <v>0</v>
      </c>
      <c r="K417" s="251">
        <f>E417*J417</f>
        <v>0</v>
      </c>
      <c r="O417" s="243">
        <v>2</v>
      </c>
      <c r="AA417" s="216">
        <v>1</v>
      </c>
      <c r="AB417" s="216">
        <v>1</v>
      </c>
      <c r="AC417" s="216">
        <v>1</v>
      </c>
      <c r="AZ417" s="216">
        <v>2</v>
      </c>
      <c r="BA417" s="216">
        <f>IF(AZ417=1,G417,0)</f>
        <v>0</v>
      </c>
      <c r="BB417" s="216">
        <f>IF(AZ417=2,G417,0)</f>
        <v>0</v>
      </c>
      <c r="BC417" s="216">
        <f>IF(AZ417=3,G417,0)</f>
        <v>0</v>
      </c>
      <c r="BD417" s="216">
        <f>IF(AZ417=4,G417,0)</f>
        <v>0</v>
      </c>
      <c r="BE417" s="216">
        <f>IF(AZ417=5,G417,0)</f>
        <v>0</v>
      </c>
      <c r="CA417" s="243">
        <v>1</v>
      </c>
      <c r="CB417" s="243">
        <v>1</v>
      </c>
    </row>
    <row r="418" spans="1:80" x14ac:dyDescent="0.2">
      <c r="A418" s="252"/>
      <c r="B418" s="256"/>
      <c r="C418" s="423" t="s">
        <v>624</v>
      </c>
      <c r="D418" s="424"/>
      <c r="E418" s="307">
        <v>23.57</v>
      </c>
      <c r="F418" s="308"/>
      <c r="G418" s="309"/>
      <c r="H418" s="257"/>
      <c r="I418" s="254"/>
      <c r="J418" s="258"/>
      <c r="K418" s="254"/>
      <c r="M418" s="310" t="s">
        <v>624</v>
      </c>
      <c r="O418" s="243"/>
    </row>
    <row r="419" spans="1:80" x14ac:dyDescent="0.2">
      <c r="A419" s="252"/>
      <c r="B419" s="256"/>
      <c r="C419" s="423" t="s">
        <v>625</v>
      </c>
      <c r="D419" s="424"/>
      <c r="E419" s="307">
        <v>24.26</v>
      </c>
      <c r="F419" s="308"/>
      <c r="G419" s="309"/>
      <c r="H419" s="257"/>
      <c r="I419" s="254"/>
      <c r="J419" s="258"/>
      <c r="K419" s="254"/>
      <c r="M419" s="310" t="s">
        <v>625</v>
      </c>
      <c r="O419" s="243"/>
    </row>
    <row r="420" spans="1:80" x14ac:dyDescent="0.2">
      <c r="A420" s="252"/>
      <c r="B420" s="256"/>
      <c r="C420" s="423" t="s">
        <v>626</v>
      </c>
      <c r="D420" s="424"/>
      <c r="E420" s="307">
        <v>9.64</v>
      </c>
      <c r="F420" s="308"/>
      <c r="G420" s="309"/>
      <c r="H420" s="257"/>
      <c r="I420" s="254"/>
      <c r="J420" s="258"/>
      <c r="K420" s="254"/>
      <c r="M420" s="310" t="s">
        <v>626</v>
      </c>
      <c r="O420" s="243"/>
    </row>
    <row r="421" spans="1:80" x14ac:dyDescent="0.2">
      <c r="A421" s="252"/>
      <c r="B421" s="256"/>
      <c r="C421" s="423" t="s">
        <v>627</v>
      </c>
      <c r="D421" s="424"/>
      <c r="E421" s="307">
        <v>32.979999999999997</v>
      </c>
      <c r="F421" s="308"/>
      <c r="G421" s="309"/>
      <c r="H421" s="257"/>
      <c r="I421" s="254"/>
      <c r="J421" s="258"/>
      <c r="K421" s="254"/>
      <c r="M421" s="310" t="s">
        <v>627</v>
      </c>
      <c r="O421" s="243"/>
    </row>
    <row r="422" spans="1:80" x14ac:dyDescent="0.2">
      <c r="A422" s="252"/>
      <c r="B422" s="256"/>
      <c r="C422" s="423" t="s">
        <v>628</v>
      </c>
      <c r="D422" s="424"/>
      <c r="E422" s="307">
        <v>1.81</v>
      </c>
      <c r="F422" s="308"/>
      <c r="G422" s="309"/>
      <c r="H422" s="257"/>
      <c r="I422" s="254"/>
      <c r="J422" s="258"/>
      <c r="K422" s="254"/>
      <c r="M422" s="310" t="s">
        <v>628</v>
      </c>
      <c r="O422" s="243"/>
    </row>
    <row r="423" spans="1:80" x14ac:dyDescent="0.2">
      <c r="A423" s="252"/>
      <c r="B423" s="256"/>
      <c r="C423" s="423" t="s">
        <v>629</v>
      </c>
      <c r="D423" s="424"/>
      <c r="E423" s="307">
        <v>2.4300000000000002</v>
      </c>
      <c r="F423" s="308"/>
      <c r="G423" s="309"/>
      <c r="H423" s="257"/>
      <c r="I423" s="254"/>
      <c r="J423" s="258"/>
      <c r="K423" s="254"/>
      <c r="M423" s="310" t="s">
        <v>629</v>
      </c>
      <c r="O423" s="243"/>
    </row>
    <row r="424" spans="1:80" x14ac:dyDescent="0.2">
      <c r="A424" s="252"/>
      <c r="B424" s="256"/>
      <c r="C424" s="423" t="s">
        <v>630</v>
      </c>
      <c r="D424" s="424"/>
      <c r="E424" s="307">
        <v>11.39</v>
      </c>
      <c r="F424" s="308"/>
      <c r="G424" s="309"/>
      <c r="H424" s="257"/>
      <c r="I424" s="254"/>
      <c r="J424" s="258"/>
      <c r="K424" s="254"/>
      <c r="M424" s="310" t="s">
        <v>630</v>
      </c>
      <c r="O424" s="243"/>
    </row>
    <row r="425" spans="1:80" x14ac:dyDescent="0.2">
      <c r="A425" s="252"/>
      <c r="B425" s="256"/>
      <c r="C425" s="423" t="s">
        <v>631</v>
      </c>
      <c r="D425" s="424"/>
      <c r="E425" s="307">
        <v>11.39</v>
      </c>
      <c r="F425" s="308"/>
      <c r="G425" s="309"/>
      <c r="H425" s="257"/>
      <c r="I425" s="254"/>
      <c r="J425" s="258"/>
      <c r="K425" s="254"/>
      <c r="M425" s="310" t="s">
        <v>631</v>
      </c>
      <c r="O425" s="243"/>
    </row>
    <row r="426" spans="1:80" x14ac:dyDescent="0.2">
      <c r="A426" s="244">
        <v>220</v>
      </c>
      <c r="B426" s="245" t="s">
        <v>632</v>
      </c>
      <c r="C426" s="246" t="s">
        <v>633</v>
      </c>
      <c r="D426" s="247" t="s">
        <v>149</v>
      </c>
      <c r="E426" s="248">
        <v>387.11</v>
      </c>
      <c r="F426" s="248"/>
      <c r="G426" s="249">
        <f>E426*F426</f>
        <v>0</v>
      </c>
      <c r="H426" s="250">
        <v>0</v>
      </c>
      <c r="I426" s="251">
        <f>E426*H426</f>
        <v>0</v>
      </c>
      <c r="J426" s="250">
        <v>0</v>
      </c>
      <c r="K426" s="251">
        <f>E426*J426</f>
        <v>0</v>
      </c>
      <c r="O426" s="243">
        <v>2</v>
      </c>
      <c r="AA426" s="216">
        <v>1</v>
      </c>
      <c r="AB426" s="216">
        <v>1</v>
      </c>
      <c r="AC426" s="216">
        <v>1</v>
      </c>
      <c r="AZ426" s="216">
        <v>2</v>
      </c>
      <c r="BA426" s="216">
        <f>IF(AZ426=1,G426,0)</f>
        <v>0</v>
      </c>
      <c r="BB426" s="216">
        <f>IF(AZ426=2,G426,0)</f>
        <v>0</v>
      </c>
      <c r="BC426" s="216">
        <f>IF(AZ426=3,G426,0)</f>
        <v>0</v>
      </c>
      <c r="BD426" s="216">
        <f>IF(AZ426=4,G426,0)</f>
        <v>0</v>
      </c>
      <c r="BE426" s="216">
        <f>IF(AZ426=5,G426,0)</f>
        <v>0</v>
      </c>
      <c r="CA426" s="243">
        <v>1</v>
      </c>
      <c r="CB426" s="243">
        <v>1</v>
      </c>
    </row>
    <row r="427" spans="1:80" x14ac:dyDescent="0.2">
      <c r="A427" s="252"/>
      <c r="B427" s="256"/>
      <c r="C427" s="423" t="s">
        <v>634</v>
      </c>
      <c r="D427" s="424"/>
      <c r="E427" s="307">
        <v>61.76</v>
      </c>
      <c r="F427" s="308"/>
      <c r="G427" s="309"/>
      <c r="H427" s="257"/>
      <c r="I427" s="254"/>
      <c r="J427" s="258"/>
      <c r="K427" s="254"/>
      <c r="M427" s="310" t="s">
        <v>634</v>
      </c>
      <c r="O427" s="243"/>
    </row>
    <row r="428" spans="1:80" x14ac:dyDescent="0.2">
      <c r="A428" s="252"/>
      <c r="B428" s="256"/>
      <c r="C428" s="423" t="s">
        <v>635</v>
      </c>
      <c r="D428" s="424"/>
      <c r="E428" s="307">
        <v>131.91</v>
      </c>
      <c r="F428" s="308"/>
      <c r="G428" s="309"/>
      <c r="H428" s="257"/>
      <c r="I428" s="254"/>
      <c r="J428" s="258"/>
      <c r="K428" s="254"/>
      <c r="M428" s="310" t="s">
        <v>635</v>
      </c>
      <c r="O428" s="243"/>
    </row>
    <row r="429" spans="1:80" x14ac:dyDescent="0.2">
      <c r="A429" s="252"/>
      <c r="B429" s="256"/>
      <c r="C429" s="423" t="s">
        <v>636</v>
      </c>
      <c r="D429" s="424"/>
      <c r="E429" s="307">
        <v>55.51</v>
      </c>
      <c r="F429" s="308"/>
      <c r="G429" s="309"/>
      <c r="H429" s="257"/>
      <c r="I429" s="254"/>
      <c r="J429" s="258"/>
      <c r="K429" s="254"/>
      <c r="M429" s="310" t="s">
        <v>636</v>
      </c>
      <c r="O429" s="243"/>
    </row>
    <row r="430" spans="1:80" x14ac:dyDescent="0.2">
      <c r="A430" s="252"/>
      <c r="B430" s="256"/>
      <c r="C430" s="423" t="s">
        <v>637</v>
      </c>
      <c r="D430" s="424"/>
      <c r="E430" s="307">
        <v>12.11</v>
      </c>
      <c r="F430" s="308"/>
      <c r="G430" s="309"/>
      <c r="H430" s="257"/>
      <c r="I430" s="254"/>
      <c r="J430" s="258"/>
      <c r="K430" s="254"/>
      <c r="M430" s="310" t="s">
        <v>637</v>
      </c>
      <c r="O430" s="243"/>
    </row>
    <row r="431" spans="1:80" x14ac:dyDescent="0.2">
      <c r="A431" s="252"/>
      <c r="B431" s="256"/>
      <c r="C431" s="423" t="s">
        <v>638</v>
      </c>
      <c r="D431" s="424"/>
      <c r="E431" s="307">
        <v>125.82</v>
      </c>
      <c r="F431" s="308"/>
      <c r="G431" s="309"/>
      <c r="H431" s="257"/>
      <c r="I431" s="254"/>
      <c r="J431" s="258"/>
      <c r="K431" s="254"/>
      <c r="M431" s="310" t="s">
        <v>638</v>
      </c>
      <c r="O431" s="243"/>
    </row>
    <row r="432" spans="1:80" x14ac:dyDescent="0.2">
      <c r="A432" s="244">
        <v>221</v>
      </c>
      <c r="B432" s="245" t="s">
        <v>639</v>
      </c>
      <c r="C432" s="246" t="s">
        <v>640</v>
      </c>
      <c r="D432" s="247" t="s">
        <v>149</v>
      </c>
      <c r="E432" s="248">
        <v>55.28</v>
      </c>
      <c r="F432" s="248"/>
      <c r="G432" s="249">
        <f>E432*F432</f>
        <v>0</v>
      </c>
      <c r="H432" s="250">
        <v>0</v>
      </c>
      <c r="I432" s="251">
        <f>E432*H432</f>
        <v>0</v>
      </c>
      <c r="J432" s="250">
        <v>0</v>
      </c>
      <c r="K432" s="251">
        <f>E432*J432</f>
        <v>0</v>
      </c>
      <c r="O432" s="243">
        <v>2</v>
      </c>
      <c r="AA432" s="216">
        <v>1</v>
      </c>
      <c r="AB432" s="216">
        <v>1</v>
      </c>
      <c r="AC432" s="216">
        <v>1</v>
      </c>
      <c r="AZ432" s="216">
        <v>2</v>
      </c>
      <c r="BA432" s="216">
        <f>IF(AZ432=1,G432,0)</f>
        <v>0</v>
      </c>
      <c r="BB432" s="216">
        <f>IF(AZ432=2,G432,0)</f>
        <v>0</v>
      </c>
      <c r="BC432" s="216">
        <f>IF(AZ432=3,G432,0)</f>
        <v>0</v>
      </c>
      <c r="BD432" s="216">
        <f>IF(AZ432=4,G432,0)</f>
        <v>0</v>
      </c>
      <c r="BE432" s="216">
        <f>IF(AZ432=5,G432,0)</f>
        <v>0</v>
      </c>
      <c r="CA432" s="243">
        <v>1</v>
      </c>
      <c r="CB432" s="243">
        <v>1</v>
      </c>
    </row>
    <row r="433" spans="1:80" x14ac:dyDescent="0.2">
      <c r="A433" s="252"/>
      <c r="B433" s="256"/>
      <c r="C433" s="423" t="s">
        <v>641</v>
      </c>
      <c r="D433" s="424"/>
      <c r="E433" s="307">
        <v>23.98</v>
      </c>
      <c r="F433" s="308"/>
      <c r="G433" s="309"/>
      <c r="H433" s="257"/>
      <c r="I433" s="254"/>
      <c r="J433" s="258"/>
      <c r="K433" s="254"/>
      <c r="M433" s="310" t="s">
        <v>641</v>
      </c>
      <c r="O433" s="243"/>
    </row>
    <row r="434" spans="1:80" x14ac:dyDescent="0.2">
      <c r="A434" s="252"/>
      <c r="B434" s="256"/>
      <c r="C434" s="423" t="s">
        <v>642</v>
      </c>
      <c r="D434" s="424"/>
      <c r="E434" s="307">
        <v>9.3800000000000008</v>
      </c>
      <c r="F434" s="308"/>
      <c r="G434" s="309"/>
      <c r="H434" s="257"/>
      <c r="I434" s="254"/>
      <c r="J434" s="258"/>
      <c r="K434" s="254"/>
      <c r="M434" s="310" t="s">
        <v>642</v>
      </c>
      <c r="O434" s="243"/>
    </row>
    <row r="435" spans="1:80" x14ac:dyDescent="0.2">
      <c r="A435" s="252"/>
      <c r="B435" s="256"/>
      <c r="C435" s="423" t="s">
        <v>643</v>
      </c>
      <c r="D435" s="424"/>
      <c r="E435" s="307">
        <v>21.92</v>
      </c>
      <c r="F435" s="308"/>
      <c r="G435" s="309"/>
      <c r="H435" s="257"/>
      <c r="I435" s="254"/>
      <c r="J435" s="258"/>
      <c r="K435" s="254"/>
      <c r="M435" s="310" t="s">
        <v>643</v>
      </c>
      <c r="O435" s="243"/>
    </row>
    <row r="436" spans="1:80" x14ac:dyDescent="0.2">
      <c r="A436" s="244">
        <v>222</v>
      </c>
      <c r="B436" s="245" t="s">
        <v>644</v>
      </c>
      <c r="C436" s="246" t="s">
        <v>645</v>
      </c>
      <c r="D436" s="247" t="s">
        <v>149</v>
      </c>
      <c r="E436" s="248">
        <v>24.49</v>
      </c>
      <c r="F436" s="248"/>
      <c r="G436" s="249">
        <f>E436*F436</f>
        <v>0</v>
      </c>
      <c r="H436" s="250">
        <v>0</v>
      </c>
      <c r="I436" s="251">
        <f>E436*H436</f>
        <v>0</v>
      </c>
      <c r="J436" s="250">
        <v>0</v>
      </c>
      <c r="K436" s="251">
        <f>E436*J436</f>
        <v>0</v>
      </c>
      <c r="O436" s="243">
        <v>2</v>
      </c>
      <c r="AA436" s="216">
        <v>1</v>
      </c>
      <c r="AB436" s="216">
        <v>1</v>
      </c>
      <c r="AC436" s="216">
        <v>1</v>
      </c>
      <c r="AZ436" s="216">
        <v>2</v>
      </c>
      <c r="BA436" s="216">
        <f>IF(AZ436=1,G436,0)</f>
        <v>0</v>
      </c>
      <c r="BB436" s="216">
        <f>IF(AZ436=2,G436,0)</f>
        <v>0</v>
      </c>
      <c r="BC436" s="216">
        <f>IF(AZ436=3,G436,0)</f>
        <v>0</v>
      </c>
      <c r="BD436" s="216">
        <f>IF(AZ436=4,G436,0)</f>
        <v>0</v>
      </c>
      <c r="BE436" s="216">
        <f>IF(AZ436=5,G436,0)</f>
        <v>0</v>
      </c>
      <c r="CA436" s="243">
        <v>1</v>
      </c>
      <c r="CB436" s="243">
        <v>1</v>
      </c>
    </row>
    <row r="437" spans="1:80" x14ac:dyDescent="0.2">
      <c r="A437" s="252"/>
      <c r="B437" s="256"/>
      <c r="C437" s="423" t="s">
        <v>646</v>
      </c>
      <c r="D437" s="424"/>
      <c r="E437" s="307">
        <v>18.239999999999998</v>
      </c>
      <c r="F437" s="308"/>
      <c r="G437" s="309"/>
      <c r="H437" s="257"/>
      <c r="I437" s="254"/>
      <c r="J437" s="258"/>
      <c r="K437" s="254"/>
      <c r="M437" s="310" t="s">
        <v>646</v>
      </c>
      <c r="O437" s="243"/>
    </row>
    <row r="438" spans="1:80" x14ac:dyDescent="0.2">
      <c r="A438" s="252"/>
      <c r="B438" s="256"/>
      <c r="C438" s="423" t="s">
        <v>647</v>
      </c>
      <c r="D438" s="424"/>
      <c r="E438" s="307">
        <v>6.25</v>
      </c>
      <c r="F438" s="308"/>
      <c r="G438" s="309"/>
      <c r="H438" s="257"/>
      <c r="I438" s="254"/>
      <c r="J438" s="258"/>
      <c r="K438" s="254"/>
      <c r="M438" s="310" t="s">
        <v>647</v>
      </c>
      <c r="O438" s="243"/>
    </row>
    <row r="439" spans="1:80" x14ac:dyDescent="0.2">
      <c r="A439" s="244">
        <v>223</v>
      </c>
      <c r="B439" s="245" t="s">
        <v>648</v>
      </c>
      <c r="C439" s="246" t="s">
        <v>649</v>
      </c>
      <c r="D439" s="247" t="s">
        <v>149</v>
      </c>
      <c r="E439" s="248">
        <v>1269</v>
      </c>
      <c r="F439" s="248"/>
      <c r="G439" s="249">
        <f>E439*F439</f>
        <v>0</v>
      </c>
      <c r="H439" s="250">
        <v>3.0000000000000001E-5</v>
      </c>
      <c r="I439" s="251">
        <f>E439*H439</f>
        <v>3.807E-2</v>
      </c>
      <c r="J439" s="250">
        <v>0</v>
      </c>
      <c r="K439" s="251">
        <f>E439*J439</f>
        <v>0</v>
      </c>
      <c r="O439" s="243">
        <v>2</v>
      </c>
      <c r="AA439" s="216">
        <v>1</v>
      </c>
      <c r="AB439" s="216">
        <v>7</v>
      </c>
      <c r="AC439" s="216">
        <v>7</v>
      </c>
      <c r="AZ439" s="216">
        <v>2</v>
      </c>
      <c r="BA439" s="216">
        <f>IF(AZ439=1,G439,0)</f>
        <v>0</v>
      </c>
      <c r="BB439" s="216">
        <f>IF(AZ439=2,G439,0)</f>
        <v>0</v>
      </c>
      <c r="BC439" s="216">
        <f>IF(AZ439=3,G439,0)</f>
        <v>0</v>
      </c>
      <c r="BD439" s="216">
        <f>IF(AZ439=4,G439,0)</f>
        <v>0</v>
      </c>
      <c r="BE439" s="216">
        <f>IF(AZ439=5,G439,0)</f>
        <v>0</v>
      </c>
      <c r="CA439" s="243">
        <v>1</v>
      </c>
      <c r="CB439" s="243">
        <v>7</v>
      </c>
    </row>
    <row r="440" spans="1:80" x14ac:dyDescent="0.2">
      <c r="A440" s="244">
        <v>224</v>
      </c>
      <c r="B440" s="245" t="s">
        <v>650</v>
      </c>
      <c r="C440" s="246" t="s">
        <v>651</v>
      </c>
      <c r="D440" s="247" t="s">
        <v>149</v>
      </c>
      <c r="E440" s="248">
        <v>604.17200000000003</v>
      </c>
      <c r="F440" s="248"/>
      <c r="G440" s="249">
        <f>E440*F440</f>
        <v>0</v>
      </c>
      <c r="H440" s="250">
        <v>0</v>
      </c>
      <c r="I440" s="251">
        <f>E440*H440</f>
        <v>0</v>
      </c>
      <c r="J440" s="250">
        <v>0</v>
      </c>
      <c r="K440" s="251">
        <f>E440*J440</f>
        <v>0</v>
      </c>
      <c r="O440" s="243">
        <v>2</v>
      </c>
      <c r="AA440" s="216">
        <v>1</v>
      </c>
      <c r="AB440" s="216">
        <v>1</v>
      </c>
      <c r="AC440" s="216">
        <v>1</v>
      </c>
      <c r="AZ440" s="216">
        <v>2</v>
      </c>
      <c r="BA440" s="216">
        <f>IF(AZ440=1,G440,0)</f>
        <v>0</v>
      </c>
      <c r="BB440" s="216">
        <f>IF(AZ440=2,G440,0)</f>
        <v>0</v>
      </c>
      <c r="BC440" s="216">
        <f>IF(AZ440=3,G440,0)</f>
        <v>0</v>
      </c>
      <c r="BD440" s="216">
        <f>IF(AZ440=4,G440,0)</f>
        <v>0</v>
      </c>
      <c r="BE440" s="216">
        <f>IF(AZ440=5,G440,0)</f>
        <v>0</v>
      </c>
      <c r="CA440" s="243">
        <v>1</v>
      </c>
      <c r="CB440" s="243">
        <v>1</v>
      </c>
    </row>
    <row r="441" spans="1:80" x14ac:dyDescent="0.2">
      <c r="A441" s="252"/>
      <c r="B441" s="256"/>
      <c r="C441" s="423" t="s">
        <v>109</v>
      </c>
      <c r="D441" s="424"/>
      <c r="E441" s="307">
        <v>0</v>
      </c>
      <c r="F441" s="308"/>
      <c r="G441" s="309"/>
      <c r="H441" s="257"/>
      <c r="I441" s="254"/>
      <c r="J441" s="258"/>
      <c r="K441" s="254"/>
      <c r="M441" s="310" t="s">
        <v>109</v>
      </c>
      <c r="O441" s="243"/>
    </row>
    <row r="442" spans="1:80" x14ac:dyDescent="0.2">
      <c r="A442" s="252"/>
      <c r="B442" s="256"/>
      <c r="C442" s="423" t="s">
        <v>652</v>
      </c>
      <c r="D442" s="424"/>
      <c r="E442" s="307">
        <v>21.35</v>
      </c>
      <c r="F442" s="308"/>
      <c r="G442" s="309"/>
      <c r="H442" s="257"/>
      <c r="I442" s="254"/>
      <c r="J442" s="258"/>
      <c r="K442" s="254"/>
      <c r="M442" s="310" t="s">
        <v>652</v>
      </c>
      <c r="O442" s="243"/>
    </row>
    <row r="443" spans="1:80" x14ac:dyDescent="0.2">
      <c r="A443" s="252"/>
      <c r="B443" s="256"/>
      <c r="C443" s="423" t="s">
        <v>653</v>
      </c>
      <c r="D443" s="424"/>
      <c r="E443" s="307">
        <v>54</v>
      </c>
      <c r="F443" s="308"/>
      <c r="G443" s="309"/>
      <c r="H443" s="257"/>
      <c r="I443" s="254"/>
      <c r="J443" s="258"/>
      <c r="K443" s="254"/>
      <c r="M443" s="310" t="s">
        <v>653</v>
      </c>
      <c r="O443" s="243"/>
    </row>
    <row r="444" spans="1:80" x14ac:dyDescent="0.2">
      <c r="A444" s="252"/>
      <c r="B444" s="256"/>
      <c r="C444" s="423" t="s">
        <v>654</v>
      </c>
      <c r="D444" s="424"/>
      <c r="E444" s="307">
        <v>11.3</v>
      </c>
      <c r="F444" s="308"/>
      <c r="G444" s="309"/>
      <c r="H444" s="257"/>
      <c r="I444" s="254"/>
      <c r="J444" s="258"/>
      <c r="K444" s="254"/>
      <c r="M444" s="310" t="s">
        <v>654</v>
      </c>
      <c r="O444" s="243"/>
    </row>
    <row r="445" spans="1:80" x14ac:dyDescent="0.2">
      <c r="A445" s="252"/>
      <c r="B445" s="256"/>
      <c r="C445" s="423" t="s">
        <v>655</v>
      </c>
      <c r="D445" s="424"/>
      <c r="E445" s="307">
        <v>15.45</v>
      </c>
      <c r="F445" s="308"/>
      <c r="G445" s="309"/>
      <c r="H445" s="257"/>
      <c r="I445" s="254"/>
      <c r="J445" s="258"/>
      <c r="K445" s="254"/>
      <c r="M445" s="310" t="s">
        <v>655</v>
      </c>
      <c r="O445" s="243"/>
    </row>
    <row r="446" spans="1:80" x14ac:dyDescent="0.2">
      <c r="A446" s="252"/>
      <c r="B446" s="256"/>
      <c r="C446" s="423" t="s">
        <v>113</v>
      </c>
      <c r="D446" s="424"/>
      <c r="E446" s="307">
        <v>102.1</v>
      </c>
      <c r="F446" s="308"/>
      <c r="G446" s="309"/>
      <c r="H446" s="257"/>
      <c r="I446" s="254"/>
      <c r="J446" s="258"/>
      <c r="K446" s="254"/>
      <c r="M446" s="310" t="s">
        <v>113</v>
      </c>
      <c r="O446" s="243"/>
    </row>
    <row r="447" spans="1:80" x14ac:dyDescent="0.2">
      <c r="A447" s="252"/>
      <c r="B447" s="256"/>
      <c r="C447" s="423" t="s">
        <v>656</v>
      </c>
      <c r="D447" s="424"/>
      <c r="E447" s="307">
        <v>342.03500000000003</v>
      </c>
      <c r="F447" s="308"/>
      <c r="G447" s="309"/>
      <c r="H447" s="257"/>
      <c r="I447" s="254"/>
      <c r="J447" s="258"/>
      <c r="K447" s="254"/>
      <c r="M447" s="310" t="s">
        <v>656</v>
      </c>
      <c r="O447" s="243"/>
    </row>
    <row r="448" spans="1:80" x14ac:dyDescent="0.2">
      <c r="A448" s="252"/>
      <c r="B448" s="256"/>
      <c r="C448" s="423" t="s">
        <v>109</v>
      </c>
      <c r="D448" s="424"/>
      <c r="E448" s="307">
        <v>0</v>
      </c>
      <c r="F448" s="308"/>
      <c r="G448" s="309"/>
      <c r="H448" s="257"/>
      <c r="I448" s="254"/>
      <c r="J448" s="258"/>
      <c r="K448" s="254"/>
      <c r="M448" s="310" t="s">
        <v>109</v>
      </c>
      <c r="O448" s="243"/>
    </row>
    <row r="449" spans="1:15" x14ac:dyDescent="0.2">
      <c r="A449" s="252"/>
      <c r="B449" s="256"/>
      <c r="C449" s="423" t="s">
        <v>657</v>
      </c>
      <c r="D449" s="424"/>
      <c r="E449" s="307">
        <v>21.78</v>
      </c>
      <c r="F449" s="308"/>
      <c r="G449" s="309"/>
      <c r="H449" s="257"/>
      <c r="I449" s="254"/>
      <c r="J449" s="258"/>
      <c r="K449" s="254"/>
      <c r="M449" s="310" t="s">
        <v>657</v>
      </c>
      <c r="O449" s="243"/>
    </row>
    <row r="450" spans="1:15" x14ac:dyDescent="0.2">
      <c r="A450" s="252"/>
      <c r="B450" s="256"/>
      <c r="C450" s="423" t="s">
        <v>658</v>
      </c>
      <c r="D450" s="424"/>
      <c r="E450" s="307">
        <v>10.56</v>
      </c>
      <c r="F450" s="308"/>
      <c r="G450" s="309"/>
      <c r="H450" s="257"/>
      <c r="I450" s="254"/>
      <c r="J450" s="258"/>
      <c r="K450" s="254"/>
      <c r="M450" s="310" t="s">
        <v>658</v>
      </c>
      <c r="O450" s="243"/>
    </row>
    <row r="451" spans="1:15" x14ac:dyDescent="0.2">
      <c r="A451" s="252"/>
      <c r="B451" s="256"/>
      <c r="C451" s="423" t="s">
        <v>659</v>
      </c>
      <c r="D451" s="424"/>
      <c r="E451" s="307">
        <v>4.4000000000000004</v>
      </c>
      <c r="F451" s="308"/>
      <c r="G451" s="309"/>
      <c r="H451" s="257"/>
      <c r="I451" s="254"/>
      <c r="J451" s="258"/>
      <c r="K451" s="254"/>
      <c r="M451" s="310" t="s">
        <v>659</v>
      </c>
      <c r="O451" s="243"/>
    </row>
    <row r="452" spans="1:15" x14ac:dyDescent="0.2">
      <c r="A452" s="252"/>
      <c r="B452" s="256"/>
      <c r="C452" s="423" t="s">
        <v>660</v>
      </c>
      <c r="D452" s="424"/>
      <c r="E452" s="307">
        <v>4.62</v>
      </c>
      <c r="F452" s="308"/>
      <c r="G452" s="309"/>
      <c r="H452" s="257"/>
      <c r="I452" s="254"/>
      <c r="J452" s="258"/>
      <c r="K452" s="254"/>
      <c r="M452" s="310" t="s">
        <v>660</v>
      </c>
      <c r="O452" s="243"/>
    </row>
    <row r="453" spans="1:15" x14ac:dyDescent="0.2">
      <c r="A453" s="252"/>
      <c r="B453" s="256"/>
      <c r="C453" s="423" t="s">
        <v>113</v>
      </c>
      <c r="D453" s="424"/>
      <c r="E453" s="307">
        <v>41.36</v>
      </c>
      <c r="F453" s="308"/>
      <c r="G453" s="309"/>
      <c r="H453" s="257"/>
      <c r="I453" s="254"/>
      <c r="J453" s="258"/>
      <c r="K453" s="254"/>
      <c r="M453" s="310" t="s">
        <v>113</v>
      </c>
      <c r="O453" s="243"/>
    </row>
    <row r="454" spans="1:15" x14ac:dyDescent="0.2">
      <c r="A454" s="252"/>
      <c r="B454" s="256"/>
      <c r="C454" s="423" t="s">
        <v>661</v>
      </c>
      <c r="D454" s="424"/>
      <c r="E454" s="307">
        <v>-41.36</v>
      </c>
      <c r="F454" s="308"/>
      <c r="G454" s="309"/>
      <c r="H454" s="257"/>
      <c r="I454" s="254"/>
      <c r="J454" s="258"/>
      <c r="K454" s="254"/>
      <c r="M454" s="310" t="s">
        <v>661</v>
      </c>
      <c r="O454" s="243"/>
    </row>
    <row r="455" spans="1:15" x14ac:dyDescent="0.2">
      <c r="A455" s="252"/>
      <c r="B455" s="256"/>
      <c r="C455" s="423" t="s">
        <v>109</v>
      </c>
      <c r="D455" s="424"/>
      <c r="E455" s="307">
        <v>0</v>
      </c>
      <c r="F455" s="308"/>
      <c r="G455" s="309"/>
      <c r="H455" s="257"/>
      <c r="I455" s="254"/>
      <c r="J455" s="258"/>
      <c r="K455" s="254"/>
      <c r="M455" s="310" t="s">
        <v>109</v>
      </c>
      <c r="O455" s="243"/>
    </row>
    <row r="456" spans="1:15" x14ac:dyDescent="0.2">
      <c r="A456" s="252"/>
      <c r="B456" s="256"/>
      <c r="C456" s="423" t="s">
        <v>662</v>
      </c>
      <c r="D456" s="424"/>
      <c r="E456" s="307">
        <v>32.950000000000003</v>
      </c>
      <c r="F456" s="308"/>
      <c r="G456" s="309"/>
      <c r="H456" s="257"/>
      <c r="I456" s="254"/>
      <c r="J456" s="258"/>
      <c r="K456" s="254"/>
      <c r="M456" s="310" t="s">
        <v>662</v>
      </c>
      <c r="O456" s="243"/>
    </row>
    <row r="457" spans="1:15" x14ac:dyDescent="0.2">
      <c r="A457" s="252"/>
      <c r="B457" s="256"/>
      <c r="C457" s="423" t="s">
        <v>663</v>
      </c>
      <c r="D457" s="424"/>
      <c r="E457" s="307">
        <v>16.093</v>
      </c>
      <c r="F457" s="308"/>
      <c r="G457" s="309"/>
      <c r="H457" s="257"/>
      <c r="I457" s="254"/>
      <c r="J457" s="258"/>
      <c r="K457" s="254"/>
      <c r="M457" s="310" t="s">
        <v>663</v>
      </c>
      <c r="O457" s="243"/>
    </row>
    <row r="458" spans="1:15" x14ac:dyDescent="0.2">
      <c r="A458" s="252"/>
      <c r="B458" s="256"/>
      <c r="C458" s="423" t="s">
        <v>664</v>
      </c>
      <c r="D458" s="424"/>
      <c r="E458" s="307">
        <v>19.190000000000001</v>
      </c>
      <c r="F458" s="308"/>
      <c r="G458" s="309"/>
      <c r="H458" s="257"/>
      <c r="I458" s="254"/>
      <c r="J458" s="258"/>
      <c r="K458" s="254"/>
      <c r="M458" s="310" t="s">
        <v>664</v>
      </c>
      <c r="O458" s="243"/>
    </row>
    <row r="459" spans="1:15" x14ac:dyDescent="0.2">
      <c r="A459" s="252"/>
      <c r="B459" s="256"/>
      <c r="C459" s="423" t="s">
        <v>113</v>
      </c>
      <c r="D459" s="424"/>
      <c r="E459" s="307">
        <v>68.233000000000004</v>
      </c>
      <c r="F459" s="308"/>
      <c r="G459" s="309"/>
      <c r="H459" s="257"/>
      <c r="I459" s="254"/>
      <c r="J459" s="258"/>
      <c r="K459" s="254"/>
      <c r="M459" s="310" t="s">
        <v>113</v>
      </c>
      <c r="O459" s="243"/>
    </row>
    <row r="460" spans="1:15" x14ac:dyDescent="0.2">
      <c r="A460" s="252"/>
      <c r="B460" s="256"/>
      <c r="C460" s="423" t="s">
        <v>665</v>
      </c>
      <c r="D460" s="424"/>
      <c r="E460" s="307">
        <v>332.97699999999998</v>
      </c>
      <c r="F460" s="308"/>
      <c r="G460" s="309"/>
      <c r="H460" s="257"/>
      <c r="I460" s="254"/>
      <c r="J460" s="258"/>
      <c r="K460" s="254"/>
      <c r="M460" s="310" t="s">
        <v>665</v>
      </c>
      <c r="O460" s="243"/>
    </row>
    <row r="461" spans="1:15" x14ac:dyDescent="0.2">
      <c r="A461" s="252"/>
      <c r="B461" s="256"/>
      <c r="C461" s="423" t="s">
        <v>109</v>
      </c>
      <c r="D461" s="424"/>
      <c r="E461" s="307">
        <v>0</v>
      </c>
      <c r="F461" s="308"/>
      <c r="G461" s="309"/>
      <c r="H461" s="257"/>
      <c r="I461" s="254"/>
      <c r="J461" s="258"/>
      <c r="K461" s="254"/>
      <c r="M461" s="310" t="s">
        <v>109</v>
      </c>
      <c r="O461" s="243"/>
    </row>
    <row r="462" spans="1:15" x14ac:dyDescent="0.2">
      <c r="A462" s="252"/>
      <c r="B462" s="256"/>
      <c r="C462" s="423" t="s">
        <v>666</v>
      </c>
      <c r="D462" s="424"/>
      <c r="E462" s="307">
        <v>13.86</v>
      </c>
      <c r="F462" s="308"/>
      <c r="G462" s="309"/>
      <c r="H462" s="257"/>
      <c r="I462" s="254"/>
      <c r="J462" s="258"/>
      <c r="K462" s="254"/>
      <c r="M462" s="310" t="s">
        <v>666</v>
      </c>
      <c r="O462" s="243"/>
    </row>
    <row r="463" spans="1:15" x14ac:dyDescent="0.2">
      <c r="A463" s="252"/>
      <c r="B463" s="256"/>
      <c r="C463" s="423" t="s">
        <v>667</v>
      </c>
      <c r="D463" s="424"/>
      <c r="E463" s="307">
        <v>8.8000000000000007</v>
      </c>
      <c r="F463" s="308"/>
      <c r="G463" s="309"/>
      <c r="H463" s="257"/>
      <c r="I463" s="254"/>
      <c r="J463" s="258"/>
      <c r="K463" s="254"/>
      <c r="M463" s="310" t="s">
        <v>667</v>
      </c>
      <c r="O463" s="243"/>
    </row>
    <row r="464" spans="1:15" x14ac:dyDescent="0.2">
      <c r="A464" s="252"/>
      <c r="B464" s="256"/>
      <c r="C464" s="423" t="s">
        <v>668</v>
      </c>
      <c r="D464" s="424"/>
      <c r="E464" s="307">
        <v>2.42</v>
      </c>
      <c r="F464" s="308"/>
      <c r="G464" s="309"/>
      <c r="H464" s="257"/>
      <c r="I464" s="254"/>
      <c r="J464" s="258"/>
      <c r="K464" s="254"/>
      <c r="M464" s="310" t="s">
        <v>668</v>
      </c>
      <c r="O464" s="243"/>
    </row>
    <row r="465" spans="1:80" x14ac:dyDescent="0.2">
      <c r="A465" s="252"/>
      <c r="B465" s="256"/>
      <c r="C465" s="423" t="s">
        <v>669</v>
      </c>
      <c r="D465" s="424"/>
      <c r="E465" s="307">
        <v>4.4000000000000004</v>
      </c>
      <c r="F465" s="308"/>
      <c r="G465" s="309"/>
      <c r="H465" s="257"/>
      <c r="I465" s="254"/>
      <c r="J465" s="258"/>
      <c r="K465" s="254"/>
      <c r="M465" s="310" t="s">
        <v>669</v>
      </c>
      <c r="O465" s="243"/>
    </row>
    <row r="466" spans="1:80" x14ac:dyDescent="0.2">
      <c r="A466" s="252"/>
      <c r="B466" s="256"/>
      <c r="C466" s="423" t="s">
        <v>113</v>
      </c>
      <c r="D466" s="424"/>
      <c r="E466" s="307">
        <v>29.479999999999997</v>
      </c>
      <c r="F466" s="308"/>
      <c r="G466" s="309"/>
      <c r="H466" s="257"/>
      <c r="I466" s="254"/>
      <c r="J466" s="258"/>
      <c r="K466" s="254"/>
      <c r="M466" s="310" t="s">
        <v>113</v>
      </c>
      <c r="O466" s="243"/>
    </row>
    <row r="467" spans="1:80" x14ac:dyDescent="0.2">
      <c r="A467" s="252"/>
      <c r="B467" s="256"/>
      <c r="C467" s="423" t="s">
        <v>670</v>
      </c>
      <c r="D467" s="424"/>
      <c r="E467" s="307">
        <v>-29.48</v>
      </c>
      <c r="F467" s="308"/>
      <c r="G467" s="309"/>
      <c r="H467" s="257"/>
      <c r="I467" s="254"/>
      <c r="J467" s="258"/>
      <c r="K467" s="254"/>
      <c r="M467" s="310" t="s">
        <v>670</v>
      </c>
      <c r="O467" s="243"/>
    </row>
    <row r="468" spans="1:80" x14ac:dyDescent="0.2">
      <c r="A468" s="244">
        <v>225</v>
      </c>
      <c r="B468" s="245" t="s">
        <v>671</v>
      </c>
      <c r="C468" s="246" t="s">
        <v>672</v>
      </c>
      <c r="D468" s="247" t="s">
        <v>149</v>
      </c>
      <c r="E468" s="248">
        <v>244.67349999999999</v>
      </c>
      <c r="F468" s="248"/>
      <c r="G468" s="249">
        <f>E468*F468</f>
        <v>0</v>
      </c>
      <c r="H468" s="250">
        <v>0</v>
      </c>
      <c r="I468" s="251">
        <f>E468*H468</f>
        <v>0</v>
      </c>
      <c r="J468" s="250">
        <v>0</v>
      </c>
      <c r="K468" s="251">
        <f>E468*J468</f>
        <v>0</v>
      </c>
      <c r="O468" s="243">
        <v>2</v>
      </c>
      <c r="AA468" s="216">
        <v>1</v>
      </c>
      <c r="AB468" s="216">
        <v>1</v>
      </c>
      <c r="AC468" s="216">
        <v>1</v>
      </c>
      <c r="AZ468" s="216">
        <v>2</v>
      </c>
      <c r="BA468" s="216">
        <f>IF(AZ468=1,G468,0)</f>
        <v>0</v>
      </c>
      <c r="BB468" s="216">
        <f>IF(AZ468=2,G468,0)</f>
        <v>0</v>
      </c>
      <c r="BC468" s="216">
        <f>IF(AZ468=3,G468,0)</f>
        <v>0</v>
      </c>
      <c r="BD468" s="216">
        <f>IF(AZ468=4,G468,0)</f>
        <v>0</v>
      </c>
      <c r="BE468" s="216">
        <f>IF(AZ468=5,G468,0)</f>
        <v>0</v>
      </c>
      <c r="CA468" s="243">
        <v>1</v>
      </c>
      <c r="CB468" s="243">
        <v>1</v>
      </c>
    </row>
    <row r="469" spans="1:80" x14ac:dyDescent="0.2">
      <c r="A469" s="252"/>
      <c r="B469" s="256"/>
      <c r="C469" s="423" t="s">
        <v>673</v>
      </c>
      <c r="D469" s="424"/>
      <c r="E469" s="307">
        <v>92.292500000000004</v>
      </c>
      <c r="F469" s="308"/>
      <c r="G469" s="309"/>
      <c r="H469" s="257"/>
      <c r="I469" s="254"/>
      <c r="J469" s="258"/>
      <c r="K469" s="254"/>
      <c r="M469" s="310" t="s">
        <v>673</v>
      </c>
      <c r="O469" s="243"/>
    </row>
    <row r="470" spans="1:80" x14ac:dyDescent="0.2">
      <c r="A470" s="252"/>
      <c r="B470" s="256"/>
      <c r="C470" s="423" t="s">
        <v>109</v>
      </c>
      <c r="D470" s="424"/>
      <c r="E470" s="307">
        <v>0</v>
      </c>
      <c r="F470" s="308"/>
      <c r="G470" s="309"/>
      <c r="H470" s="257"/>
      <c r="I470" s="254"/>
      <c r="J470" s="258"/>
      <c r="K470" s="254"/>
      <c r="M470" s="310" t="s">
        <v>109</v>
      </c>
      <c r="O470" s="243"/>
    </row>
    <row r="471" spans="1:80" x14ac:dyDescent="0.2">
      <c r="A471" s="252"/>
      <c r="B471" s="256"/>
      <c r="C471" s="423" t="s">
        <v>674</v>
      </c>
      <c r="D471" s="424"/>
      <c r="E471" s="307">
        <v>11.88</v>
      </c>
      <c r="F471" s="308"/>
      <c r="G471" s="309"/>
      <c r="H471" s="257"/>
      <c r="I471" s="254"/>
      <c r="J471" s="258"/>
      <c r="K471" s="254"/>
      <c r="M471" s="310" t="s">
        <v>674</v>
      </c>
      <c r="O471" s="243"/>
    </row>
    <row r="472" spans="1:80" x14ac:dyDescent="0.2">
      <c r="A472" s="252"/>
      <c r="B472" s="256"/>
      <c r="C472" s="423" t="s">
        <v>675</v>
      </c>
      <c r="D472" s="424"/>
      <c r="E472" s="307">
        <v>1.76</v>
      </c>
      <c r="F472" s="308"/>
      <c r="G472" s="309"/>
      <c r="H472" s="257"/>
      <c r="I472" s="254"/>
      <c r="J472" s="258"/>
      <c r="K472" s="254"/>
      <c r="M472" s="310" t="s">
        <v>675</v>
      </c>
      <c r="O472" s="243"/>
    </row>
    <row r="473" spans="1:80" x14ac:dyDescent="0.2">
      <c r="A473" s="252"/>
      <c r="B473" s="256"/>
      <c r="C473" s="423" t="s">
        <v>659</v>
      </c>
      <c r="D473" s="424"/>
      <c r="E473" s="307">
        <v>4.4000000000000004</v>
      </c>
      <c r="F473" s="308"/>
      <c r="G473" s="309"/>
      <c r="H473" s="257"/>
      <c r="I473" s="254"/>
      <c r="J473" s="258"/>
      <c r="K473" s="254"/>
      <c r="M473" s="310" t="s">
        <v>659</v>
      </c>
      <c r="O473" s="243"/>
    </row>
    <row r="474" spans="1:80" x14ac:dyDescent="0.2">
      <c r="A474" s="252"/>
      <c r="B474" s="256"/>
      <c r="C474" s="423" t="s">
        <v>113</v>
      </c>
      <c r="D474" s="424"/>
      <c r="E474" s="307">
        <v>18.04</v>
      </c>
      <c r="F474" s="308"/>
      <c r="G474" s="309"/>
      <c r="H474" s="257"/>
      <c r="I474" s="254"/>
      <c r="J474" s="258"/>
      <c r="K474" s="254"/>
      <c r="M474" s="310" t="s">
        <v>113</v>
      </c>
      <c r="O474" s="243"/>
    </row>
    <row r="475" spans="1:80" x14ac:dyDescent="0.2">
      <c r="A475" s="252"/>
      <c r="B475" s="256"/>
      <c r="C475" s="423" t="s">
        <v>676</v>
      </c>
      <c r="D475" s="424"/>
      <c r="E475" s="307">
        <v>-18.04</v>
      </c>
      <c r="F475" s="308"/>
      <c r="G475" s="309"/>
      <c r="H475" s="257"/>
      <c r="I475" s="254"/>
      <c r="J475" s="258"/>
      <c r="K475" s="254"/>
      <c r="M475" s="310" t="s">
        <v>676</v>
      </c>
      <c r="O475" s="243"/>
    </row>
    <row r="476" spans="1:80" x14ac:dyDescent="0.2">
      <c r="A476" s="252"/>
      <c r="B476" s="256"/>
      <c r="C476" s="423" t="s">
        <v>677</v>
      </c>
      <c r="D476" s="424"/>
      <c r="E476" s="307">
        <v>186.416</v>
      </c>
      <c r="F476" s="308"/>
      <c r="G476" s="309"/>
      <c r="H476" s="257"/>
      <c r="I476" s="254"/>
      <c r="J476" s="258"/>
      <c r="K476" s="254"/>
      <c r="M476" s="310" t="s">
        <v>677</v>
      </c>
      <c r="O476" s="243"/>
    </row>
    <row r="477" spans="1:80" x14ac:dyDescent="0.2">
      <c r="A477" s="252"/>
      <c r="B477" s="256"/>
      <c r="C477" s="423" t="s">
        <v>109</v>
      </c>
      <c r="D477" s="424"/>
      <c r="E477" s="307">
        <v>0</v>
      </c>
      <c r="F477" s="308"/>
      <c r="G477" s="309"/>
      <c r="H477" s="257"/>
      <c r="I477" s="254"/>
      <c r="J477" s="258"/>
      <c r="K477" s="254"/>
      <c r="M477" s="310" t="s">
        <v>109</v>
      </c>
      <c r="O477" s="243"/>
    </row>
    <row r="478" spans="1:80" x14ac:dyDescent="0.2">
      <c r="A478" s="252"/>
      <c r="B478" s="256"/>
      <c r="C478" s="423" t="s">
        <v>678</v>
      </c>
      <c r="D478" s="424"/>
      <c r="E478" s="307">
        <v>1.98</v>
      </c>
      <c r="F478" s="308"/>
      <c r="G478" s="309"/>
      <c r="H478" s="257"/>
      <c r="I478" s="254"/>
      <c r="J478" s="258"/>
      <c r="K478" s="254"/>
      <c r="M478" s="310" t="s">
        <v>678</v>
      </c>
      <c r="O478" s="243"/>
    </row>
    <row r="479" spans="1:80" x14ac:dyDescent="0.2">
      <c r="A479" s="252"/>
      <c r="B479" s="256"/>
      <c r="C479" s="423" t="s">
        <v>679</v>
      </c>
      <c r="D479" s="424"/>
      <c r="E479" s="307">
        <v>4.84</v>
      </c>
      <c r="F479" s="308"/>
      <c r="G479" s="309"/>
      <c r="H479" s="257"/>
      <c r="I479" s="254"/>
      <c r="J479" s="258"/>
      <c r="K479" s="254"/>
      <c r="M479" s="310" t="s">
        <v>679</v>
      </c>
      <c r="O479" s="243"/>
    </row>
    <row r="480" spans="1:80" x14ac:dyDescent="0.2">
      <c r="A480" s="252"/>
      <c r="B480" s="256"/>
      <c r="C480" s="423" t="s">
        <v>680</v>
      </c>
      <c r="D480" s="424"/>
      <c r="E480" s="307">
        <v>1.365</v>
      </c>
      <c r="F480" s="308"/>
      <c r="G480" s="309"/>
      <c r="H480" s="257"/>
      <c r="I480" s="254"/>
      <c r="J480" s="258"/>
      <c r="K480" s="254"/>
      <c r="M480" s="310" t="s">
        <v>680</v>
      </c>
      <c r="O480" s="243"/>
    </row>
    <row r="481" spans="1:80" x14ac:dyDescent="0.2">
      <c r="A481" s="252"/>
      <c r="B481" s="256"/>
      <c r="C481" s="423" t="s">
        <v>681</v>
      </c>
      <c r="D481" s="424"/>
      <c r="E481" s="307">
        <v>5.0599999999999996</v>
      </c>
      <c r="F481" s="308"/>
      <c r="G481" s="309"/>
      <c r="H481" s="257"/>
      <c r="I481" s="254"/>
      <c r="J481" s="258"/>
      <c r="K481" s="254"/>
      <c r="M481" s="310" t="s">
        <v>681</v>
      </c>
      <c r="O481" s="243"/>
    </row>
    <row r="482" spans="1:80" x14ac:dyDescent="0.2">
      <c r="A482" s="252"/>
      <c r="B482" s="256"/>
      <c r="C482" s="423" t="s">
        <v>682</v>
      </c>
      <c r="D482" s="424"/>
      <c r="E482" s="307">
        <v>2.75</v>
      </c>
      <c r="F482" s="308"/>
      <c r="G482" s="309"/>
      <c r="H482" s="257"/>
      <c r="I482" s="254"/>
      <c r="J482" s="258"/>
      <c r="K482" s="254"/>
      <c r="M482" s="310" t="s">
        <v>682</v>
      </c>
      <c r="O482" s="243"/>
    </row>
    <row r="483" spans="1:80" x14ac:dyDescent="0.2">
      <c r="A483" s="252"/>
      <c r="B483" s="256"/>
      <c r="C483" s="423" t="s">
        <v>113</v>
      </c>
      <c r="D483" s="424"/>
      <c r="E483" s="307">
        <v>15.995000000000001</v>
      </c>
      <c r="F483" s="308"/>
      <c r="G483" s="309"/>
      <c r="H483" s="257"/>
      <c r="I483" s="254"/>
      <c r="J483" s="258"/>
      <c r="K483" s="254"/>
      <c r="M483" s="310" t="s">
        <v>113</v>
      </c>
      <c r="O483" s="243"/>
    </row>
    <row r="484" spans="1:80" x14ac:dyDescent="0.2">
      <c r="A484" s="252"/>
      <c r="B484" s="256"/>
      <c r="C484" s="423" t="s">
        <v>683</v>
      </c>
      <c r="D484" s="424"/>
      <c r="E484" s="307">
        <v>-15.994999999999999</v>
      </c>
      <c r="F484" s="308"/>
      <c r="G484" s="309"/>
      <c r="H484" s="257"/>
      <c r="I484" s="254"/>
      <c r="J484" s="258"/>
      <c r="K484" s="254"/>
      <c r="M484" s="313">
        <v>-15995</v>
      </c>
      <c r="O484" s="243"/>
    </row>
    <row r="485" spans="1:80" x14ac:dyDescent="0.2">
      <c r="A485" s="244">
        <v>226</v>
      </c>
      <c r="B485" s="245" t="s">
        <v>684</v>
      </c>
      <c r="C485" s="246" t="s">
        <v>685</v>
      </c>
      <c r="D485" s="247" t="s">
        <v>149</v>
      </c>
      <c r="E485" s="248">
        <v>103.5647</v>
      </c>
      <c r="F485" s="248"/>
      <c r="G485" s="249">
        <f>E485*F485</f>
        <v>0</v>
      </c>
      <c r="H485" s="250">
        <v>0</v>
      </c>
      <c r="I485" s="251">
        <f>E485*H485</f>
        <v>0</v>
      </c>
      <c r="J485" s="250">
        <v>0</v>
      </c>
      <c r="K485" s="251">
        <f>E485*J485</f>
        <v>0</v>
      </c>
      <c r="O485" s="243">
        <v>2</v>
      </c>
      <c r="AA485" s="216">
        <v>1</v>
      </c>
      <c r="AB485" s="216">
        <v>1</v>
      </c>
      <c r="AC485" s="216">
        <v>1</v>
      </c>
      <c r="AZ485" s="216">
        <v>2</v>
      </c>
      <c r="BA485" s="216">
        <f>IF(AZ485=1,G485,0)</f>
        <v>0</v>
      </c>
      <c r="BB485" s="216">
        <f>IF(AZ485=2,G485,0)</f>
        <v>0</v>
      </c>
      <c r="BC485" s="216">
        <f>IF(AZ485=3,G485,0)</f>
        <v>0</v>
      </c>
      <c r="BD485" s="216">
        <f>IF(AZ485=4,G485,0)</f>
        <v>0</v>
      </c>
      <c r="BE485" s="216">
        <f>IF(AZ485=5,G485,0)</f>
        <v>0</v>
      </c>
      <c r="CA485" s="243">
        <v>1</v>
      </c>
      <c r="CB485" s="243">
        <v>1</v>
      </c>
    </row>
    <row r="486" spans="1:80" x14ac:dyDescent="0.2">
      <c r="A486" s="252"/>
      <c r="B486" s="256"/>
      <c r="C486" s="423" t="s">
        <v>686</v>
      </c>
      <c r="D486" s="424"/>
      <c r="E486" s="307">
        <v>123.95</v>
      </c>
      <c r="F486" s="308"/>
      <c r="G486" s="309"/>
      <c r="H486" s="257"/>
      <c r="I486" s="254"/>
      <c r="J486" s="258"/>
      <c r="K486" s="254"/>
      <c r="M486" s="310" t="s">
        <v>686</v>
      </c>
      <c r="O486" s="243"/>
    </row>
    <row r="487" spans="1:80" x14ac:dyDescent="0.2">
      <c r="A487" s="252"/>
      <c r="B487" s="256"/>
      <c r="C487" s="423" t="s">
        <v>109</v>
      </c>
      <c r="D487" s="424"/>
      <c r="E487" s="307">
        <v>0</v>
      </c>
      <c r="F487" s="308"/>
      <c r="G487" s="309"/>
      <c r="H487" s="257"/>
      <c r="I487" s="254"/>
      <c r="J487" s="258"/>
      <c r="K487" s="254"/>
      <c r="M487" s="310" t="s">
        <v>109</v>
      </c>
      <c r="O487" s="243"/>
    </row>
    <row r="488" spans="1:80" x14ac:dyDescent="0.2">
      <c r="A488" s="252"/>
      <c r="B488" s="256"/>
      <c r="C488" s="423" t="s">
        <v>687</v>
      </c>
      <c r="D488" s="424"/>
      <c r="E488" s="307">
        <v>17.600000000000001</v>
      </c>
      <c r="F488" s="308"/>
      <c r="G488" s="309"/>
      <c r="H488" s="257"/>
      <c r="I488" s="254"/>
      <c r="J488" s="258"/>
      <c r="K488" s="254"/>
      <c r="M488" s="310" t="s">
        <v>687</v>
      </c>
      <c r="O488" s="243"/>
    </row>
    <row r="489" spans="1:80" x14ac:dyDescent="0.2">
      <c r="A489" s="252"/>
      <c r="B489" s="256"/>
      <c r="C489" s="423" t="s">
        <v>688</v>
      </c>
      <c r="D489" s="424"/>
      <c r="E489" s="307">
        <v>1.1990000000000001</v>
      </c>
      <c r="F489" s="308"/>
      <c r="G489" s="309"/>
      <c r="H489" s="257"/>
      <c r="I489" s="254"/>
      <c r="J489" s="258"/>
      <c r="K489" s="254"/>
      <c r="M489" s="310" t="s">
        <v>688</v>
      </c>
      <c r="O489" s="243"/>
    </row>
    <row r="490" spans="1:80" x14ac:dyDescent="0.2">
      <c r="A490" s="252"/>
      <c r="B490" s="256"/>
      <c r="C490" s="423" t="s">
        <v>689</v>
      </c>
      <c r="D490" s="424"/>
      <c r="E490" s="307">
        <v>1.5863</v>
      </c>
      <c r="F490" s="308"/>
      <c r="G490" s="309"/>
      <c r="H490" s="257"/>
      <c r="I490" s="254"/>
      <c r="J490" s="258"/>
      <c r="K490" s="254"/>
      <c r="M490" s="310" t="s">
        <v>689</v>
      </c>
      <c r="O490" s="243"/>
    </row>
    <row r="491" spans="1:80" x14ac:dyDescent="0.2">
      <c r="A491" s="252"/>
      <c r="B491" s="256"/>
      <c r="C491" s="423" t="s">
        <v>113</v>
      </c>
      <c r="D491" s="424"/>
      <c r="E491" s="307">
        <v>20.385300000000004</v>
      </c>
      <c r="F491" s="308"/>
      <c r="G491" s="309"/>
      <c r="H491" s="257"/>
      <c r="I491" s="254"/>
      <c r="J491" s="258"/>
      <c r="K491" s="254"/>
      <c r="M491" s="310" t="s">
        <v>113</v>
      </c>
      <c r="O491" s="243"/>
    </row>
    <row r="492" spans="1:80" x14ac:dyDescent="0.2">
      <c r="A492" s="252"/>
      <c r="B492" s="256"/>
      <c r="C492" s="423" t="s">
        <v>690</v>
      </c>
      <c r="D492" s="424"/>
      <c r="E492" s="307">
        <v>-20.385300000000001</v>
      </c>
      <c r="F492" s="308"/>
      <c r="G492" s="309"/>
      <c r="H492" s="257"/>
      <c r="I492" s="254"/>
      <c r="J492" s="258"/>
      <c r="K492" s="254"/>
      <c r="M492" s="313">
        <v>-203853</v>
      </c>
      <c r="O492" s="243"/>
    </row>
    <row r="493" spans="1:80" x14ac:dyDescent="0.2">
      <c r="A493" s="244">
        <v>227</v>
      </c>
      <c r="B493" s="245" t="s">
        <v>691</v>
      </c>
      <c r="C493" s="246" t="s">
        <v>692</v>
      </c>
      <c r="D493" s="247" t="s">
        <v>149</v>
      </c>
      <c r="E493" s="248">
        <v>199.56100000000001</v>
      </c>
      <c r="F493" s="248"/>
      <c r="G493" s="249">
        <f>E493*F493</f>
        <v>0</v>
      </c>
      <c r="H493" s="250">
        <v>0</v>
      </c>
      <c r="I493" s="251">
        <f>E493*H493</f>
        <v>0</v>
      </c>
      <c r="J493" s="250">
        <v>0</v>
      </c>
      <c r="K493" s="251">
        <f>E493*J493</f>
        <v>0</v>
      </c>
      <c r="O493" s="243">
        <v>2</v>
      </c>
      <c r="AA493" s="216">
        <v>1</v>
      </c>
      <c r="AB493" s="216">
        <v>1</v>
      </c>
      <c r="AC493" s="216">
        <v>1</v>
      </c>
      <c r="AZ493" s="216">
        <v>2</v>
      </c>
      <c r="BA493" s="216">
        <f>IF(AZ493=1,G493,0)</f>
        <v>0</v>
      </c>
      <c r="BB493" s="216">
        <f>IF(AZ493=2,G493,0)</f>
        <v>0</v>
      </c>
      <c r="BC493" s="216">
        <f>IF(AZ493=3,G493,0)</f>
        <v>0</v>
      </c>
      <c r="BD493" s="216">
        <f>IF(AZ493=4,G493,0)</f>
        <v>0</v>
      </c>
      <c r="BE493" s="216">
        <f>IF(AZ493=5,G493,0)</f>
        <v>0</v>
      </c>
      <c r="CA493" s="243">
        <v>1</v>
      </c>
      <c r="CB493" s="243">
        <v>1</v>
      </c>
    </row>
    <row r="494" spans="1:80" x14ac:dyDescent="0.2">
      <c r="A494" s="252"/>
      <c r="B494" s="256"/>
      <c r="C494" s="423" t="s">
        <v>109</v>
      </c>
      <c r="D494" s="424"/>
      <c r="E494" s="307">
        <v>0</v>
      </c>
      <c r="F494" s="308"/>
      <c r="G494" s="309"/>
      <c r="H494" s="257"/>
      <c r="I494" s="254"/>
      <c r="J494" s="258"/>
      <c r="K494" s="254"/>
      <c r="M494" s="310" t="s">
        <v>109</v>
      </c>
      <c r="O494" s="243"/>
    </row>
    <row r="495" spans="1:80" x14ac:dyDescent="0.2">
      <c r="A495" s="252"/>
      <c r="B495" s="256"/>
      <c r="C495" s="423" t="s">
        <v>693</v>
      </c>
      <c r="D495" s="424"/>
      <c r="E495" s="307">
        <v>14.4</v>
      </c>
      <c r="F495" s="308"/>
      <c r="G495" s="309"/>
      <c r="H495" s="257"/>
      <c r="I495" s="254"/>
      <c r="J495" s="258"/>
      <c r="K495" s="254"/>
      <c r="M495" s="310" t="s">
        <v>693</v>
      </c>
      <c r="O495" s="243"/>
    </row>
    <row r="496" spans="1:80" x14ac:dyDescent="0.2">
      <c r="A496" s="252"/>
      <c r="B496" s="256"/>
      <c r="C496" s="423" t="s">
        <v>694</v>
      </c>
      <c r="D496" s="424"/>
      <c r="E496" s="307">
        <v>9.15</v>
      </c>
      <c r="F496" s="308"/>
      <c r="G496" s="309"/>
      <c r="H496" s="257"/>
      <c r="I496" s="254"/>
      <c r="J496" s="258"/>
      <c r="K496" s="254"/>
      <c r="M496" s="310" t="s">
        <v>694</v>
      </c>
      <c r="O496" s="243"/>
    </row>
    <row r="497" spans="1:80" x14ac:dyDescent="0.2">
      <c r="A497" s="252"/>
      <c r="B497" s="256"/>
      <c r="C497" s="423" t="s">
        <v>113</v>
      </c>
      <c r="D497" s="424"/>
      <c r="E497" s="307">
        <v>23.55</v>
      </c>
      <c r="F497" s="308"/>
      <c r="G497" s="309"/>
      <c r="H497" s="257"/>
      <c r="I497" s="254"/>
      <c r="J497" s="258"/>
      <c r="K497" s="254"/>
      <c r="M497" s="310" t="s">
        <v>113</v>
      </c>
      <c r="O497" s="243"/>
    </row>
    <row r="498" spans="1:80" x14ac:dyDescent="0.2">
      <c r="A498" s="252"/>
      <c r="B498" s="256"/>
      <c r="C498" s="423" t="s">
        <v>695</v>
      </c>
      <c r="D498" s="424"/>
      <c r="E498" s="307">
        <v>78.724999999999994</v>
      </c>
      <c r="F498" s="308"/>
      <c r="G498" s="309"/>
      <c r="H498" s="257"/>
      <c r="I498" s="254"/>
      <c r="J498" s="258"/>
      <c r="K498" s="254"/>
      <c r="M498" s="310" t="s">
        <v>695</v>
      </c>
      <c r="O498" s="243"/>
    </row>
    <row r="499" spans="1:80" x14ac:dyDescent="0.2">
      <c r="A499" s="252"/>
      <c r="B499" s="256"/>
      <c r="C499" s="423" t="s">
        <v>109</v>
      </c>
      <c r="D499" s="424"/>
      <c r="E499" s="307">
        <v>0</v>
      </c>
      <c r="F499" s="308"/>
      <c r="G499" s="309"/>
      <c r="H499" s="257"/>
      <c r="I499" s="254"/>
      <c r="J499" s="258"/>
      <c r="K499" s="254"/>
      <c r="M499" s="310" t="s">
        <v>109</v>
      </c>
      <c r="O499" s="243"/>
    </row>
    <row r="500" spans="1:80" x14ac:dyDescent="0.2">
      <c r="A500" s="252"/>
      <c r="B500" s="256"/>
      <c r="C500" s="423" t="s">
        <v>696</v>
      </c>
      <c r="D500" s="424"/>
      <c r="E500" s="307">
        <v>12.65</v>
      </c>
      <c r="F500" s="308"/>
      <c r="G500" s="309"/>
      <c r="H500" s="257"/>
      <c r="I500" s="254"/>
      <c r="J500" s="258"/>
      <c r="K500" s="254"/>
      <c r="M500" s="310" t="s">
        <v>696</v>
      </c>
      <c r="O500" s="243"/>
    </row>
    <row r="501" spans="1:80" x14ac:dyDescent="0.2">
      <c r="A501" s="252"/>
      <c r="B501" s="256"/>
      <c r="C501" s="423" t="s">
        <v>697</v>
      </c>
      <c r="D501" s="424"/>
      <c r="E501" s="307">
        <v>11.3</v>
      </c>
      <c r="F501" s="308"/>
      <c r="G501" s="309"/>
      <c r="H501" s="257"/>
      <c r="I501" s="254"/>
      <c r="J501" s="258"/>
      <c r="K501" s="254"/>
      <c r="M501" s="310" t="s">
        <v>697</v>
      </c>
      <c r="O501" s="243"/>
    </row>
    <row r="502" spans="1:80" x14ac:dyDescent="0.2">
      <c r="A502" s="252"/>
      <c r="B502" s="256"/>
      <c r="C502" s="423" t="s">
        <v>113</v>
      </c>
      <c r="D502" s="424"/>
      <c r="E502" s="307">
        <v>23.950000000000003</v>
      </c>
      <c r="F502" s="308"/>
      <c r="G502" s="309"/>
      <c r="H502" s="257"/>
      <c r="I502" s="254"/>
      <c r="J502" s="258"/>
      <c r="K502" s="254"/>
      <c r="M502" s="310" t="s">
        <v>113</v>
      </c>
      <c r="O502" s="243"/>
    </row>
    <row r="503" spans="1:80" x14ac:dyDescent="0.2">
      <c r="A503" s="252"/>
      <c r="B503" s="256"/>
      <c r="C503" s="423" t="s">
        <v>698</v>
      </c>
      <c r="D503" s="424"/>
      <c r="E503" s="307">
        <v>116.876</v>
      </c>
      <c r="F503" s="308"/>
      <c r="G503" s="309"/>
      <c r="H503" s="257"/>
      <c r="I503" s="254"/>
      <c r="J503" s="258"/>
      <c r="K503" s="254"/>
      <c r="M503" s="310" t="s">
        <v>698</v>
      </c>
      <c r="O503" s="243"/>
    </row>
    <row r="504" spans="1:80" x14ac:dyDescent="0.2">
      <c r="A504" s="252"/>
      <c r="B504" s="256"/>
      <c r="C504" s="423" t="s">
        <v>699</v>
      </c>
      <c r="D504" s="424"/>
      <c r="E504" s="307">
        <v>3.24</v>
      </c>
      <c r="F504" s="308"/>
      <c r="G504" s="309"/>
      <c r="H504" s="257"/>
      <c r="I504" s="254"/>
      <c r="J504" s="258"/>
      <c r="K504" s="254"/>
      <c r="M504" s="310" t="s">
        <v>699</v>
      </c>
      <c r="O504" s="243"/>
    </row>
    <row r="505" spans="1:80" x14ac:dyDescent="0.2">
      <c r="A505" s="252"/>
      <c r="B505" s="256"/>
      <c r="C505" s="423" t="s">
        <v>700</v>
      </c>
      <c r="D505" s="424"/>
      <c r="E505" s="307">
        <v>2.7</v>
      </c>
      <c r="F505" s="308"/>
      <c r="G505" s="309"/>
      <c r="H505" s="257"/>
      <c r="I505" s="254"/>
      <c r="J505" s="258"/>
      <c r="K505" s="254"/>
      <c r="M505" s="310" t="s">
        <v>700</v>
      </c>
      <c r="O505" s="243"/>
    </row>
    <row r="506" spans="1:80" x14ac:dyDescent="0.2">
      <c r="A506" s="252"/>
      <c r="B506" s="256"/>
      <c r="C506" s="423" t="s">
        <v>701</v>
      </c>
      <c r="D506" s="424"/>
      <c r="E506" s="307">
        <v>-1.98</v>
      </c>
      <c r="F506" s="308"/>
      <c r="G506" s="309"/>
      <c r="H506" s="257"/>
      <c r="I506" s="254"/>
      <c r="J506" s="258"/>
      <c r="K506" s="254"/>
      <c r="M506" s="310" t="s">
        <v>701</v>
      </c>
      <c r="O506" s="243"/>
    </row>
    <row r="507" spans="1:80" x14ac:dyDescent="0.2">
      <c r="A507" s="244">
        <v>228</v>
      </c>
      <c r="B507" s="245" t="s">
        <v>702</v>
      </c>
      <c r="C507" s="246" t="s">
        <v>703</v>
      </c>
      <c r="D507" s="247" t="s">
        <v>149</v>
      </c>
      <c r="E507" s="248">
        <v>994.99</v>
      </c>
      <c r="F507" s="248"/>
      <c r="G507" s="249">
        <f>E507*F507</f>
        <v>0</v>
      </c>
      <c r="H507" s="250">
        <v>0</v>
      </c>
      <c r="I507" s="251">
        <f>E507*H507</f>
        <v>0</v>
      </c>
      <c r="J507" s="250">
        <v>0</v>
      </c>
      <c r="K507" s="251">
        <f>E507*J507</f>
        <v>0</v>
      </c>
      <c r="O507" s="243">
        <v>2</v>
      </c>
      <c r="AA507" s="216">
        <v>1</v>
      </c>
      <c r="AB507" s="216">
        <v>1</v>
      </c>
      <c r="AC507" s="216">
        <v>1</v>
      </c>
      <c r="AZ507" s="216">
        <v>2</v>
      </c>
      <c r="BA507" s="216">
        <f>IF(AZ507=1,G507,0)</f>
        <v>0</v>
      </c>
      <c r="BB507" s="216">
        <f>IF(AZ507=2,G507,0)</f>
        <v>0</v>
      </c>
      <c r="BC507" s="216">
        <f>IF(AZ507=3,G507,0)</f>
        <v>0</v>
      </c>
      <c r="BD507" s="216">
        <f>IF(AZ507=4,G507,0)</f>
        <v>0</v>
      </c>
      <c r="BE507" s="216">
        <f>IF(AZ507=5,G507,0)</f>
        <v>0</v>
      </c>
      <c r="CA507" s="243">
        <v>1</v>
      </c>
      <c r="CB507" s="243">
        <v>1</v>
      </c>
    </row>
    <row r="508" spans="1:80" x14ac:dyDescent="0.2">
      <c r="A508" s="252"/>
      <c r="B508" s="256"/>
      <c r="C508" s="423" t="s">
        <v>258</v>
      </c>
      <c r="D508" s="424"/>
      <c r="E508" s="307">
        <v>0</v>
      </c>
      <c r="F508" s="308"/>
      <c r="G508" s="309"/>
      <c r="H508" s="257"/>
      <c r="I508" s="254"/>
      <c r="J508" s="258"/>
      <c r="K508" s="254"/>
      <c r="M508" s="310" t="s">
        <v>258</v>
      </c>
      <c r="O508" s="243"/>
    </row>
    <row r="509" spans="1:80" x14ac:dyDescent="0.2">
      <c r="A509" s="252"/>
      <c r="B509" s="256"/>
      <c r="C509" s="423" t="s">
        <v>611</v>
      </c>
      <c r="D509" s="424"/>
      <c r="E509" s="307">
        <v>125.81</v>
      </c>
      <c r="F509" s="308"/>
      <c r="G509" s="309"/>
      <c r="H509" s="257"/>
      <c r="I509" s="254"/>
      <c r="J509" s="258"/>
      <c r="K509" s="254"/>
      <c r="M509" s="310" t="s">
        <v>611</v>
      </c>
      <c r="O509" s="243"/>
    </row>
    <row r="510" spans="1:80" x14ac:dyDescent="0.2">
      <c r="A510" s="252"/>
      <c r="B510" s="256"/>
      <c r="C510" s="423" t="s">
        <v>608</v>
      </c>
      <c r="D510" s="424"/>
      <c r="E510" s="307">
        <v>483.3</v>
      </c>
      <c r="F510" s="308"/>
      <c r="G510" s="309"/>
      <c r="H510" s="257"/>
      <c r="I510" s="254"/>
      <c r="J510" s="258"/>
      <c r="K510" s="254"/>
      <c r="M510" s="310" t="s">
        <v>608</v>
      </c>
      <c r="O510" s="243"/>
    </row>
    <row r="511" spans="1:80" x14ac:dyDescent="0.2">
      <c r="A511" s="252"/>
      <c r="B511" s="256"/>
      <c r="C511" s="423" t="s">
        <v>615</v>
      </c>
      <c r="D511" s="424"/>
      <c r="E511" s="307">
        <v>36.61</v>
      </c>
      <c r="F511" s="308"/>
      <c r="G511" s="309"/>
      <c r="H511" s="257"/>
      <c r="I511" s="254"/>
      <c r="J511" s="258"/>
      <c r="K511" s="254"/>
      <c r="M511" s="310" t="s">
        <v>615</v>
      </c>
      <c r="O511" s="243"/>
    </row>
    <row r="512" spans="1:80" x14ac:dyDescent="0.2">
      <c r="A512" s="252"/>
      <c r="B512" s="256"/>
      <c r="C512" s="423" t="s">
        <v>616</v>
      </c>
      <c r="D512" s="424"/>
      <c r="E512" s="307">
        <v>45.08</v>
      </c>
      <c r="F512" s="308"/>
      <c r="G512" s="309"/>
      <c r="H512" s="257"/>
      <c r="I512" s="254"/>
      <c r="J512" s="258"/>
      <c r="K512" s="254"/>
      <c r="M512" s="310" t="s">
        <v>616</v>
      </c>
      <c r="O512" s="243"/>
    </row>
    <row r="513" spans="1:80" x14ac:dyDescent="0.2">
      <c r="A513" s="252"/>
      <c r="B513" s="256"/>
      <c r="C513" s="423" t="s">
        <v>704</v>
      </c>
      <c r="D513" s="424"/>
      <c r="E513" s="307">
        <v>36.61</v>
      </c>
      <c r="F513" s="308"/>
      <c r="G513" s="309"/>
      <c r="H513" s="257"/>
      <c r="I513" s="254"/>
      <c r="J513" s="258"/>
      <c r="K513" s="254"/>
      <c r="M513" s="310" t="s">
        <v>704</v>
      </c>
      <c r="O513" s="243"/>
    </row>
    <row r="514" spans="1:80" x14ac:dyDescent="0.2">
      <c r="A514" s="252"/>
      <c r="B514" s="256"/>
      <c r="C514" s="423" t="s">
        <v>264</v>
      </c>
      <c r="D514" s="424"/>
      <c r="E514" s="307">
        <v>0</v>
      </c>
      <c r="F514" s="308"/>
      <c r="G514" s="309"/>
      <c r="H514" s="257"/>
      <c r="I514" s="254"/>
      <c r="J514" s="258"/>
      <c r="K514" s="254"/>
      <c r="M514" s="310" t="s">
        <v>264</v>
      </c>
      <c r="O514" s="243"/>
    </row>
    <row r="515" spans="1:80" x14ac:dyDescent="0.2">
      <c r="A515" s="252"/>
      <c r="B515" s="256"/>
      <c r="C515" s="423" t="s">
        <v>705</v>
      </c>
      <c r="D515" s="424"/>
      <c r="E515" s="307">
        <v>80</v>
      </c>
      <c r="F515" s="308"/>
      <c r="G515" s="309"/>
      <c r="H515" s="257"/>
      <c r="I515" s="254"/>
      <c r="J515" s="258"/>
      <c r="K515" s="254"/>
      <c r="M515" s="310" t="s">
        <v>705</v>
      </c>
      <c r="O515" s="243"/>
    </row>
    <row r="516" spans="1:80" x14ac:dyDescent="0.2">
      <c r="A516" s="252"/>
      <c r="B516" s="256"/>
      <c r="C516" s="423" t="s">
        <v>706</v>
      </c>
      <c r="D516" s="424"/>
      <c r="E516" s="307">
        <v>61.76</v>
      </c>
      <c r="F516" s="308"/>
      <c r="G516" s="309"/>
      <c r="H516" s="257"/>
      <c r="I516" s="254"/>
      <c r="J516" s="258"/>
      <c r="K516" s="254"/>
      <c r="M516" s="310" t="s">
        <v>706</v>
      </c>
      <c r="O516" s="243"/>
    </row>
    <row r="517" spans="1:80" x14ac:dyDescent="0.2">
      <c r="A517" s="252"/>
      <c r="B517" s="256"/>
      <c r="C517" s="423" t="s">
        <v>638</v>
      </c>
      <c r="D517" s="424"/>
      <c r="E517" s="307">
        <v>125.82</v>
      </c>
      <c r="F517" s="308"/>
      <c r="G517" s="309"/>
      <c r="H517" s="257"/>
      <c r="I517" s="254"/>
      <c r="J517" s="258"/>
      <c r="K517" s="254"/>
      <c r="M517" s="310" t="s">
        <v>638</v>
      </c>
      <c r="O517" s="243"/>
    </row>
    <row r="518" spans="1:80" x14ac:dyDescent="0.2">
      <c r="A518" s="244">
        <v>229</v>
      </c>
      <c r="B518" s="245" t="s">
        <v>707</v>
      </c>
      <c r="C518" s="246" t="s">
        <v>708</v>
      </c>
      <c r="D518" s="247" t="s">
        <v>149</v>
      </c>
      <c r="E518" s="248">
        <v>199.2</v>
      </c>
      <c r="F518" s="248"/>
      <c r="G518" s="249">
        <f>E518*F518</f>
        <v>0</v>
      </c>
      <c r="H518" s="250">
        <v>0</v>
      </c>
      <c r="I518" s="251">
        <f>E518*H518</f>
        <v>0</v>
      </c>
      <c r="J518" s="250">
        <v>0</v>
      </c>
      <c r="K518" s="251">
        <f>E518*J518</f>
        <v>0</v>
      </c>
      <c r="O518" s="243">
        <v>2</v>
      </c>
      <c r="AA518" s="216">
        <v>1</v>
      </c>
      <c r="AB518" s="216">
        <v>1</v>
      </c>
      <c r="AC518" s="216">
        <v>1</v>
      </c>
      <c r="AZ518" s="216">
        <v>2</v>
      </c>
      <c r="BA518" s="216">
        <f>IF(AZ518=1,G518,0)</f>
        <v>0</v>
      </c>
      <c r="BB518" s="216">
        <f>IF(AZ518=2,G518,0)</f>
        <v>0</v>
      </c>
      <c r="BC518" s="216">
        <f>IF(AZ518=3,G518,0)</f>
        <v>0</v>
      </c>
      <c r="BD518" s="216">
        <f>IF(AZ518=4,G518,0)</f>
        <v>0</v>
      </c>
      <c r="BE518" s="216">
        <f>IF(AZ518=5,G518,0)</f>
        <v>0</v>
      </c>
      <c r="CA518" s="243">
        <v>1</v>
      </c>
      <c r="CB518" s="243">
        <v>1</v>
      </c>
    </row>
    <row r="519" spans="1:80" x14ac:dyDescent="0.2">
      <c r="A519" s="252"/>
      <c r="B519" s="256"/>
      <c r="C519" s="423" t="s">
        <v>258</v>
      </c>
      <c r="D519" s="424"/>
      <c r="E519" s="307">
        <v>0</v>
      </c>
      <c r="F519" s="308"/>
      <c r="G519" s="309"/>
      <c r="H519" s="257"/>
      <c r="I519" s="254"/>
      <c r="J519" s="258"/>
      <c r="K519" s="254"/>
      <c r="M519" s="310" t="s">
        <v>258</v>
      </c>
      <c r="O519" s="243"/>
    </row>
    <row r="520" spans="1:80" x14ac:dyDescent="0.2">
      <c r="A520" s="252"/>
      <c r="B520" s="256"/>
      <c r="C520" s="423" t="s">
        <v>709</v>
      </c>
      <c r="D520" s="424"/>
      <c r="E520" s="307">
        <v>0</v>
      </c>
      <c r="F520" s="308"/>
      <c r="G520" s="309"/>
      <c r="H520" s="257"/>
      <c r="I520" s="254"/>
      <c r="J520" s="258"/>
      <c r="K520" s="254"/>
      <c r="M520" s="310" t="s">
        <v>709</v>
      </c>
      <c r="O520" s="243"/>
    </row>
    <row r="521" spans="1:80" x14ac:dyDescent="0.2">
      <c r="A521" s="252"/>
      <c r="B521" s="256"/>
      <c r="C521" s="423" t="s">
        <v>710</v>
      </c>
      <c r="D521" s="424"/>
      <c r="E521" s="307">
        <v>66.8</v>
      </c>
      <c r="F521" s="308"/>
      <c r="G521" s="309"/>
      <c r="H521" s="257"/>
      <c r="I521" s="254"/>
      <c r="J521" s="258"/>
      <c r="K521" s="254"/>
      <c r="M521" s="310" t="s">
        <v>710</v>
      </c>
      <c r="O521" s="243"/>
    </row>
    <row r="522" spans="1:80" x14ac:dyDescent="0.2">
      <c r="A522" s="252"/>
      <c r="B522" s="256"/>
      <c r="C522" s="423" t="s">
        <v>711</v>
      </c>
      <c r="D522" s="424"/>
      <c r="E522" s="307">
        <v>98.8</v>
      </c>
      <c r="F522" s="308"/>
      <c r="G522" s="309"/>
      <c r="H522" s="257"/>
      <c r="I522" s="254"/>
      <c r="J522" s="258"/>
      <c r="K522" s="254"/>
      <c r="M522" s="310" t="s">
        <v>711</v>
      </c>
      <c r="O522" s="243"/>
    </row>
    <row r="523" spans="1:80" x14ac:dyDescent="0.2">
      <c r="A523" s="252"/>
      <c r="B523" s="256"/>
      <c r="C523" s="423" t="s">
        <v>264</v>
      </c>
      <c r="D523" s="424"/>
      <c r="E523" s="307">
        <v>0</v>
      </c>
      <c r="F523" s="308"/>
      <c r="G523" s="309"/>
      <c r="H523" s="257"/>
      <c r="I523" s="254"/>
      <c r="J523" s="258"/>
      <c r="K523" s="254"/>
      <c r="M523" s="310" t="s">
        <v>264</v>
      </c>
      <c r="O523" s="243"/>
    </row>
    <row r="524" spans="1:80" x14ac:dyDescent="0.2">
      <c r="A524" s="252"/>
      <c r="B524" s="256"/>
      <c r="C524" s="423" t="s">
        <v>712</v>
      </c>
      <c r="D524" s="424"/>
      <c r="E524" s="307">
        <v>0</v>
      </c>
      <c r="F524" s="308"/>
      <c r="G524" s="309"/>
      <c r="H524" s="257"/>
      <c r="I524" s="254"/>
      <c r="J524" s="258"/>
      <c r="K524" s="254"/>
      <c r="M524" s="310" t="s">
        <v>712</v>
      </c>
      <c r="O524" s="243"/>
    </row>
    <row r="525" spans="1:80" x14ac:dyDescent="0.2">
      <c r="A525" s="252"/>
      <c r="B525" s="256"/>
      <c r="C525" s="423" t="s">
        <v>713</v>
      </c>
      <c r="D525" s="424"/>
      <c r="E525" s="307">
        <v>25.6</v>
      </c>
      <c r="F525" s="308"/>
      <c r="G525" s="309"/>
      <c r="H525" s="257"/>
      <c r="I525" s="254"/>
      <c r="J525" s="258"/>
      <c r="K525" s="254"/>
      <c r="M525" s="310" t="s">
        <v>713</v>
      </c>
      <c r="O525" s="243"/>
    </row>
    <row r="526" spans="1:80" x14ac:dyDescent="0.2">
      <c r="A526" s="252"/>
      <c r="B526" s="256"/>
      <c r="C526" s="423" t="s">
        <v>714</v>
      </c>
      <c r="D526" s="424"/>
      <c r="E526" s="307">
        <v>0</v>
      </c>
      <c r="F526" s="308"/>
      <c r="G526" s="309"/>
      <c r="H526" s="257"/>
      <c r="I526" s="254"/>
      <c r="J526" s="258"/>
      <c r="K526" s="254"/>
      <c r="M526" s="310" t="s">
        <v>714</v>
      </c>
      <c r="O526" s="243"/>
    </row>
    <row r="527" spans="1:80" x14ac:dyDescent="0.2">
      <c r="A527" s="252"/>
      <c r="B527" s="256"/>
      <c r="C527" s="423" t="s">
        <v>715</v>
      </c>
      <c r="D527" s="424"/>
      <c r="E527" s="307">
        <v>8</v>
      </c>
      <c r="F527" s="308"/>
      <c r="G527" s="309"/>
      <c r="H527" s="257"/>
      <c r="I527" s="254"/>
      <c r="J527" s="258"/>
      <c r="K527" s="254"/>
      <c r="M527" s="310" t="s">
        <v>715</v>
      </c>
      <c r="O527" s="243"/>
    </row>
    <row r="528" spans="1:80" x14ac:dyDescent="0.2">
      <c r="A528" s="244">
        <v>230</v>
      </c>
      <c r="B528" s="245" t="s">
        <v>716</v>
      </c>
      <c r="C528" s="246" t="s">
        <v>717</v>
      </c>
      <c r="D528" s="247" t="s">
        <v>149</v>
      </c>
      <c r="E528" s="248">
        <v>50.4</v>
      </c>
      <c r="F528" s="248"/>
      <c r="G528" s="249">
        <f>E528*F528</f>
        <v>0</v>
      </c>
      <c r="H528" s="250">
        <v>0</v>
      </c>
      <c r="I528" s="251">
        <f>E528*H528</f>
        <v>0</v>
      </c>
      <c r="J528" s="250">
        <v>0</v>
      </c>
      <c r="K528" s="251">
        <f>E528*J528</f>
        <v>0</v>
      </c>
      <c r="O528" s="243">
        <v>2</v>
      </c>
      <c r="AA528" s="216">
        <v>1</v>
      </c>
      <c r="AB528" s="216">
        <v>1</v>
      </c>
      <c r="AC528" s="216">
        <v>1</v>
      </c>
      <c r="AZ528" s="216">
        <v>2</v>
      </c>
      <c r="BA528" s="216">
        <f>IF(AZ528=1,G528,0)</f>
        <v>0</v>
      </c>
      <c r="BB528" s="216">
        <f>IF(AZ528=2,G528,0)</f>
        <v>0</v>
      </c>
      <c r="BC528" s="216">
        <f>IF(AZ528=3,G528,0)</f>
        <v>0</v>
      </c>
      <c r="BD528" s="216">
        <f>IF(AZ528=4,G528,0)</f>
        <v>0</v>
      </c>
      <c r="BE528" s="216">
        <f>IF(AZ528=5,G528,0)</f>
        <v>0</v>
      </c>
      <c r="CA528" s="243">
        <v>1</v>
      </c>
      <c r="CB528" s="243">
        <v>1</v>
      </c>
    </row>
    <row r="529" spans="1:80" x14ac:dyDescent="0.2">
      <c r="A529" s="252"/>
      <c r="B529" s="256"/>
      <c r="C529" s="423" t="s">
        <v>264</v>
      </c>
      <c r="D529" s="424"/>
      <c r="E529" s="307">
        <v>0</v>
      </c>
      <c r="F529" s="308"/>
      <c r="G529" s="309"/>
      <c r="H529" s="257"/>
      <c r="I529" s="254"/>
      <c r="J529" s="258"/>
      <c r="K529" s="254"/>
      <c r="M529" s="310" t="s">
        <v>264</v>
      </c>
      <c r="O529" s="243"/>
    </row>
    <row r="530" spans="1:80" x14ac:dyDescent="0.2">
      <c r="A530" s="252"/>
      <c r="B530" s="256"/>
      <c r="C530" s="423" t="s">
        <v>712</v>
      </c>
      <c r="D530" s="424"/>
      <c r="E530" s="307">
        <v>0</v>
      </c>
      <c r="F530" s="308"/>
      <c r="G530" s="309"/>
      <c r="H530" s="257"/>
      <c r="I530" s="254"/>
      <c r="J530" s="258"/>
      <c r="K530" s="254"/>
      <c r="M530" s="310" t="s">
        <v>712</v>
      </c>
      <c r="O530" s="243"/>
    </row>
    <row r="531" spans="1:80" x14ac:dyDescent="0.2">
      <c r="A531" s="252"/>
      <c r="B531" s="256"/>
      <c r="C531" s="423" t="s">
        <v>718</v>
      </c>
      <c r="D531" s="424"/>
      <c r="E531" s="307">
        <v>38.4</v>
      </c>
      <c r="F531" s="308"/>
      <c r="G531" s="309"/>
      <c r="H531" s="257"/>
      <c r="I531" s="254"/>
      <c r="J531" s="258"/>
      <c r="K531" s="254"/>
      <c r="M531" s="310" t="s">
        <v>718</v>
      </c>
      <c r="O531" s="243"/>
    </row>
    <row r="532" spans="1:80" x14ac:dyDescent="0.2">
      <c r="A532" s="252"/>
      <c r="B532" s="256"/>
      <c r="C532" s="423" t="s">
        <v>714</v>
      </c>
      <c r="D532" s="424"/>
      <c r="E532" s="307">
        <v>0</v>
      </c>
      <c r="F532" s="308"/>
      <c r="G532" s="309"/>
      <c r="H532" s="257"/>
      <c r="I532" s="254"/>
      <c r="J532" s="258"/>
      <c r="K532" s="254"/>
      <c r="M532" s="310" t="s">
        <v>714</v>
      </c>
      <c r="O532" s="243"/>
    </row>
    <row r="533" spans="1:80" x14ac:dyDescent="0.2">
      <c r="A533" s="252"/>
      <c r="B533" s="256"/>
      <c r="C533" s="423" t="s">
        <v>719</v>
      </c>
      <c r="D533" s="424"/>
      <c r="E533" s="307">
        <v>12</v>
      </c>
      <c r="F533" s="308"/>
      <c r="G533" s="309"/>
      <c r="H533" s="257"/>
      <c r="I533" s="254"/>
      <c r="J533" s="258"/>
      <c r="K533" s="254"/>
      <c r="M533" s="310" t="s">
        <v>719</v>
      </c>
      <c r="O533" s="243"/>
    </row>
    <row r="534" spans="1:80" x14ac:dyDescent="0.2">
      <c r="A534" s="244">
        <v>231</v>
      </c>
      <c r="B534" s="245" t="s">
        <v>720</v>
      </c>
      <c r="C534" s="246" t="s">
        <v>721</v>
      </c>
      <c r="D534" s="247" t="s">
        <v>149</v>
      </c>
      <c r="E534" s="248">
        <v>368</v>
      </c>
      <c r="F534" s="248"/>
      <c r="G534" s="249">
        <f>E534*F534</f>
        <v>0</v>
      </c>
      <c r="H534" s="250">
        <v>0</v>
      </c>
      <c r="I534" s="251">
        <f>E534*H534</f>
        <v>0</v>
      </c>
      <c r="J534" s="250">
        <v>0</v>
      </c>
      <c r="K534" s="251">
        <f>E534*J534</f>
        <v>0</v>
      </c>
      <c r="O534" s="243">
        <v>2</v>
      </c>
      <c r="AA534" s="216">
        <v>1</v>
      </c>
      <c r="AB534" s="216">
        <v>1</v>
      </c>
      <c r="AC534" s="216">
        <v>1</v>
      </c>
      <c r="AZ534" s="216">
        <v>2</v>
      </c>
      <c r="BA534" s="216">
        <f>IF(AZ534=1,G534,0)</f>
        <v>0</v>
      </c>
      <c r="BB534" s="216">
        <f>IF(AZ534=2,G534,0)</f>
        <v>0</v>
      </c>
      <c r="BC534" s="216">
        <f>IF(AZ534=3,G534,0)</f>
        <v>0</v>
      </c>
      <c r="BD534" s="216">
        <f>IF(AZ534=4,G534,0)</f>
        <v>0</v>
      </c>
      <c r="BE534" s="216">
        <f>IF(AZ534=5,G534,0)</f>
        <v>0</v>
      </c>
      <c r="CA534" s="243">
        <v>1</v>
      </c>
      <c r="CB534" s="243">
        <v>1</v>
      </c>
    </row>
    <row r="535" spans="1:80" x14ac:dyDescent="0.2">
      <c r="A535" s="252"/>
      <c r="B535" s="256"/>
      <c r="C535" s="423" t="s">
        <v>722</v>
      </c>
      <c r="D535" s="424"/>
      <c r="E535" s="307">
        <v>368</v>
      </c>
      <c r="F535" s="308"/>
      <c r="G535" s="309"/>
      <c r="H535" s="257"/>
      <c r="I535" s="254"/>
      <c r="J535" s="258"/>
      <c r="K535" s="254"/>
      <c r="M535" s="310" t="s">
        <v>722</v>
      </c>
      <c r="O535" s="243"/>
    </row>
    <row r="536" spans="1:80" x14ac:dyDescent="0.2">
      <c r="A536" s="244">
        <v>232</v>
      </c>
      <c r="B536" s="245" t="s">
        <v>723</v>
      </c>
      <c r="C536" s="246" t="s">
        <v>724</v>
      </c>
      <c r="D536" s="247" t="s">
        <v>149</v>
      </c>
      <c r="E536" s="248">
        <v>326</v>
      </c>
      <c r="F536" s="248"/>
      <c r="G536" s="249">
        <f>E536*F536</f>
        <v>0</v>
      </c>
      <c r="H536" s="250">
        <v>0</v>
      </c>
      <c r="I536" s="251">
        <f>E536*H536</f>
        <v>0</v>
      </c>
      <c r="J536" s="250">
        <v>0</v>
      </c>
      <c r="K536" s="251">
        <f>E536*J536</f>
        <v>0</v>
      </c>
      <c r="O536" s="243">
        <v>2</v>
      </c>
      <c r="AA536" s="216">
        <v>1</v>
      </c>
      <c r="AB536" s="216">
        <v>1</v>
      </c>
      <c r="AC536" s="216">
        <v>1</v>
      </c>
      <c r="AZ536" s="216">
        <v>2</v>
      </c>
      <c r="BA536" s="216">
        <f>IF(AZ536=1,G536,0)</f>
        <v>0</v>
      </c>
      <c r="BB536" s="216">
        <f>IF(AZ536=2,G536,0)</f>
        <v>0</v>
      </c>
      <c r="BC536" s="216">
        <f>IF(AZ536=3,G536,0)</f>
        <v>0</v>
      </c>
      <c r="BD536" s="216">
        <f>IF(AZ536=4,G536,0)</f>
        <v>0</v>
      </c>
      <c r="BE536" s="216">
        <f>IF(AZ536=5,G536,0)</f>
        <v>0</v>
      </c>
      <c r="CA536" s="243">
        <v>1</v>
      </c>
      <c r="CB536" s="243">
        <v>1</v>
      </c>
    </row>
    <row r="537" spans="1:80" x14ac:dyDescent="0.2">
      <c r="A537" s="252"/>
      <c r="B537" s="256"/>
      <c r="C537" s="423" t="s">
        <v>725</v>
      </c>
      <c r="D537" s="424"/>
      <c r="E537" s="307">
        <v>326</v>
      </c>
      <c r="F537" s="308"/>
      <c r="G537" s="309"/>
      <c r="H537" s="257"/>
      <c r="I537" s="254"/>
      <c r="J537" s="258"/>
      <c r="K537" s="254"/>
      <c r="M537" s="310" t="s">
        <v>725</v>
      </c>
      <c r="O537" s="243"/>
    </row>
    <row r="538" spans="1:80" x14ac:dyDescent="0.2">
      <c r="A538" s="244">
        <v>233</v>
      </c>
      <c r="B538" s="245" t="s">
        <v>726</v>
      </c>
      <c r="C538" s="246" t="s">
        <v>727</v>
      </c>
      <c r="D538" s="247" t="s">
        <v>149</v>
      </c>
      <c r="E538" s="248">
        <v>176.23249999999999</v>
      </c>
      <c r="F538" s="248"/>
      <c r="G538" s="249">
        <f>E538*F538</f>
        <v>0</v>
      </c>
      <c r="H538" s="250">
        <v>0</v>
      </c>
      <c r="I538" s="251">
        <f>E538*H538</f>
        <v>0</v>
      </c>
      <c r="J538" s="250">
        <v>0</v>
      </c>
      <c r="K538" s="251">
        <f>E538*J538</f>
        <v>0</v>
      </c>
      <c r="O538" s="243">
        <v>2</v>
      </c>
      <c r="AA538" s="216">
        <v>1</v>
      </c>
      <c r="AB538" s="216">
        <v>1</v>
      </c>
      <c r="AC538" s="216">
        <v>1</v>
      </c>
      <c r="AZ538" s="216">
        <v>2</v>
      </c>
      <c r="BA538" s="216">
        <f>IF(AZ538=1,G538,0)</f>
        <v>0</v>
      </c>
      <c r="BB538" s="216">
        <f>IF(AZ538=2,G538,0)</f>
        <v>0</v>
      </c>
      <c r="BC538" s="216">
        <f>IF(AZ538=3,G538,0)</f>
        <v>0</v>
      </c>
      <c r="BD538" s="216">
        <f>IF(AZ538=4,G538,0)</f>
        <v>0</v>
      </c>
      <c r="BE538" s="216">
        <f>IF(AZ538=5,G538,0)</f>
        <v>0</v>
      </c>
      <c r="CA538" s="243">
        <v>1</v>
      </c>
      <c r="CB538" s="243">
        <v>1</v>
      </c>
    </row>
    <row r="539" spans="1:80" x14ac:dyDescent="0.2">
      <c r="A539" s="252"/>
      <c r="B539" s="256"/>
      <c r="C539" s="423" t="s">
        <v>728</v>
      </c>
      <c r="D539" s="424"/>
      <c r="E539" s="307">
        <v>193.6</v>
      </c>
      <c r="F539" s="308"/>
      <c r="G539" s="309"/>
      <c r="H539" s="257"/>
      <c r="I539" s="254"/>
      <c r="J539" s="258"/>
      <c r="K539" s="254"/>
      <c r="M539" s="310" t="s">
        <v>728</v>
      </c>
      <c r="O539" s="243"/>
    </row>
    <row r="540" spans="1:80" x14ac:dyDescent="0.2">
      <c r="A540" s="252"/>
      <c r="B540" s="256"/>
      <c r="C540" s="423" t="s">
        <v>109</v>
      </c>
      <c r="D540" s="424"/>
      <c r="E540" s="307">
        <v>0</v>
      </c>
      <c r="F540" s="308"/>
      <c r="G540" s="309"/>
      <c r="H540" s="257"/>
      <c r="I540" s="254"/>
      <c r="J540" s="258"/>
      <c r="K540" s="254"/>
      <c r="M540" s="310" t="s">
        <v>109</v>
      </c>
      <c r="O540" s="243"/>
    </row>
    <row r="541" spans="1:80" x14ac:dyDescent="0.2">
      <c r="A541" s="252"/>
      <c r="B541" s="256"/>
      <c r="C541" s="423" t="s">
        <v>729</v>
      </c>
      <c r="D541" s="424"/>
      <c r="E541" s="307">
        <v>15.84</v>
      </c>
      <c r="F541" s="308"/>
      <c r="G541" s="309"/>
      <c r="H541" s="257"/>
      <c r="I541" s="254"/>
      <c r="J541" s="258"/>
      <c r="K541" s="254"/>
      <c r="M541" s="310" t="s">
        <v>729</v>
      </c>
      <c r="O541" s="243"/>
    </row>
    <row r="542" spans="1:80" x14ac:dyDescent="0.2">
      <c r="A542" s="252"/>
      <c r="B542" s="256"/>
      <c r="C542" s="423" t="s">
        <v>730</v>
      </c>
      <c r="D542" s="424"/>
      <c r="E542" s="307">
        <v>1.5275000000000001</v>
      </c>
      <c r="F542" s="308"/>
      <c r="G542" s="309"/>
      <c r="H542" s="257"/>
      <c r="I542" s="254"/>
      <c r="J542" s="258"/>
      <c r="K542" s="254"/>
      <c r="M542" s="310" t="s">
        <v>730</v>
      </c>
      <c r="O542" s="243"/>
    </row>
    <row r="543" spans="1:80" x14ac:dyDescent="0.2">
      <c r="A543" s="252"/>
      <c r="B543" s="256"/>
      <c r="C543" s="423" t="s">
        <v>113</v>
      </c>
      <c r="D543" s="424"/>
      <c r="E543" s="307">
        <v>17.3675</v>
      </c>
      <c r="F543" s="308"/>
      <c r="G543" s="309"/>
      <c r="H543" s="257"/>
      <c r="I543" s="254"/>
      <c r="J543" s="258"/>
      <c r="K543" s="254"/>
      <c r="M543" s="310" t="s">
        <v>113</v>
      </c>
      <c r="O543" s="243"/>
    </row>
    <row r="544" spans="1:80" x14ac:dyDescent="0.2">
      <c r="A544" s="252"/>
      <c r="B544" s="256"/>
      <c r="C544" s="423" t="s">
        <v>731</v>
      </c>
      <c r="D544" s="424"/>
      <c r="E544" s="307">
        <v>-17.3675</v>
      </c>
      <c r="F544" s="308"/>
      <c r="G544" s="309"/>
      <c r="H544" s="257"/>
      <c r="I544" s="254"/>
      <c r="J544" s="258"/>
      <c r="K544" s="254"/>
      <c r="M544" s="313">
        <v>-173675</v>
      </c>
      <c r="O544" s="243"/>
    </row>
    <row r="545" spans="1:80" x14ac:dyDescent="0.2">
      <c r="A545" s="244">
        <v>234</v>
      </c>
      <c r="B545" s="245" t="s">
        <v>732</v>
      </c>
      <c r="C545" s="246" t="s">
        <v>733</v>
      </c>
      <c r="D545" s="247" t="s">
        <v>149</v>
      </c>
      <c r="E545" s="248">
        <v>413</v>
      </c>
      <c r="F545" s="248"/>
      <c r="G545" s="249">
        <f>E545*F545</f>
        <v>0</v>
      </c>
      <c r="H545" s="250">
        <v>2.3879999999999998E-2</v>
      </c>
      <c r="I545" s="251">
        <f>E545*H545</f>
        <v>9.8624399999999994</v>
      </c>
      <c r="J545" s="250">
        <v>0</v>
      </c>
      <c r="K545" s="251">
        <f>E545*J545</f>
        <v>0</v>
      </c>
      <c r="O545" s="243">
        <v>2</v>
      </c>
      <c r="AA545" s="216">
        <v>1</v>
      </c>
      <c r="AB545" s="216">
        <v>1</v>
      </c>
      <c r="AC545" s="216">
        <v>1</v>
      </c>
      <c r="AZ545" s="216">
        <v>2</v>
      </c>
      <c r="BA545" s="216">
        <f>IF(AZ545=1,G545,0)</f>
        <v>0</v>
      </c>
      <c r="BB545" s="216">
        <f>IF(AZ545=2,G545,0)</f>
        <v>0</v>
      </c>
      <c r="BC545" s="216">
        <f>IF(AZ545=3,G545,0)</f>
        <v>0</v>
      </c>
      <c r="BD545" s="216">
        <f>IF(AZ545=4,G545,0)</f>
        <v>0</v>
      </c>
      <c r="BE545" s="216">
        <f>IF(AZ545=5,G545,0)</f>
        <v>0</v>
      </c>
      <c r="CA545" s="243">
        <v>1</v>
      </c>
      <c r="CB545" s="243">
        <v>1</v>
      </c>
    </row>
    <row r="546" spans="1:80" x14ac:dyDescent="0.2">
      <c r="A546" s="252"/>
      <c r="B546" s="256"/>
      <c r="C546" s="423" t="s">
        <v>734</v>
      </c>
      <c r="D546" s="424"/>
      <c r="E546" s="307">
        <v>413</v>
      </c>
      <c r="F546" s="308"/>
      <c r="G546" s="309"/>
      <c r="H546" s="257"/>
      <c r="I546" s="254"/>
      <c r="J546" s="258"/>
      <c r="K546" s="254"/>
      <c r="M546" s="310" t="s">
        <v>734</v>
      </c>
      <c r="O546" s="243"/>
    </row>
    <row r="547" spans="1:80" x14ac:dyDescent="0.2">
      <c r="A547" s="244">
        <v>235</v>
      </c>
      <c r="B547" s="245" t="s">
        <v>735</v>
      </c>
      <c r="C547" s="246" t="s">
        <v>736</v>
      </c>
      <c r="D547" s="247" t="s">
        <v>149</v>
      </c>
      <c r="E547" s="248">
        <v>407.02</v>
      </c>
      <c r="F547" s="248"/>
      <c r="G547" s="249">
        <f>E547*F547</f>
        <v>0</v>
      </c>
      <c r="H547" s="250">
        <v>2.3879999999999998E-2</v>
      </c>
      <c r="I547" s="251">
        <f>E547*H547</f>
        <v>9.7196375999999987</v>
      </c>
      <c r="J547" s="250">
        <v>0</v>
      </c>
      <c r="K547" s="251">
        <f>E547*J547</f>
        <v>0</v>
      </c>
      <c r="O547" s="243">
        <v>2</v>
      </c>
      <c r="AA547" s="216">
        <v>1</v>
      </c>
      <c r="AB547" s="216">
        <v>1</v>
      </c>
      <c r="AC547" s="216">
        <v>1</v>
      </c>
      <c r="AZ547" s="216">
        <v>2</v>
      </c>
      <c r="BA547" s="216">
        <f>IF(AZ547=1,G547,0)</f>
        <v>0</v>
      </c>
      <c r="BB547" s="216">
        <f>IF(AZ547=2,G547,0)</f>
        <v>0</v>
      </c>
      <c r="BC547" s="216">
        <f>IF(AZ547=3,G547,0)</f>
        <v>0</v>
      </c>
      <c r="BD547" s="216">
        <f>IF(AZ547=4,G547,0)</f>
        <v>0</v>
      </c>
      <c r="BE547" s="216">
        <f>IF(AZ547=5,G547,0)</f>
        <v>0</v>
      </c>
      <c r="CA547" s="243">
        <v>1</v>
      </c>
      <c r="CB547" s="243">
        <v>1</v>
      </c>
    </row>
    <row r="548" spans="1:80" x14ac:dyDescent="0.2">
      <c r="A548" s="252"/>
      <c r="B548" s="256"/>
      <c r="C548" s="423" t="s">
        <v>258</v>
      </c>
      <c r="D548" s="424"/>
      <c r="E548" s="307">
        <v>0</v>
      </c>
      <c r="F548" s="308"/>
      <c r="G548" s="309"/>
      <c r="H548" s="257"/>
      <c r="I548" s="254"/>
      <c r="J548" s="258"/>
      <c r="K548" s="254"/>
      <c r="M548" s="310" t="s">
        <v>258</v>
      </c>
      <c r="O548" s="243"/>
    </row>
    <row r="549" spans="1:80" x14ac:dyDescent="0.2">
      <c r="A549" s="252"/>
      <c r="B549" s="256"/>
      <c r="C549" s="423" t="s">
        <v>737</v>
      </c>
      <c r="D549" s="424"/>
      <c r="E549" s="307">
        <v>42.33</v>
      </c>
      <c r="F549" s="308"/>
      <c r="G549" s="309"/>
      <c r="H549" s="257"/>
      <c r="I549" s="254"/>
      <c r="J549" s="258"/>
      <c r="K549" s="254"/>
      <c r="M549" s="310" t="s">
        <v>737</v>
      </c>
      <c r="O549" s="243"/>
    </row>
    <row r="550" spans="1:80" ht="22.5" x14ac:dyDescent="0.2">
      <c r="A550" s="252"/>
      <c r="B550" s="256"/>
      <c r="C550" s="423" t="s">
        <v>738</v>
      </c>
      <c r="D550" s="424"/>
      <c r="E550" s="307">
        <v>49.4</v>
      </c>
      <c r="F550" s="308"/>
      <c r="G550" s="309"/>
      <c r="H550" s="257"/>
      <c r="I550" s="254"/>
      <c r="J550" s="258"/>
      <c r="K550" s="254"/>
      <c r="M550" s="310" t="s">
        <v>738</v>
      </c>
      <c r="O550" s="243"/>
    </row>
    <row r="551" spans="1:80" x14ac:dyDescent="0.2">
      <c r="A551" s="252"/>
      <c r="B551" s="256"/>
      <c r="C551" s="423" t="s">
        <v>739</v>
      </c>
      <c r="D551" s="424"/>
      <c r="E551" s="307">
        <v>63.77</v>
      </c>
      <c r="F551" s="308"/>
      <c r="G551" s="309"/>
      <c r="H551" s="257"/>
      <c r="I551" s="254"/>
      <c r="J551" s="258"/>
      <c r="K551" s="254"/>
      <c r="M551" s="310" t="s">
        <v>739</v>
      </c>
      <c r="O551" s="243"/>
    </row>
    <row r="552" spans="1:80" x14ac:dyDescent="0.2">
      <c r="A552" s="252"/>
      <c r="B552" s="256"/>
      <c r="C552" s="423" t="s">
        <v>740</v>
      </c>
      <c r="D552" s="424"/>
      <c r="E552" s="307">
        <v>29.45</v>
      </c>
      <c r="F552" s="308"/>
      <c r="G552" s="309"/>
      <c r="H552" s="257"/>
      <c r="I552" s="254"/>
      <c r="J552" s="258"/>
      <c r="K552" s="254"/>
      <c r="M552" s="310" t="s">
        <v>740</v>
      </c>
      <c r="O552" s="243"/>
    </row>
    <row r="553" spans="1:80" x14ac:dyDescent="0.2">
      <c r="A553" s="252"/>
      <c r="B553" s="256"/>
      <c r="C553" s="423" t="s">
        <v>630</v>
      </c>
      <c r="D553" s="424"/>
      <c r="E553" s="307">
        <v>11.39</v>
      </c>
      <c r="F553" s="308"/>
      <c r="G553" s="309"/>
      <c r="H553" s="257"/>
      <c r="I553" s="254"/>
      <c r="J553" s="258"/>
      <c r="K553" s="254"/>
      <c r="M553" s="310" t="s">
        <v>630</v>
      </c>
      <c r="O553" s="243"/>
    </row>
    <row r="554" spans="1:80" x14ac:dyDescent="0.2">
      <c r="A554" s="252"/>
      <c r="B554" s="256"/>
      <c r="C554" s="423" t="s">
        <v>631</v>
      </c>
      <c r="D554" s="424"/>
      <c r="E554" s="307">
        <v>11.39</v>
      </c>
      <c r="F554" s="308"/>
      <c r="G554" s="309"/>
      <c r="H554" s="257"/>
      <c r="I554" s="254"/>
      <c r="J554" s="258"/>
      <c r="K554" s="254"/>
      <c r="M554" s="310" t="s">
        <v>631</v>
      </c>
      <c r="O554" s="243"/>
    </row>
    <row r="555" spans="1:80" x14ac:dyDescent="0.2">
      <c r="A555" s="252"/>
      <c r="B555" s="256"/>
      <c r="C555" s="423" t="s">
        <v>264</v>
      </c>
      <c r="D555" s="424"/>
      <c r="E555" s="307">
        <v>0</v>
      </c>
      <c r="F555" s="308"/>
      <c r="G555" s="309"/>
      <c r="H555" s="257"/>
      <c r="I555" s="254"/>
      <c r="J555" s="258"/>
      <c r="K555" s="254"/>
      <c r="M555" s="310" t="s">
        <v>264</v>
      </c>
      <c r="O555" s="243"/>
    </row>
    <row r="556" spans="1:80" x14ac:dyDescent="0.2">
      <c r="A556" s="252"/>
      <c r="B556" s="256"/>
      <c r="C556" s="423" t="s">
        <v>641</v>
      </c>
      <c r="D556" s="424"/>
      <c r="E556" s="307">
        <v>23.98</v>
      </c>
      <c r="F556" s="308"/>
      <c r="G556" s="309"/>
      <c r="H556" s="257"/>
      <c r="I556" s="254"/>
      <c r="J556" s="258"/>
      <c r="K556" s="254"/>
      <c r="M556" s="310" t="s">
        <v>641</v>
      </c>
      <c r="O556" s="243"/>
    </row>
    <row r="557" spans="1:80" x14ac:dyDescent="0.2">
      <c r="A557" s="252"/>
      <c r="B557" s="256"/>
      <c r="C557" s="423" t="s">
        <v>741</v>
      </c>
      <c r="D557" s="424"/>
      <c r="E557" s="307">
        <v>141.28</v>
      </c>
      <c r="F557" s="308"/>
      <c r="G557" s="309"/>
      <c r="H557" s="257"/>
      <c r="I557" s="254"/>
      <c r="J557" s="258"/>
      <c r="K557" s="254"/>
      <c r="M557" s="310" t="s">
        <v>741</v>
      </c>
      <c r="O557" s="243"/>
    </row>
    <row r="558" spans="1:80" x14ac:dyDescent="0.2">
      <c r="A558" s="252"/>
      <c r="B558" s="256"/>
      <c r="C558" s="423" t="s">
        <v>742</v>
      </c>
      <c r="D558" s="424"/>
      <c r="E558" s="307">
        <v>34.03</v>
      </c>
      <c r="F558" s="308"/>
      <c r="G558" s="309"/>
      <c r="H558" s="257"/>
      <c r="I558" s="254"/>
      <c r="J558" s="258"/>
      <c r="K558" s="254"/>
      <c r="M558" s="310" t="s">
        <v>742</v>
      </c>
      <c r="O558" s="243"/>
    </row>
    <row r="559" spans="1:80" x14ac:dyDescent="0.2">
      <c r="A559" s="244">
        <v>236</v>
      </c>
      <c r="B559" s="245" t="s">
        <v>743</v>
      </c>
      <c r="C559" s="246" t="s">
        <v>744</v>
      </c>
      <c r="D559" s="247" t="s">
        <v>149</v>
      </c>
      <c r="E559" s="248">
        <v>84.557199999999995</v>
      </c>
      <c r="F559" s="248"/>
      <c r="G559" s="249">
        <f>E559*F559</f>
        <v>0</v>
      </c>
      <c r="H559" s="250">
        <v>2.3879999999999998E-2</v>
      </c>
      <c r="I559" s="251">
        <f>E559*H559</f>
        <v>2.0192259359999998</v>
      </c>
      <c r="J559" s="250">
        <v>0</v>
      </c>
      <c r="K559" s="251">
        <f>E559*J559</f>
        <v>0</v>
      </c>
      <c r="O559" s="243">
        <v>2</v>
      </c>
      <c r="AA559" s="216">
        <v>1</v>
      </c>
      <c r="AB559" s="216">
        <v>1</v>
      </c>
      <c r="AC559" s="216">
        <v>1</v>
      </c>
      <c r="AZ559" s="216">
        <v>2</v>
      </c>
      <c r="BA559" s="216">
        <f>IF(AZ559=1,G559,0)</f>
        <v>0</v>
      </c>
      <c r="BB559" s="216">
        <f>IF(AZ559=2,G559,0)</f>
        <v>0</v>
      </c>
      <c r="BC559" s="216">
        <f>IF(AZ559=3,G559,0)</f>
        <v>0</v>
      </c>
      <c r="BD559" s="216">
        <f>IF(AZ559=4,G559,0)</f>
        <v>0</v>
      </c>
      <c r="BE559" s="216">
        <f>IF(AZ559=5,G559,0)</f>
        <v>0</v>
      </c>
      <c r="CA559" s="243">
        <v>1</v>
      </c>
      <c r="CB559" s="243">
        <v>1</v>
      </c>
    </row>
    <row r="560" spans="1:80" x14ac:dyDescent="0.2">
      <c r="A560" s="252"/>
      <c r="B560" s="256"/>
      <c r="C560" s="423" t="s">
        <v>745</v>
      </c>
      <c r="D560" s="424"/>
      <c r="E560" s="307">
        <v>84.557199999999995</v>
      </c>
      <c r="F560" s="308"/>
      <c r="G560" s="309"/>
      <c r="H560" s="257"/>
      <c r="I560" s="254"/>
      <c r="J560" s="258"/>
      <c r="K560" s="254"/>
      <c r="M560" s="310" t="s">
        <v>745</v>
      </c>
      <c r="O560" s="243"/>
    </row>
    <row r="561" spans="1:80" x14ac:dyDescent="0.2">
      <c r="A561" s="244">
        <v>237</v>
      </c>
      <c r="B561" s="245" t="s">
        <v>746</v>
      </c>
      <c r="C561" s="246" t="s">
        <v>747</v>
      </c>
      <c r="D561" s="247" t="s">
        <v>149</v>
      </c>
      <c r="E561" s="248">
        <v>41.12</v>
      </c>
      <c r="F561" s="248"/>
      <c r="G561" s="249">
        <f>E561*F561</f>
        <v>0</v>
      </c>
      <c r="H561" s="250">
        <v>2.3879999999999998E-2</v>
      </c>
      <c r="I561" s="251">
        <f>E561*H561</f>
        <v>0.98194559999999986</v>
      </c>
      <c r="J561" s="250">
        <v>0</v>
      </c>
      <c r="K561" s="251">
        <f>E561*J561</f>
        <v>0</v>
      </c>
      <c r="O561" s="243">
        <v>2</v>
      </c>
      <c r="AA561" s="216">
        <v>1</v>
      </c>
      <c r="AB561" s="216">
        <v>1</v>
      </c>
      <c r="AC561" s="216">
        <v>1</v>
      </c>
      <c r="AZ561" s="216">
        <v>2</v>
      </c>
      <c r="BA561" s="216">
        <f>IF(AZ561=1,G561,0)</f>
        <v>0</v>
      </c>
      <c r="BB561" s="216">
        <f>IF(AZ561=2,G561,0)</f>
        <v>0</v>
      </c>
      <c r="BC561" s="216">
        <f>IF(AZ561=3,G561,0)</f>
        <v>0</v>
      </c>
      <c r="BD561" s="216">
        <f>IF(AZ561=4,G561,0)</f>
        <v>0</v>
      </c>
      <c r="BE561" s="216">
        <f>IF(AZ561=5,G561,0)</f>
        <v>0</v>
      </c>
      <c r="CA561" s="243">
        <v>1</v>
      </c>
      <c r="CB561" s="243">
        <v>1</v>
      </c>
    </row>
    <row r="562" spans="1:80" x14ac:dyDescent="0.2">
      <c r="A562" s="252"/>
      <c r="B562" s="256"/>
      <c r="C562" s="423" t="s">
        <v>748</v>
      </c>
      <c r="D562" s="424"/>
      <c r="E562" s="307">
        <v>41.12</v>
      </c>
      <c r="F562" s="308"/>
      <c r="G562" s="309"/>
      <c r="H562" s="257"/>
      <c r="I562" s="254"/>
      <c r="J562" s="258"/>
      <c r="K562" s="254"/>
      <c r="M562" s="310" t="s">
        <v>748</v>
      </c>
      <c r="O562" s="243"/>
    </row>
    <row r="563" spans="1:80" x14ac:dyDescent="0.2">
      <c r="A563" s="244">
        <v>238</v>
      </c>
      <c r="B563" s="245" t="s">
        <v>749</v>
      </c>
      <c r="C563" s="246" t="s">
        <v>750</v>
      </c>
      <c r="D563" s="247" t="s">
        <v>149</v>
      </c>
      <c r="E563" s="248">
        <v>12.46</v>
      </c>
      <c r="F563" s="248"/>
      <c r="G563" s="249">
        <f>E563*F563</f>
        <v>0</v>
      </c>
      <c r="H563" s="250">
        <v>2.3879999999999998E-2</v>
      </c>
      <c r="I563" s="251">
        <f>E563*H563</f>
        <v>0.2975448</v>
      </c>
      <c r="J563" s="250">
        <v>0</v>
      </c>
      <c r="K563" s="251">
        <f>E563*J563</f>
        <v>0</v>
      </c>
      <c r="O563" s="243">
        <v>2</v>
      </c>
      <c r="AA563" s="216">
        <v>1</v>
      </c>
      <c r="AB563" s="216">
        <v>1</v>
      </c>
      <c r="AC563" s="216">
        <v>1</v>
      </c>
      <c r="AZ563" s="216">
        <v>2</v>
      </c>
      <c r="BA563" s="216">
        <f>IF(AZ563=1,G563,0)</f>
        <v>0</v>
      </c>
      <c r="BB563" s="216">
        <f>IF(AZ563=2,G563,0)</f>
        <v>0</v>
      </c>
      <c r="BC563" s="216">
        <f>IF(AZ563=3,G563,0)</f>
        <v>0</v>
      </c>
      <c r="BD563" s="216">
        <f>IF(AZ563=4,G563,0)</f>
        <v>0</v>
      </c>
      <c r="BE563" s="216">
        <f>IF(AZ563=5,G563,0)</f>
        <v>0</v>
      </c>
      <c r="CA563" s="243">
        <v>1</v>
      </c>
      <c r="CB563" s="243">
        <v>1</v>
      </c>
    </row>
    <row r="564" spans="1:80" x14ac:dyDescent="0.2">
      <c r="A564" s="252"/>
      <c r="B564" s="256"/>
      <c r="C564" s="423" t="s">
        <v>751</v>
      </c>
      <c r="D564" s="424"/>
      <c r="E564" s="307">
        <v>12.46</v>
      </c>
      <c r="F564" s="308"/>
      <c r="G564" s="309"/>
      <c r="H564" s="257"/>
      <c r="I564" s="254"/>
      <c r="J564" s="258"/>
      <c r="K564" s="254"/>
      <c r="M564" s="310" t="s">
        <v>751</v>
      </c>
      <c r="O564" s="243"/>
    </row>
    <row r="565" spans="1:80" x14ac:dyDescent="0.2">
      <c r="A565" s="259"/>
      <c r="B565" s="260" t="s">
        <v>94</v>
      </c>
      <c r="C565" s="261" t="s">
        <v>590</v>
      </c>
      <c r="D565" s="262"/>
      <c r="E565" s="263"/>
      <c r="F565" s="264"/>
      <c r="G565" s="265">
        <f>SUM(G393:G564)</f>
        <v>0</v>
      </c>
      <c r="H565" s="266"/>
      <c r="I565" s="267">
        <f>SUM(I393:I564)</f>
        <v>944.25751403599986</v>
      </c>
      <c r="J565" s="266"/>
      <c r="K565" s="267">
        <f>SUM(K393:K564)</f>
        <v>0</v>
      </c>
      <c r="O565" s="243">
        <v>4</v>
      </c>
      <c r="BA565" s="268">
        <f>SUM(BA393:BA564)</f>
        <v>0</v>
      </c>
      <c r="BB565" s="268">
        <f>SUM(BB393:BB564)</f>
        <v>0</v>
      </c>
      <c r="BC565" s="268">
        <f>SUM(BC393:BC564)</f>
        <v>0</v>
      </c>
      <c r="BD565" s="268">
        <f>SUM(BD393:BD564)</f>
        <v>0</v>
      </c>
      <c r="BE565" s="268">
        <f>SUM(BE393:BE564)</f>
        <v>0</v>
      </c>
    </row>
    <row r="566" spans="1:80" ht="25.5" customHeight="1" x14ac:dyDescent="0.2">
      <c r="A566" s="233" t="s">
        <v>90</v>
      </c>
      <c r="B566" s="234" t="s">
        <v>752</v>
      </c>
      <c r="C566" s="425" t="s">
        <v>2681</v>
      </c>
      <c r="D566" s="426"/>
      <c r="E566" s="426"/>
      <c r="F566" s="426"/>
      <c r="G566" s="427"/>
      <c r="H566" s="239"/>
      <c r="I566" s="240"/>
      <c r="J566" s="241"/>
      <c r="K566" s="242"/>
      <c r="O566" s="243">
        <v>1</v>
      </c>
    </row>
    <row r="567" spans="1:80" x14ac:dyDescent="0.2">
      <c r="A567" s="244">
        <v>239</v>
      </c>
      <c r="B567" s="245" t="s">
        <v>754</v>
      </c>
      <c r="C567" s="246" t="s">
        <v>2624</v>
      </c>
      <c r="D567" s="247" t="s">
        <v>250</v>
      </c>
      <c r="E567" s="248">
        <v>7</v>
      </c>
      <c r="F567" s="248">
        <v>0</v>
      </c>
      <c r="G567" s="249">
        <f t="shared" ref="G567:G572" si="72">E567*F567</f>
        <v>0</v>
      </c>
      <c r="H567" s="250">
        <v>0</v>
      </c>
      <c r="I567" s="251">
        <f t="shared" ref="I567:I572" si="73">E567*H567</f>
        <v>0</v>
      </c>
      <c r="J567" s="250">
        <v>0</v>
      </c>
      <c r="K567" s="251">
        <f t="shared" ref="K567:K572" si="74">E567*J567</f>
        <v>0</v>
      </c>
      <c r="O567" s="243">
        <v>2</v>
      </c>
      <c r="AA567" s="216">
        <v>1</v>
      </c>
      <c r="AB567" s="216">
        <v>7</v>
      </c>
      <c r="AC567" s="216">
        <v>7</v>
      </c>
      <c r="AZ567" s="216">
        <v>2</v>
      </c>
      <c r="BA567" s="216">
        <f t="shared" ref="BA567:BA572" si="75">IF(AZ567=1,G567,0)</f>
        <v>0</v>
      </c>
      <c r="BB567" s="216">
        <f t="shared" ref="BB567:BB572" si="76">IF(AZ567=2,G567,0)</f>
        <v>0</v>
      </c>
      <c r="BC567" s="216">
        <f t="shared" ref="BC567:BC572" si="77">IF(AZ567=3,G567,0)</f>
        <v>0</v>
      </c>
      <c r="BD567" s="216">
        <f t="shared" ref="BD567:BD572" si="78">IF(AZ567=4,G567,0)</f>
        <v>0</v>
      </c>
      <c r="BE567" s="216">
        <f t="shared" ref="BE567:BE572" si="79">IF(AZ567=5,G567,0)</f>
        <v>0</v>
      </c>
      <c r="CA567" s="243">
        <v>1</v>
      </c>
      <c r="CB567" s="243">
        <v>7</v>
      </c>
    </row>
    <row r="568" spans="1:80" x14ac:dyDescent="0.2">
      <c r="A568" s="244">
        <v>240</v>
      </c>
      <c r="B568" s="245" t="s">
        <v>755</v>
      </c>
      <c r="C568" s="246" t="s">
        <v>2625</v>
      </c>
      <c r="D568" s="247" t="s">
        <v>250</v>
      </c>
      <c r="E568" s="248">
        <v>40</v>
      </c>
      <c r="F568" s="248">
        <v>0</v>
      </c>
      <c r="G568" s="249">
        <f t="shared" si="72"/>
        <v>0</v>
      </c>
      <c r="H568" s="250">
        <v>0</v>
      </c>
      <c r="I568" s="251">
        <f t="shared" si="73"/>
        <v>0</v>
      </c>
      <c r="J568" s="250">
        <v>0</v>
      </c>
      <c r="K568" s="251">
        <f t="shared" si="74"/>
        <v>0</v>
      </c>
      <c r="O568" s="243">
        <v>2</v>
      </c>
      <c r="AA568" s="216">
        <v>1</v>
      </c>
      <c r="AB568" s="216">
        <v>7</v>
      </c>
      <c r="AC568" s="216">
        <v>7</v>
      </c>
      <c r="AZ568" s="216">
        <v>2</v>
      </c>
      <c r="BA568" s="216">
        <f t="shared" si="75"/>
        <v>0</v>
      </c>
      <c r="BB568" s="216">
        <f t="shared" si="76"/>
        <v>0</v>
      </c>
      <c r="BC568" s="216">
        <f t="shared" si="77"/>
        <v>0</v>
      </c>
      <c r="BD568" s="216">
        <f t="shared" si="78"/>
        <v>0</v>
      </c>
      <c r="BE568" s="216">
        <f t="shared" si="79"/>
        <v>0</v>
      </c>
      <c r="CA568" s="243">
        <v>1</v>
      </c>
      <c r="CB568" s="243">
        <v>7</v>
      </c>
    </row>
    <row r="569" spans="1:80" x14ac:dyDescent="0.2">
      <c r="A569" s="244">
        <v>241</v>
      </c>
      <c r="B569" s="245" t="s">
        <v>756</v>
      </c>
      <c r="C569" s="246" t="s">
        <v>2626</v>
      </c>
      <c r="D569" s="247" t="s">
        <v>250</v>
      </c>
      <c r="E569" s="248">
        <v>10</v>
      </c>
      <c r="F569" s="248">
        <v>0</v>
      </c>
      <c r="G569" s="249">
        <f t="shared" si="72"/>
        <v>0</v>
      </c>
      <c r="H569" s="250">
        <v>0</v>
      </c>
      <c r="I569" s="251">
        <f t="shared" si="73"/>
        <v>0</v>
      </c>
      <c r="J569" s="250">
        <v>0</v>
      </c>
      <c r="K569" s="251">
        <f t="shared" si="74"/>
        <v>0</v>
      </c>
      <c r="O569" s="243">
        <v>2</v>
      </c>
      <c r="AA569" s="216">
        <v>1</v>
      </c>
      <c r="AB569" s="216">
        <v>7</v>
      </c>
      <c r="AC569" s="216">
        <v>7</v>
      </c>
      <c r="AZ569" s="216">
        <v>2</v>
      </c>
      <c r="BA569" s="216">
        <f t="shared" si="75"/>
        <v>0</v>
      </c>
      <c r="BB569" s="216">
        <f t="shared" si="76"/>
        <v>0</v>
      </c>
      <c r="BC569" s="216">
        <f t="shared" si="77"/>
        <v>0</v>
      </c>
      <c r="BD569" s="216">
        <f t="shared" si="78"/>
        <v>0</v>
      </c>
      <c r="BE569" s="216">
        <f t="shared" si="79"/>
        <v>0</v>
      </c>
      <c r="CA569" s="243">
        <v>1</v>
      </c>
      <c r="CB569" s="243">
        <v>7</v>
      </c>
    </row>
    <row r="570" spans="1:80" x14ac:dyDescent="0.2">
      <c r="A570" s="244">
        <v>242</v>
      </c>
      <c r="B570" s="245" t="s">
        <v>757</v>
      </c>
      <c r="C570" s="246" t="s">
        <v>2627</v>
      </c>
      <c r="D570" s="247" t="s">
        <v>250</v>
      </c>
      <c r="E570" s="248">
        <v>160</v>
      </c>
      <c r="F570" s="248">
        <v>0</v>
      </c>
      <c r="G570" s="249">
        <f t="shared" si="72"/>
        <v>0</v>
      </c>
      <c r="H570" s="250">
        <v>0</v>
      </c>
      <c r="I570" s="251">
        <f t="shared" si="73"/>
        <v>0</v>
      </c>
      <c r="J570" s="250">
        <v>0</v>
      </c>
      <c r="K570" s="251">
        <f t="shared" si="74"/>
        <v>0</v>
      </c>
      <c r="O570" s="243">
        <v>2</v>
      </c>
      <c r="AA570" s="216">
        <v>1</v>
      </c>
      <c r="AB570" s="216">
        <v>0</v>
      </c>
      <c r="AC570" s="216">
        <v>0</v>
      </c>
      <c r="AZ570" s="216">
        <v>2</v>
      </c>
      <c r="BA570" s="216">
        <f t="shared" si="75"/>
        <v>0</v>
      </c>
      <c r="BB570" s="216">
        <f t="shared" si="76"/>
        <v>0</v>
      </c>
      <c r="BC570" s="216">
        <f t="shared" si="77"/>
        <v>0</v>
      </c>
      <c r="BD570" s="216">
        <f t="shared" si="78"/>
        <v>0</v>
      </c>
      <c r="BE570" s="216">
        <f t="shared" si="79"/>
        <v>0</v>
      </c>
      <c r="CA570" s="243">
        <v>1</v>
      </c>
      <c r="CB570" s="243">
        <v>0</v>
      </c>
    </row>
    <row r="571" spans="1:80" ht="22.5" x14ac:dyDescent="0.2">
      <c r="A571" s="244">
        <v>243</v>
      </c>
      <c r="B571" s="245" t="s">
        <v>758</v>
      </c>
      <c r="C571" s="246" t="s">
        <v>2628</v>
      </c>
      <c r="D571" s="247" t="s">
        <v>250</v>
      </c>
      <c r="E571" s="248">
        <v>1</v>
      </c>
      <c r="F571" s="248">
        <v>0</v>
      </c>
      <c r="G571" s="249">
        <f t="shared" si="72"/>
        <v>0</v>
      </c>
      <c r="H571" s="250">
        <v>0</v>
      </c>
      <c r="I571" s="251">
        <f t="shared" si="73"/>
        <v>0</v>
      </c>
      <c r="J571" s="250">
        <v>0</v>
      </c>
      <c r="K571" s="251">
        <f t="shared" si="74"/>
        <v>0</v>
      </c>
      <c r="O571" s="243">
        <v>2</v>
      </c>
      <c r="AA571" s="216">
        <v>1</v>
      </c>
      <c r="AB571" s="216">
        <v>0</v>
      </c>
      <c r="AC571" s="216">
        <v>0</v>
      </c>
      <c r="AZ571" s="216">
        <v>2</v>
      </c>
      <c r="BA571" s="216">
        <f t="shared" si="75"/>
        <v>0</v>
      </c>
      <c r="BB571" s="216">
        <f t="shared" si="76"/>
        <v>0</v>
      </c>
      <c r="BC571" s="216">
        <f t="shared" si="77"/>
        <v>0</v>
      </c>
      <c r="BD571" s="216">
        <f t="shared" si="78"/>
        <v>0</v>
      </c>
      <c r="BE571" s="216">
        <f t="shared" si="79"/>
        <v>0</v>
      </c>
      <c r="CA571" s="243">
        <v>1</v>
      </c>
      <c r="CB571" s="243">
        <v>0</v>
      </c>
    </row>
    <row r="572" spans="1:80" ht="33.75" x14ac:dyDescent="0.2">
      <c r="A572" s="244">
        <v>244</v>
      </c>
      <c r="B572" s="245" t="s">
        <v>759</v>
      </c>
      <c r="C572" s="246" t="s">
        <v>2709</v>
      </c>
      <c r="D572" s="247" t="s">
        <v>250</v>
      </c>
      <c r="E572" s="248">
        <v>40</v>
      </c>
      <c r="F572" s="248">
        <v>0</v>
      </c>
      <c r="G572" s="249">
        <f t="shared" si="72"/>
        <v>0</v>
      </c>
      <c r="H572" s="250">
        <v>0</v>
      </c>
      <c r="I572" s="251">
        <f t="shared" si="73"/>
        <v>0</v>
      </c>
      <c r="J572" s="250">
        <v>0</v>
      </c>
      <c r="K572" s="251">
        <f t="shared" si="74"/>
        <v>0</v>
      </c>
      <c r="O572" s="243">
        <v>2</v>
      </c>
      <c r="AA572" s="216">
        <v>1</v>
      </c>
      <c r="AB572" s="216">
        <v>7</v>
      </c>
      <c r="AC572" s="216">
        <v>7</v>
      </c>
      <c r="AZ572" s="216">
        <v>2</v>
      </c>
      <c r="BA572" s="216">
        <f t="shared" si="75"/>
        <v>0</v>
      </c>
      <c r="BB572" s="216">
        <f t="shared" si="76"/>
        <v>0</v>
      </c>
      <c r="BC572" s="216">
        <f t="shared" si="77"/>
        <v>0</v>
      </c>
      <c r="BD572" s="216">
        <f t="shared" si="78"/>
        <v>0</v>
      </c>
      <c r="BE572" s="216">
        <f t="shared" si="79"/>
        <v>0</v>
      </c>
      <c r="CA572" s="243">
        <v>1</v>
      </c>
      <c r="CB572" s="243">
        <v>7</v>
      </c>
    </row>
    <row r="573" spans="1:80" x14ac:dyDescent="0.2">
      <c r="A573" s="244">
        <v>245</v>
      </c>
      <c r="B573" s="245" t="s">
        <v>2630</v>
      </c>
      <c r="C573" s="246" t="s">
        <v>2629</v>
      </c>
      <c r="D573" s="247" t="s">
        <v>154</v>
      </c>
      <c r="E573" s="248">
        <v>1</v>
      </c>
      <c r="F573" s="248">
        <v>0</v>
      </c>
      <c r="G573" s="249">
        <f>E573*F573</f>
        <v>0</v>
      </c>
      <c r="H573" s="250">
        <v>0</v>
      </c>
      <c r="I573" s="251">
        <f>E573*H573</f>
        <v>0</v>
      </c>
      <c r="J573" s="250">
        <v>0</v>
      </c>
      <c r="K573" s="251">
        <f>E573*J573</f>
        <v>0</v>
      </c>
      <c r="O573" s="243">
        <v>2</v>
      </c>
      <c r="AA573" s="216">
        <v>1</v>
      </c>
      <c r="AB573" s="216">
        <v>7</v>
      </c>
      <c r="AC573" s="216">
        <v>7</v>
      </c>
      <c r="AZ573" s="216">
        <v>2</v>
      </c>
      <c r="BA573" s="216">
        <f>IF(AZ573=1,G573,0)</f>
        <v>0</v>
      </c>
      <c r="BB573" s="216">
        <f>IF(AZ573=2,G573,0)</f>
        <v>0</v>
      </c>
      <c r="BC573" s="216">
        <f>IF(AZ573=3,G573,0)</f>
        <v>0</v>
      </c>
      <c r="BD573" s="216">
        <f>IF(AZ573=4,G573,0)</f>
        <v>0</v>
      </c>
      <c r="BE573" s="216">
        <f>IF(AZ573=5,G573,0)</f>
        <v>0</v>
      </c>
      <c r="CA573" s="243">
        <v>1</v>
      </c>
      <c r="CB573" s="243">
        <v>7</v>
      </c>
    </row>
    <row r="574" spans="1:80" ht="22.5" x14ac:dyDescent="0.2">
      <c r="A574" s="244">
        <v>246</v>
      </c>
      <c r="B574" s="245" t="s">
        <v>760</v>
      </c>
      <c r="C574" s="246" t="s">
        <v>761</v>
      </c>
      <c r="D574" s="247" t="s">
        <v>250</v>
      </c>
      <c r="E574" s="248">
        <v>1</v>
      </c>
      <c r="F574" s="248">
        <v>0</v>
      </c>
      <c r="G574" s="249">
        <f>E574*F574</f>
        <v>0</v>
      </c>
      <c r="H574" s="250">
        <v>0</v>
      </c>
      <c r="I574" s="251">
        <f>E574*H574</f>
        <v>0</v>
      </c>
      <c r="J574" s="250">
        <v>0</v>
      </c>
      <c r="K574" s="251">
        <f>E574*J574</f>
        <v>0</v>
      </c>
      <c r="O574" s="243">
        <v>2</v>
      </c>
      <c r="AA574" s="216">
        <v>1</v>
      </c>
      <c r="AB574" s="216">
        <v>7</v>
      </c>
      <c r="AC574" s="216">
        <v>7</v>
      </c>
      <c r="AZ574" s="216">
        <v>2</v>
      </c>
      <c r="BA574" s="216">
        <f>IF(AZ574=1,G574,0)</f>
        <v>0</v>
      </c>
      <c r="BB574" s="216">
        <f>IF(AZ574=2,G574,0)</f>
        <v>0</v>
      </c>
      <c r="BC574" s="216">
        <f>IF(AZ574=3,G574,0)</f>
        <v>0</v>
      </c>
      <c r="BD574" s="216">
        <f>IF(AZ574=4,G574,0)</f>
        <v>0</v>
      </c>
      <c r="BE574" s="216">
        <f>IF(AZ574=5,G574,0)</f>
        <v>0</v>
      </c>
      <c r="CA574" s="243">
        <v>1</v>
      </c>
      <c r="CB574" s="243">
        <v>7</v>
      </c>
    </row>
    <row r="575" spans="1:80" x14ac:dyDescent="0.2">
      <c r="A575" s="259"/>
      <c r="B575" s="260" t="s">
        <v>94</v>
      </c>
      <c r="C575" s="261" t="s">
        <v>753</v>
      </c>
      <c r="D575" s="262"/>
      <c r="E575" s="263"/>
      <c r="F575" s="264"/>
      <c r="G575" s="265">
        <f>SUM(G566:G574)</f>
        <v>0</v>
      </c>
      <c r="H575" s="266"/>
      <c r="I575" s="267">
        <f>SUM(I566:I574)</f>
        <v>0</v>
      </c>
      <c r="J575" s="266"/>
      <c r="K575" s="267">
        <f>SUM(K566:K574)</f>
        <v>0</v>
      </c>
      <c r="O575" s="243">
        <v>4</v>
      </c>
      <c r="BA575" s="268">
        <f>SUM(BA566:BA574)</f>
        <v>0</v>
      </c>
      <c r="BB575" s="268">
        <f>SUM(BB566:BB574)</f>
        <v>0</v>
      </c>
      <c r="BC575" s="268">
        <f>SUM(BC566:BC574)</f>
        <v>0</v>
      </c>
      <c r="BD575" s="268">
        <f>SUM(BD566:BD574)</f>
        <v>0</v>
      </c>
      <c r="BE575" s="268">
        <f>SUM(BE566:BE574)</f>
        <v>0</v>
      </c>
    </row>
    <row r="576" spans="1:80" ht="25.5" customHeight="1" x14ac:dyDescent="0.2">
      <c r="A576" s="233" t="s">
        <v>90</v>
      </c>
      <c r="B576" s="234" t="s">
        <v>762</v>
      </c>
      <c r="C576" s="425" t="s">
        <v>2682</v>
      </c>
      <c r="D576" s="426"/>
      <c r="E576" s="426"/>
      <c r="F576" s="426"/>
      <c r="G576" s="427"/>
      <c r="H576" s="239"/>
      <c r="I576" s="240"/>
      <c r="J576" s="241"/>
      <c r="K576" s="242"/>
      <c r="O576" s="243">
        <v>1</v>
      </c>
    </row>
    <row r="577" spans="1:80" x14ac:dyDescent="0.2">
      <c r="A577" s="244">
        <v>247</v>
      </c>
      <c r="B577" s="245" t="s">
        <v>765</v>
      </c>
      <c r="C577" s="246" t="s">
        <v>766</v>
      </c>
      <c r="D577" s="247" t="s">
        <v>250</v>
      </c>
      <c r="E577" s="248">
        <v>1</v>
      </c>
      <c r="F577" s="248">
        <v>0</v>
      </c>
      <c r="G577" s="249">
        <f t="shared" ref="G577:G598" si="80">E577*F577</f>
        <v>0</v>
      </c>
      <c r="H577" s="250">
        <v>0</v>
      </c>
      <c r="I577" s="251">
        <f t="shared" ref="I577:I598" si="81">E577*H577</f>
        <v>0</v>
      </c>
      <c r="J577" s="250">
        <v>0</v>
      </c>
      <c r="K577" s="251">
        <f t="shared" ref="K577:K598" si="82">E577*J577</f>
        <v>0</v>
      </c>
      <c r="O577" s="243">
        <v>2</v>
      </c>
      <c r="AA577" s="216">
        <v>1</v>
      </c>
      <c r="AB577" s="216">
        <v>7</v>
      </c>
      <c r="AC577" s="216">
        <v>7</v>
      </c>
      <c r="AZ577" s="216">
        <v>2</v>
      </c>
      <c r="BA577" s="216">
        <f t="shared" ref="BA577:BA598" si="83">IF(AZ577=1,G577,0)</f>
        <v>0</v>
      </c>
      <c r="BB577" s="216">
        <f t="shared" ref="BB577:BB598" si="84">IF(AZ577=2,G577,0)</f>
        <v>0</v>
      </c>
      <c r="BC577" s="216">
        <f t="shared" ref="BC577:BC598" si="85">IF(AZ577=3,G577,0)</f>
        <v>0</v>
      </c>
      <c r="BD577" s="216">
        <f t="shared" ref="BD577:BD598" si="86">IF(AZ577=4,G577,0)</f>
        <v>0</v>
      </c>
      <c r="BE577" s="216">
        <f t="shared" ref="BE577:BE598" si="87">IF(AZ577=5,G577,0)</f>
        <v>0</v>
      </c>
      <c r="CA577" s="243">
        <v>1</v>
      </c>
      <c r="CB577" s="243">
        <v>7</v>
      </c>
    </row>
    <row r="578" spans="1:80" x14ac:dyDescent="0.2">
      <c r="A578" s="244">
        <v>248</v>
      </c>
      <c r="B578" s="245" t="s">
        <v>767</v>
      </c>
      <c r="C578" s="246" t="s">
        <v>768</v>
      </c>
      <c r="D578" s="247" t="s">
        <v>250</v>
      </c>
      <c r="E578" s="248">
        <v>1</v>
      </c>
      <c r="F578" s="248">
        <v>0</v>
      </c>
      <c r="G578" s="249">
        <f t="shared" si="80"/>
        <v>0</v>
      </c>
      <c r="H578" s="250">
        <v>0</v>
      </c>
      <c r="I578" s="251">
        <f t="shared" si="81"/>
        <v>0</v>
      </c>
      <c r="J578" s="250">
        <v>0</v>
      </c>
      <c r="K578" s="251">
        <f t="shared" si="82"/>
        <v>0</v>
      </c>
      <c r="O578" s="243">
        <v>2</v>
      </c>
      <c r="AA578" s="216">
        <v>1</v>
      </c>
      <c r="AB578" s="216">
        <v>7</v>
      </c>
      <c r="AC578" s="216">
        <v>7</v>
      </c>
      <c r="AZ578" s="216">
        <v>2</v>
      </c>
      <c r="BA578" s="216">
        <f t="shared" si="83"/>
        <v>0</v>
      </c>
      <c r="BB578" s="216">
        <f t="shared" si="84"/>
        <v>0</v>
      </c>
      <c r="BC578" s="216">
        <f t="shared" si="85"/>
        <v>0</v>
      </c>
      <c r="BD578" s="216">
        <f t="shared" si="86"/>
        <v>0</v>
      </c>
      <c r="BE578" s="216">
        <f t="shared" si="87"/>
        <v>0</v>
      </c>
      <c r="CA578" s="243">
        <v>1</v>
      </c>
      <c r="CB578" s="243">
        <v>7</v>
      </c>
    </row>
    <row r="579" spans="1:80" x14ac:dyDescent="0.2">
      <c r="A579" s="244">
        <v>249</v>
      </c>
      <c r="B579" s="245" t="s">
        <v>769</v>
      </c>
      <c r="C579" s="246" t="s">
        <v>770</v>
      </c>
      <c r="D579" s="247" t="s">
        <v>250</v>
      </c>
      <c r="E579" s="248">
        <v>1</v>
      </c>
      <c r="F579" s="248">
        <v>0</v>
      </c>
      <c r="G579" s="249">
        <f t="shared" si="80"/>
        <v>0</v>
      </c>
      <c r="H579" s="250">
        <v>0</v>
      </c>
      <c r="I579" s="251">
        <f t="shared" si="81"/>
        <v>0</v>
      </c>
      <c r="J579" s="250">
        <v>0</v>
      </c>
      <c r="K579" s="251">
        <f t="shared" si="82"/>
        <v>0</v>
      </c>
      <c r="O579" s="243">
        <v>2</v>
      </c>
      <c r="AA579" s="216">
        <v>1</v>
      </c>
      <c r="AB579" s="216">
        <v>7</v>
      </c>
      <c r="AC579" s="216">
        <v>7</v>
      </c>
      <c r="AZ579" s="216">
        <v>2</v>
      </c>
      <c r="BA579" s="216">
        <f t="shared" si="83"/>
        <v>0</v>
      </c>
      <c r="BB579" s="216">
        <f t="shared" si="84"/>
        <v>0</v>
      </c>
      <c r="BC579" s="216">
        <f t="shared" si="85"/>
        <v>0</v>
      </c>
      <c r="BD579" s="216">
        <f t="shared" si="86"/>
        <v>0</v>
      </c>
      <c r="BE579" s="216">
        <f t="shared" si="87"/>
        <v>0</v>
      </c>
      <c r="CA579" s="243">
        <v>1</v>
      </c>
      <c r="CB579" s="243">
        <v>7</v>
      </c>
    </row>
    <row r="580" spans="1:80" x14ac:dyDescent="0.2">
      <c r="A580" s="244">
        <v>250</v>
      </c>
      <c r="B580" s="245" t="s">
        <v>771</v>
      </c>
      <c r="C580" s="246" t="s">
        <v>772</v>
      </c>
      <c r="D580" s="247" t="s">
        <v>154</v>
      </c>
      <c r="E580" s="248">
        <v>2</v>
      </c>
      <c r="F580" s="248">
        <v>0</v>
      </c>
      <c r="G580" s="249">
        <f t="shared" si="80"/>
        <v>0</v>
      </c>
      <c r="H580" s="250">
        <v>0</v>
      </c>
      <c r="I580" s="251">
        <f t="shared" si="81"/>
        <v>0</v>
      </c>
      <c r="J580" s="250">
        <v>0</v>
      </c>
      <c r="K580" s="251">
        <f t="shared" si="82"/>
        <v>0</v>
      </c>
      <c r="O580" s="243">
        <v>2</v>
      </c>
      <c r="AA580" s="216">
        <v>1</v>
      </c>
      <c r="AB580" s="216">
        <v>7</v>
      </c>
      <c r="AC580" s="216">
        <v>7</v>
      </c>
      <c r="AZ580" s="216">
        <v>2</v>
      </c>
      <c r="BA580" s="216">
        <f t="shared" si="83"/>
        <v>0</v>
      </c>
      <c r="BB580" s="216">
        <f t="shared" si="84"/>
        <v>0</v>
      </c>
      <c r="BC580" s="216">
        <f t="shared" si="85"/>
        <v>0</v>
      </c>
      <c r="BD580" s="216">
        <f t="shared" si="86"/>
        <v>0</v>
      </c>
      <c r="BE580" s="216">
        <f t="shared" si="87"/>
        <v>0</v>
      </c>
      <c r="CA580" s="243">
        <v>1</v>
      </c>
      <c r="CB580" s="243">
        <v>7</v>
      </c>
    </row>
    <row r="581" spans="1:80" x14ac:dyDescent="0.2">
      <c r="A581" s="244">
        <v>251</v>
      </c>
      <c r="B581" s="245" t="s">
        <v>773</v>
      </c>
      <c r="C581" s="246" t="s">
        <v>774</v>
      </c>
      <c r="D581" s="247" t="s">
        <v>250</v>
      </c>
      <c r="E581" s="248">
        <v>18</v>
      </c>
      <c r="F581" s="248">
        <v>0</v>
      </c>
      <c r="G581" s="249">
        <f t="shared" si="80"/>
        <v>0</v>
      </c>
      <c r="H581" s="250">
        <v>0</v>
      </c>
      <c r="I581" s="251">
        <f t="shared" si="81"/>
        <v>0</v>
      </c>
      <c r="J581" s="250">
        <v>0</v>
      </c>
      <c r="K581" s="251">
        <f t="shared" si="82"/>
        <v>0</v>
      </c>
      <c r="O581" s="243">
        <v>2</v>
      </c>
      <c r="AA581" s="216">
        <v>1</v>
      </c>
      <c r="AB581" s="216">
        <v>7</v>
      </c>
      <c r="AC581" s="216">
        <v>7</v>
      </c>
      <c r="AZ581" s="216">
        <v>2</v>
      </c>
      <c r="BA581" s="216">
        <f t="shared" si="83"/>
        <v>0</v>
      </c>
      <c r="BB581" s="216">
        <f t="shared" si="84"/>
        <v>0</v>
      </c>
      <c r="BC581" s="216">
        <f t="shared" si="85"/>
        <v>0</v>
      </c>
      <c r="BD581" s="216">
        <f t="shared" si="86"/>
        <v>0</v>
      </c>
      <c r="BE581" s="216">
        <f t="shared" si="87"/>
        <v>0</v>
      </c>
      <c r="CA581" s="243">
        <v>1</v>
      </c>
      <c r="CB581" s="243">
        <v>7</v>
      </c>
    </row>
    <row r="582" spans="1:80" ht="22.5" x14ac:dyDescent="0.2">
      <c r="A582" s="244">
        <v>252</v>
      </c>
      <c r="B582" s="245" t="s">
        <v>775</v>
      </c>
      <c r="C582" s="246" t="s">
        <v>776</v>
      </c>
      <c r="D582" s="247" t="s">
        <v>250</v>
      </c>
      <c r="E582" s="248">
        <v>1</v>
      </c>
      <c r="F582" s="248"/>
      <c r="G582" s="249">
        <f t="shared" si="80"/>
        <v>0</v>
      </c>
      <c r="H582" s="250">
        <v>0</v>
      </c>
      <c r="I582" s="251">
        <f t="shared" si="81"/>
        <v>0</v>
      </c>
      <c r="J582" s="250">
        <v>0</v>
      </c>
      <c r="K582" s="251">
        <f t="shared" si="82"/>
        <v>0</v>
      </c>
      <c r="O582" s="243">
        <v>2</v>
      </c>
      <c r="AA582" s="216">
        <v>1</v>
      </c>
      <c r="AB582" s="216">
        <v>7</v>
      </c>
      <c r="AC582" s="216">
        <v>7</v>
      </c>
      <c r="AZ582" s="216">
        <v>2</v>
      </c>
      <c r="BA582" s="216">
        <f t="shared" si="83"/>
        <v>0</v>
      </c>
      <c r="BB582" s="216">
        <f t="shared" si="84"/>
        <v>0</v>
      </c>
      <c r="BC582" s="216">
        <f t="shared" si="85"/>
        <v>0</v>
      </c>
      <c r="BD582" s="216">
        <f t="shared" si="86"/>
        <v>0</v>
      </c>
      <c r="BE582" s="216">
        <f t="shared" si="87"/>
        <v>0</v>
      </c>
      <c r="CA582" s="243">
        <v>1</v>
      </c>
      <c r="CB582" s="243">
        <v>7</v>
      </c>
    </row>
    <row r="583" spans="1:80" x14ac:dyDescent="0.2">
      <c r="A583" s="244">
        <v>253</v>
      </c>
      <c r="B583" s="245" t="s">
        <v>777</v>
      </c>
      <c r="C583" s="246" t="s">
        <v>778</v>
      </c>
      <c r="D583" s="247" t="s">
        <v>154</v>
      </c>
      <c r="E583" s="248">
        <v>2</v>
      </c>
      <c r="F583" s="248"/>
      <c r="G583" s="249">
        <f t="shared" si="80"/>
        <v>0</v>
      </c>
      <c r="H583" s="250">
        <v>0</v>
      </c>
      <c r="I583" s="251">
        <f t="shared" si="81"/>
        <v>0</v>
      </c>
      <c r="J583" s="250">
        <v>0</v>
      </c>
      <c r="K583" s="251">
        <f t="shared" si="82"/>
        <v>0</v>
      </c>
      <c r="O583" s="243">
        <v>2</v>
      </c>
      <c r="AA583" s="216">
        <v>1</v>
      </c>
      <c r="AB583" s="216">
        <v>7</v>
      </c>
      <c r="AC583" s="216">
        <v>7</v>
      </c>
      <c r="AZ583" s="216">
        <v>2</v>
      </c>
      <c r="BA583" s="216">
        <f t="shared" si="83"/>
        <v>0</v>
      </c>
      <c r="BB583" s="216">
        <f t="shared" si="84"/>
        <v>0</v>
      </c>
      <c r="BC583" s="216">
        <f t="shared" si="85"/>
        <v>0</v>
      </c>
      <c r="BD583" s="216">
        <f t="shared" si="86"/>
        <v>0</v>
      </c>
      <c r="BE583" s="216">
        <f t="shared" si="87"/>
        <v>0</v>
      </c>
      <c r="CA583" s="243">
        <v>1</v>
      </c>
      <c r="CB583" s="243">
        <v>7</v>
      </c>
    </row>
    <row r="584" spans="1:80" x14ac:dyDescent="0.2">
      <c r="A584" s="244">
        <v>254</v>
      </c>
      <c r="B584" s="245" t="s">
        <v>779</v>
      </c>
      <c r="C584" s="246" t="s">
        <v>780</v>
      </c>
      <c r="D584" s="247" t="s">
        <v>250</v>
      </c>
      <c r="E584" s="248">
        <v>1</v>
      </c>
      <c r="F584" s="248"/>
      <c r="G584" s="249">
        <f t="shared" si="80"/>
        <v>0</v>
      </c>
      <c r="H584" s="250">
        <v>0</v>
      </c>
      <c r="I584" s="251">
        <f t="shared" si="81"/>
        <v>0</v>
      </c>
      <c r="J584" s="250">
        <v>0</v>
      </c>
      <c r="K584" s="251">
        <f t="shared" si="82"/>
        <v>0</v>
      </c>
      <c r="O584" s="243">
        <v>2</v>
      </c>
      <c r="AA584" s="216">
        <v>1</v>
      </c>
      <c r="AB584" s="216">
        <v>7</v>
      </c>
      <c r="AC584" s="216">
        <v>7</v>
      </c>
      <c r="AZ584" s="216">
        <v>2</v>
      </c>
      <c r="BA584" s="216">
        <f t="shared" si="83"/>
        <v>0</v>
      </c>
      <c r="BB584" s="216">
        <f t="shared" si="84"/>
        <v>0</v>
      </c>
      <c r="BC584" s="216">
        <f t="shared" si="85"/>
        <v>0</v>
      </c>
      <c r="BD584" s="216">
        <f t="shared" si="86"/>
        <v>0</v>
      </c>
      <c r="BE584" s="216">
        <f t="shared" si="87"/>
        <v>0</v>
      </c>
      <c r="CA584" s="243">
        <v>1</v>
      </c>
      <c r="CB584" s="243">
        <v>7</v>
      </c>
    </row>
    <row r="585" spans="1:80" x14ac:dyDescent="0.2">
      <c r="A585" s="244">
        <v>255</v>
      </c>
      <c r="B585" s="245" t="s">
        <v>781</v>
      </c>
      <c r="C585" s="246" t="s">
        <v>782</v>
      </c>
      <c r="D585" s="247" t="s">
        <v>250</v>
      </c>
      <c r="E585" s="248">
        <v>1</v>
      </c>
      <c r="F585" s="248"/>
      <c r="G585" s="249">
        <f t="shared" si="80"/>
        <v>0</v>
      </c>
      <c r="H585" s="250">
        <v>0</v>
      </c>
      <c r="I585" s="251">
        <f t="shared" si="81"/>
        <v>0</v>
      </c>
      <c r="J585" s="250">
        <v>0</v>
      </c>
      <c r="K585" s="251">
        <f t="shared" si="82"/>
        <v>0</v>
      </c>
      <c r="O585" s="243">
        <v>2</v>
      </c>
      <c r="AA585" s="216">
        <v>1</v>
      </c>
      <c r="AB585" s="216">
        <v>7</v>
      </c>
      <c r="AC585" s="216">
        <v>7</v>
      </c>
      <c r="AZ585" s="216">
        <v>2</v>
      </c>
      <c r="BA585" s="216">
        <f t="shared" si="83"/>
        <v>0</v>
      </c>
      <c r="BB585" s="216">
        <f t="shared" si="84"/>
        <v>0</v>
      </c>
      <c r="BC585" s="216">
        <f t="shared" si="85"/>
        <v>0</v>
      </c>
      <c r="BD585" s="216">
        <f t="shared" si="86"/>
        <v>0</v>
      </c>
      <c r="BE585" s="216">
        <f t="shared" si="87"/>
        <v>0</v>
      </c>
      <c r="CA585" s="243">
        <v>1</v>
      </c>
      <c r="CB585" s="243">
        <v>7</v>
      </c>
    </row>
    <row r="586" spans="1:80" x14ac:dyDescent="0.2">
      <c r="A586" s="244">
        <v>256</v>
      </c>
      <c r="B586" s="245" t="s">
        <v>783</v>
      </c>
      <c r="C586" s="246" t="s">
        <v>784</v>
      </c>
      <c r="D586" s="247" t="s">
        <v>154</v>
      </c>
      <c r="E586" s="248">
        <v>2</v>
      </c>
      <c r="F586" s="248"/>
      <c r="G586" s="249">
        <f t="shared" si="80"/>
        <v>0</v>
      </c>
      <c r="H586" s="250">
        <v>0</v>
      </c>
      <c r="I586" s="251">
        <f t="shared" si="81"/>
        <v>0</v>
      </c>
      <c r="J586" s="250">
        <v>0</v>
      </c>
      <c r="K586" s="251">
        <f t="shared" si="82"/>
        <v>0</v>
      </c>
      <c r="O586" s="243">
        <v>2</v>
      </c>
      <c r="AA586" s="216">
        <v>1</v>
      </c>
      <c r="AB586" s="216">
        <v>7</v>
      </c>
      <c r="AC586" s="216">
        <v>7</v>
      </c>
      <c r="AZ586" s="216">
        <v>2</v>
      </c>
      <c r="BA586" s="216">
        <f t="shared" si="83"/>
        <v>0</v>
      </c>
      <c r="BB586" s="216">
        <f t="shared" si="84"/>
        <v>0</v>
      </c>
      <c r="BC586" s="216">
        <f t="shared" si="85"/>
        <v>0</v>
      </c>
      <c r="BD586" s="216">
        <f t="shared" si="86"/>
        <v>0</v>
      </c>
      <c r="BE586" s="216">
        <f t="shared" si="87"/>
        <v>0</v>
      </c>
      <c r="CA586" s="243">
        <v>1</v>
      </c>
      <c r="CB586" s="243">
        <v>7</v>
      </c>
    </row>
    <row r="587" spans="1:80" x14ac:dyDescent="0.2">
      <c r="A587" s="244">
        <v>257</v>
      </c>
      <c r="B587" s="245" t="s">
        <v>785</v>
      </c>
      <c r="C587" s="246" t="s">
        <v>786</v>
      </c>
      <c r="D587" s="247" t="s">
        <v>250</v>
      </c>
      <c r="E587" s="248">
        <v>1</v>
      </c>
      <c r="F587" s="248"/>
      <c r="G587" s="249">
        <f t="shared" si="80"/>
        <v>0</v>
      </c>
      <c r="H587" s="250">
        <v>0</v>
      </c>
      <c r="I587" s="251">
        <f t="shared" si="81"/>
        <v>0</v>
      </c>
      <c r="J587" s="250">
        <v>0</v>
      </c>
      <c r="K587" s="251">
        <f t="shared" si="82"/>
        <v>0</v>
      </c>
      <c r="O587" s="243">
        <v>2</v>
      </c>
      <c r="AA587" s="216">
        <v>1</v>
      </c>
      <c r="AB587" s="216">
        <v>7</v>
      </c>
      <c r="AC587" s="216">
        <v>7</v>
      </c>
      <c r="AZ587" s="216">
        <v>2</v>
      </c>
      <c r="BA587" s="216">
        <f t="shared" si="83"/>
        <v>0</v>
      </c>
      <c r="BB587" s="216">
        <f t="shared" si="84"/>
        <v>0</v>
      </c>
      <c r="BC587" s="216">
        <f t="shared" si="85"/>
        <v>0</v>
      </c>
      <c r="BD587" s="216">
        <f t="shared" si="86"/>
        <v>0</v>
      </c>
      <c r="BE587" s="216">
        <f t="shared" si="87"/>
        <v>0</v>
      </c>
      <c r="CA587" s="243">
        <v>1</v>
      </c>
      <c r="CB587" s="243">
        <v>7</v>
      </c>
    </row>
    <row r="588" spans="1:80" x14ac:dyDescent="0.2">
      <c r="A588" s="244">
        <v>258</v>
      </c>
      <c r="B588" s="245" t="s">
        <v>787</v>
      </c>
      <c r="C588" s="246" t="s">
        <v>788</v>
      </c>
      <c r="D588" s="247" t="s">
        <v>250</v>
      </c>
      <c r="E588" s="248">
        <v>1</v>
      </c>
      <c r="F588" s="248"/>
      <c r="G588" s="249">
        <f t="shared" si="80"/>
        <v>0</v>
      </c>
      <c r="H588" s="250">
        <v>0</v>
      </c>
      <c r="I588" s="251">
        <f t="shared" si="81"/>
        <v>0</v>
      </c>
      <c r="J588" s="250">
        <v>0</v>
      </c>
      <c r="K588" s="251">
        <f t="shared" si="82"/>
        <v>0</v>
      </c>
      <c r="O588" s="243">
        <v>2</v>
      </c>
      <c r="AA588" s="216">
        <v>1</v>
      </c>
      <c r="AB588" s="216">
        <v>7</v>
      </c>
      <c r="AC588" s="216">
        <v>7</v>
      </c>
      <c r="AZ588" s="216">
        <v>2</v>
      </c>
      <c r="BA588" s="216">
        <f t="shared" si="83"/>
        <v>0</v>
      </c>
      <c r="BB588" s="216">
        <f t="shared" si="84"/>
        <v>0</v>
      </c>
      <c r="BC588" s="216">
        <f t="shared" si="85"/>
        <v>0</v>
      </c>
      <c r="BD588" s="216">
        <f t="shared" si="86"/>
        <v>0</v>
      </c>
      <c r="BE588" s="216">
        <f t="shared" si="87"/>
        <v>0</v>
      </c>
      <c r="CA588" s="243">
        <v>1</v>
      </c>
      <c r="CB588" s="243">
        <v>7</v>
      </c>
    </row>
    <row r="589" spans="1:80" x14ac:dyDescent="0.2">
      <c r="A589" s="244">
        <v>259</v>
      </c>
      <c r="B589" s="245" t="s">
        <v>789</v>
      </c>
      <c r="C589" s="246" t="s">
        <v>790</v>
      </c>
      <c r="D589" s="247" t="s">
        <v>250</v>
      </c>
      <c r="E589" s="248">
        <v>1</v>
      </c>
      <c r="F589" s="248"/>
      <c r="G589" s="249">
        <f t="shared" si="80"/>
        <v>0</v>
      </c>
      <c r="H589" s="250">
        <v>0</v>
      </c>
      <c r="I589" s="251">
        <f t="shared" si="81"/>
        <v>0</v>
      </c>
      <c r="J589" s="250">
        <v>0</v>
      </c>
      <c r="K589" s="251">
        <f t="shared" si="82"/>
        <v>0</v>
      </c>
      <c r="O589" s="243">
        <v>2</v>
      </c>
      <c r="AA589" s="216">
        <v>1</v>
      </c>
      <c r="AB589" s="216">
        <v>7</v>
      </c>
      <c r="AC589" s="216">
        <v>7</v>
      </c>
      <c r="AZ589" s="216">
        <v>2</v>
      </c>
      <c r="BA589" s="216">
        <f t="shared" si="83"/>
        <v>0</v>
      </c>
      <c r="BB589" s="216">
        <f t="shared" si="84"/>
        <v>0</v>
      </c>
      <c r="BC589" s="216">
        <f t="shared" si="85"/>
        <v>0</v>
      </c>
      <c r="BD589" s="216">
        <f t="shared" si="86"/>
        <v>0</v>
      </c>
      <c r="BE589" s="216">
        <f t="shared" si="87"/>
        <v>0</v>
      </c>
      <c r="CA589" s="243">
        <v>1</v>
      </c>
      <c r="CB589" s="243">
        <v>7</v>
      </c>
    </row>
    <row r="590" spans="1:80" x14ac:dyDescent="0.2">
      <c r="A590" s="244">
        <v>260</v>
      </c>
      <c r="B590" s="245" t="s">
        <v>791</v>
      </c>
      <c r="C590" s="246" t="s">
        <v>792</v>
      </c>
      <c r="D590" s="247" t="s">
        <v>250</v>
      </c>
      <c r="E590" s="248">
        <v>1</v>
      </c>
      <c r="F590" s="248"/>
      <c r="G590" s="249">
        <f t="shared" si="80"/>
        <v>0</v>
      </c>
      <c r="H590" s="250">
        <v>0</v>
      </c>
      <c r="I590" s="251">
        <f t="shared" si="81"/>
        <v>0</v>
      </c>
      <c r="J590" s="250">
        <v>0</v>
      </c>
      <c r="K590" s="251">
        <f t="shared" si="82"/>
        <v>0</v>
      </c>
      <c r="O590" s="243">
        <v>2</v>
      </c>
      <c r="AA590" s="216">
        <v>1</v>
      </c>
      <c r="AB590" s="216">
        <v>7</v>
      </c>
      <c r="AC590" s="216">
        <v>7</v>
      </c>
      <c r="AZ590" s="216">
        <v>2</v>
      </c>
      <c r="BA590" s="216">
        <f t="shared" si="83"/>
        <v>0</v>
      </c>
      <c r="BB590" s="216">
        <f t="shared" si="84"/>
        <v>0</v>
      </c>
      <c r="BC590" s="216">
        <f t="shared" si="85"/>
        <v>0</v>
      </c>
      <c r="BD590" s="216">
        <f t="shared" si="86"/>
        <v>0</v>
      </c>
      <c r="BE590" s="216">
        <f t="shared" si="87"/>
        <v>0</v>
      </c>
      <c r="CA590" s="243">
        <v>1</v>
      </c>
      <c r="CB590" s="243">
        <v>7</v>
      </c>
    </row>
    <row r="591" spans="1:80" x14ac:dyDescent="0.2">
      <c r="A591" s="244">
        <v>261</v>
      </c>
      <c r="B591" s="245" t="s">
        <v>793</v>
      </c>
      <c r="C591" s="246" t="s">
        <v>794</v>
      </c>
      <c r="D591" s="247" t="s">
        <v>250</v>
      </c>
      <c r="E591" s="248">
        <v>1</v>
      </c>
      <c r="F591" s="248"/>
      <c r="G591" s="249">
        <f t="shared" si="80"/>
        <v>0</v>
      </c>
      <c r="H591" s="250">
        <v>0</v>
      </c>
      <c r="I591" s="251">
        <f t="shared" si="81"/>
        <v>0</v>
      </c>
      <c r="J591" s="250">
        <v>0</v>
      </c>
      <c r="K591" s="251">
        <f t="shared" si="82"/>
        <v>0</v>
      </c>
      <c r="O591" s="243">
        <v>2</v>
      </c>
      <c r="AA591" s="216">
        <v>1</v>
      </c>
      <c r="AB591" s="216">
        <v>7</v>
      </c>
      <c r="AC591" s="216">
        <v>7</v>
      </c>
      <c r="AZ591" s="216">
        <v>2</v>
      </c>
      <c r="BA591" s="216">
        <f t="shared" si="83"/>
        <v>0</v>
      </c>
      <c r="BB591" s="216">
        <f t="shared" si="84"/>
        <v>0</v>
      </c>
      <c r="BC591" s="216">
        <f t="shared" si="85"/>
        <v>0</v>
      </c>
      <c r="BD591" s="216">
        <f t="shared" si="86"/>
        <v>0</v>
      </c>
      <c r="BE591" s="216">
        <f t="shared" si="87"/>
        <v>0</v>
      </c>
      <c r="CA591" s="243">
        <v>1</v>
      </c>
      <c r="CB591" s="243">
        <v>7</v>
      </c>
    </row>
    <row r="592" spans="1:80" x14ac:dyDescent="0.2">
      <c r="A592" s="244">
        <v>262</v>
      </c>
      <c r="B592" s="245" t="s">
        <v>795</v>
      </c>
      <c r="C592" s="246" t="s">
        <v>796</v>
      </c>
      <c r="D592" s="247" t="s">
        <v>250</v>
      </c>
      <c r="E592" s="248">
        <v>7</v>
      </c>
      <c r="F592" s="248"/>
      <c r="G592" s="249">
        <f t="shared" si="80"/>
        <v>0</v>
      </c>
      <c r="H592" s="250">
        <v>0</v>
      </c>
      <c r="I592" s="251">
        <f t="shared" si="81"/>
        <v>0</v>
      </c>
      <c r="J592" s="250">
        <v>0</v>
      </c>
      <c r="K592" s="251">
        <f t="shared" si="82"/>
        <v>0</v>
      </c>
      <c r="O592" s="243">
        <v>2</v>
      </c>
      <c r="AA592" s="216">
        <v>1</v>
      </c>
      <c r="AB592" s="216">
        <v>7</v>
      </c>
      <c r="AC592" s="216">
        <v>7</v>
      </c>
      <c r="AZ592" s="216">
        <v>2</v>
      </c>
      <c r="BA592" s="216">
        <f t="shared" si="83"/>
        <v>0</v>
      </c>
      <c r="BB592" s="216">
        <f t="shared" si="84"/>
        <v>0</v>
      </c>
      <c r="BC592" s="216">
        <f t="shared" si="85"/>
        <v>0</v>
      </c>
      <c r="BD592" s="216">
        <f t="shared" si="86"/>
        <v>0</v>
      </c>
      <c r="BE592" s="216">
        <f t="shared" si="87"/>
        <v>0</v>
      </c>
      <c r="CA592" s="243">
        <v>1</v>
      </c>
      <c r="CB592" s="243">
        <v>7</v>
      </c>
    </row>
    <row r="593" spans="1:80" x14ac:dyDescent="0.2">
      <c r="A593" s="244">
        <v>263</v>
      </c>
      <c r="B593" s="245" t="s">
        <v>797</v>
      </c>
      <c r="C593" s="246" t="s">
        <v>798</v>
      </c>
      <c r="D593" s="247" t="s">
        <v>250</v>
      </c>
      <c r="E593" s="248">
        <v>2</v>
      </c>
      <c r="F593" s="248"/>
      <c r="G593" s="249">
        <f t="shared" si="80"/>
        <v>0</v>
      </c>
      <c r="H593" s="250">
        <v>0</v>
      </c>
      <c r="I593" s="251">
        <f t="shared" si="81"/>
        <v>0</v>
      </c>
      <c r="J593" s="250">
        <v>0</v>
      </c>
      <c r="K593" s="251">
        <f t="shared" si="82"/>
        <v>0</v>
      </c>
      <c r="O593" s="243">
        <v>2</v>
      </c>
      <c r="AA593" s="216">
        <v>1</v>
      </c>
      <c r="AB593" s="216">
        <v>7</v>
      </c>
      <c r="AC593" s="216">
        <v>7</v>
      </c>
      <c r="AZ593" s="216">
        <v>2</v>
      </c>
      <c r="BA593" s="216">
        <f t="shared" si="83"/>
        <v>0</v>
      </c>
      <c r="BB593" s="216">
        <f t="shared" si="84"/>
        <v>0</v>
      </c>
      <c r="BC593" s="216">
        <f t="shared" si="85"/>
        <v>0</v>
      </c>
      <c r="BD593" s="216">
        <f t="shared" si="86"/>
        <v>0</v>
      </c>
      <c r="BE593" s="216">
        <f t="shared" si="87"/>
        <v>0</v>
      </c>
      <c r="CA593" s="243">
        <v>1</v>
      </c>
      <c r="CB593" s="243">
        <v>7</v>
      </c>
    </row>
    <row r="594" spans="1:80" x14ac:dyDescent="0.2">
      <c r="A594" s="244">
        <v>264</v>
      </c>
      <c r="B594" s="245" t="s">
        <v>799</v>
      </c>
      <c r="C594" s="246" t="s">
        <v>800</v>
      </c>
      <c r="D594" s="247" t="s">
        <v>250</v>
      </c>
      <c r="E594" s="248">
        <v>1</v>
      </c>
      <c r="F594" s="248"/>
      <c r="G594" s="249">
        <f t="shared" si="80"/>
        <v>0</v>
      </c>
      <c r="H594" s="250">
        <v>0</v>
      </c>
      <c r="I594" s="251">
        <f t="shared" si="81"/>
        <v>0</v>
      </c>
      <c r="J594" s="250">
        <v>0</v>
      </c>
      <c r="K594" s="251">
        <f t="shared" si="82"/>
        <v>0</v>
      </c>
      <c r="O594" s="243">
        <v>2</v>
      </c>
      <c r="AA594" s="216">
        <v>1</v>
      </c>
      <c r="AB594" s="216">
        <v>7</v>
      </c>
      <c r="AC594" s="216">
        <v>7</v>
      </c>
      <c r="AZ594" s="216">
        <v>2</v>
      </c>
      <c r="BA594" s="216">
        <f t="shared" si="83"/>
        <v>0</v>
      </c>
      <c r="BB594" s="216">
        <f t="shared" si="84"/>
        <v>0</v>
      </c>
      <c r="BC594" s="216">
        <f t="shared" si="85"/>
        <v>0</v>
      </c>
      <c r="BD594" s="216">
        <f t="shared" si="86"/>
        <v>0</v>
      </c>
      <c r="BE594" s="216">
        <f t="shared" si="87"/>
        <v>0</v>
      </c>
      <c r="CA594" s="243">
        <v>1</v>
      </c>
      <c r="CB594" s="243">
        <v>7</v>
      </c>
    </row>
    <row r="595" spans="1:80" ht="22.5" x14ac:dyDescent="0.2">
      <c r="A595" s="244">
        <v>265</v>
      </c>
      <c r="B595" s="245" t="s">
        <v>2710</v>
      </c>
      <c r="C595" s="246" t="s">
        <v>2711</v>
      </c>
      <c r="D595" s="247" t="s">
        <v>154</v>
      </c>
      <c r="E595" s="248">
        <v>1</v>
      </c>
      <c r="F595" s="248"/>
      <c r="G595" s="249">
        <f t="shared" si="80"/>
        <v>0</v>
      </c>
      <c r="H595" s="250"/>
      <c r="I595" s="251"/>
      <c r="J595" s="250"/>
      <c r="K595" s="251"/>
      <c r="O595" s="243"/>
      <c r="CA595" s="243"/>
      <c r="CB595" s="243"/>
    </row>
    <row r="596" spans="1:80" x14ac:dyDescent="0.2">
      <c r="A596" s="244">
        <v>266</v>
      </c>
      <c r="B596" s="245" t="s">
        <v>801</v>
      </c>
      <c r="C596" s="246" t="s">
        <v>802</v>
      </c>
      <c r="D596" s="247" t="s">
        <v>154</v>
      </c>
      <c r="E596" s="248">
        <v>24</v>
      </c>
      <c r="F596" s="248"/>
      <c r="G596" s="249">
        <f t="shared" si="80"/>
        <v>0</v>
      </c>
      <c r="H596" s="250">
        <v>0</v>
      </c>
      <c r="I596" s="251">
        <f t="shared" si="81"/>
        <v>0</v>
      </c>
      <c r="J596" s="250">
        <v>0</v>
      </c>
      <c r="K596" s="251">
        <f t="shared" si="82"/>
        <v>0</v>
      </c>
      <c r="O596" s="243">
        <v>2</v>
      </c>
      <c r="AA596" s="216">
        <v>1</v>
      </c>
      <c r="AB596" s="216">
        <v>7</v>
      </c>
      <c r="AC596" s="216">
        <v>7</v>
      </c>
      <c r="AZ596" s="216">
        <v>2</v>
      </c>
      <c r="BA596" s="216">
        <f t="shared" si="83"/>
        <v>0</v>
      </c>
      <c r="BB596" s="216">
        <f t="shared" si="84"/>
        <v>0</v>
      </c>
      <c r="BC596" s="216">
        <f t="shared" si="85"/>
        <v>0</v>
      </c>
      <c r="BD596" s="216">
        <f t="shared" si="86"/>
        <v>0</v>
      </c>
      <c r="BE596" s="216">
        <f t="shared" si="87"/>
        <v>0</v>
      </c>
      <c r="CA596" s="243">
        <v>1</v>
      </c>
      <c r="CB596" s="243">
        <v>7</v>
      </c>
    </row>
    <row r="597" spans="1:80" x14ac:dyDescent="0.2">
      <c r="A597" s="244">
        <v>267</v>
      </c>
      <c r="B597" s="245" t="s">
        <v>803</v>
      </c>
      <c r="C597" s="246" t="s">
        <v>804</v>
      </c>
      <c r="D597" s="247" t="s">
        <v>154</v>
      </c>
      <c r="E597" s="248">
        <v>10</v>
      </c>
      <c r="F597" s="248"/>
      <c r="G597" s="249">
        <f t="shared" si="80"/>
        <v>0</v>
      </c>
      <c r="H597" s="250">
        <v>0</v>
      </c>
      <c r="I597" s="251">
        <f t="shared" si="81"/>
        <v>0</v>
      </c>
      <c r="J597" s="250">
        <v>0</v>
      </c>
      <c r="K597" s="251">
        <f t="shared" si="82"/>
        <v>0</v>
      </c>
      <c r="O597" s="243">
        <v>2</v>
      </c>
      <c r="AA597" s="216">
        <v>1</v>
      </c>
      <c r="AB597" s="216">
        <v>7</v>
      </c>
      <c r="AC597" s="216">
        <v>7</v>
      </c>
      <c r="AZ597" s="216">
        <v>2</v>
      </c>
      <c r="BA597" s="216">
        <f t="shared" si="83"/>
        <v>0</v>
      </c>
      <c r="BB597" s="216">
        <f t="shared" si="84"/>
        <v>0</v>
      </c>
      <c r="BC597" s="216">
        <f t="shared" si="85"/>
        <v>0</v>
      </c>
      <c r="BD597" s="216">
        <f t="shared" si="86"/>
        <v>0</v>
      </c>
      <c r="BE597" s="216">
        <f t="shared" si="87"/>
        <v>0</v>
      </c>
      <c r="CA597" s="243">
        <v>1</v>
      </c>
      <c r="CB597" s="243">
        <v>7</v>
      </c>
    </row>
    <row r="598" spans="1:80" x14ac:dyDescent="0.2">
      <c r="A598" s="244">
        <v>268</v>
      </c>
      <c r="B598" s="245" t="s">
        <v>805</v>
      </c>
      <c r="C598" s="246" t="s">
        <v>806</v>
      </c>
      <c r="D598" s="247" t="s">
        <v>154</v>
      </c>
      <c r="E598" s="248">
        <v>4</v>
      </c>
      <c r="F598" s="248"/>
      <c r="G598" s="249">
        <f t="shared" si="80"/>
        <v>0</v>
      </c>
      <c r="H598" s="250">
        <v>0</v>
      </c>
      <c r="I598" s="251">
        <f t="shared" si="81"/>
        <v>0</v>
      </c>
      <c r="J598" s="250">
        <v>0</v>
      </c>
      <c r="K598" s="251">
        <f t="shared" si="82"/>
        <v>0</v>
      </c>
      <c r="O598" s="243">
        <v>2</v>
      </c>
      <c r="AA598" s="216">
        <v>1</v>
      </c>
      <c r="AB598" s="216">
        <v>7</v>
      </c>
      <c r="AC598" s="216">
        <v>7</v>
      </c>
      <c r="AZ598" s="216">
        <v>2</v>
      </c>
      <c r="BA598" s="216">
        <f t="shared" si="83"/>
        <v>0</v>
      </c>
      <c r="BB598" s="216">
        <f t="shared" si="84"/>
        <v>0</v>
      </c>
      <c r="BC598" s="216">
        <f t="shared" si="85"/>
        <v>0</v>
      </c>
      <c r="BD598" s="216">
        <f t="shared" si="86"/>
        <v>0</v>
      </c>
      <c r="BE598" s="216">
        <f t="shared" si="87"/>
        <v>0</v>
      </c>
      <c r="CA598" s="243">
        <v>1</v>
      </c>
      <c r="CB598" s="243">
        <v>7</v>
      </c>
    </row>
    <row r="599" spans="1:80" x14ac:dyDescent="0.2">
      <c r="A599" s="244">
        <v>269</v>
      </c>
      <c r="B599" s="253"/>
      <c r="C599" s="420"/>
      <c r="D599" s="421"/>
      <c r="E599" s="421"/>
      <c r="F599" s="421"/>
      <c r="G599" s="422"/>
      <c r="I599" s="254"/>
      <c r="K599" s="254"/>
      <c r="L599" s="310"/>
      <c r="O599" s="243">
        <v>3</v>
      </c>
    </row>
    <row r="600" spans="1:80" x14ac:dyDescent="0.2">
      <c r="A600" s="244">
        <v>270</v>
      </c>
      <c r="B600" s="253"/>
      <c r="C600" s="420"/>
      <c r="D600" s="421"/>
      <c r="E600" s="421"/>
      <c r="F600" s="421"/>
      <c r="G600" s="422"/>
      <c r="I600" s="254"/>
      <c r="K600" s="254"/>
      <c r="L600" s="310"/>
      <c r="O600" s="243">
        <v>3</v>
      </c>
    </row>
    <row r="601" spans="1:80" x14ac:dyDescent="0.2">
      <c r="A601" s="244">
        <v>271</v>
      </c>
      <c r="B601" s="245" t="s">
        <v>807</v>
      </c>
      <c r="C601" s="246" t="s">
        <v>808</v>
      </c>
      <c r="D601" s="247" t="s">
        <v>154</v>
      </c>
      <c r="E601" s="248">
        <v>13</v>
      </c>
      <c r="F601" s="248"/>
      <c r="G601" s="249">
        <f t="shared" ref="G601:G624" si="88">E601*F601</f>
        <v>0</v>
      </c>
      <c r="H601" s="250">
        <v>0</v>
      </c>
      <c r="I601" s="251">
        <f t="shared" ref="I601:I625" si="89">E601*H601</f>
        <v>0</v>
      </c>
      <c r="J601" s="250">
        <v>0</v>
      </c>
      <c r="K601" s="251">
        <f t="shared" ref="K601:K625" si="90">E601*J601</f>
        <v>0</v>
      </c>
      <c r="O601" s="243">
        <v>2</v>
      </c>
      <c r="AA601" s="216">
        <v>1</v>
      </c>
      <c r="AB601" s="216">
        <v>7</v>
      </c>
      <c r="AC601" s="216">
        <v>7</v>
      </c>
      <c r="AZ601" s="216">
        <v>2</v>
      </c>
      <c r="BA601" s="216">
        <f t="shared" ref="BA601:BA625" si="91">IF(AZ601=1,G601,0)</f>
        <v>0</v>
      </c>
      <c r="BB601" s="216">
        <f t="shared" ref="BB601:BB625" si="92">IF(AZ601=2,G601,0)</f>
        <v>0</v>
      </c>
      <c r="BC601" s="216">
        <f t="shared" ref="BC601:BC625" si="93">IF(AZ601=3,G601,0)</f>
        <v>0</v>
      </c>
      <c r="BD601" s="216">
        <f t="shared" ref="BD601:BD625" si="94">IF(AZ601=4,G601,0)</f>
        <v>0</v>
      </c>
      <c r="BE601" s="216">
        <f t="shared" ref="BE601:BE625" si="95">IF(AZ601=5,G601,0)</f>
        <v>0</v>
      </c>
      <c r="CA601" s="243">
        <v>1</v>
      </c>
      <c r="CB601" s="243">
        <v>7</v>
      </c>
    </row>
    <row r="602" spans="1:80" x14ac:dyDescent="0.2">
      <c r="A602" s="244">
        <v>272</v>
      </c>
      <c r="B602" s="245" t="s">
        <v>809</v>
      </c>
      <c r="C602" s="246" t="s">
        <v>810</v>
      </c>
      <c r="D602" s="247" t="s">
        <v>154</v>
      </c>
      <c r="E602" s="248">
        <v>3</v>
      </c>
      <c r="F602" s="248"/>
      <c r="G602" s="249">
        <f t="shared" si="88"/>
        <v>0</v>
      </c>
      <c r="H602" s="250">
        <v>0</v>
      </c>
      <c r="I602" s="251">
        <f t="shared" si="89"/>
        <v>0</v>
      </c>
      <c r="J602" s="250">
        <v>0</v>
      </c>
      <c r="K602" s="251">
        <f t="shared" si="90"/>
        <v>0</v>
      </c>
      <c r="O602" s="243">
        <v>2</v>
      </c>
      <c r="AA602" s="216">
        <v>1</v>
      </c>
      <c r="AB602" s="216">
        <v>7</v>
      </c>
      <c r="AC602" s="216">
        <v>7</v>
      </c>
      <c r="AZ602" s="216">
        <v>2</v>
      </c>
      <c r="BA602" s="216">
        <f t="shared" si="91"/>
        <v>0</v>
      </c>
      <c r="BB602" s="216">
        <f t="shared" si="92"/>
        <v>0</v>
      </c>
      <c r="BC602" s="216">
        <f t="shared" si="93"/>
        <v>0</v>
      </c>
      <c r="BD602" s="216">
        <f t="shared" si="94"/>
        <v>0</v>
      </c>
      <c r="BE602" s="216">
        <f t="shared" si="95"/>
        <v>0</v>
      </c>
      <c r="CA602" s="243">
        <v>1</v>
      </c>
      <c r="CB602" s="243">
        <v>7</v>
      </c>
    </row>
    <row r="603" spans="1:80" ht="22.5" x14ac:dyDescent="0.2">
      <c r="A603" s="244">
        <v>273</v>
      </c>
      <c r="B603" s="245" t="s">
        <v>811</v>
      </c>
      <c r="C603" s="246" t="s">
        <v>812</v>
      </c>
      <c r="D603" s="247" t="s">
        <v>154</v>
      </c>
      <c r="E603" s="248">
        <v>15</v>
      </c>
      <c r="F603" s="248"/>
      <c r="G603" s="249">
        <f t="shared" si="88"/>
        <v>0</v>
      </c>
      <c r="H603" s="250">
        <v>0</v>
      </c>
      <c r="I603" s="251">
        <f t="shared" si="89"/>
        <v>0</v>
      </c>
      <c r="J603" s="250">
        <v>0</v>
      </c>
      <c r="K603" s="251">
        <f t="shared" si="90"/>
        <v>0</v>
      </c>
      <c r="O603" s="243">
        <v>2</v>
      </c>
      <c r="AA603" s="216">
        <v>1</v>
      </c>
      <c r="AB603" s="216">
        <v>7</v>
      </c>
      <c r="AC603" s="216">
        <v>7</v>
      </c>
      <c r="AZ603" s="216">
        <v>2</v>
      </c>
      <c r="BA603" s="216">
        <f t="shared" si="91"/>
        <v>0</v>
      </c>
      <c r="BB603" s="216">
        <f t="shared" si="92"/>
        <v>0</v>
      </c>
      <c r="BC603" s="216">
        <f t="shared" si="93"/>
        <v>0</v>
      </c>
      <c r="BD603" s="216">
        <f t="shared" si="94"/>
        <v>0</v>
      </c>
      <c r="BE603" s="216">
        <f t="shared" si="95"/>
        <v>0</v>
      </c>
      <c r="CA603" s="243">
        <v>1</v>
      </c>
      <c r="CB603" s="243">
        <v>7</v>
      </c>
    </row>
    <row r="604" spans="1:80" ht="33.75" x14ac:dyDescent="0.2">
      <c r="A604" s="244">
        <v>274</v>
      </c>
      <c r="B604" s="245" t="s">
        <v>813</v>
      </c>
      <c r="C604" s="246" t="s">
        <v>2580</v>
      </c>
      <c r="D604" s="247" t="s">
        <v>154</v>
      </c>
      <c r="E604" s="248">
        <v>2</v>
      </c>
      <c r="F604" s="248"/>
      <c r="G604" s="249">
        <f t="shared" si="88"/>
        <v>0</v>
      </c>
      <c r="H604" s="250">
        <v>0</v>
      </c>
      <c r="I604" s="251">
        <f t="shared" si="89"/>
        <v>0</v>
      </c>
      <c r="J604" s="250">
        <v>0</v>
      </c>
      <c r="K604" s="251">
        <f t="shared" si="90"/>
        <v>0</v>
      </c>
      <c r="O604" s="243">
        <v>2</v>
      </c>
      <c r="AA604" s="216">
        <v>1</v>
      </c>
      <c r="AB604" s="216">
        <v>7</v>
      </c>
      <c r="AC604" s="216">
        <v>7</v>
      </c>
      <c r="AZ604" s="216">
        <v>2</v>
      </c>
      <c r="BA604" s="216">
        <f t="shared" si="91"/>
        <v>0</v>
      </c>
      <c r="BB604" s="216">
        <f t="shared" si="92"/>
        <v>0</v>
      </c>
      <c r="BC604" s="216">
        <f t="shared" si="93"/>
        <v>0</v>
      </c>
      <c r="BD604" s="216">
        <f t="shared" si="94"/>
        <v>0</v>
      </c>
      <c r="BE604" s="216">
        <f t="shared" si="95"/>
        <v>0</v>
      </c>
      <c r="CA604" s="243">
        <v>1</v>
      </c>
      <c r="CB604" s="243">
        <v>7</v>
      </c>
    </row>
    <row r="605" spans="1:80" x14ac:dyDescent="0.2">
      <c r="A605" s="244">
        <v>275</v>
      </c>
      <c r="B605" s="245" t="s">
        <v>814</v>
      </c>
      <c r="C605" s="246" t="s">
        <v>815</v>
      </c>
      <c r="D605" s="247" t="s">
        <v>154</v>
      </c>
      <c r="E605" s="248">
        <v>1</v>
      </c>
      <c r="F605" s="248"/>
      <c r="G605" s="249">
        <f t="shared" si="88"/>
        <v>0</v>
      </c>
      <c r="H605" s="250">
        <v>0</v>
      </c>
      <c r="I605" s="251">
        <f t="shared" si="89"/>
        <v>0</v>
      </c>
      <c r="J605" s="250">
        <v>0</v>
      </c>
      <c r="K605" s="251">
        <f t="shared" si="90"/>
        <v>0</v>
      </c>
      <c r="O605" s="243">
        <v>2</v>
      </c>
      <c r="AA605" s="216">
        <v>1</v>
      </c>
      <c r="AB605" s="216">
        <v>7</v>
      </c>
      <c r="AC605" s="216">
        <v>7</v>
      </c>
      <c r="AZ605" s="216">
        <v>2</v>
      </c>
      <c r="BA605" s="216">
        <f t="shared" si="91"/>
        <v>0</v>
      </c>
      <c r="BB605" s="216">
        <f t="shared" si="92"/>
        <v>0</v>
      </c>
      <c r="BC605" s="216">
        <f t="shared" si="93"/>
        <v>0</v>
      </c>
      <c r="BD605" s="216">
        <f t="shared" si="94"/>
        <v>0</v>
      </c>
      <c r="BE605" s="216">
        <f t="shared" si="95"/>
        <v>0</v>
      </c>
      <c r="CA605" s="243">
        <v>1</v>
      </c>
      <c r="CB605" s="243">
        <v>7</v>
      </c>
    </row>
    <row r="606" spans="1:80" x14ac:dyDescent="0.2">
      <c r="A606" s="244">
        <v>276</v>
      </c>
      <c r="B606" s="245" t="s">
        <v>816</v>
      </c>
      <c r="C606" s="246" t="s">
        <v>817</v>
      </c>
      <c r="D606" s="247" t="s">
        <v>154</v>
      </c>
      <c r="E606" s="248">
        <v>1</v>
      </c>
      <c r="F606" s="248"/>
      <c r="G606" s="249">
        <f t="shared" si="88"/>
        <v>0</v>
      </c>
      <c r="H606" s="250">
        <v>0</v>
      </c>
      <c r="I606" s="251">
        <f t="shared" si="89"/>
        <v>0</v>
      </c>
      <c r="J606" s="250">
        <v>0</v>
      </c>
      <c r="K606" s="251">
        <f t="shared" si="90"/>
        <v>0</v>
      </c>
      <c r="O606" s="243">
        <v>2</v>
      </c>
      <c r="AA606" s="216">
        <v>1</v>
      </c>
      <c r="AB606" s="216">
        <v>7</v>
      </c>
      <c r="AC606" s="216">
        <v>7</v>
      </c>
      <c r="AZ606" s="216">
        <v>2</v>
      </c>
      <c r="BA606" s="216">
        <f t="shared" si="91"/>
        <v>0</v>
      </c>
      <c r="BB606" s="216">
        <f t="shared" si="92"/>
        <v>0</v>
      </c>
      <c r="BC606" s="216">
        <f t="shared" si="93"/>
        <v>0</v>
      </c>
      <c r="BD606" s="216">
        <f t="shared" si="94"/>
        <v>0</v>
      </c>
      <c r="BE606" s="216">
        <f t="shared" si="95"/>
        <v>0</v>
      </c>
      <c r="CA606" s="243">
        <v>1</v>
      </c>
      <c r="CB606" s="243">
        <v>7</v>
      </c>
    </row>
    <row r="607" spans="1:80" x14ac:dyDescent="0.2">
      <c r="A607" s="244">
        <v>277</v>
      </c>
      <c r="B607" s="245" t="s">
        <v>818</v>
      </c>
      <c r="C607" s="246" t="s">
        <v>819</v>
      </c>
      <c r="D607" s="247" t="s">
        <v>154</v>
      </c>
      <c r="E607" s="248">
        <v>1</v>
      </c>
      <c r="F607" s="248"/>
      <c r="G607" s="249">
        <f t="shared" si="88"/>
        <v>0</v>
      </c>
      <c r="H607" s="250">
        <v>0</v>
      </c>
      <c r="I607" s="251">
        <f t="shared" si="89"/>
        <v>0</v>
      </c>
      <c r="J607" s="250">
        <v>0</v>
      </c>
      <c r="K607" s="251">
        <f t="shared" si="90"/>
        <v>0</v>
      </c>
      <c r="O607" s="243">
        <v>2</v>
      </c>
      <c r="AA607" s="216">
        <v>1</v>
      </c>
      <c r="AB607" s="216">
        <v>7</v>
      </c>
      <c r="AC607" s="216">
        <v>7</v>
      </c>
      <c r="AZ607" s="216">
        <v>2</v>
      </c>
      <c r="BA607" s="216">
        <f t="shared" si="91"/>
        <v>0</v>
      </c>
      <c r="BB607" s="216">
        <f t="shared" si="92"/>
        <v>0</v>
      </c>
      <c r="BC607" s="216">
        <f t="shared" si="93"/>
        <v>0</v>
      </c>
      <c r="BD607" s="216">
        <f t="shared" si="94"/>
        <v>0</v>
      </c>
      <c r="BE607" s="216">
        <f t="shared" si="95"/>
        <v>0</v>
      </c>
      <c r="CA607" s="243">
        <v>1</v>
      </c>
      <c r="CB607" s="243">
        <v>7</v>
      </c>
    </row>
    <row r="608" spans="1:80" ht="22.5" x14ac:dyDescent="0.2">
      <c r="A608" s="244">
        <v>278</v>
      </c>
      <c r="B608" s="245" t="s">
        <v>820</v>
      </c>
      <c r="C608" s="246" t="s">
        <v>2533</v>
      </c>
      <c r="D608" s="247" t="s">
        <v>154</v>
      </c>
      <c r="E608" s="248">
        <v>1</v>
      </c>
      <c r="F608" s="248"/>
      <c r="G608" s="249">
        <f t="shared" si="88"/>
        <v>0</v>
      </c>
      <c r="H608" s="250">
        <v>0</v>
      </c>
      <c r="I608" s="251">
        <f t="shared" si="89"/>
        <v>0</v>
      </c>
      <c r="J608" s="250">
        <v>0</v>
      </c>
      <c r="K608" s="251">
        <f t="shared" si="90"/>
        <v>0</v>
      </c>
      <c r="O608" s="243">
        <v>2</v>
      </c>
      <c r="AA608" s="216">
        <v>1</v>
      </c>
      <c r="AB608" s="216">
        <v>7</v>
      </c>
      <c r="AC608" s="216">
        <v>7</v>
      </c>
      <c r="AZ608" s="216">
        <v>2</v>
      </c>
      <c r="BA608" s="216">
        <f t="shared" si="91"/>
        <v>0</v>
      </c>
      <c r="BB608" s="216">
        <f t="shared" si="92"/>
        <v>0</v>
      </c>
      <c r="BC608" s="216">
        <f t="shared" si="93"/>
        <v>0</v>
      </c>
      <c r="BD608" s="216">
        <f t="shared" si="94"/>
        <v>0</v>
      </c>
      <c r="BE608" s="216">
        <f t="shared" si="95"/>
        <v>0</v>
      </c>
      <c r="CA608" s="243">
        <v>1</v>
      </c>
      <c r="CB608" s="243">
        <v>7</v>
      </c>
    </row>
    <row r="609" spans="1:80" x14ac:dyDescent="0.2">
      <c r="A609" s="244">
        <v>279</v>
      </c>
      <c r="B609" s="245" t="s">
        <v>821</v>
      </c>
      <c r="C609" s="246" t="s">
        <v>822</v>
      </c>
      <c r="D609" s="247" t="s">
        <v>154</v>
      </c>
      <c r="E609" s="248">
        <v>1</v>
      </c>
      <c r="F609" s="248"/>
      <c r="G609" s="249">
        <f t="shared" si="88"/>
        <v>0</v>
      </c>
      <c r="H609" s="250">
        <v>0</v>
      </c>
      <c r="I609" s="251">
        <f t="shared" si="89"/>
        <v>0</v>
      </c>
      <c r="J609" s="250">
        <v>0</v>
      </c>
      <c r="K609" s="251">
        <f t="shared" si="90"/>
        <v>0</v>
      </c>
      <c r="O609" s="243">
        <v>2</v>
      </c>
      <c r="AA609" s="216">
        <v>1</v>
      </c>
      <c r="AB609" s="216">
        <v>7</v>
      </c>
      <c r="AC609" s="216">
        <v>7</v>
      </c>
      <c r="AZ609" s="216">
        <v>2</v>
      </c>
      <c r="BA609" s="216">
        <f t="shared" si="91"/>
        <v>0</v>
      </c>
      <c r="BB609" s="216">
        <f t="shared" si="92"/>
        <v>0</v>
      </c>
      <c r="BC609" s="216">
        <f t="shared" si="93"/>
        <v>0</v>
      </c>
      <c r="BD609" s="216">
        <f t="shared" si="94"/>
        <v>0</v>
      </c>
      <c r="BE609" s="216">
        <f t="shared" si="95"/>
        <v>0</v>
      </c>
      <c r="CA609" s="243">
        <v>1</v>
      </c>
      <c r="CB609" s="243">
        <v>7</v>
      </c>
    </row>
    <row r="610" spans="1:80" x14ac:dyDescent="0.2">
      <c r="A610" s="244">
        <v>280</v>
      </c>
      <c r="B610" s="245" t="s">
        <v>823</v>
      </c>
      <c r="C610" s="246" t="s">
        <v>824</v>
      </c>
      <c r="D610" s="247" t="s">
        <v>154</v>
      </c>
      <c r="E610" s="248">
        <v>10</v>
      </c>
      <c r="F610" s="248"/>
      <c r="G610" s="249">
        <f t="shared" si="88"/>
        <v>0</v>
      </c>
      <c r="H610" s="250">
        <v>0</v>
      </c>
      <c r="I610" s="251">
        <f t="shared" si="89"/>
        <v>0</v>
      </c>
      <c r="J610" s="250">
        <v>0</v>
      </c>
      <c r="K610" s="251">
        <f t="shared" si="90"/>
        <v>0</v>
      </c>
      <c r="O610" s="243">
        <v>2</v>
      </c>
      <c r="AA610" s="216">
        <v>1</v>
      </c>
      <c r="AB610" s="216">
        <v>7</v>
      </c>
      <c r="AC610" s="216">
        <v>7</v>
      </c>
      <c r="AZ610" s="216">
        <v>2</v>
      </c>
      <c r="BA610" s="216">
        <f t="shared" si="91"/>
        <v>0</v>
      </c>
      <c r="BB610" s="216">
        <f t="shared" si="92"/>
        <v>0</v>
      </c>
      <c r="BC610" s="216">
        <f t="shared" si="93"/>
        <v>0</v>
      </c>
      <c r="BD610" s="216">
        <f t="shared" si="94"/>
        <v>0</v>
      </c>
      <c r="BE610" s="216">
        <f t="shared" si="95"/>
        <v>0</v>
      </c>
      <c r="CA610" s="243">
        <v>1</v>
      </c>
      <c r="CB610" s="243">
        <v>7</v>
      </c>
    </row>
    <row r="611" spans="1:80" x14ac:dyDescent="0.2">
      <c r="A611" s="244">
        <v>281</v>
      </c>
      <c r="B611" s="245" t="s">
        <v>825</v>
      </c>
      <c r="C611" s="246" t="s">
        <v>826</v>
      </c>
      <c r="D611" s="247" t="s">
        <v>154</v>
      </c>
      <c r="E611" s="248">
        <v>2</v>
      </c>
      <c r="F611" s="248"/>
      <c r="G611" s="249">
        <f t="shared" si="88"/>
        <v>0</v>
      </c>
      <c r="H611" s="250">
        <v>0</v>
      </c>
      <c r="I611" s="251">
        <f t="shared" si="89"/>
        <v>0</v>
      </c>
      <c r="J611" s="250">
        <v>0</v>
      </c>
      <c r="K611" s="251">
        <f t="shared" si="90"/>
        <v>0</v>
      </c>
      <c r="O611" s="243">
        <v>2</v>
      </c>
      <c r="AA611" s="216">
        <v>1</v>
      </c>
      <c r="AB611" s="216">
        <v>7</v>
      </c>
      <c r="AC611" s="216">
        <v>7</v>
      </c>
      <c r="AZ611" s="216">
        <v>2</v>
      </c>
      <c r="BA611" s="216">
        <f t="shared" si="91"/>
        <v>0</v>
      </c>
      <c r="BB611" s="216">
        <f t="shared" si="92"/>
        <v>0</v>
      </c>
      <c r="BC611" s="216">
        <f t="shared" si="93"/>
        <v>0</v>
      </c>
      <c r="BD611" s="216">
        <f t="shared" si="94"/>
        <v>0</v>
      </c>
      <c r="BE611" s="216">
        <f t="shared" si="95"/>
        <v>0</v>
      </c>
      <c r="CA611" s="243">
        <v>1</v>
      </c>
      <c r="CB611" s="243">
        <v>7</v>
      </c>
    </row>
    <row r="612" spans="1:80" x14ac:dyDescent="0.2">
      <c r="A612" s="244">
        <v>282</v>
      </c>
      <c r="B612" s="245" t="s">
        <v>827</v>
      </c>
      <c r="C612" s="246" t="s">
        <v>828</v>
      </c>
      <c r="D612" s="247" t="s">
        <v>154</v>
      </c>
      <c r="E612" s="248">
        <v>4</v>
      </c>
      <c r="F612" s="248"/>
      <c r="G612" s="249">
        <f t="shared" si="88"/>
        <v>0</v>
      </c>
      <c r="H612" s="250">
        <v>0</v>
      </c>
      <c r="I612" s="251">
        <f t="shared" si="89"/>
        <v>0</v>
      </c>
      <c r="J612" s="250">
        <v>0</v>
      </c>
      <c r="K612" s="251">
        <f t="shared" si="90"/>
        <v>0</v>
      </c>
      <c r="O612" s="243">
        <v>2</v>
      </c>
      <c r="AA612" s="216">
        <v>1</v>
      </c>
      <c r="AB612" s="216">
        <v>7</v>
      </c>
      <c r="AC612" s="216">
        <v>7</v>
      </c>
      <c r="AZ612" s="216">
        <v>2</v>
      </c>
      <c r="BA612" s="216">
        <f t="shared" si="91"/>
        <v>0</v>
      </c>
      <c r="BB612" s="216">
        <f t="shared" si="92"/>
        <v>0</v>
      </c>
      <c r="BC612" s="216">
        <f t="shared" si="93"/>
        <v>0</v>
      </c>
      <c r="BD612" s="216">
        <f t="shared" si="94"/>
        <v>0</v>
      </c>
      <c r="BE612" s="216">
        <f t="shared" si="95"/>
        <v>0</v>
      </c>
      <c r="CA612" s="243">
        <v>1</v>
      </c>
      <c r="CB612" s="243">
        <v>7</v>
      </c>
    </row>
    <row r="613" spans="1:80" x14ac:dyDescent="0.2">
      <c r="A613" s="244">
        <v>283</v>
      </c>
      <c r="B613" s="245" t="s">
        <v>829</v>
      </c>
      <c r="C613" s="246" t="s">
        <v>830</v>
      </c>
      <c r="D613" s="247" t="s">
        <v>154</v>
      </c>
      <c r="E613" s="248">
        <v>14</v>
      </c>
      <c r="F613" s="248"/>
      <c r="G613" s="249">
        <f t="shared" si="88"/>
        <v>0</v>
      </c>
      <c r="H613" s="250">
        <v>0</v>
      </c>
      <c r="I613" s="251">
        <f t="shared" si="89"/>
        <v>0</v>
      </c>
      <c r="J613" s="250">
        <v>0</v>
      </c>
      <c r="K613" s="251">
        <f t="shared" si="90"/>
        <v>0</v>
      </c>
      <c r="O613" s="243">
        <v>2</v>
      </c>
      <c r="AA613" s="216">
        <v>1</v>
      </c>
      <c r="AB613" s="216">
        <v>7</v>
      </c>
      <c r="AC613" s="216">
        <v>7</v>
      </c>
      <c r="AZ613" s="216">
        <v>2</v>
      </c>
      <c r="BA613" s="216">
        <f t="shared" si="91"/>
        <v>0</v>
      </c>
      <c r="BB613" s="216">
        <f t="shared" si="92"/>
        <v>0</v>
      </c>
      <c r="BC613" s="216">
        <f t="shared" si="93"/>
        <v>0</v>
      </c>
      <c r="BD613" s="216">
        <f t="shared" si="94"/>
        <v>0</v>
      </c>
      <c r="BE613" s="216">
        <f t="shared" si="95"/>
        <v>0</v>
      </c>
      <c r="CA613" s="243">
        <v>1</v>
      </c>
      <c r="CB613" s="243">
        <v>7</v>
      </c>
    </row>
    <row r="614" spans="1:80" x14ac:dyDescent="0.2">
      <c r="A614" s="244">
        <v>284</v>
      </c>
      <c r="B614" s="245" t="s">
        <v>831</v>
      </c>
      <c r="C614" s="246" t="s">
        <v>832</v>
      </c>
      <c r="D614" s="247" t="s">
        <v>154</v>
      </c>
      <c r="E614" s="248">
        <v>21</v>
      </c>
      <c r="F614" s="248"/>
      <c r="G614" s="249">
        <f t="shared" si="88"/>
        <v>0</v>
      </c>
      <c r="H614" s="250">
        <v>0</v>
      </c>
      <c r="I614" s="251">
        <f t="shared" si="89"/>
        <v>0</v>
      </c>
      <c r="J614" s="250">
        <v>0</v>
      </c>
      <c r="K614" s="251">
        <f t="shared" si="90"/>
        <v>0</v>
      </c>
      <c r="O614" s="243">
        <v>2</v>
      </c>
      <c r="AA614" s="216">
        <v>1</v>
      </c>
      <c r="AB614" s="216">
        <v>7</v>
      </c>
      <c r="AC614" s="216">
        <v>7</v>
      </c>
      <c r="AZ614" s="216">
        <v>2</v>
      </c>
      <c r="BA614" s="216">
        <f t="shared" si="91"/>
        <v>0</v>
      </c>
      <c r="BB614" s="216">
        <f t="shared" si="92"/>
        <v>0</v>
      </c>
      <c r="BC614" s="216">
        <f t="shared" si="93"/>
        <v>0</v>
      </c>
      <c r="BD614" s="216">
        <f t="shared" si="94"/>
        <v>0</v>
      </c>
      <c r="BE614" s="216">
        <f t="shared" si="95"/>
        <v>0</v>
      </c>
      <c r="CA614" s="243">
        <v>1</v>
      </c>
      <c r="CB614" s="243">
        <v>7</v>
      </c>
    </row>
    <row r="615" spans="1:80" x14ac:dyDescent="0.2">
      <c r="A615" s="244">
        <v>285</v>
      </c>
      <c r="B615" s="245" t="s">
        <v>833</v>
      </c>
      <c r="C615" s="246" t="s">
        <v>834</v>
      </c>
      <c r="D615" s="247" t="s">
        <v>154</v>
      </c>
      <c r="E615" s="248">
        <v>21</v>
      </c>
      <c r="F615" s="248"/>
      <c r="G615" s="249">
        <f t="shared" si="88"/>
        <v>0</v>
      </c>
      <c r="H615" s="250">
        <v>0</v>
      </c>
      <c r="I615" s="251">
        <f t="shared" si="89"/>
        <v>0</v>
      </c>
      <c r="J615" s="250">
        <v>0</v>
      </c>
      <c r="K615" s="251">
        <f t="shared" si="90"/>
        <v>0</v>
      </c>
      <c r="O615" s="243">
        <v>2</v>
      </c>
      <c r="AA615" s="216">
        <v>1</v>
      </c>
      <c r="AB615" s="216">
        <v>7</v>
      </c>
      <c r="AC615" s="216">
        <v>7</v>
      </c>
      <c r="AZ615" s="216">
        <v>2</v>
      </c>
      <c r="BA615" s="216">
        <f t="shared" si="91"/>
        <v>0</v>
      </c>
      <c r="BB615" s="216">
        <f t="shared" si="92"/>
        <v>0</v>
      </c>
      <c r="BC615" s="216">
        <f t="shared" si="93"/>
        <v>0</v>
      </c>
      <c r="BD615" s="216">
        <f t="shared" si="94"/>
        <v>0</v>
      </c>
      <c r="BE615" s="216">
        <f t="shared" si="95"/>
        <v>0</v>
      </c>
      <c r="CA615" s="243">
        <v>1</v>
      </c>
      <c r="CB615" s="243">
        <v>7</v>
      </c>
    </row>
    <row r="616" spans="1:80" x14ac:dyDescent="0.2">
      <c r="A616" s="244">
        <v>286</v>
      </c>
      <c r="B616" s="245" t="s">
        <v>835</v>
      </c>
      <c r="C616" s="246" t="s">
        <v>836</v>
      </c>
      <c r="D616" s="247" t="s">
        <v>154</v>
      </c>
      <c r="E616" s="248">
        <v>14</v>
      </c>
      <c r="F616" s="248"/>
      <c r="G616" s="249">
        <f t="shared" si="88"/>
        <v>0</v>
      </c>
      <c r="H616" s="250">
        <v>0</v>
      </c>
      <c r="I616" s="251">
        <f t="shared" si="89"/>
        <v>0</v>
      </c>
      <c r="J616" s="250">
        <v>0</v>
      </c>
      <c r="K616" s="251">
        <f t="shared" si="90"/>
        <v>0</v>
      </c>
      <c r="O616" s="243">
        <v>2</v>
      </c>
      <c r="AA616" s="216">
        <v>1</v>
      </c>
      <c r="AB616" s="216">
        <v>7</v>
      </c>
      <c r="AC616" s="216">
        <v>7</v>
      </c>
      <c r="AZ616" s="216">
        <v>2</v>
      </c>
      <c r="BA616" s="216">
        <f t="shared" si="91"/>
        <v>0</v>
      </c>
      <c r="BB616" s="216">
        <f t="shared" si="92"/>
        <v>0</v>
      </c>
      <c r="BC616" s="216">
        <f t="shared" si="93"/>
        <v>0</v>
      </c>
      <c r="BD616" s="216">
        <f t="shared" si="94"/>
        <v>0</v>
      </c>
      <c r="BE616" s="216">
        <f t="shared" si="95"/>
        <v>0</v>
      </c>
      <c r="CA616" s="243">
        <v>1</v>
      </c>
      <c r="CB616" s="243">
        <v>7</v>
      </c>
    </row>
    <row r="617" spans="1:80" x14ac:dyDescent="0.2">
      <c r="A617" s="244">
        <v>287</v>
      </c>
      <c r="B617" s="245" t="s">
        <v>837</v>
      </c>
      <c r="C617" s="246" t="s">
        <v>838</v>
      </c>
      <c r="D617" s="247" t="s">
        <v>154</v>
      </c>
      <c r="E617" s="248">
        <v>14</v>
      </c>
      <c r="F617" s="248"/>
      <c r="G617" s="249">
        <f t="shared" si="88"/>
        <v>0</v>
      </c>
      <c r="H617" s="250">
        <v>0</v>
      </c>
      <c r="I617" s="251">
        <f t="shared" si="89"/>
        <v>0</v>
      </c>
      <c r="J617" s="250">
        <v>0</v>
      </c>
      <c r="K617" s="251">
        <f t="shared" si="90"/>
        <v>0</v>
      </c>
      <c r="O617" s="243">
        <v>2</v>
      </c>
      <c r="AA617" s="216">
        <v>1</v>
      </c>
      <c r="AB617" s="216">
        <v>7</v>
      </c>
      <c r="AC617" s="216">
        <v>7</v>
      </c>
      <c r="AZ617" s="216">
        <v>2</v>
      </c>
      <c r="BA617" s="216">
        <f t="shared" si="91"/>
        <v>0</v>
      </c>
      <c r="BB617" s="216">
        <f t="shared" si="92"/>
        <v>0</v>
      </c>
      <c r="BC617" s="216">
        <f t="shared" si="93"/>
        <v>0</v>
      </c>
      <c r="BD617" s="216">
        <f t="shared" si="94"/>
        <v>0</v>
      </c>
      <c r="BE617" s="216">
        <f t="shared" si="95"/>
        <v>0</v>
      </c>
      <c r="CA617" s="243">
        <v>1</v>
      </c>
      <c r="CB617" s="243">
        <v>7</v>
      </c>
    </row>
    <row r="618" spans="1:80" x14ac:dyDescent="0.2">
      <c r="A618" s="244">
        <v>288</v>
      </c>
      <c r="B618" s="245" t="s">
        <v>839</v>
      </c>
      <c r="C618" s="246" t="s">
        <v>840</v>
      </c>
      <c r="D618" s="247" t="s">
        <v>154</v>
      </c>
      <c r="E618" s="248">
        <v>5</v>
      </c>
      <c r="F618" s="248"/>
      <c r="G618" s="249">
        <f t="shared" si="88"/>
        <v>0</v>
      </c>
      <c r="H618" s="250">
        <v>0</v>
      </c>
      <c r="I618" s="251">
        <f t="shared" si="89"/>
        <v>0</v>
      </c>
      <c r="J618" s="250">
        <v>0</v>
      </c>
      <c r="K618" s="251">
        <f t="shared" si="90"/>
        <v>0</v>
      </c>
      <c r="O618" s="243">
        <v>2</v>
      </c>
      <c r="AA618" s="216">
        <v>1</v>
      </c>
      <c r="AB618" s="216">
        <v>7</v>
      </c>
      <c r="AC618" s="216">
        <v>7</v>
      </c>
      <c r="AZ618" s="216">
        <v>2</v>
      </c>
      <c r="BA618" s="216">
        <f t="shared" si="91"/>
        <v>0</v>
      </c>
      <c r="BB618" s="216">
        <f t="shared" si="92"/>
        <v>0</v>
      </c>
      <c r="BC618" s="216">
        <f t="shared" si="93"/>
        <v>0</v>
      </c>
      <c r="BD618" s="216">
        <f t="shared" si="94"/>
        <v>0</v>
      </c>
      <c r="BE618" s="216">
        <f t="shared" si="95"/>
        <v>0</v>
      </c>
      <c r="CA618" s="243">
        <v>1</v>
      </c>
      <c r="CB618" s="243">
        <v>7</v>
      </c>
    </row>
    <row r="619" spans="1:80" x14ac:dyDescent="0.2">
      <c r="A619" s="244">
        <v>289</v>
      </c>
      <c r="B619" s="245" t="s">
        <v>841</v>
      </c>
      <c r="C619" s="246" t="s">
        <v>842</v>
      </c>
      <c r="D619" s="247" t="s">
        <v>154</v>
      </c>
      <c r="E619" s="248">
        <v>1</v>
      </c>
      <c r="F619" s="248"/>
      <c r="G619" s="249">
        <f t="shared" si="88"/>
        <v>0</v>
      </c>
      <c r="H619" s="250">
        <v>0</v>
      </c>
      <c r="I619" s="251">
        <f t="shared" si="89"/>
        <v>0</v>
      </c>
      <c r="J619" s="250">
        <v>0</v>
      </c>
      <c r="K619" s="251">
        <f t="shared" si="90"/>
        <v>0</v>
      </c>
      <c r="O619" s="243">
        <v>2</v>
      </c>
      <c r="AA619" s="216">
        <v>1</v>
      </c>
      <c r="AB619" s="216">
        <v>7</v>
      </c>
      <c r="AC619" s="216">
        <v>7</v>
      </c>
      <c r="AZ619" s="216">
        <v>2</v>
      </c>
      <c r="BA619" s="216">
        <f t="shared" si="91"/>
        <v>0</v>
      </c>
      <c r="BB619" s="216">
        <f t="shared" si="92"/>
        <v>0</v>
      </c>
      <c r="BC619" s="216">
        <f t="shared" si="93"/>
        <v>0</v>
      </c>
      <c r="BD619" s="216">
        <f t="shared" si="94"/>
        <v>0</v>
      </c>
      <c r="BE619" s="216">
        <f t="shared" si="95"/>
        <v>0</v>
      </c>
      <c r="CA619" s="243">
        <v>1</v>
      </c>
      <c r="CB619" s="243">
        <v>7</v>
      </c>
    </row>
    <row r="620" spans="1:80" x14ac:dyDescent="0.2">
      <c r="A620" s="244">
        <v>290</v>
      </c>
      <c r="B620" s="245" t="s">
        <v>843</v>
      </c>
      <c r="C620" s="246" t="s">
        <v>844</v>
      </c>
      <c r="D620" s="247" t="s">
        <v>154</v>
      </c>
      <c r="E620" s="248">
        <v>12</v>
      </c>
      <c r="F620" s="248"/>
      <c r="G620" s="249">
        <f t="shared" si="88"/>
        <v>0</v>
      </c>
      <c r="H620" s="250">
        <v>0</v>
      </c>
      <c r="I620" s="251">
        <f t="shared" si="89"/>
        <v>0</v>
      </c>
      <c r="J620" s="250">
        <v>0</v>
      </c>
      <c r="K620" s="251">
        <f t="shared" si="90"/>
        <v>0</v>
      </c>
      <c r="O620" s="243">
        <v>2</v>
      </c>
      <c r="AA620" s="216">
        <v>1</v>
      </c>
      <c r="AB620" s="216">
        <v>7</v>
      </c>
      <c r="AC620" s="216">
        <v>7</v>
      </c>
      <c r="AZ620" s="216">
        <v>2</v>
      </c>
      <c r="BA620" s="216">
        <f t="shared" si="91"/>
        <v>0</v>
      </c>
      <c r="BB620" s="216">
        <f t="shared" si="92"/>
        <v>0</v>
      </c>
      <c r="BC620" s="216">
        <f t="shared" si="93"/>
        <v>0</v>
      </c>
      <c r="BD620" s="216">
        <f t="shared" si="94"/>
        <v>0</v>
      </c>
      <c r="BE620" s="216">
        <f t="shared" si="95"/>
        <v>0</v>
      </c>
      <c r="CA620" s="243">
        <v>1</v>
      </c>
      <c r="CB620" s="243">
        <v>7</v>
      </c>
    </row>
    <row r="621" spans="1:80" x14ac:dyDescent="0.2">
      <c r="A621" s="244">
        <v>291</v>
      </c>
      <c r="B621" s="245" t="s">
        <v>845</v>
      </c>
      <c r="C621" s="246" t="s">
        <v>846</v>
      </c>
      <c r="D621" s="247" t="s">
        <v>154</v>
      </c>
      <c r="E621" s="248">
        <v>24</v>
      </c>
      <c r="F621" s="248"/>
      <c r="G621" s="249">
        <f t="shared" si="88"/>
        <v>0</v>
      </c>
      <c r="H621" s="250">
        <v>0</v>
      </c>
      <c r="I621" s="251">
        <f t="shared" si="89"/>
        <v>0</v>
      </c>
      <c r="J621" s="250">
        <v>0</v>
      </c>
      <c r="K621" s="251">
        <f t="shared" si="90"/>
        <v>0</v>
      </c>
      <c r="O621" s="243">
        <v>2</v>
      </c>
      <c r="AA621" s="216">
        <v>1</v>
      </c>
      <c r="AB621" s="216">
        <v>7</v>
      </c>
      <c r="AC621" s="216">
        <v>7</v>
      </c>
      <c r="AZ621" s="216">
        <v>2</v>
      </c>
      <c r="BA621" s="216">
        <f t="shared" si="91"/>
        <v>0</v>
      </c>
      <c r="BB621" s="216">
        <f t="shared" si="92"/>
        <v>0</v>
      </c>
      <c r="BC621" s="216">
        <f t="shared" si="93"/>
        <v>0</v>
      </c>
      <c r="BD621" s="216">
        <f t="shared" si="94"/>
        <v>0</v>
      </c>
      <c r="BE621" s="216">
        <f t="shared" si="95"/>
        <v>0</v>
      </c>
      <c r="CA621" s="243">
        <v>1</v>
      </c>
      <c r="CB621" s="243">
        <v>7</v>
      </c>
    </row>
    <row r="622" spans="1:80" x14ac:dyDescent="0.2">
      <c r="A622" s="244">
        <v>292</v>
      </c>
      <c r="B622" s="245" t="s">
        <v>847</v>
      </c>
      <c r="C622" s="246" t="s">
        <v>848</v>
      </c>
      <c r="D622" s="247" t="s">
        <v>154</v>
      </c>
      <c r="E622" s="248">
        <v>20</v>
      </c>
      <c r="F622" s="248"/>
      <c r="G622" s="249">
        <f t="shared" si="88"/>
        <v>0</v>
      </c>
      <c r="H622" s="250">
        <v>0</v>
      </c>
      <c r="I622" s="251">
        <f t="shared" si="89"/>
        <v>0</v>
      </c>
      <c r="J622" s="250">
        <v>0</v>
      </c>
      <c r="K622" s="251">
        <f t="shared" si="90"/>
        <v>0</v>
      </c>
      <c r="O622" s="243">
        <v>2</v>
      </c>
      <c r="AA622" s="216">
        <v>1</v>
      </c>
      <c r="AB622" s="216">
        <v>7</v>
      </c>
      <c r="AC622" s="216">
        <v>7</v>
      </c>
      <c r="AZ622" s="216">
        <v>2</v>
      </c>
      <c r="BA622" s="216">
        <f t="shared" si="91"/>
        <v>0</v>
      </c>
      <c r="BB622" s="216">
        <f t="shared" si="92"/>
        <v>0</v>
      </c>
      <c r="BC622" s="216">
        <f t="shared" si="93"/>
        <v>0</v>
      </c>
      <c r="BD622" s="216">
        <f t="shared" si="94"/>
        <v>0</v>
      </c>
      <c r="BE622" s="216">
        <f t="shared" si="95"/>
        <v>0</v>
      </c>
      <c r="CA622" s="243">
        <v>1</v>
      </c>
      <c r="CB622" s="243">
        <v>7</v>
      </c>
    </row>
    <row r="623" spans="1:80" ht="22.5" x14ac:dyDescent="0.2">
      <c r="A623" s="244">
        <v>293</v>
      </c>
      <c r="B623" s="245" t="s">
        <v>849</v>
      </c>
      <c r="C623" s="246" t="s">
        <v>2708</v>
      </c>
      <c r="D623" s="247" t="s">
        <v>154</v>
      </c>
      <c r="E623" s="248">
        <v>8</v>
      </c>
      <c r="F623" s="248"/>
      <c r="G623" s="249">
        <f t="shared" si="88"/>
        <v>0</v>
      </c>
      <c r="H623" s="250">
        <v>0</v>
      </c>
      <c r="I623" s="251">
        <f t="shared" si="89"/>
        <v>0</v>
      </c>
      <c r="J623" s="250">
        <v>0</v>
      </c>
      <c r="K623" s="251">
        <f t="shared" si="90"/>
        <v>0</v>
      </c>
      <c r="O623" s="243">
        <v>2</v>
      </c>
      <c r="AA623" s="216">
        <v>1</v>
      </c>
      <c r="AB623" s="216">
        <v>7</v>
      </c>
      <c r="AC623" s="216">
        <v>7</v>
      </c>
      <c r="AZ623" s="216">
        <v>2</v>
      </c>
      <c r="BA623" s="216">
        <f t="shared" si="91"/>
        <v>0</v>
      </c>
      <c r="BB623" s="216">
        <f t="shared" si="92"/>
        <v>0</v>
      </c>
      <c r="BC623" s="216">
        <f t="shared" si="93"/>
        <v>0</v>
      </c>
      <c r="BD623" s="216">
        <f t="shared" si="94"/>
        <v>0</v>
      </c>
      <c r="BE623" s="216">
        <f t="shared" si="95"/>
        <v>0</v>
      </c>
      <c r="CA623" s="243">
        <v>1</v>
      </c>
      <c r="CB623" s="243">
        <v>7</v>
      </c>
    </row>
    <row r="624" spans="1:80" ht="22.5" x14ac:dyDescent="0.2">
      <c r="A624" s="244">
        <v>294</v>
      </c>
      <c r="B624" s="245" t="s">
        <v>850</v>
      </c>
      <c r="C624" s="246" t="s">
        <v>2579</v>
      </c>
      <c r="D624" s="247" t="s">
        <v>154</v>
      </c>
      <c r="E624" s="248">
        <v>6</v>
      </c>
      <c r="F624" s="248"/>
      <c r="G624" s="249">
        <f t="shared" si="88"/>
        <v>0</v>
      </c>
      <c r="H624" s="250">
        <v>0</v>
      </c>
      <c r="I624" s="251">
        <f t="shared" si="89"/>
        <v>0</v>
      </c>
      <c r="J624" s="250">
        <v>0</v>
      </c>
      <c r="K624" s="251">
        <f t="shared" si="90"/>
        <v>0</v>
      </c>
      <c r="O624" s="243">
        <v>2</v>
      </c>
      <c r="AA624" s="216">
        <v>1</v>
      </c>
      <c r="AB624" s="216">
        <v>7</v>
      </c>
      <c r="AC624" s="216">
        <v>7</v>
      </c>
      <c r="AZ624" s="216">
        <v>2</v>
      </c>
      <c r="BA624" s="216">
        <f t="shared" si="91"/>
        <v>0</v>
      </c>
      <c r="BB624" s="216">
        <f t="shared" si="92"/>
        <v>0</v>
      </c>
      <c r="BC624" s="216">
        <f t="shared" si="93"/>
        <v>0</v>
      </c>
      <c r="BD624" s="216">
        <f t="shared" si="94"/>
        <v>0</v>
      </c>
      <c r="BE624" s="216">
        <f t="shared" si="95"/>
        <v>0</v>
      </c>
      <c r="CA624" s="243">
        <v>1</v>
      </c>
      <c r="CB624" s="243">
        <v>7</v>
      </c>
    </row>
    <row r="625" spans="1:80" ht="56.25" x14ac:dyDescent="0.2">
      <c r="A625" s="244">
        <v>295</v>
      </c>
      <c r="B625" s="245" t="s">
        <v>851</v>
      </c>
      <c r="C625" s="246" t="s">
        <v>2581</v>
      </c>
      <c r="D625" s="247" t="s">
        <v>154</v>
      </c>
      <c r="E625" s="248">
        <v>1</v>
      </c>
      <c r="F625" s="248"/>
      <c r="G625" s="249">
        <f>E625*F625</f>
        <v>0</v>
      </c>
      <c r="H625" s="250">
        <v>0</v>
      </c>
      <c r="I625" s="251">
        <f t="shared" si="89"/>
        <v>0</v>
      </c>
      <c r="J625" s="250">
        <v>0</v>
      </c>
      <c r="K625" s="251">
        <f t="shared" si="90"/>
        <v>0</v>
      </c>
      <c r="O625" s="243">
        <v>2</v>
      </c>
      <c r="AA625" s="216">
        <v>1</v>
      </c>
      <c r="AB625" s="216">
        <v>7</v>
      </c>
      <c r="AC625" s="216">
        <v>7</v>
      </c>
      <c r="AZ625" s="216">
        <v>2</v>
      </c>
      <c r="BA625" s="216">
        <f t="shared" si="91"/>
        <v>0</v>
      </c>
      <c r="BB625" s="216">
        <f t="shared" si="92"/>
        <v>0</v>
      </c>
      <c r="BC625" s="216">
        <f t="shared" si="93"/>
        <v>0</v>
      </c>
      <c r="BD625" s="216">
        <f t="shared" si="94"/>
        <v>0</v>
      </c>
      <c r="BE625" s="216">
        <f t="shared" si="95"/>
        <v>0</v>
      </c>
      <c r="CA625" s="243">
        <v>1</v>
      </c>
      <c r="CB625" s="243">
        <v>7</v>
      </c>
    </row>
    <row r="626" spans="1:80" x14ac:dyDescent="0.2">
      <c r="A626" s="244">
        <v>296</v>
      </c>
      <c r="B626" s="245" t="s">
        <v>852</v>
      </c>
      <c r="C626" s="246" t="s">
        <v>853</v>
      </c>
      <c r="D626" s="247" t="s">
        <v>154</v>
      </c>
      <c r="E626" s="248">
        <v>2</v>
      </c>
      <c r="F626" s="248"/>
      <c r="G626" s="249">
        <f t="shared" ref="G626:G632" si="96">E626*F626</f>
        <v>0</v>
      </c>
      <c r="H626" s="250"/>
      <c r="I626" s="251"/>
      <c r="J626" s="250"/>
      <c r="K626" s="251"/>
      <c r="O626" s="243"/>
      <c r="CA626" s="243"/>
      <c r="CB626" s="243"/>
    </row>
    <row r="627" spans="1:80" x14ac:dyDescent="0.2">
      <c r="A627" s="244">
        <v>297</v>
      </c>
      <c r="B627" s="245" t="s">
        <v>2568</v>
      </c>
      <c r="C627" s="246" t="s">
        <v>2567</v>
      </c>
      <c r="D627" s="247" t="s">
        <v>164</v>
      </c>
      <c r="E627" s="248">
        <v>130</v>
      </c>
      <c r="F627" s="248"/>
      <c r="G627" s="249">
        <f t="shared" si="96"/>
        <v>0</v>
      </c>
      <c r="H627" s="250"/>
      <c r="I627" s="251"/>
      <c r="J627" s="250"/>
      <c r="K627" s="251"/>
      <c r="O627" s="243"/>
      <c r="CA627" s="243"/>
      <c r="CB627" s="243"/>
    </row>
    <row r="628" spans="1:80" x14ac:dyDescent="0.2">
      <c r="A628" s="244">
        <v>298</v>
      </c>
      <c r="B628" s="245" t="s">
        <v>2569</v>
      </c>
      <c r="C628" s="246" t="s">
        <v>2631</v>
      </c>
      <c r="D628" s="247" t="s">
        <v>164</v>
      </c>
      <c r="E628" s="248">
        <v>280</v>
      </c>
      <c r="F628" s="248"/>
      <c r="G628" s="249">
        <f t="shared" si="96"/>
        <v>0</v>
      </c>
      <c r="H628" s="250"/>
      <c r="I628" s="251"/>
      <c r="J628" s="250"/>
      <c r="K628" s="251"/>
      <c r="O628" s="243"/>
      <c r="CA628" s="243"/>
      <c r="CB628" s="243"/>
    </row>
    <row r="629" spans="1:80" x14ac:dyDescent="0.2">
      <c r="A629" s="244">
        <v>299</v>
      </c>
      <c r="B629" s="245" t="s">
        <v>2574</v>
      </c>
      <c r="C629" s="246" t="s">
        <v>2572</v>
      </c>
      <c r="D629" s="247" t="s">
        <v>149</v>
      </c>
      <c r="E629" s="248">
        <v>15</v>
      </c>
      <c r="F629" s="248"/>
      <c r="G629" s="249">
        <f t="shared" si="96"/>
        <v>0</v>
      </c>
      <c r="H629" s="250"/>
      <c r="I629" s="251"/>
      <c r="J629" s="250"/>
      <c r="K629" s="251"/>
      <c r="O629" s="243"/>
      <c r="CA629" s="243"/>
      <c r="CB629" s="243"/>
    </row>
    <row r="630" spans="1:80" ht="15.75" customHeight="1" x14ac:dyDescent="0.2">
      <c r="A630" s="244">
        <v>300</v>
      </c>
      <c r="B630" s="245" t="s">
        <v>2575</v>
      </c>
      <c r="C630" s="246" t="s">
        <v>2573</v>
      </c>
      <c r="D630" s="247" t="s">
        <v>149</v>
      </c>
      <c r="E630" s="248">
        <v>30</v>
      </c>
      <c r="F630" s="248"/>
      <c r="G630" s="249">
        <f t="shared" si="96"/>
        <v>0</v>
      </c>
      <c r="H630" s="250"/>
      <c r="I630" s="251"/>
      <c r="J630" s="250"/>
      <c r="K630" s="251"/>
      <c r="O630" s="243"/>
      <c r="CA630" s="243"/>
      <c r="CB630" s="243"/>
    </row>
    <row r="631" spans="1:80" ht="78.75" x14ac:dyDescent="0.2">
      <c r="A631" s="244">
        <v>301</v>
      </c>
      <c r="B631" s="245" t="s">
        <v>2576</v>
      </c>
      <c r="C631" s="246" t="s">
        <v>2578</v>
      </c>
      <c r="D631" s="247" t="s">
        <v>2577</v>
      </c>
      <c r="E631" s="248">
        <v>45</v>
      </c>
      <c r="F631" s="248"/>
      <c r="G631" s="249">
        <f t="shared" si="96"/>
        <v>0</v>
      </c>
      <c r="H631" s="250"/>
      <c r="I631" s="251"/>
      <c r="J631" s="250"/>
      <c r="K631" s="251"/>
      <c r="O631" s="243"/>
      <c r="CA631" s="243"/>
      <c r="CB631" s="243"/>
    </row>
    <row r="632" spans="1:80" ht="22.5" x14ac:dyDescent="0.2">
      <c r="A632" s="244">
        <v>302</v>
      </c>
      <c r="B632" s="245" t="s">
        <v>2599</v>
      </c>
      <c r="C632" s="297" t="s">
        <v>2537</v>
      </c>
      <c r="D632" s="298" t="s">
        <v>154</v>
      </c>
      <c r="E632" s="299">
        <v>1</v>
      </c>
      <c r="F632" s="299"/>
      <c r="G632" s="300">
        <f t="shared" si="96"/>
        <v>0</v>
      </c>
      <c r="H632" s="250"/>
      <c r="I632" s="251"/>
      <c r="J632" s="250"/>
      <c r="K632" s="251"/>
      <c r="O632" s="243"/>
      <c r="CA632" s="243"/>
      <c r="CB632" s="243"/>
    </row>
    <row r="633" spans="1:80" ht="33.75" x14ac:dyDescent="0.2">
      <c r="A633" s="244">
        <v>303</v>
      </c>
      <c r="B633" s="245" t="s">
        <v>2600</v>
      </c>
      <c r="C633" s="297" t="s">
        <v>2538</v>
      </c>
      <c r="D633" s="298" t="s">
        <v>154</v>
      </c>
      <c r="E633" s="299">
        <v>1</v>
      </c>
      <c r="F633" s="299"/>
      <c r="G633" s="300">
        <f t="shared" ref="G633" si="97">E633*F633</f>
        <v>0</v>
      </c>
      <c r="H633" s="250"/>
      <c r="I633" s="251"/>
      <c r="J633" s="250"/>
      <c r="K633" s="251"/>
      <c r="O633" s="243"/>
      <c r="CA633" s="243"/>
      <c r="CB633" s="243"/>
    </row>
    <row r="634" spans="1:80" x14ac:dyDescent="0.2">
      <c r="A634" s="244">
        <v>304</v>
      </c>
      <c r="B634" s="245" t="s">
        <v>2601</v>
      </c>
      <c r="C634" s="297" t="s">
        <v>2516</v>
      </c>
      <c r="D634" s="298" t="s">
        <v>154</v>
      </c>
      <c r="E634" s="299">
        <v>1</v>
      </c>
      <c r="F634" s="299">
        <v>0</v>
      </c>
      <c r="G634" s="300">
        <f t="shared" ref="G634:G646" si="98">E634*F634</f>
        <v>0</v>
      </c>
      <c r="H634" s="250"/>
      <c r="I634" s="251"/>
      <c r="J634" s="250"/>
      <c r="K634" s="251"/>
      <c r="O634" s="243"/>
      <c r="CA634" s="243"/>
      <c r="CB634" s="243"/>
    </row>
    <row r="635" spans="1:80" x14ac:dyDescent="0.2">
      <c r="A635" s="244">
        <v>305</v>
      </c>
      <c r="B635" s="245" t="s">
        <v>2602</v>
      </c>
      <c r="C635" s="297" t="s">
        <v>2540</v>
      </c>
      <c r="D635" s="298" t="s">
        <v>154</v>
      </c>
      <c r="E635" s="299">
        <v>1</v>
      </c>
      <c r="F635" s="299">
        <v>0</v>
      </c>
      <c r="G635" s="300">
        <f t="shared" si="98"/>
        <v>0</v>
      </c>
      <c r="H635" s="250"/>
      <c r="I635" s="251"/>
      <c r="J635" s="250"/>
      <c r="K635" s="251"/>
      <c r="O635" s="243"/>
      <c r="CA635" s="243"/>
      <c r="CB635" s="243"/>
    </row>
    <row r="636" spans="1:80" x14ac:dyDescent="0.2">
      <c r="A636" s="244">
        <v>306</v>
      </c>
      <c r="B636" s="245" t="s">
        <v>2603</v>
      </c>
      <c r="C636" s="297" t="s">
        <v>2517</v>
      </c>
      <c r="D636" s="298" t="s">
        <v>154</v>
      </c>
      <c r="E636" s="299">
        <v>1</v>
      </c>
      <c r="F636" s="299">
        <v>0</v>
      </c>
      <c r="G636" s="300">
        <f t="shared" si="98"/>
        <v>0</v>
      </c>
      <c r="H636" s="250"/>
      <c r="I636" s="251"/>
      <c r="J636" s="250"/>
      <c r="K636" s="251"/>
      <c r="O636" s="243"/>
      <c r="CA636" s="243"/>
      <c r="CB636" s="243"/>
    </row>
    <row r="637" spans="1:80" x14ac:dyDescent="0.2">
      <c r="A637" s="244">
        <v>307</v>
      </c>
      <c r="B637" s="245" t="s">
        <v>2604</v>
      </c>
      <c r="C637" s="297" t="s">
        <v>2518</v>
      </c>
      <c r="D637" s="298" t="s">
        <v>154</v>
      </c>
      <c r="E637" s="299">
        <v>1</v>
      </c>
      <c r="F637" s="299">
        <v>0</v>
      </c>
      <c r="G637" s="300">
        <f t="shared" si="98"/>
        <v>0</v>
      </c>
      <c r="H637" s="250"/>
      <c r="I637" s="251"/>
      <c r="J637" s="250"/>
      <c r="K637" s="251"/>
      <c r="O637" s="243"/>
      <c r="CA637" s="243"/>
      <c r="CB637" s="243"/>
    </row>
    <row r="638" spans="1:80" x14ac:dyDescent="0.2">
      <c r="A638" s="244">
        <v>308</v>
      </c>
      <c r="B638" s="245" t="s">
        <v>2605</v>
      </c>
      <c r="C638" s="297" t="s">
        <v>2519</v>
      </c>
      <c r="D638" s="298" t="s">
        <v>154</v>
      </c>
      <c r="E638" s="299">
        <v>1</v>
      </c>
      <c r="F638" s="299">
        <v>0</v>
      </c>
      <c r="G638" s="300">
        <f t="shared" si="98"/>
        <v>0</v>
      </c>
      <c r="H638" s="250"/>
      <c r="I638" s="251"/>
      <c r="J638" s="250"/>
      <c r="K638" s="251"/>
      <c r="O638" s="243"/>
      <c r="CA638" s="243"/>
      <c r="CB638" s="243"/>
    </row>
    <row r="639" spans="1:80" x14ac:dyDescent="0.2">
      <c r="A639" s="244">
        <v>309</v>
      </c>
      <c r="B639" s="245" t="s">
        <v>2606</v>
      </c>
      <c r="C639" s="297" t="s">
        <v>2520</v>
      </c>
      <c r="D639" s="298" t="s">
        <v>154</v>
      </c>
      <c r="E639" s="299">
        <v>1</v>
      </c>
      <c r="F639" s="299">
        <v>0</v>
      </c>
      <c r="G639" s="300">
        <f t="shared" ref="G639" si="99">E639*F639</f>
        <v>0</v>
      </c>
      <c r="H639" s="250"/>
      <c r="I639" s="251"/>
      <c r="J639" s="250"/>
      <c r="K639" s="251"/>
      <c r="O639" s="243"/>
      <c r="CA639" s="243"/>
      <c r="CB639" s="243"/>
    </row>
    <row r="640" spans="1:80" ht="33" customHeight="1" x14ac:dyDescent="0.2">
      <c r="A640" s="244">
        <v>310</v>
      </c>
      <c r="B640" s="245" t="s">
        <v>2607</v>
      </c>
      <c r="C640" s="297" t="s">
        <v>2521</v>
      </c>
      <c r="D640" s="298" t="s">
        <v>154</v>
      </c>
      <c r="E640" s="299">
        <v>1</v>
      </c>
      <c r="F640" s="299">
        <v>0</v>
      </c>
      <c r="G640" s="300">
        <f t="shared" si="98"/>
        <v>0</v>
      </c>
      <c r="H640" s="250"/>
      <c r="I640" s="251"/>
      <c r="J640" s="250"/>
      <c r="K640" s="251"/>
      <c r="O640" s="243"/>
      <c r="CA640" s="243"/>
      <c r="CB640" s="243"/>
    </row>
    <row r="641" spans="1:80" x14ac:dyDescent="0.2">
      <c r="A641" s="244">
        <v>311</v>
      </c>
      <c r="B641" s="245" t="s">
        <v>2608</v>
      </c>
      <c r="C641" s="297" t="s">
        <v>2522</v>
      </c>
      <c r="D641" s="298" t="s">
        <v>154</v>
      </c>
      <c r="E641" s="299">
        <v>1</v>
      </c>
      <c r="F641" s="299">
        <v>0</v>
      </c>
      <c r="G641" s="300">
        <f t="shared" si="98"/>
        <v>0</v>
      </c>
      <c r="H641" s="250"/>
      <c r="I641" s="251"/>
      <c r="J641" s="250"/>
      <c r="K641" s="251"/>
      <c r="O641" s="243"/>
      <c r="CA641" s="243"/>
      <c r="CB641" s="243"/>
    </row>
    <row r="642" spans="1:80" x14ac:dyDescent="0.2">
      <c r="A642" s="244">
        <v>312</v>
      </c>
      <c r="B642" s="245" t="s">
        <v>2609</v>
      </c>
      <c r="C642" s="297" t="s">
        <v>2523</v>
      </c>
      <c r="D642" s="298" t="s">
        <v>154</v>
      </c>
      <c r="E642" s="299">
        <v>1</v>
      </c>
      <c r="F642" s="299">
        <v>0</v>
      </c>
      <c r="G642" s="300">
        <f t="shared" ref="G642" si="100">E642*F642</f>
        <v>0</v>
      </c>
      <c r="H642" s="250"/>
      <c r="I642" s="251"/>
      <c r="J642" s="250"/>
      <c r="K642" s="251"/>
      <c r="O642" s="243"/>
      <c r="CA642" s="243"/>
      <c r="CB642" s="243"/>
    </row>
    <row r="643" spans="1:80" ht="36" customHeight="1" x14ac:dyDescent="0.2">
      <c r="A643" s="244">
        <v>313</v>
      </c>
      <c r="B643" s="245" t="s">
        <v>2610</v>
      </c>
      <c r="C643" s="297" t="s">
        <v>2524</v>
      </c>
      <c r="D643" s="298" t="s">
        <v>154</v>
      </c>
      <c r="E643" s="299">
        <v>1</v>
      </c>
      <c r="F643" s="299">
        <v>0</v>
      </c>
      <c r="G643" s="300">
        <f t="shared" si="98"/>
        <v>0</v>
      </c>
      <c r="H643" s="250"/>
      <c r="I643" s="251"/>
      <c r="J643" s="250"/>
      <c r="K643" s="251"/>
      <c r="O643" s="243"/>
      <c r="CA643" s="243"/>
      <c r="CB643" s="243"/>
    </row>
    <row r="644" spans="1:80" ht="33" customHeight="1" x14ac:dyDescent="0.2">
      <c r="A644" s="244">
        <v>314</v>
      </c>
      <c r="B644" s="245" t="s">
        <v>2611</v>
      </c>
      <c r="C644" s="297" t="s">
        <v>2525</v>
      </c>
      <c r="D644" s="298" t="s">
        <v>154</v>
      </c>
      <c r="E644" s="299">
        <v>1</v>
      </c>
      <c r="F644" s="299">
        <v>0</v>
      </c>
      <c r="G644" s="300">
        <f t="shared" si="98"/>
        <v>0</v>
      </c>
      <c r="H644" s="280"/>
      <c r="I644" s="251"/>
      <c r="J644" s="280"/>
      <c r="K644" s="251"/>
      <c r="O644" s="243"/>
      <c r="CA644" s="243"/>
      <c r="CB644" s="243"/>
    </row>
    <row r="645" spans="1:80" ht="36" customHeight="1" x14ac:dyDescent="0.2">
      <c r="A645" s="244">
        <v>315</v>
      </c>
      <c r="B645" s="245" t="s">
        <v>2612</v>
      </c>
      <c r="C645" s="297" t="s">
        <v>2535</v>
      </c>
      <c r="D645" s="298" t="s">
        <v>154</v>
      </c>
      <c r="E645" s="299">
        <v>1</v>
      </c>
      <c r="F645" s="299">
        <v>0</v>
      </c>
      <c r="G645" s="300">
        <f t="shared" si="98"/>
        <v>0</v>
      </c>
      <c r="H645" s="280"/>
      <c r="I645" s="251"/>
      <c r="J645" s="280"/>
      <c r="K645" s="251"/>
      <c r="O645" s="243"/>
      <c r="CA645" s="243"/>
      <c r="CB645" s="243"/>
    </row>
    <row r="646" spans="1:80" ht="16.5" customHeight="1" x14ac:dyDescent="0.2">
      <c r="A646" s="244">
        <v>316</v>
      </c>
      <c r="B646" s="245" t="s">
        <v>2613</v>
      </c>
      <c r="C646" s="301" t="s">
        <v>2536</v>
      </c>
      <c r="D646" s="298" t="s">
        <v>93</v>
      </c>
      <c r="E646" s="302">
        <v>11</v>
      </c>
      <c r="F646" s="299">
        <v>0</v>
      </c>
      <c r="G646" s="302">
        <f t="shared" si="98"/>
        <v>0</v>
      </c>
      <c r="H646" s="280"/>
      <c r="I646" s="251"/>
      <c r="J646" s="280"/>
      <c r="K646" s="251"/>
      <c r="O646" s="243"/>
      <c r="CA646" s="243"/>
      <c r="CB646" s="243"/>
    </row>
    <row r="647" spans="1:80" ht="50.25" customHeight="1" x14ac:dyDescent="0.2">
      <c r="A647" s="244">
        <v>317</v>
      </c>
      <c r="B647" s="245" t="s">
        <v>2614</v>
      </c>
      <c r="C647" s="303" t="s">
        <v>2539</v>
      </c>
      <c r="D647" s="298" t="s">
        <v>154</v>
      </c>
      <c r="E647" s="299">
        <v>1</v>
      </c>
      <c r="F647" s="299">
        <v>0</v>
      </c>
      <c r="G647" s="300">
        <f t="shared" ref="G647:G648" si="101">E647*F647</f>
        <v>0</v>
      </c>
      <c r="H647" s="280"/>
      <c r="I647" s="251"/>
      <c r="J647" s="280"/>
      <c r="K647" s="251"/>
      <c r="O647" s="243"/>
      <c r="CA647" s="243"/>
      <c r="CB647" s="243"/>
    </row>
    <row r="648" spans="1:80" ht="22.5" customHeight="1" x14ac:dyDescent="0.2">
      <c r="A648" s="244">
        <v>318</v>
      </c>
      <c r="B648" s="332" t="s">
        <v>2721</v>
      </c>
      <c r="C648" s="333" t="s">
        <v>2722</v>
      </c>
      <c r="D648" s="305" t="s">
        <v>154</v>
      </c>
      <c r="E648" s="299">
        <v>1</v>
      </c>
      <c r="F648" s="299">
        <v>0</v>
      </c>
      <c r="G648" s="300">
        <f t="shared" si="101"/>
        <v>0</v>
      </c>
      <c r="H648" s="280"/>
      <c r="I648" s="251"/>
      <c r="J648" s="280"/>
      <c r="K648" s="251"/>
      <c r="O648" s="243"/>
      <c r="CA648" s="243"/>
      <c r="CB648" s="243"/>
    </row>
    <row r="649" spans="1:80" x14ac:dyDescent="0.2">
      <c r="A649" s="259"/>
      <c r="B649" s="260" t="s">
        <v>94</v>
      </c>
      <c r="C649" s="261" t="s">
        <v>764</v>
      </c>
      <c r="D649" s="262"/>
      <c r="E649" s="263"/>
      <c r="F649" s="264"/>
      <c r="G649" s="265">
        <f>SUM(G576:K647)</f>
        <v>0</v>
      </c>
      <c r="H649" s="266"/>
      <c r="I649" s="267">
        <f>SUM(I576:I643)</f>
        <v>0</v>
      </c>
      <c r="J649" s="266"/>
      <c r="K649" s="267">
        <f>SUM(K576:K643)</f>
        <v>0</v>
      </c>
      <c r="O649" s="243">
        <v>4</v>
      </c>
      <c r="BA649" s="268">
        <f>SUM(BA576:BA643)</f>
        <v>0</v>
      </c>
      <c r="BB649" s="268">
        <f>SUM(BB576:BB643)</f>
        <v>0</v>
      </c>
      <c r="BC649" s="268">
        <f>SUM(BC576:BC643)</f>
        <v>0</v>
      </c>
      <c r="BD649" s="268">
        <f>SUM(BD576:BD643)</f>
        <v>0</v>
      </c>
      <c r="BE649" s="268">
        <f>SUM(BE576:BE643)</f>
        <v>0</v>
      </c>
    </row>
    <row r="650" spans="1:80" x14ac:dyDescent="0.2">
      <c r="A650" s="233" t="s">
        <v>90</v>
      </c>
      <c r="B650" s="234" t="s">
        <v>854</v>
      </c>
      <c r="C650" s="235" t="s">
        <v>855</v>
      </c>
      <c r="D650" s="236"/>
      <c r="E650" s="237"/>
      <c r="F650" s="237"/>
      <c r="G650" s="238"/>
      <c r="H650" s="239"/>
      <c r="I650" s="240"/>
      <c r="J650" s="241"/>
      <c r="K650" s="242"/>
      <c r="O650" s="243">
        <v>1</v>
      </c>
    </row>
    <row r="651" spans="1:80" x14ac:dyDescent="0.2">
      <c r="A651" s="244">
        <v>319</v>
      </c>
      <c r="B651" s="245" t="s">
        <v>857</v>
      </c>
      <c r="C651" s="246" t="s">
        <v>858</v>
      </c>
      <c r="D651" s="247" t="s">
        <v>149</v>
      </c>
      <c r="E651" s="248">
        <v>1.02</v>
      </c>
      <c r="F651" s="248">
        <v>0</v>
      </c>
      <c r="G651" s="249">
        <f t="shared" ref="G651:G656" si="102">E651*F651</f>
        <v>0</v>
      </c>
      <c r="H651" s="250">
        <v>2.2799999999999999E-3</v>
      </c>
      <c r="I651" s="251">
        <f t="shared" ref="I651:I656" si="103">E651*H651</f>
        <v>2.3256000000000001E-3</v>
      </c>
      <c r="J651" s="250"/>
      <c r="K651" s="251">
        <f t="shared" ref="K651:K656" si="104">E651*J651</f>
        <v>0</v>
      </c>
      <c r="O651" s="243">
        <v>2</v>
      </c>
      <c r="AA651" s="216">
        <v>3</v>
      </c>
      <c r="AB651" s="216">
        <v>10</v>
      </c>
      <c r="AC651" s="216">
        <v>631509074</v>
      </c>
      <c r="AZ651" s="216">
        <v>1</v>
      </c>
      <c r="BA651" s="216">
        <f t="shared" ref="BA651:BA656" si="105">IF(AZ651=1,G651,0)</f>
        <v>0</v>
      </c>
      <c r="BB651" s="216">
        <f t="shared" ref="BB651:BB656" si="106">IF(AZ651=2,G651,0)</f>
        <v>0</v>
      </c>
      <c r="BC651" s="216">
        <f t="shared" ref="BC651:BC656" si="107">IF(AZ651=3,G651,0)</f>
        <v>0</v>
      </c>
      <c r="BD651" s="216">
        <f t="shared" ref="BD651:BD656" si="108">IF(AZ651=4,G651,0)</f>
        <v>0</v>
      </c>
      <c r="BE651" s="216">
        <f t="shared" ref="BE651:BE656" si="109">IF(AZ651=5,G651,0)</f>
        <v>0</v>
      </c>
      <c r="CA651" s="243">
        <v>3</v>
      </c>
      <c r="CB651" s="243">
        <v>10</v>
      </c>
    </row>
    <row r="652" spans="1:80" x14ac:dyDescent="0.2">
      <c r="A652" s="244">
        <v>320</v>
      </c>
      <c r="B652" s="245" t="s">
        <v>859</v>
      </c>
      <c r="C652" s="246" t="s">
        <v>860</v>
      </c>
      <c r="D652" s="247" t="s">
        <v>208</v>
      </c>
      <c r="E652" s="248">
        <v>216.95</v>
      </c>
      <c r="F652" s="248">
        <v>0</v>
      </c>
      <c r="G652" s="249">
        <f t="shared" si="102"/>
        <v>0</v>
      </c>
      <c r="H652" s="250">
        <v>0</v>
      </c>
      <c r="I652" s="251">
        <f t="shared" si="103"/>
        <v>0</v>
      </c>
      <c r="J652" s="250"/>
      <c r="K652" s="251">
        <f t="shared" si="104"/>
        <v>0</v>
      </c>
      <c r="O652" s="243">
        <v>2</v>
      </c>
      <c r="AA652" s="216">
        <v>8</v>
      </c>
      <c r="AB652" s="216">
        <v>0</v>
      </c>
      <c r="AC652" s="216">
        <v>3</v>
      </c>
      <c r="AZ652" s="216">
        <v>1</v>
      </c>
      <c r="BA652" s="216">
        <f t="shared" si="105"/>
        <v>0</v>
      </c>
      <c r="BB652" s="216">
        <f t="shared" si="106"/>
        <v>0</v>
      </c>
      <c r="BC652" s="216">
        <f t="shared" si="107"/>
        <v>0</v>
      </c>
      <c r="BD652" s="216">
        <f t="shared" si="108"/>
        <v>0</v>
      </c>
      <c r="BE652" s="216">
        <f t="shared" si="109"/>
        <v>0</v>
      </c>
      <c r="CA652" s="243">
        <v>8</v>
      </c>
      <c r="CB652" s="243">
        <v>0</v>
      </c>
    </row>
    <row r="653" spans="1:80" x14ac:dyDescent="0.2">
      <c r="A653" s="244">
        <v>321</v>
      </c>
      <c r="B653" s="245" t="s">
        <v>861</v>
      </c>
      <c r="C653" s="246" t="s">
        <v>862</v>
      </c>
      <c r="D653" s="247" t="s">
        <v>208</v>
      </c>
      <c r="E653" s="248">
        <v>6291.55</v>
      </c>
      <c r="F653" s="248">
        <v>0</v>
      </c>
      <c r="G653" s="249">
        <f t="shared" si="102"/>
        <v>0</v>
      </c>
      <c r="H653" s="250">
        <v>0</v>
      </c>
      <c r="I653" s="251">
        <f t="shared" si="103"/>
        <v>0</v>
      </c>
      <c r="J653" s="250"/>
      <c r="K653" s="251">
        <f t="shared" si="104"/>
        <v>0</v>
      </c>
      <c r="O653" s="243">
        <v>2</v>
      </c>
      <c r="AA653" s="216">
        <v>8</v>
      </c>
      <c r="AB653" s="216">
        <v>0</v>
      </c>
      <c r="AC653" s="216">
        <v>3</v>
      </c>
      <c r="AZ653" s="216">
        <v>1</v>
      </c>
      <c r="BA653" s="216">
        <f t="shared" si="105"/>
        <v>0</v>
      </c>
      <c r="BB653" s="216">
        <f t="shared" si="106"/>
        <v>0</v>
      </c>
      <c r="BC653" s="216">
        <f t="shared" si="107"/>
        <v>0</v>
      </c>
      <c r="BD653" s="216">
        <f t="shared" si="108"/>
        <v>0</v>
      </c>
      <c r="BE653" s="216">
        <f t="shared" si="109"/>
        <v>0</v>
      </c>
      <c r="CA653" s="243">
        <v>8</v>
      </c>
      <c r="CB653" s="243">
        <v>0</v>
      </c>
    </row>
    <row r="654" spans="1:80" x14ac:dyDescent="0.2">
      <c r="A654" s="244">
        <v>322</v>
      </c>
      <c r="B654" s="245" t="s">
        <v>863</v>
      </c>
      <c r="C654" s="246" t="s">
        <v>864</v>
      </c>
      <c r="D654" s="247" t="s">
        <v>208</v>
      </c>
      <c r="E654" s="248">
        <v>216.95</v>
      </c>
      <c r="F654" s="248">
        <v>0</v>
      </c>
      <c r="G654" s="249">
        <f t="shared" si="102"/>
        <v>0</v>
      </c>
      <c r="H654" s="250">
        <v>0</v>
      </c>
      <c r="I654" s="251">
        <f t="shared" si="103"/>
        <v>0</v>
      </c>
      <c r="J654" s="250"/>
      <c r="K654" s="251">
        <f t="shared" si="104"/>
        <v>0</v>
      </c>
      <c r="O654" s="243">
        <v>2</v>
      </c>
      <c r="AA654" s="216">
        <v>8</v>
      </c>
      <c r="AB654" s="216">
        <v>0</v>
      </c>
      <c r="AC654" s="216">
        <v>3</v>
      </c>
      <c r="AZ654" s="216">
        <v>1</v>
      </c>
      <c r="BA654" s="216">
        <f t="shared" si="105"/>
        <v>0</v>
      </c>
      <c r="BB654" s="216">
        <f t="shared" si="106"/>
        <v>0</v>
      </c>
      <c r="BC654" s="216">
        <f t="shared" si="107"/>
        <v>0</v>
      </c>
      <c r="BD654" s="216">
        <f t="shared" si="108"/>
        <v>0</v>
      </c>
      <c r="BE654" s="216">
        <f t="shared" si="109"/>
        <v>0</v>
      </c>
      <c r="CA654" s="243">
        <v>8</v>
      </c>
      <c r="CB654" s="243">
        <v>0</v>
      </c>
    </row>
    <row r="655" spans="1:80" x14ac:dyDescent="0.2">
      <c r="A655" s="244">
        <v>323</v>
      </c>
      <c r="B655" s="245" t="s">
        <v>865</v>
      </c>
      <c r="C655" s="246" t="s">
        <v>866</v>
      </c>
      <c r="D655" s="247" t="s">
        <v>208</v>
      </c>
      <c r="E655" s="248">
        <v>433.9</v>
      </c>
      <c r="F655" s="248">
        <v>0</v>
      </c>
      <c r="G655" s="249">
        <f t="shared" si="102"/>
        <v>0</v>
      </c>
      <c r="H655" s="250">
        <v>0</v>
      </c>
      <c r="I655" s="251">
        <f t="shared" si="103"/>
        <v>0</v>
      </c>
      <c r="J655" s="250"/>
      <c r="K655" s="251">
        <f t="shared" si="104"/>
        <v>0</v>
      </c>
      <c r="O655" s="243">
        <v>2</v>
      </c>
      <c r="AA655" s="216">
        <v>8</v>
      </c>
      <c r="AB655" s="216">
        <v>0</v>
      </c>
      <c r="AC655" s="216">
        <v>3</v>
      </c>
      <c r="AZ655" s="216">
        <v>1</v>
      </c>
      <c r="BA655" s="216">
        <f t="shared" si="105"/>
        <v>0</v>
      </c>
      <c r="BB655" s="216">
        <f t="shared" si="106"/>
        <v>0</v>
      </c>
      <c r="BC655" s="216">
        <f t="shared" si="107"/>
        <v>0</v>
      </c>
      <c r="BD655" s="216">
        <f t="shared" si="108"/>
        <v>0</v>
      </c>
      <c r="BE655" s="216">
        <f t="shared" si="109"/>
        <v>0</v>
      </c>
      <c r="CA655" s="243">
        <v>8</v>
      </c>
      <c r="CB655" s="243">
        <v>0</v>
      </c>
    </row>
    <row r="656" spans="1:80" x14ac:dyDescent="0.2">
      <c r="A656" s="244">
        <v>324</v>
      </c>
      <c r="B656" s="245" t="s">
        <v>867</v>
      </c>
      <c r="C656" s="246" t="s">
        <v>868</v>
      </c>
      <c r="D656" s="247" t="s">
        <v>208</v>
      </c>
      <c r="E656" s="248">
        <v>216.95</v>
      </c>
      <c r="F656" s="248">
        <v>0</v>
      </c>
      <c r="G656" s="249">
        <f t="shared" si="102"/>
        <v>0</v>
      </c>
      <c r="H656" s="250">
        <v>0</v>
      </c>
      <c r="I656" s="251">
        <f t="shared" si="103"/>
        <v>0</v>
      </c>
      <c r="J656" s="250"/>
      <c r="K656" s="251">
        <f t="shared" si="104"/>
        <v>0</v>
      </c>
      <c r="O656" s="243">
        <v>2</v>
      </c>
      <c r="AA656" s="216">
        <v>8</v>
      </c>
      <c r="AB656" s="216">
        <v>0</v>
      </c>
      <c r="AC656" s="216">
        <v>3</v>
      </c>
      <c r="AZ656" s="216">
        <v>1</v>
      </c>
      <c r="BA656" s="216">
        <f t="shared" si="105"/>
        <v>0</v>
      </c>
      <c r="BB656" s="216">
        <f t="shared" si="106"/>
        <v>0</v>
      </c>
      <c r="BC656" s="216">
        <f t="shared" si="107"/>
        <v>0</v>
      </c>
      <c r="BD656" s="216">
        <f t="shared" si="108"/>
        <v>0</v>
      </c>
      <c r="BE656" s="216">
        <f t="shared" si="109"/>
        <v>0</v>
      </c>
      <c r="CA656" s="243">
        <v>8</v>
      </c>
      <c r="CB656" s="243">
        <v>0</v>
      </c>
    </row>
    <row r="657" spans="1:57" x14ac:dyDescent="0.2">
      <c r="A657" s="259"/>
      <c r="B657" s="260" t="s">
        <v>94</v>
      </c>
      <c r="C657" s="261" t="s">
        <v>856</v>
      </c>
      <c r="D657" s="262"/>
      <c r="E657" s="263"/>
      <c r="F657" s="264"/>
      <c r="G657" s="265">
        <f>SUM(G650:G656)</f>
        <v>0</v>
      </c>
      <c r="H657" s="266"/>
      <c r="I657" s="267">
        <f>SUM(I650:I656)</f>
        <v>2.3256000000000001E-3</v>
      </c>
      <c r="J657" s="266"/>
      <c r="K657" s="267">
        <f>SUM(K650:K656)</f>
        <v>0</v>
      </c>
      <c r="O657" s="243">
        <v>4</v>
      </c>
      <c r="BA657" s="268">
        <f>SUM(BA650:BA656)</f>
        <v>0</v>
      </c>
      <c r="BB657" s="268">
        <f>SUM(BB650:BB656)</f>
        <v>0</v>
      </c>
      <c r="BC657" s="268">
        <f>SUM(BC650:BC656)</f>
        <v>0</v>
      </c>
      <c r="BD657" s="268">
        <f>SUM(BD650:BD656)</f>
        <v>0</v>
      </c>
      <c r="BE657" s="268">
        <f>SUM(BE650:BE656)</f>
        <v>0</v>
      </c>
    </row>
    <row r="658" spans="1:57" x14ac:dyDescent="0.2">
      <c r="E658" s="216"/>
      <c r="G658" s="279">
        <f>SUM(G657,G649,G575,G565,G392,G384,G352,G324,G262,G250,G228,G184,G181,G154,G151,G127,G122,G118,G94,G49,G41)</f>
        <v>0</v>
      </c>
    </row>
    <row r="659" spans="1:57" x14ac:dyDescent="0.2">
      <c r="E659" s="216"/>
    </row>
    <row r="660" spans="1:57" x14ac:dyDescent="0.2">
      <c r="E660" s="216"/>
    </row>
    <row r="661" spans="1:57" x14ac:dyDescent="0.2">
      <c r="E661" s="216"/>
    </row>
    <row r="662" spans="1:57" x14ac:dyDescent="0.2">
      <c r="E662" s="216"/>
    </row>
    <row r="663" spans="1:57" x14ac:dyDescent="0.2">
      <c r="E663" s="216"/>
    </row>
    <row r="664" spans="1:57" x14ac:dyDescent="0.2">
      <c r="E664" s="216"/>
    </row>
    <row r="665" spans="1:57" x14ac:dyDescent="0.2">
      <c r="E665" s="216"/>
    </row>
    <row r="666" spans="1:57" x14ac:dyDescent="0.2">
      <c r="E666" s="216"/>
    </row>
    <row r="667" spans="1:57" x14ac:dyDescent="0.2">
      <c r="E667" s="216"/>
    </row>
    <row r="668" spans="1:57" x14ac:dyDescent="0.2">
      <c r="E668" s="216"/>
    </row>
    <row r="669" spans="1:57" x14ac:dyDescent="0.2">
      <c r="E669" s="216"/>
    </row>
    <row r="670" spans="1:57" x14ac:dyDescent="0.2">
      <c r="E670" s="216"/>
    </row>
    <row r="671" spans="1:57" x14ac:dyDescent="0.2">
      <c r="E671" s="216"/>
    </row>
    <row r="672" spans="1:57" x14ac:dyDescent="0.2">
      <c r="E672" s="216"/>
    </row>
    <row r="673" spans="1:7" x14ac:dyDescent="0.2">
      <c r="E673" s="216"/>
    </row>
    <row r="674" spans="1:7" x14ac:dyDescent="0.2">
      <c r="E674" s="216"/>
    </row>
    <row r="675" spans="1:7" x14ac:dyDescent="0.2">
      <c r="E675" s="216"/>
    </row>
    <row r="676" spans="1:7" x14ac:dyDescent="0.2">
      <c r="E676" s="216"/>
    </row>
    <row r="677" spans="1:7" x14ac:dyDescent="0.2">
      <c r="E677" s="216"/>
    </row>
    <row r="678" spans="1:7" x14ac:dyDescent="0.2">
      <c r="E678" s="216"/>
    </row>
    <row r="679" spans="1:7" x14ac:dyDescent="0.2">
      <c r="E679" s="216"/>
    </row>
    <row r="680" spans="1:7" x14ac:dyDescent="0.2">
      <c r="E680" s="216"/>
    </row>
    <row r="681" spans="1:7" x14ac:dyDescent="0.2">
      <c r="A681" s="258"/>
      <c r="B681" s="258"/>
      <c r="C681" s="258"/>
      <c r="D681" s="258"/>
      <c r="E681" s="258"/>
      <c r="F681" s="258"/>
      <c r="G681" s="258"/>
    </row>
    <row r="682" spans="1:7" x14ac:dyDescent="0.2">
      <c r="A682" s="258"/>
      <c r="B682" s="258"/>
      <c r="C682" s="258"/>
      <c r="D682" s="258"/>
      <c r="E682" s="258"/>
      <c r="F682" s="258"/>
      <c r="G682" s="258"/>
    </row>
    <row r="683" spans="1:7" x14ac:dyDescent="0.2">
      <c r="A683" s="258"/>
      <c r="B683" s="258"/>
      <c r="C683" s="258"/>
      <c r="D683" s="258"/>
      <c r="E683" s="258"/>
      <c r="F683" s="258"/>
      <c r="G683" s="258"/>
    </row>
    <row r="684" spans="1:7" x14ac:dyDescent="0.2">
      <c r="A684" s="258"/>
      <c r="B684" s="258"/>
      <c r="C684" s="258"/>
      <c r="D684" s="258"/>
      <c r="E684" s="258"/>
      <c r="F684" s="258"/>
      <c r="G684" s="258"/>
    </row>
    <row r="685" spans="1:7" x14ac:dyDescent="0.2">
      <c r="E685" s="216"/>
    </row>
    <row r="686" spans="1:7" x14ac:dyDescent="0.2">
      <c r="E686" s="216"/>
    </row>
    <row r="687" spans="1:7" x14ac:dyDescent="0.2">
      <c r="E687" s="216"/>
    </row>
    <row r="688" spans="1:7" x14ac:dyDescent="0.2">
      <c r="E688" s="216"/>
    </row>
    <row r="689" spans="5:5" x14ac:dyDescent="0.2">
      <c r="E689" s="216"/>
    </row>
    <row r="690" spans="5:5" x14ac:dyDescent="0.2">
      <c r="E690" s="216"/>
    </row>
    <row r="691" spans="5:5" x14ac:dyDescent="0.2">
      <c r="E691" s="216"/>
    </row>
    <row r="692" spans="5:5" x14ac:dyDescent="0.2">
      <c r="E692" s="216"/>
    </row>
    <row r="693" spans="5:5" x14ac:dyDescent="0.2">
      <c r="E693" s="216"/>
    </row>
    <row r="694" spans="5:5" x14ac:dyDescent="0.2">
      <c r="E694" s="216"/>
    </row>
    <row r="695" spans="5:5" x14ac:dyDescent="0.2">
      <c r="E695" s="216"/>
    </row>
    <row r="696" spans="5:5" x14ac:dyDescent="0.2">
      <c r="E696" s="216"/>
    </row>
    <row r="697" spans="5:5" x14ac:dyDescent="0.2">
      <c r="E697" s="216"/>
    </row>
    <row r="698" spans="5:5" x14ac:dyDescent="0.2">
      <c r="E698" s="216"/>
    </row>
    <row r="699" spans="5:5" x14ac:dyDescent="0.2">
      <c r="E699" s="216"/>
    </row>
    <row r="700" spans="5:5" x14ac:dyDescent="0.2">
      <c r="E700" s="216"/>
    </row>
    <row r="701" spans="5:5" x14ac:dyDescent="0.2">
      <c r="E701" s="216"/>
    </row>
    <row r="702" spans="5:5" x14ac:dyDescent="0.2">
      <c r="E702" s="216"/>
    </row>
    <row r="703" spans="5:5" x14ac:dyDescent="0.2">
      <c r="E703" s="216"/>
    </row>
    <row r="704" spans="5:5" x14ac:dyDescent="0.2">
      <c r="E704" s="216"/>
    </row>
    <row r="705" spans="1:7" x14ac:dyDescent="0.2">
      <c r="E705" s="216"/>
    </row>
    <row r="706" spans="1:7" x14ac:dyDescent="0.2">
      <c r="E706" s="216"/>
    </row>
    <row r="707" spans="1:7" x14ac:dyDescent="0.2">
      <c r="E707" s="216"/>
    </row>
    <row r="708" spans="1:7" x14ac:dyDescent="0.2">
      <c r="E708" s="216"/>
    </row>
    <row r="709" spans="1:7" x14ac:dyDescent="0.2">
      <c r="E709" s="216"/>
    </row>
    <row r="710" spans="1:7" x14ac:dyDescent="0.2">
      <c r="E710" s="216"/>
    </row>
    <row r="711" spans="1:7" x14ac:dyDescent="0.2">
      <c r="E711" s="216"/>
    </row>
    <row r="712" spans="1:7" x14ac:dyDescent="0.2">
      <c r="E712" s="216"/>
    </row>
    <row r="713" spans="1:7" x14ac:dyDescent="0.2">
      <c r="E713" s="216"/>
    </row>
    <row r="714" spans="1:7" x14ac:dyDescent="0.2">
      <c r="E714" s="216"/>
    </row>
    <row r="715" spans="1:7" x14ac:dyDescent="0.2">
      <c r="E715" s="216"/>
    </row>
    <row r="716" spans="1:7" x14ac:dyDescent="0.2">
      <c r="A716" s="269"/>
      <c r="B716" s="269"/>
    </row>
    <row r="717" spans="1:7" x14ac:dyDescent="0.2">
      <c r="A717" s="258"/>
      <c r="B717" s="258"/>
      <c r="C717" s="270"/>
      <c r="D717" s="270"/>
      <c r="E717" s="271"/>
      <c r="F717" s="270"/>
      <c r="G717" s="272"/>
    </row>
    <row r="718" spans="1:7" x14ac:dyDescent="0.2">
      <c r="A718" s="273"/>
      <c r="B718" s="273"/>
      <c r="C718" s="258"/>
      <c r="D718" s="258"/>
      <c r="E718" s="274"/>
      <c r="F718" s="258"/>
      <c r="G718" s="258"/>
    </row>
    <row r="719" spans="1:7" x14ac:dyDescent="0.2">
      <c r="A719" s="258"/>
      <c r="B719" s="258"/>
      <c r="C719" s="258"/>
      <c r="D719" s="258"/>
      <c r="E719" s="274"/>
      <c r="F719" s="258"/>
      <c r="G719" s="258"/>
    </row>
    <row r="720" spans="1:7" x14ac:dyDescent="0.2">
      <c r="A720" s="258"/>
      <c r="B720" s="258"/>
      <c r="C720" s="258"/>
      <c r="D720" s="258"/>
      <c r="E720" s="274"/>
      <c r="F720" s="258"/>
      <c r="G720" s="258"/>
    </row>
    <row r="721" spans="1:7" x14ac:dyDescent="0.2">
      <c r="A721" s="258"/>
      <c r="B721" s="258"/>
      <c r="C721" s="258"/>
      <c r="D721" s="258"/>
      <c r="E721" s="274"/>
      <c r="F721" s="258"/>
      <c r="G721" s="258"/>
    </row>
    <row r="722" spans="1:7" x14ac:dyDescent="0.2">
      <c r="A722" s="258"/>
      <c r="B722" s="258"/>
      <c r="C722" s="258"/>
      <c r="D722" s="258"/>
      <c r="E722" s="274"/>
      <c r="F722" s="258"/>
      <c r="G722" s="258"/>
    </row>
    <row r="723" spans="1:7" x14ac:dyDescent="0.2">
      <c r="A723" s="258"/>
      <c r="B723" s="258"/>
      <c r="C723" s="258"/>
      <c r="D723" s="258"/>
      <c r="E723" s="274"/>
      <c r="F723" s="258"/>
      <c r="G723" s="258"/>
    </row>
    <row r="724" spans="1:7" x14ac:dyDescent="0.2">
      <c r="A724" s="258"/>
      <c r="B724" s="258"/>
      <c r="C724" s="258"/>
      <c r="D724" s="258"/>
      <c r="E724" s="274"/>
      <c r="F724" s="258"/>
      <c r="G724" s="258"/>
    </row>
    <row r="725" spans="1:7" x14ac:dyDescent="0.2">
      <c r="A725" s="258"/>
      <c r="B725" s="258"/>
      <c r="C725" s="258"/>
      <c r="D725" s="258"/>
      <c r="E725" s="274"/>
      <c r="F725" s="258"/>
      <c r="G725" s="258"/>
    </row>
    <row r="726" spans="1:7" x14ac:dyDescent="0.2">
      <c r="A726" s="258"/>
      <c r="B726" s="258"/>
      <c r="C726" s="258"/>
      <c r="D726" s="258"/>
      <c r="E726" s="274"/>
      <c r="F726" s="258"/>
      <c r="G726" s="258"/>
    </row>
    <row r="727" spans="1:7" x14ac:dyDescent="0.2">
      <c r="A727" s="258"/>
      <c r="B727" s="258"/>
      <c r="C727" s="258"/>
      <c r="D727" s="258"/>
      <c r="E727" s="274"/>
      <c r="F727" s="258"/>
      <c r="G727" s="258"/>
    </row>
    <row r="728" spans="1:7" x14ac:dyDescent="0.2">
      <c r="A728" s="258"/>
      <c r="B728" s="258"/>
      <c r="C728" s="258"/>
      <c r="D728" s="258"/>
      <c r="E728" s="274"/>
      <c r="F728" s="258"/>
      <c r="G728" s="258"/>
    </row>
    <row r="729" spans="1:7" x14ac:dyDescent="0.2">
      <c r="A729" s="258"/>
      <c r="B729" s="258"/>
      <c r="C729" s="258"/>
      <c r="D729" s="258"/>
      <c r="E729" s="274"/>
      <c r="F729" s="258"/>
      <c r="G729" s="258"/>
    </row>
    <row r="730" spans="1:7" x14ac:dyDescent="0.2">
      <c r="A730" s="258"/>
      <c r="B730" s="258"/>
      <c r="C730" s="258"/>
      <c r="D730" s="258"/>
      <c r="E730" s="274"/>
      <c r="F730" s="258"/>
      <c r="G730" s="258"/>
    </row>
  </sheetData>
  <mergeCells count="296">
    <mergeCell ref="A212:A214"/>
    <mergeCell ref="B212:B214"/>
    <mergeCell ref="A215:A217"/>
    <mergeCell ref="B215:B217"/>
    <mergeCell ref="A209:A211"/>
    <mergeCell ref="B209:B211"/>
    <mergeCell ref="A201:A204"/>
    <mergeCell ref="B201:B204"/>
    <mergeCell ref="A205:A208"/>
    <mergeCell ref="B205:B208"/>
    <mergeCell ref="A186:A189"/>
    <mergeCell ref="B186:B189"/>
    <mergeCell ref="A190:A193"/>
    <mergeCell ref="B190:B193"/>
    <mergeCell ref="A194:A197"/>
    <mergeCell ref="B194:B197"/>
    <mergeCell ref="A198:A200"/>
    <mergeCell ref="B198:B200"/>
    <mergeCell ref="C26:D26"/>
    <mergeCell ref="C27:D27"/>
    <mergeCell ref="C52:G52"/>
    <mergeCell ref="C53:D53"/>
    <mergeCell ref="C54:D54"/>
    <mergeCell ref="C55:D55"/>
    <mergeCell ref="C56:D56"/>
    <mergeCell ref="C58:D58"/>
    <mergeCell ref="C29:D29"/>
    <mergeCell ref="C30:D30"/>
    <mergeCell ref="C31:D31"/>
    <mergeCell ref="C32:D32"/>
    <mergeCell ref="C33:D33"/>
    <mergeCell ref="C34:D34"/>
    <mergeCell ref="C59:D59"/>
    <mergeCell ref="C60:D60"/>
    <mergeCell ref="A1:G1"/>
    <mergeCell ref="A3:B3"/>
    <mergeCell ref="A4:B4"/>
    <mergeCell ref="E4:G4"/>
    <mergeCell ref="C9:D9"/>
    <mergeCell ref="C11:D11"/>
    <mergeCell ref="C12:D12"/>
    <mergeCell ref="C13:D13"/>
    <mergeCell ref="C25:D25"/>
    <mergeCell ref="A2:G2"/>
    <mergeCell ref="C22:D22"/>
    <mergeCell ref="C23:D23"/>
    <mergeCell ref="C24:D24"/>
    <mergeCell ref="C14:D14"/>
    <mergeCell ref="C15:D15"/>
    <mergeCell ref="C16:D16"/>
    <mergeCell ref="C18:D18"/>
    <mergeCell ref="C19:D19"/>
    <mergeCell ref="C20:D20"/>
    <mergeCell ref="C35:D35"/>
    <mergeCell ref="C36:D36"/>
    <mergeCell ref="C37:D37"/>
    <mergeCell ref="C38:D38"/>
    <mergeCell ref="C46:G46"/>
    <mergeCell ref="C48:D48"/>
    <mergeCell ref="C68:D68"/>
    <mergeCell ref="C69:D69"/>
    <mergeCell ref="C70:D70"/>
    <mergeCell ref="C71:D71"/>
    <mergeCell ref="C72:D72"/>
    <mergeCell ref="C75:D75"/>
    <mergeCell ref="C61:D61"/>
    <mergeCell ref="C62:D62"/>
    <mergeCell ref="C63:D63"/>
    <mergeCell ref="C64:D64"/>
    <mergeCell ref="C66:D66"/>
    <mergeCell ref="C67:D67"/>
    <mergeCell ref="C84:D84"/>
    <mergeCell ref="C85:D85"/>
    <mergeCell ref="C86:D86"/>
    <mergeCell ref="C87:D87"/>
    <mergeCell ref="C88:D88"/>
    <mergeCell ref="C89:D89"/>
    <mergeCell ref="C76:D76"/>
    <mergeCell ref="C78:D78"/>
    <mergeCell ref="C79:D79"/>
    <mergeCell ref="C80:D80"/>
    <mergeCell ref="C81:D81"/>
    <mergeCell ref="C82:D82"/>
    <mergeCell ref="C104:D104"/>
    <mergeCell ref="C105:D105"/>
    <mergeCell ref="C106:D106"/>
    <mergeCell ref="C108:D108"/>
    <mergeCell ref="C109:D109"/>
    <mergeCell ref="C110:D110"/>
    <mergeCell ref="C90:D90"/>
    <mergeCell ref="C93:D93"/>
    <mergeCell ref="C97:D97"/>
    <mergeCell ref="C98:D98"/>
    <mergeCell ref="C100:D100"/>
    <mergeCell ref="C101:D101"/>
    <mergeCell ref="C102:D102"/>
    <mergeCell ref="C103:D103"/>
    <mergeCell ref="C111:D111"/>
    <mergeCell ref="C112:D112"/>
    <mergeCell ref="C113:D113"/>
    <mergeCell ref="C114:D114"/>
    <mergeCell ref="C117:D117"/>
    <mergeCell ref="C130:D130"/>
    <mergeCell ref="C131:D131"/>
    <mergeCell ref="C132:D132"/>
    <mergeCell ref="C133:D133"/>
    <mergeCell ref="C145:D145"/>
    <mergeCell ref="C147:D147"/>
    <mergeCell ref="C148:D148"/>
    <mergeCell ref="C149:D149"/>
    <mergeCell ref="C150:D150"/>
    <mergeCell ref="C121:D121"/>
    <mergeCell ref="C125:G125"/>
    <mergeCell ref="C139:D139"/>
    <mergeCell ref="C141:D141"/>
    <mergeCell ref="C142:D142"/>
    <mergeCell ref="C144:D144"/>
    <mergeCell ref="C134:D134"/>
    <mergeCell ref="C135:D135"/>
    <mergeCell ref="C136:D136"/>
    <mergeCell ref="C137:D137"/>
    <mergeCell ref="C138:D138"/>
    <mergeCell ref="C166:D166"/>
    <mergeCell ref="C168:D168"/>
    <mergeCell ref="C169:D169"/>
    <mergeCell ref="C170:D170"/>
    <mergeCell ref="C171:D171"/>
    <mergeCell ref="C172:D172"/>
    <mergeCell ref="C157:D157"/>
    <mergeCell ref="C158:D158"/>
    <mergeCell ref="C160:D160"/>
    <mergeCell ref="C162:D162"/>
    <mergeCell ref="C163:D163"/>
    <mergeCell ref="C164:D164"/>
    <mergeCell ref="C165:D165"/>
    <mergeCell ref="C233:D233"/>
    <mergeCell ref="C235:D235"/>
    <mergeCell ref="C240:G240"/>
    <mergeCell ref="C241:D241"/>
    <mergeCell ref="C243:D243"/>
    <mergeCell ref="C409:D409"/>
    <mergeCell ref="C410:D410"/>
    <mergeCell ref="C393:G393"/>
    <mergeCell ref="C173:D173"/>
    <mergeCell ref="C175:D175"/>
    <mergeCell ref="C176:D176"/>
    <mergeCell ref="C177:D177"/>
    <mergeCell ref="C178:D178"/>
    <mergeCell ref="C179:D179"/>
    <mergeCell ref="C263:G263"/>
    <mergeCell ref="C325:G325"/>
    <mergeCell ref="C411:D411"/>
    <mergeCell ref="C412:D412"/>
    <mergeCell ref="C413:D413"/>
    <mergeCell ref="C415:D415"/>
    <mergeCell ref="C396:D396"/>
    <mergeCell ref="C397:D397"/>
    <mergeCell ref="C399:D399"/>
    <mergeCell ref="C400:D400"/>
    <mergeCell ref="C403:D403"/>
    <mergeCell ref="C405:D405"/>
    <mergeCell ref="C407:D407"/>
    <mergeCell ref="C408:D408"/>
    <mergeCell ref="C423:D423"/>
    <mergeCell ref="C424:D424"/>
    <mergeCell ref="C425:D425"/>
    <mergeCell ref="C427:D427"/>
    <mergeCell ref="C428:D428"/>
    <mergeCell ref="C429:D429"/>
    <mergeCell ref="C416:D416"/>
    <mergeCell ref="C418:D418"/>
    <mergeCell ref="C419:D419"/>
    <mergeCell ref="C420:D420"/>
    <mergeCell ref="C421:D421"/>
    <mergeCell ref="C422:D422"/>
    <mergeCell ref="C438:D438"/>
    <mergeCell ref="C441:D441"/>
    <mergeCell ref="C442:D442"/>
    <mergeCell ref="C443:D443"/>
    <mergeCell ref="C444:D444"/>
    <mergeCell ref="C445:D445"/>
    <mergeCell ref="C430:D430"/>
    <mergeCell ref="C431:D431"/>
    <mergeCell ref="C433:D433"/>
    <mergeCell ref="C434:D434"/>
    <mergeCell ref="C435:D435"/>
    <mergeCell ref="C437:D437"/>
    <mergeCell ref="C452:D452"/>
    <mergeCell ref="C453:D453"/>
    <mergeCell ref="C454:D454"/>
    <mergeCell ref="C455:D455"/>
    <mergeCell ref="C456:D456"/>
    <mergeCell ref="C457:D457"/>
    <mergeCell ref="C446:D446"/>
    <mergeCell ref="C447:D447"/>
    <mergeCell ref="C448:D448"/>
    <mergeCell ref="C449:D449"/>
    <mergeCell ref="C450:D450"/>
    <mergeCell ref="C451:D451"/>
    <mergeCell ref="C464:D464"/>
    <mergeCell ref="C465:D465"/>
    <mergeCell ref="C466:D466"/>
    <mergeCell ref="C467:D467"/>
    <mergeCell ref="C469:D469"/>
    <mergeCell ref="C470:D470"/>
    <mergeCell ref="C458:D458"/>
    <mergeCell ref="C459:D459"/>
    <mergeCell ref="C460:D460"/>
    <mergeCell ref="C461:D461"/>
    <mergeCell ref="C462:D462"/>
    <mergeCell ref="C463:D463"/>
    <mergeCell ref="C477:D477"/>
    <mergeCell ref="C478:D478"/>
    <mergeCell ref="C479:D479"/>
    <mergeCell ref="C480:D480"/>
    <mergeCell ref="C481:D481"/>
    <mergeCell ref="C482:D482"/>
    <mergeCell ref="C471:D471"/>
    <mergeCell ref="C472:D472"/>
    <mergeCell ref="C473:D473"/>
    <mergeCell ref="C474:D474"/>
    <mergeCell ref="C475:D475"/>
    <mergeCell ref="C476:D476"/>
    <mergeCell ref="C490:D490"/>
    <mergeCell ref="C491:D491"/>
    <mergeCell ref="C492:D492"/>
    <mergeCell ref="C494:D494"/>
    <mergeCell ref="C495:D495"/>
    <mergeCell ref="C496:D496"/>
    <mergeCell ref="C483:D483"/>
    <mergeCell ref="C484:D484"/>
    <mergeCell ref="C486:D486"/>
    <mergeCell ref="C487:D487"/>
    <mergeCell ref="C488:D488"/>
    <mergeCell ref="C489:D489"/>
    <mergeCell ref="C503:D503"/>
    <mergeCell ref="C504:D504"/>
    <mergeCell ref="C505:D505"/>
    <mergeCell ref="C506:D506"/>
    <mergeCell ref="C508:D508"/>
    <mergeCell ref="C509:D509"/>
    <mergeCell ref="C497:D497"/>
    <mergeCell ref="C498:D498"/>
    <mergeCell ref="C499:D499"/>
    <mergeCell ref="C500:D500"/>
    <mergeCell ref="C501:D501"/>
    <mergeCell ref="C502:D502"/>
    <mergeCell ref="C516:D516"/>
    <mergeCell ref="C517:D517"/>
    <mergeCell ref="C519:D519"/>
    <mergeCell ref="C520:D520"/>
    <mergeCell ref="C521:D521"/>
    <mergeCell ref="C522:D522"/>
    <mergeCell ref="C510:D510"/>
    <mergeCell ref="C511:D511"/>
    <mergeCell ref="C512:D512"/>
    <mergeCell ref="C513:D513"/>
    <mergeCell ref="C514:D514"/>
    <mergeCell ref="C515:D515"/>
    <mergeCell ref="C530:D530"/>
    <mergeCell ref="C531:D531"/>
    <mergeCell ref="C532:D532"/>
    <mergeCell ref="C533:D533"/>
    <mergeCell ref="C535:D535"/>
    <mergeCell ref="C537:D537"/>
    <mergeCell ref="C523:D523"/>
    <mergeCell ref="C524:D524"/>
    <mergeCell ref="C525:D525"/>
    <mergeCell ref="C526:D526"/>
    <mergeCell ref="C527:D527"/>
    <mergeCell ref="C529:D529"/>
    <mergeCell ref="C546:D546"/>
    <mergeCell ref="C548:D548"/>
    <mergeCell ref="C549:D549"/>
    <mergeCell ref="C550:D550"/>
    <mergeCell ref="C551:D551"/>
    <mergeCell ref="C552:D552"/>
    <mergeCell ref="C539:D539"/>
    <mergeCell ref="C540:D540"/>
    <mergeCell ref="C541:D541"/>
    <mergeCell ref="C542:D542"/>
    <mergeCell ref="C543:D543"/>
    <mergeCell ref="C544:D544"/>
    <mergeCell ref="C599:G599"/>
    <mergeCell ref="C600:G600"/>
    <mergeCell ref="C560:D560"/>
    <mergeCell ref="C562:D562"/>
    <mergeCell ref="C564:D564"/>
    <mergeCell ref="C553:D553"/>
    <mergeCell ref="C554:D554"/>
    <mergeCell ref="C555:D555"/>
    <mergeCell ref="C556:D556"/>
    <mergeCell ref="C557:D557"/>
    <mergeCell ref="C558:D558"/>
    <mergeCell ref="C566:G566"/>
    <mergeCell ref="C576:G576"/>
  </mergeCells>
  <printOptions gridLinesSet="0"/>
  <pageMargins left="0.59055118110236227" right="0.39370078740157483" top="0.59055118110236227" bottom="0.98425196850393704" header="0.19685039370078741" footer="0.51181102362204722"/>
  <pageSetup paperSize="9" scale="90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CB95"/>
  <sheetViews>
    <sheetView showGridLines="0" showZeros="0" view="pageBreakPreview" zoomScaleNormal="100" zoomScaleSheetLayoutView="100" workbookViewId="0">
      <selection sqref="A1:G1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14.25" customHeight="1" thickBot="1" x14ac:dyDescent="0.25">
      <c r="B2" s="217"/>
      <c r="C2" s="218"/>
      <c r="D2" s="218"/>
      <c r="E2" s="219"/>
      <c r="F2" s="218"/>
      <c r="G2" s="218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06  Rek'!H1</f>
        <v/>
      </c>
      <c r="G3" s="223"/>
    </row>
    <row r="4" spans="1:80" ht="13.5" thickBot="1" x14ac:dyDescent="0.25">
      <c r="A4" s="436" t="s">
        <v>69</v>
      </c>
      <c r="B4" s="414"/>
      <c r="C4" s="176" t="s">
        <v>2381</v>
      </c>
      <c r="D4" s="224"/>
      <c r="E4" s="437">
        <f>'SO 06  Rek'!G2</f>
        <v>0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229" t="s">
        <v>81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2382</v>
      </c>
      <c r="C7" s="235" t="s">
        <v>2383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2385</v>
      </c>
      <c r="C8" s="246" t="s">
        <v>2386</v>
      </c>
      <c r="D8" s="247" t="s">
        <v>164</v>
      </c>
      <c r="E8" s="248">
        <v>36</v>
      </c>
      <c r="F8" s="248"/>
      <c r="G8" s="249">
        <f t="shared" ref="G8:G14" si="0">E8*F8</f>
        <v>0</v>
      </c>
      <c r="H8" s="250">
        <v>0</v>
      </c>
      <c r="I8" s="251">
        <f t="shared" ref="I8:I14" si="1">E8*H8</f>
        <v>0</v>
      </c>
      <c r="J8" s="250">
        <v>0</v>
      </c>
      <c r="K8" s="251">
        <f t="shared" ref="K8:K14" si="2">E8*J8</f>
        <v>0</v>
      </c>
      <c r="O8" s="243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4" si="3">IF(AZ8=1,G8,0)</f>
        <v>0</v>
      </c>
      <c r="BB8" s="216">
        <f t="shared" ref="BB8:BB14" si="4">IF(AZ8=2,G8,0)</f>
        <v>0</v>
      </c>
      <c r="BC8" s="216">
        <f t="shared" ref="BC8:BC14" si="5">IF(AZ8=3,G8,0)</f>
        <v>0</v>
      </c>
      <c r="BD8" s="216">
        <f t="shared" ref="BD8:BD14" si="6">IF(AZ8=4,G8,0)</f>
        <v>0</v>
      </c>
      <c r="BE8" s="216">
        <f t="shared" ref="BE8:BE14" si="7">IF(AZ8=5,G8,0)</f>
        <v>0</v>
      </c>
      <c r="CA8" s="243">
        <v>1</v>
      </c>
      <c r="CB8" s="243">
        <v>1</v>
      </c>
    </row>
    <row r="9" spans="1:80" x14ac:dyDescent="0.2">
      <c r="A9" s="244">
        <v>2</v>
      </c>
      <c r="B9" s="245" t="s">
        <v>2387</v>
      </c>
      <c r="C9" s="246" t="s">
        <v>2388</v>
      </c>
      <c r="D9" s="247" t="s">
        <v>93</v>
      </c>
      <c r="E9" s="248">
        <v>1</v>
      </c>
      <c r="F9" s="248"/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1</v>
      </c>
    </row>
    <row r="10" spans="1:80" x14ac:dyDescent="0.2">
      <c r="A10" s="244">
        <v>3</v>
      </c>
      <c r="B10" s="245" t="s">
        <v>2389</v>
      </c>
      <c r="C10" s="246" t="s">
        <v>2390</v>
      </c>
      <c r="D10" s="247" t="s">
        <v>93</v>
      </c>
      <c r="E10" s="248">
        <v>1</v>
      </c>
      <c r="F10" s="248"/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1</v>
      </c>
    </row>
    <row r="11" spans="1:80" x14ac:dyDescent="0.2">
      <c r="A11" s="244">
        <v>4</v>
      </c>
      <c r="B11" s="245" t="s">
        <v>2391</v>
      </c>
      <c r="C11" s="246" t="s">
        <v>2392</v>
      </c>
      <c r="D11" s="247" t="s">
        <v>93</v>
      </c>
      <c r="E11" s="248">
        <v>1</v>
      </c>
      <c r="F11" s="248"/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1</v>
      </c>
    </row>
    <row r="12" spans="1:80" x14ac:dyDescent="0.2">
      <c r="A12" s="244">
        <v>5</v>
      </c>
      <c r="B12" s="245" t="s">
        <v>2393</v>
      </c>
      <c r="C12" s="246" t="s">
        <v>2394</v>
      </c>
      <c r="D12" s="247" t="s">
        <v>1835</v>
      </c>
      <c r="E12" s="248">
        <v>1</v>
      </c>
      <c r="F12" s="248"/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1</v>
      </c>
    </row>
    <row r="13" spans="1:80" x14ac:dyDescent="0.2">
      <c r="A13" s="244">
        <v>6</v>
      </c>
      <c r="B13" s="245" t="s">
        <v>2395</v>
      </c>
      <c r="C13" s="246" t="s">
        <v>2396</v>
      </c>
      <c r="D13" s="247" t="s">
        <v>2397</v>
      </c>
      <c r="E13" s="248">
        <v>1</v>
      </c>
      <c r="F13" s="248"/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1</v>
      </c>
    </row>
    <row r="14" spans="1:80" x14ac:dyDescent="0.2">
      <c r="A14" s="244">
        <v>7</v>
      </c>
      <c r="B14" s="245" t="s">
        <v>2398</v>
      </c>
      <c r="C14" s="246" t="s">
        <v>2399</v>
      </c>
      <c r="D14" s="247" t="s">
        <v>93</v>
      </c>
      <c r="E14" s="248">
        <v>1</v>
      </c>
      <c r="F14" s="248"/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1</v>
      </c>
    </row>
    <row r="15" spans="1:80" x14ac:dyDescent="0.2">
      <c r="A15" s="259"/>
      <c r="B15" s="260" t="s">
        <v>94</v>
      </c>
      <c r="C15" s="261" t="s">
        <v>2384</v>
      </c>
      <c r="D15" s="262"/>
      <c r="E15" s="263"/>
      <c r="F15" s="264"/>
      <c r="G15" s="265">
        <f>SUM(G7:G14)</f>
        <v>0</v>
      </c>
      <c r="H15" s="266"/>
      <c r="I15" s="267">
        <f>SUM(I7:I14)</f>
        <v>0</v>
      </c>
      <c r="J15" s="266"/>
      <c r="K15" s="267">
        <f>SUM(K7:K14)</f>
        <v>0</v>
      </c>
      <c r="O15" s="243">
        <v>4</v>
      </c>
      <c r="BA15" s="268">
        <f>SUM(BA7:BA14)</f>
        <v>0</v>
      </c>
      <c r="BB15" s="268">
        <f>SUM(BB7:BB14)</f>
        <v>0</v>
      </c>
      <c r="BC15" s="268">
        <f>SUM(BC7:BC14)</f>
        <v>0</v>
      </c>
      <c r="BD15" s="268">
        <f>SUM(BD7:BD14)</f>
        <v>0</v>
      </c>
      <c r="BE15" s="268">
        <f>SUM(BE7:BE14)</f>
        <v>0</v>
      </c>
    </row>
    <row r="16" spans="1:80" x14ac:dyDescent="0.2">
      <c r="A16" s="233" t="s">
        <v>90</v>
      </c>
      <c r="B16" s="234" t="s">
        <v>91</v>
      </c>
      <c r="C16" s="235" t="s">
        <v>92</v>
      </c>
      <c r="D16" s="236"/>
      <c r="E16" s="237"/>
      <c r="F16" s="237"/>
      <c r="G16" s="238"/>
      <c r="H16" s="239"/>
      <c r="I16" s="240"/>
      <c r="J16" s="241"/>
      <c r="K16" s="242"/>
      <c r="O16" s="243">
        <v>1</v>
      </c>
    </row>
    <row r="17" spans="1:80" x14ac:dyDescent="0.2">
      <c r="A17" s="244">
        <v>8</v>
      </c>
      <c r="B17" s="245" t="s">
        <v>2327</v>
      </c>
      <c r="C17" s="246" t="s">
        <v>2328</v>
      </c>
      <c r="D17" s="247" t="s">
        <v>105</v>
      </c>
      <c r="E17" s="248">
        <v>21</v>
      </c>
      <c r="F17" s="248"/>
      <c r="G17" s="249">
        <f>E17*F17</f>
        <v>0</v>
      </c>
      <c r="H17" s="250">
        <v>0</v>
      </c>
      <c r="I17" s="251">
        <f>E17*H17</f>
        <v>0</v>
      </c>
      <c r="J17" s="250">
        <v>0</v>
      </c>
      <c r="K17" s="251">
        <f>E17*J17</f>
        <v>0</v>
      </c>
      <c r="O17" s="243">
        <v>2</v>
      </c>
      <c r="AA17" s="216">
        <v>1</v>
      </c>
      <c r="AB17" s="216">
        <v>1</v>
      </c>
      <c r="AC17" s="216">
        <v>1</v>
      </c>
      <c r="AZ17" s="216">
        <v>1</v>
      </c>
      <c r="BA17" s="216">
        <f>IF(AZ17=1,G17,0)</f>
        <v>0</v>
      </c>
      <c r="BB17" s="216">
        <f>IF(AZ17=2,G17,0)</f>
        <v>0</v>
      </c>
      <c r="BC17" s="216">
        <f>IF(AZ17=3,G17,0)</f>
        <v>0</v>
      </c>
      <c r="BD17" s="216">
        <f>IF(AZ17=4,G17,0)</f>
        <v>0</v>
      </c>
      <c r="BE17" s="216">
        <f>IF(AZ17=5,G17,0)</f>
        <v>0</v>
      </c>
      <c r="CA17" s="243">
        <v>1</v>
      </c>
      <c r="CB17" s="243">
        <v>1</v>
      </c>
    </row>
    <row r="18" spans="1:80" x14ac:dyDescent="0.2">
      <c r="A18" s="244">
        <v>9</v>
      </c>
      <c r="B18" s="245" t="s">
        <v>2329</v>
      </c>
      <c r="C18" s="246" t="s">
        <v>2330</v>
      </c>
      <c r="D18" s="247" t="s">
        <v>149</v>
      </c>
      <c r="E18" s="248">
        <v>12</v>
      </c>
      <c r="F18" s="248"/>
      <c r="G18" s="249">
        <f>E18*F18</f>
        <v>0</v>
      </c>
      <c r="H18" s="250">
        <v>0</v>
      </c>
      <c r="I18" s="251">
        <f>E18*H18</f>
        <v>0</v>
      </c>
      <c r="J18" s="250">
        <v>0</v>
      </c>
      <c r="K18" s="251">
        <f>E18*J18</f>
        <v>0</v>
      </c>
      <c r="O18" s="243">
        <v>2</v>
      </c>
      <c r="AA18" s="216">
        <v>1</v>
      </c>
      <c r="AB18" s="216">
        <v>1</v>
      </c>
      <c r="AC18" s="216">
        <v>1</v>
      </c>
      <c r="AZ18" s="216">
        <v>1</v>
      </c>
      <c r="BA18" s="216">
        <f>IF(AZ18=1,G18,0)</f>
        <v>0</v>
      </c>
      <c r="BB18" s="216">
        <f>IF(AZ18=2,G18,0)</f>
        <v>0</v>
      </c>
      <c r="BC18" s="216">
        <f>IF(AZ18=3,G18,0)</f>
        <v>0</v>
      </c>
      <c r="BD18" s="216">
        <f>IF(AZ18=4,G18,0)</f>
        <v>0</v>
      </c>
      <c r="BE18" s="216">
        <f>IF(AZ18=5,G18,0)</f>
        <v>0</v>
      </c>
      <c r="CA18" s="243">
        <v>1</v>
      </c>
      <c r="CB18" s="243">
        <v>1</v>
      </c>
    </row>
    <row r="19" spans="1:80" x14ac:dyDescent="0.2">
      <c r="A19" s="244">
        <v>10</v>
      </c>
      <c r="B19" s="245" t="s">
        <v>2331</v>
      </c>
      <c r="C19" s="246" t="s">
        <v>2332</v>
      </c>
      <c r="D19" s="247" t="s">
        <v>105</v>
      </c>
      <c r="E19" s="248">
        <v>6</v>
      </c>
      <c r="F19" s="248"/>
      <c r="G19" s="249">
        <f>E19*F19</f>
        <v>0</v>
      </c>
      <c r="H19" s="250">
        <v>0</v>
      </c>
      <c r="I19" s="251">
        <f>E19*H19</f>
        <v>0</v>
      </c>
      <c r="J19" s="250">
        <v>0</v>
      </c>
      <c r="K19" s="251">
        <f>E19*J19</f>
        <v>0</v>
      </c>
      <c r="O19" s="243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43">
        <v>1</v>
      </c>
      <c r="CB19" s="243">
        <v>1</v>
      </c>
    </row>
    <row r="20" spans="1:80" x14ac:dyDescent="0.2">
      <c r="A20" s="244">
        <v>11</v>
      </c>
      <c r="B20" s="245" t="s">
        <v>2333</v>
      </c>
      <c r="C20" s="246" t="s">
        <v>2334</v>
      </c>
      <c r="D20" s="247" t="s">
        <v>105</v>
      </c>
      <c r="E20" s="248">
        <v>15</v>
      </c>
      <c r="F20" s="248"/>
      <c r="G20" s="249">
        <f>E20*F20</f>
        <v>0</v>
      </c>
      <c r="H20" s="250">
        <v>0</v>
      </c>
      <c r="I20" s="251">
        <f>E20*H20</f>
        <v>0</v>
      </c>
      <c r="J20" s="250">
        <v>0</v>
      </c>
      <c r="K20" s="251">
        <f>E20*J20</f>
        <v>0</v>
      </c>
      <c r="O20" s="243">
        <v>2</v>
      </c>
      <c r="AA20" s="216">
        <v>1</v>
      </c>
      <c r="AB20" s="216">
        <v>1</v>
      </c>
      <c r="AC20" s="216">
        <v>1</v>
      </c>
      <c r="AZ20" s="216">
        <v>1</v>
      </c>
      <c r="BA20" s="216">
        <f>IF(AZ20=1,G20,0)</f>
        <v>0</v>
      </c>
      <c r="BB20" s="216">
        <f>IF(AZ20=2,G20,0)</f>
        <v>0</v>
      </c>
      <c r="BC20" s="216">
        <f>IF(AZ20=3,G20,0)</f>
        <v>0</v>
      </c>
      <c r="BD20" s="216">
        <f>IF(AZ20=4,G20,0)</f>
        <v>0</v>
      </c>
      <c r="BE20" s="216">
        <f>IF(AZ20=5,G20,0)</f>
        <v>0</v>
      </c>
      <c r="CA20" s="243">
        <v>1</v>
      </c>
      <c r="CB20" s="243">
        <v>1</v>
      </c>
    </row>
    <row r="21" spans="1:80" x14ac:dyDescent="0.2">
      <c r="A21" s="244">
        <v>12</v>
      </c>
      <c r="B21" s="245" t="s">
        <v>2375</v>
      </c>
      <c r="C21" s="246" t="s">
        <v>2400</v>
      </c>
      <c r="D21" s="247" t="s">
        <v>149</v>
      </c>
      <c r="E21" s="248">
        <v>24</v>
      </c>
      <c r="F21" s="248"/>
      <c r="G21" s="249">
        <f>E21*F21</f>
        <v>0</v>
      </c>
      <c r="H21" s="250">
        <v>0</v>
      </c>
      <c r="I21" s="251">
        <f>E21*H21</f>
        <v>0</v>
      </c>
      <c r="J21" s="250">
        <v>0</v>
      </c>
      <c r="K21" s="251">
        <f>E21*J21</f>
        <v>0</v>
      </c>
      <c r="O21" s="243">
        <v>2</v>
      </c>
      <c r="AA21" s="216">
        <v>1</v>
      </c>
      <c r="AB21" s="216">
        <v>1</v>
      </c>
      <c r="AC21" s="216">
        <v>1</v>
      </c>
      <c r="AZ21" s="216">
        <v>1</v>
      </c>
      <c r="BA21" s="216">
        <f>IF(AZ21=1,G21,0)</f>
        <v>0</v>
      </c>
      <c r="BB21" s="216">
        <f>IF(AZ21=2,G21,0)</f>
        <v>0</v>
      </c>
      <c r="BC21" s="216">
        <f>IF(AZ21=3,G21,0)</f>
        <v>0</v>
      </c>
      <c r="BD21" s="216">
        <f>IF(AZ21=4,G21,0)</f>
        <v>0</v>
      </c>
      <c r="BE21" s="216">
        <f>IF(AZ21=5,G21,0)</f>
        <v>0</v>
      </c>
      <c r="CA21" s="243">
        <v>1</v>
      </c>
      <c r="CB21" s="243">
        <v>1</v>
      </c>
    </row>
    <row r="22" spans="1:80" x14ac:dyDescent="0.2">
      <c r="A22" s="259"/>
      <c r="B22" s="260" t="s">
        <v>94</v>
      </c>
      <c r="C22" s="261" t="s">
        <v>102</v>
      </c>
      <c r="D22" s="262"/>
      <c r="E22" s="263"/>
      <c r="F22" s="264"/>
      <c r="G22" s="265">
        <f>SUM(G16:G21)</f>
        <v>0</v>
      </c>
      <c r="H22" s="266"/>
      <c r="I22" s="267">
        <f>SUM(I16:I21)</f>
        <v>0</v>
      </c>
      <c r="J22" s="266"/>
      <c r="K22" s="267">
        <f>SUM(K16:K21)</f>
        <v>0</v>
      </c>
      <c r="O22" s="243">
        <v>4</v>
      </c>
      <c r="BA22" s="268">
        <f>SUM(BA16:BA21)</f>
        <v>0</v>
      </c>
      <c r="BB22" s="268">
        <f>SUM(BB16:BB21)</f>
        <v>0</v>
      </c>
      <c r="BC22" s="268">
        <f>SUM(BC16:BC21)</f>
        <v>0</v>
      </c>
      <c r="BD22" s="268">
        <f>SUM(BD16:BD21)</f>
        <v>0</v>
      </c>
      <c r="BE22" s="268">
        <f>SUM(BE16:BE21)</f>
        <v>0</v>
      </c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A81" s="269"/>
      <c r="B81" s="269"/>
    </row>
    <row r="82" spans="1:7" x14ac:dyDescent="0.2">
      <c r="A82" s="258"/>
      <c r="B82" s="258"/>
      <c r="C82" s="270"/>
      <c r="D82" s="270"/>
      <c r="E82" s="271"/>
      <c r="F82" s="270"/>
      <c r="G82" s="272"/>
    </row>
    <row r="83" spans="1:7" x14ac:dyDescent="0.2">
      <c r="A83" s="273"/>
      <c r="B83" s="273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2401</v>
      </c>
      <c r="B5" s="94"/>
      <c r="C5" s="95" t="s">
        <v>2402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09  Rek'!E14</f>
        <v>0</v>
      </c>
      <c r="D15" s="133" t="str">
        <f>'SO 09  Rek'!A19</f>
        <v>Zařízení staveniště</v>
      </c>
      <c r="E15" s="134"/>
      <c r="F15" s="135"/>
      <c r="G15" s="132">
        <f>'SO 09  Rek'!I19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09  Rek'!F14</f>
        <v>0</v>
      </c>
      <c r="D16" s="85" t="str">
        <f>'SO 09  Rek'!A20</f>
        <v>Provoz investora</v>
      </c>
      <c r="E16" s="136"/>
      <c r="F16" s="137"/>
      <c r="G16" s="132">
        <f>'SO 09  Rek'!I20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09  Rek'!H14</f>
        <v>0</v>
      </c>
      <c r="D17" s="85" t="str">
        <f>'SO 09  Rek'!A21</f>
        <v>Kompletační činnost (IČD)</v>
      </c>
      <c r="E17" s="136"/>
      <c r="F17" s="137"/>
      <c r="G17" s="132">
        <f>'SO 09  Rek'!I21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09  Rek'!G14</f>
        <v>0</v>
      </c>
      <c r="D18" s="85" t="str">
        <f>'SO 09  Rek'!A22</f>
        <v>Rezerva rozpočtu</v>
      </c>
      <c r="E18" s="136"/>
      <c r="F18" s="137"/>
      <c r="G18" s="132">
        <f>'SO 09  Rek'!I22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09  Rek'!I14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09  Rek'!H23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/>
  <dimension ref="A1:BE74"/>
  <sheetViews>
    <sheetView view="pageBreakPreview" zoomScale="60" zoomScaleNormal="100" workbookViewId="0">
      <selection activeCell="G22" sqref="G22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3" t="s">
        <v>69</v>
      </c>
      <c r="B2" s="414"/>
      <c r="C2" s="176" t="s">
        <v>2403</v>
      </c>
      <c r="D2" s="177"/>
      <c r="E2" s="178"/>
      <c r="F2" s="177"/>
      <c r="G2" s="415"/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09  Pol'!B7</f>
        <v>1</v>
      </c>
      <c r="B7" s="50" t="str">
        <f>'SO 09  Pol'!C7</f>
        <v>Zemní práce</v>
      </c>
      <c r="D7" s="188"/>
      <c r="E7" s="276">
        <f>'SO 09  Pol'!BA25</f>
        <v>0</v>
      </c>
      <c r="F7" s="277">
        <f>'SO 09  Pol'!BB25</f>
        <v>0</v>
      </c>
      <c r="G7" s="277">
        <f>'SO 09  Pol'!BC25</f>
        <v>0</v>
      </c>
      <c r="H7" s="277">
        <f>'SO 09  Pol'!BD25</f>
        <v>0</v>
      </c>
      <c r="I7" s="278">
        <f>'SO 09  Pol'!BE25</f>
        <v>0</v>
      </c>
    </row>
    <row r="8" spans="1:57" s="111" customFormat="1" x14ac:dyDescent="0.2">
      <c r="A8" s="275" t="str">
        <f>'SO 09  Pol'!B26</f>
        <v>2</v>
      </c>
      <c r="B8" s="50" t="str">
        <f>'SO 09  Pol'!C26</f>
        <v>Základy a zvláštní zakládání</v>
      </c>
      <c r="D8" s="188"/>
      <c r="E8" s="276">
        <f>'SO 09  Pol'!BA53</f>
        <v>0</v>
      </c>
      <c r="F8" s="277">
        <f>'SO 09  Pol'!BB53</f>
        <v>0</v>
      </c>
      <c r="G8" s="277">
        <f>'SO 09  Pol'!BC53</f>
        <v>0</v>
      </c>
      <c r="H8" s="277">
        <f>'SO 09  Pol'!BD53</f>
        <v>0</v>
      </c>
      <c r="I8" s="278">
        <f>'SO 09  Pol'!BE53</f>
        <v>0</v>
      </c>
    </row>
    <row r="9" spans="1:57" s="111" customFormat="1" x14ac:dyDescent="0.2">
      <c r="A9" s="275" t="str">
        <f>'SO 09  Pol'!B54</f>
        <v>4</v>
      </c>
      <c r="B9" s="50" t="str">
        <f>'SO 09  Pol'!C54</f>
        <v>Vodorovné konstrukce</v>
      </c>
      <c r="D9" s="188"/>
      <c r="E9" s="276">
        <f>'SO 09  Pol'!BA72</f>
        <v>0</v>
      </c>
      <c r="F9" s="277">
        <f>'SO 09  Pol'!BB72</f>
        <v>0</v>
      </c>
      <c r="G9" s="277">
        <f>'SO 09  Pol'!BC72</f>
        <v>0</v>
      </c>
      <c r="H9" s="277">
        <f>'SO 09  Pol'!BD72</f>
        <v>0</v>
      </c>
      <c r="I9" s="278">
        <f>'SO 09  Pol'!BE72</f>
        <v>0</v>
      </c>
    </row>
    <row r="10" spans="1:57" s="111" customFormat="1" x14ac:dyDescent="0.2">
      <c r="A10" s="275" t="str">
        <f>'SO 09  Pol'!B73</f>
        <v>5</v>
      </c>
      <c r="B10" s="50" t="str">
        <f>'SO 09  Pol'!C73</f>
        <v>Komunikace</v>
      </c>
      <c r="D10" s="188"/>
      <c r="E10" s="276">
        <f>'SO 09  Pol'!BA103</f>
        <v>0</v>
      </c>
      <c r="F10" s="277">
        <f>'SO 09  Pol'!BB103</f>
        <v>0</v>
      </c>
      <c r="G10" s="277">
        <f>'SO 09  Pol'!BC103</f>
        <v>0</v>
      </c>
      <c r="H10" s="277">
        <f>'SO 09  Pol'!BD103</f>
        <v>0</v>
      </c>
      <c r="I10" s="278">
        <f>'SO 09  Pol'!BE103</f>
        <v>0</v>
      </c>
    </row>
    <row r="11" spans="1:57" s="111" customFormat="1" x14ac:dyDescent="0.2">
      <c r="A11" s="275" t="str">
        <f>'SO 09  Pol'!B104</f>
        <v>91</v>
      </c>
      <c r="B11" s="50" t="str">
        <f>'SO 09  Pol'!C104</f>
        <v>Doplňující práce na komunikaci</v>
      </c>
      <c r="D11" s="188"/>
      <c r="E11" s="276">
        <f>'SO 09  Pol'!BA116</f>
        <v>0</v>
      </c>
      <c r="F11" s="277">
        <f>'SO 09  Pol'!BB116</f>
        <v>0</v>
      </c>
      <c r="G11" s="277">
        <f>'SO 09  Pol'!BC116</f>
        <v>0</v>
      </c>
      <c r="H11" s="277">
        <f>'SO 09  Pol'!BD116</f>
        <v>0</v>
      </c>
      <c r="I11" s="278">
        <f>'SO 09  Pol'!BE116</f>
        <v>0</v>
      </c>
    </row>
    <row r="12" spans="1:57" s="111" customFormat="1" x14ac:dyDescent="0.2">
      <c r="A12" s="275" t="str">
        <f>'SO 09  Pol'!B117</f>
        <v>99</v>
      </c>
      <c r="B12" s="50" t="str">
        <f>'SO 09  Pol'!C117</f>
        <v>Staveništní přesun hmot</v>
      </c>
      <c r="D12" s="188"/>
      <c r="E12" s="276">
        <f>'SO 09  Pol'!BA119</f>
        <v>0</v>
      </c>
      <c r="F12" s="277">
        <f>'SO 09  Pol'!BB119</f>
        <v>0</v>
      </c>
      <c r="G12" s="277">
        <f>'SO 09  Pol'!BC119</f>
        <v>0</v>
      </c>
      <c r="H12" s="277">
        <f>'SO 09  Pol'!BD119</f>
        <v>0</v>
      </c>
      <c r="I12" s="278">
        <f>'SO 09  Pol'!BE119</f>
        <v>0</v>
      </c>
    </row>
    <row r="13" spans="1:57" s="111" customFormat="1" ht="13.5" thickBot="1" x14ac:dyDescent="0.25">
      <c r="A13" s="275" t="str">
        <f>'SO 09  Pol'!B120</f>
        <v>767</v>
      </c>
      <c r="B13" s="50" t="str">
        <f>'SO 09  Pol'!C120</f>
        <v>Konstrukce zámečnické</v>
      </c>
      <c r="D13" s="188"/>
      <c r="E13" s="276">
        <f>'SO 09  Pol'!BA122</f>
        <v>0</v>
      </c>
      <c r="F13" s="277">
        <f>'SO 09  Pol'!BB122</f>
        <v>0</v>
      </c>
      <c r="G13" s="277">
        <f>'SO 09  Pol'!BC122</f>
        <v>0</v>
      </c>
      <c r="H13" s="277">
        <f>'SO 09  Pol'!BD122</f>
        <v>0</v>
      </c>
      <c r="I13" s="278">
        <f>'SO 09  Pol'!BE122</f>
        <v>0</v>
      </c>
    </row>
    <row r="14" spans="1:57" s="6" customFormat="1" ht="13.5" thickBot="1" x14ac:dyDescent="0.25">
      <c r="A14" s="189"/>
      <c r="B14" s="190" t="s">
        <v>72</v>
      </c>
      <c r="C14" s="190"/>
      <c r="D14" s="191"/>
      <c r="E14" s="192">
        <f>SUM(E7:E13)</f>
        <v>0</v>
      </c>
      <c r="F14" s="193">
        <f>SUM(F7:F13)</f>
        <v>0</v>
      </c>
      <c r="G14" s="193">
        <f>SUM(G7:G13)</f>
        <v>0</v>
      </c>
      <c r="H14" s="193">
        <f>SUM(H7:H13)</f>
        <v>0</v>
      </c>
      <c r="I14" s="194">
        <f>SUM(I7:I13)</f>
        <v>0</v>
      </c>
    </row>
    <row r="15" spans="1:57" x14ac:dyDescent="0.2">
      <c r="A15" s="111"/>
      <c r="B15" s="111"/>
      <c r="C15" s="111"/>
      <c r="D15" s="111"/>
      <c r="E15" s="111"/>
      <c r="F15" s="111"/>
      <c r="G15" s="111"/>
      <c r="H15" s="111"/>
      <c r="I15" s="111"/>
    </row>
    <row r="16" spans="1:57" ht="19.5" customHeight="1" x14ac:dyDescent="0.25">
      <c r="A16" s="180" t="s">
        <v>73</v>
      </c>
      <c r="B16" s="180"/>
      <c r="C16" s="180"/>
      <c r="D16" s="180"/>
      <c r="E16" s="180"/>
      <c r="F16" s="180"/>
      <c r="G16" s="195"/>
      <c r="H16" s="180"/>
      <c r="I16" s="180"/>
      <c r="BA16" s="117"/>
      <c r="BB16" s="117"/>
      <c r="BC16" s="117"/>
      <c r="BD16" s="117"/>
      <c r="BE16" s="117"/>
    </row>
    <row r="17" spans="1:53" ht="13.5" thickBot="1" x14ac:dyDescent="0.25"/>
    <row r="18" spans="1:53" x14ac:dyDescent="0.2">
      <c r="A18" s="146" t="s">
        <v>74</v>
      </c>
      <c r="B18" s="147"/>
      <c r="C18" s="147"/>
      <c r="D18" s="196"/>
      <c r="E18" s="197" t="s">
        <v>75</v>
      </c>
      <c r="F18" s="198" t="s">
        <v>7</v>
      </c>
      <c r="G18" s="199" t="s">
        <v>76</v>
      </c>
      <c r="H18" s="200"/>
      <c r="I18" s="201" t="s">
        <v>75</v>
      </c>
    </row>
    <row r="19" spans="1:53" x14ac:dyDescent="0.2">
      <c r="A19" s="140" t="s">
        <v>869</v>
      </c>
      <c r="B19" s="131"/>
      <c r="C19" s="131"/>
      <c r="D19" s="202"/>
      <c r="E19" s="203">
        <v>0</v>
      </c>
      <c r="F19" s="204">
        <v>0</v>
      </c>
      <c r="G19" s="205">
        <v>0</v>
      </c>
      <c r="H19" s="206"/>
      <c r="I19" s="207">
        <f>E19+F19*G19/100</f>
        <v>0</v>
      </c>
      <c r="BA19" s="1">
        <v>1</v>
      </c>
    </row>
    <row r="20" spans="1:53" x14ac:dyDescent="0.2">
      <c r="A20" s="140" t="s">
        <v>870</v>
      </c>
      <c r="B20" s="131"/>
      <c r="C20" s="131"/>
      <c r="D20" s="202"/>
      <c r="E20" s="203">
        <v>0</v>
      </c>
      <c r="F20" s="204">
        <v>0</v>
      </c>
      <c r="G20" s="205">
        <v>0</v>
      </c>
      <c r="H20" s="206"/>
      <c r="I20" s="207">
        <f>E20+F20*G20/100</f>
        <v>0</v>
      </c>
      <c r="BA20" s="1">
        <v>1</v>
      </c>
    </row>
    <row r="21" spans="1:53" x14ac:dyDescent="0.2">
      <c r="A21" s="140" t="s">
        <v>871</v>
      </c>
      <c r="B21" s="131"/>
      <c r="C21" s="131"/>
      <c r="D21" s="202"/>
      <c r="E21" s="203">
        <v>0</v>
      </c>
      <c r="F21" s="204">
        <v>0</v>
      </c>
      <c r="G21" s="205">
        <v>0</v>
      </c>
      <c r="H21" s="206"/>
      <c r="I21" s="207">
        <f>E21+F21*G21/100</f>
        <v>0</v>
      </c>
      <c r="BA21" s="1">
        <v>2</v>
      </c>
    </row>
    <row r="22" spans="1:53" x14ac:dyDescent="0.2">
      <c r="A22" s="140" t="s">
        <v>872</v>
      </c>
      <c r="B22" s="131"/>
      <c r="C22" s="131"/>
      <c r="D22" s="202"/>
      <c r="E22" s="203">
        <v>0</v>
      </c>
      <c r="F22" s="204">
        <v>0</v>
      </c>
      <c r="G22" s="205">
        <v>0</v>
      </c>
      <c r="H22" s="206"/>
      <c r="I22" s="207">
        <f>E22+F22*G22/100</f>
        <v>0</v>
      </c>
      <c r="BA22" s="1">
        <v>2</v>
      </c>
    </row>
    <row r="23" spans="1:53" ht="13.5" thickBot="1" x14ac:dyDescent="0.25">
      <c r="A23" s="208"/>
      <c r="B23" s="209" t="s">
        <v>77</v>
      </c>
      <c r="C23" s="210"/>
      <c r="D23" s="211"/>
      <c r="E23" s="212"/>
      <c r="F23" s="213"/>
      <c r="G23" s="213"/>
      <c r="H23" s="418">
        <f>SUM(I19:I22)</f>
        <v>0</v>
      </c>
      <c r="I23" s="419"/>
    </row>
    <row r="25" spans="1:53" x14ac:dyDescent="0.2">
      <c r="B25" s="6"/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  <row r="72" spans="6:9" x14ac:dyDescent="0.2">
      <c r="F72" s="214"/>
      <c r="G72" s="215"/>
      <c r="H72" s="215"/>
      <c r="I72" s="34"/>
    </row>
    <row r="73" spans="6:9" x14ac:dyDescent="0.2">
      <c r="F73" s="214"/>
      <c r="G73" s="215"/>
      <c r="H73" s="215"/>
      <c r="I73" s="34"/>
    </row>
    <row r="74" spans="6:9" x14ac:dyDescent="0.2">
      <c r="F74" s="214"/>
      <c r="G74" s="215"/>
      <c r="H74" s="215"/>
      <c r="I74" s="34"/>
    </row>
  </sheetData>
  <mergeCells count="4">
    <mergeCell ref="A1:B1"/>
    <mergeCell ref="A2:B2"/>
    <mergeCell ref="G2:I2"/>
    <mergeCell ref="H23:I23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CB195"/>
  <sheetViews>
    <sheetView showGridLines="0" showZeros="0" view="pageBreakPreview" topLeftCell="A103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40.5" customHeight="1" thickBot="1" x14ac:dyDescent="0.25">
      <c r="A2" s="447" t="s">
        <v>2740</v>
      </c>
      <c r="B2" s="447"/>
      <c r="C2" s="447"/>
      <c r="D2" s="447"/>
      <c r="E2" s="447"/>
      <c r="F2" s="447"/>
      <c r="G2" s="447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09  Rek'!H1</f>
        <v/>
      </c>
      <c r="G3" s="223"/>
    </row>
    <row r="4" spans="1:80" ht="13.5" thickBot="1" x14ac:dyDescent="0.25">
      <c r="A4" s="436" t="s">
        <v>69</v>
      </c>
      <c r="B4" s="414"/>
      <c r="C4" s="176" t="s">
        <v>2403</v>
      </c>
      <c r="D4" s="224"/>
      <c r="E4" s="437">
        <f>'SO 09  Rek'!G2</f>
        <v>0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2723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ht="22.5" x14ac:dyDescent="0.2">
      <c r="A8" s="244">
        <v>1</v>
      </c>
      <c r="B8" s="245" t="s">
        <v>2404</v>
      </c>
      <c r="C8" s="246" t="s">
        <v>2405</v>
      </c>
      <c r="D8" s="247" t="s">
        <v>105</v>
      </c>
      <c r="E8" s="248">
        <v>0.49</v>
      </c>
      <c r="F8" s="248">
        <v>0</v>
      </c>
      <c r="G8" s="249">
        <f>E8*F8</f>
        <v>0</v>
      </c>
      <c r="H8" s="250">
        <v>0</v>
      </c>
      <c r="I8" s="251">
        <f>E8*H8</f>
        <v>0</v>
      </c>
      <c r="J8" s="250">
        <v>0</v>
      </c>
      <c r="K8" s="251">
        <f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>IF(AZ8=1,G8,0)</f>
        <v>0</v>
      </c>
      <c r="BB8" s="216">
        <f>IF(AZ8=2,G8,0)</f>
        <v>0</v>
      </c>
      <c r="BC8" s="216">
        <f>IF(AZ8=3,G8,0)</f>
        <v>0</v>
      </c>
      <c r="BD8" s="216">
        <f>IF(AZ8=4,G8,0)</f>
        <v>0</v>
      </c>
      <c r="BE8" s="216">
        <f>IF(AZ8=5,G8,0)</f>
        <v>0</v>
      </c>
      <c r="CA8" s="216">
        <v>1</v>
      </c>
      <c r="CB8" s="216">
        <v>1</v>
      </c>
    </row>
    <row r="9" spans="1:80" x14ac:dyDescent="0.2">
      <c r="A9" s="252"/>
      <c r="B9" s="256"/>
      <c r="C9" s="423" t="s">
        <v>2406</v>
      </c>
      <c r="D9" s="424"/>
      <c r="E9" s="307">
        <v>0.49</v>
      </c>
      <c r="F9" s="308"/>
      <c r="G9" s="309"/>
      <c r="H9" s="257"/>
      <c r="I9" s="254"/>
      <c r="J9" s="258"/>
      <c r="K9" s="254"/>
      <c r="M9" s="310" t="s">
        <v>2406</v>
      </c>
    </row>
    <row r="10" spans="1:80" ht="22.5" x14ac:dyDescent="0.2">
      <c r="A10" s="244">
        <v>2</v>
      </c>
      <c r="B10" s="245" t="s">
        <v>2173</v>
      </c>
      <c r="C10" s="246" t="s">
        <v>2174</v>
      </c>
      <c r="D10" s="247" t="s">
        <v>105</v>
      </c>
      <c r="E10" s="248">
        <v>517.94910000000004</v>
      </c>
      <c r="F10" s="248">
        <v>0</v>
      </c>
      <c r="G10" s="249">
        <f>E10*F10</f>
        <v>0</v>
      </c>
      <c r="H10" s="250">
        <v>0</v>
      </c>
      <c r="I10" s="251">
        <f>E10*H10</f>
        <v>0</v>
      </c>
      <c r="J10" s="250">
        <v>0</v>
      </c>
      <c r="K10" s="251">
        <f>E10*J10</f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>IF(AZ10=1,G10,0)</f>
        <v>0</v>
      </c>
      <c r="BB10" s="216">
        <f>IF(AZ10=2,G10,0)</f>
        <v>0</v>
      </c>
      <c r="BC10" s="216">
        <f>IF(AZ10=3,G10,0)</f>
        <v>0</v>
      </c>
      <c r="BD10" s="216">
        <f>IF(AZ10=4,G10,0)</f>
        <v>0</v>
      </c>
      <c r="BE10" s="216">
        <f>IF(AZ10=5,G10,0)</f>
        <v>0</v>
      </c>
      <c r="CA10" s="216">
        <v>1</v>
      </c>
      <c r="CB10" s="216">
        <v>1</v>
      </c>
    </row>
    <row r="11" spans="1:80" x14ac:dyDescent="0.2">
      <c r="A11" s="252"/>
      <c r="B11" s="253"/>
      <c r="C11" s="420"/>
      <c r="D11" s="421"/>
      <c r="E11" s="421"/>
      <c r="F11" s="421"/>
      <c r="G11" s="422"/>
      <c r="I11" s="254"/>
      <c r="K11" s="254"/>
      <c r="L11" s="310"/>
      <c r="O11" s="216">
        <v>3</v>
      </c>
    </row>
    <row r="12" spans="1:80" x14ac:dyDescent="0.2">
      <c r="A12" s="252"/>
      <c r="B12" s="256"/>
      <c r="C12" s="423" t="s">
        <v>2407</v>
      </c>
      <c r="D12" s="424"/>
      <c r="E12" s="307">
        <v>0.49</v>
      </c>
      <c r="F12" s="308"/>
      <c r="G12" s="309"/>
      <c r="H12" s="257"/>
      <c r="I12" s="254"/>
      <c r="J12" s="258"/>
      <c r="K12" s="254"/>
      <c r="M12" s="310" t="s">
        <v>2407</v>
      </c>
    </row>
    <row r="13" spans="1:80" x14ac:dyDescent="0.2">
      <c r="A13" s="252"/>
      <c r="B13" s="256"/>
      <c r="C13" s="423" t="s">
        <v>2408</v>
      </c>
      <c r="D13" s="424"/>
      <c r="E13" s="307">
        <v>517.45910000000003</v>
      </c>
      <c r="F13" s="308"/>
      <c r="G13" s="309"/>
      <c r="H13" s="257"/>
      <c r="I13" s="254"/>
      <c r="J13" s="258"/>
      <c r="K13" s="254"/>
      <c r="M13" s="310" t="s">
        <v>2408</v>
      </c>
    </row>
    <row r="14" spans="1:80" x14ac:dyDescent="0.2">
      <c r="A14" s="244">
        <v>3</v>
      </c>
      <c r="B14" s="245" t="s">
        <v>2409</v>
      </c>
      <c r="C14" s="246" t="s">
        <v>2410</v>
      </c>
      <c r="D14" s="247" t="s">
        <v>105</v>
      </c>
      <c r="E14" s="248">
        <v>517.45910000000003</v>
      </c>
      <c r="F14" s="248">
        <v>0</v>
      </c>
      <c r="G14" s="249">
        <f>E14*F14</f>
        <v>0</v>
      </c>
      <c r="H14" s="250">
        <v>0</v>
      </c>
      <c r="I14" s="251">
        <f>E14*H14</f>
        <v>0</v>
      </c>
      <c r="J14" s="250">
        <v>0</v>
      </c>
      <c r="K14" s="251">
        <f>E14*J14</f>
        <v>0</v>
      </c>
      <c r="O14" s="216">
        <v>2</v>
      </c>
      <c r="AA14" s="216">
        <v>1</v>
      </c>
      <c r="AB14" s="216">
        <v>1</v>
      </c>
      <c r="AC14" s="216">
        <v>1</v>
      </c>
      <c r="AZ14" s="216">
        <v>1</v>
      </c>
      <c r="BA14" s="216">
        <f>IF(AZ14=1,G14,0)</f>
        <v>0</v>
      </c>
      <c r="BB14" s="216">
        <f>IF(AZ14=2,G14,0)</f>
        <v>0</v>
      </c>
      <c r="BC14" s="216">
        <f>IF(AZ14=3,G14,0)</f>
        <v>0</v>
      </c>
      <c r="BD14" s="216">
        <f>IF(AZ14=4,G14,0)</f>
        <v>0</v>
      </c>
      <c r="BE14" s="216">
        <f>IF(AZ14=5,G14,0)</f>
        <v>0</v>
      </c>
      <c r="CA14" s="216">
        <v>1</v>
      </c>
      <c r="CB14" s="216">
        <v>1</v>
      </c>
    </row>
    <row r="15" spans="1:80" x14ac:dyDescent="0.2">
      <c r="A15" s="252"/>
      <c r="B15" s="256"/>
      <c r="C15" s="423" t="s">
        <v>2411</v>
      </c>
      <c r="D15" s="424"/>
      <c r="E15" s="307">
        <v>6.0812999999999997</v>
      </c>
      <c r="F15" s="308"/>
      <c r="G15" s="309"/>
      <c r="H15" s="257"/>
      <c r="I15" s="254"/>
      <c r="J15" s="258"/>
      <c r="K15" s="254"/>
      <c r="M15" s="310" t="s">
        <v>2411</v>
      </c>
    </row>
    <row r="16" spans="1:80" x14ac:dyDescent="0.2">
      <c r="A16" s="252"/>
      <c r="B16" s="256"/>
      <c r="C16" s="423" t="s">
        <v>2412</v>
      </c>
      <c r="D16" s="424"/>
      <c r="E16" s="307">
        <v>2.5649999999999999</v>
      </c>
      <c r="F16" s="308"/>
      <c r="G16" s="309"/>
      <c r="H16" s="257"/>
      <c r="I16" s="254"/>
      <c r="J16" s="258"/>
      <c r="K16" s="254"/>
      <c r="M16" s="310" t="s">
        <v>2412</v>
      </c>
    </row>
    <row r="17" spans="1:80" x14ac:dyDescent="0.2">
      <c r="A17" s="252"/>
      <c r="B17" s="256"/>
      <c r="C17" s="423" t="s">
        <v>2413</v>
      </c>
      <c r="D17" s="424"/>
      <c r="E17" s="307">
        <v>26.085000000000001</v>
      </c>
      <c r="F17" s="308"/>
      <c r="G17" s="309"/>
      <c r="H17" s="257"/>
      <c r="I17" s="254"/>
      <c r="J17" s="258"/>
      <c r="K17" s="254"/>
      <c r="M17" s="310" t="s">
        <v>2413</v>
      </c>
    </row>
    <row r="18" spans="1:80" x14ac:dyDescent="0.2">
      <c r="A18" s="252"/>
      <c r="B18" s="256"/>
      <c r="C18" s="423" t="s">
        <v>2414</v>
      </c>
      <c r="D18" s="424"/>
      <c r="E18" s="307">
        <v>8.3528000000000002</v>
      </c>
      <c r="F18" s="308"/>
      <c r="G18" s="309"/>
      <c r="H18" s="257"/>
      <c r="I18" s="254"/>
      <c r="J18" s="258"/>
      <c r="K18" s="254"/>
      <c r="M18" s="310" t="s">
        <v>2414</v>
      </c>
    </row>
    <row r="19" spans="1:80" x14ac:dyDescent="0.2">
      <c r="A19" s="252"/>
      <c r="B19" s="256"/>
      <c r="C19" s="423" t="s">
        <v>2415</v>
      </c>
      <c r="D19" s="424"/>
      <c r="E19" s="307">
        <v>0</v>
      </c>
      <c r="F19" s="308"/>
      <c r="G19" s="309"/>
      <c r="H19" s="257"/>
      <c r="I19" s="254"/>
      <c r="J19" s="258"/>
      <c r="K19" s="254"/>
      <c r="M19" s="310" t="s">
        <v>2415</v>
      </c>
    </row>
    <row r="20" spans="1:80" x14ac:dyDescent="0.2">
      <c r="A20" s="252"/>
      <c r="B20" s="256"/>
      <c r="C20" s="423" t="s">
        <v>109</v>
      </c>
      <c r="D20" s="424"/>
      <c r="E20" s="307">
        <v>0</v>
      </c>
      <c r="F20" s="308"/>
      <c r="G20" s="309"/>
      <c r="H20" s="257"/>
      <c r="I20" s="254"/>
      <c r="J20" s="258"/>
      <c r="K20" s="254"/>
      <c r="M20" s="310" t="s">
        <v>109</v>
      </c>
    </row>
    <row r="21" spans="1:80" x14ac:dyDescent="0.2">
      <c r="A21" s="252"/>
      <c r="B21" s="256"/>
      <c r="C21" s="423" t="s">
        <v>2416</v>
      </c>
      <c r="D21" s="424"/>
      <c r="E21" s="307">
        <v>815</v>
      </c>
      <c r="F21" s="308"/>
      <c r="G21" s="309"/>
      <c r="H21" s="257"/>
      <c r="I21" s="254"/>
      <c r="J21" s="258"/>
      <c r="K21" s="254"/>
      <c r="M21" s="310" t="s">
        <v>2416</v>
      </c>
    </row>
    <row r="22" spans="1:80" x14ac:dyDescent="0.2">
      <c r="A22" s="252"/>
      <c r="B22" s="256"/>
      <c r="C22" s="423" t="s">
        <v>2417</v>
      </c>
      <c r="D22" s="424"/>
      <c r="E22" s="307">
        <v>450</v>
      </c>
      <c r="F22" s="308"/>
      <c r="G22" s="309"/>
      <c r="H22" s="257"/>
      <c r="I22" s="254"/>
      <c r="J22" s="258"/>
      <c r="K22" s="254"/>
      <c r="M22" s="310" t="s">
        <v>2417</v>
      </c>
    </row>
    <row r="23" spans="1:80" x14ac:dyDescent="0.2">
      <c r="A23" s="252"/>
      <c r="B23" s="256"/>
      <c r="C23" s="423" t="s">
        <v>113</v>
      </c>
      <c r="D23" s="424"/>
      <c r="E23" s="307">
        <v>1265</v>
      </c>
      <c r="F23" s="308"/>
      <c r="G23" s="309"/>
      <c r="H23" s="257"/>
      <c r="I23" s="254"/>
      <c r="J23" s="258"/>
      <c r="K23" s="254"/>
      <c r="M23" s="310" t="s">
        <v>113</v>
      </c>
    </row>
    <row r="24" spans="1:80" x14ac:dyDescent="0.2">
      <c r="A24" s="252"/>
      <c r="B24" s="256"/>
      <c r="C24" s="423" t="s">
        <v>2418</v>
      </c>
      <c r="D24" s="424"/>
      <c r="E24" s="307">
        <v>474.375</v>
      </c>
      <c r="F24" s="308"/>
      <c r="G24" s="309"/>
      <c r="H24" s="257"/>
      <c r="I24" s="254"/>
      <c r="J24" s="258"/>
      <c r="K24" s="254"/>
      <c r="M24" s="310" t="s">
        <v>2418</v>
      </c>
    </row>
    <row r="25" spans="1:80" x14ac:dyDescent="0.2">
      <c r="A25" s="259"/>
      <c r="B25" s="260" t="s">
        <v>94</v>
      </c>
      <c r="C25" s="261" t="s">
        <v>102</v>
      </c>
      <c r="D25" s="262"/>
      <c r="E25" s="263"/>
      <c r="F25" s="264"/>
      <c r="G25" s="265">
        <f>SUM(G7:G24)</f>
        <v>0</v>
      </c>
      <c r="H25" s="266"/>
      <c r="I25" s="267">
        <f>SUM(I7:I24)</f>
        <v>0</v>
      </c>
      <c r="J25" s="266"/>
      <c r="K25" s="267">
        <f>SUM(K7:K24)</f>
        <v>0</v>
      </c>
      <c r="O25" s="216">
        <v>4</v>
      </c>
      <c r="BA25" s="268">
        <f>SUM(BA7:BA24)</f>
        <v>0</v>
      </c>
      <c r="BB25" s="268">
        <f>SUM(BB7:BB24)</f>
        <v>0</v>
      </c>
      <c r="BC25" s="268">
        <f>SUM(BC7:BC24)</f>
        <v>0</v>
      </c>
      <c r="BD25" s="268">
        <f>SUM(BD7:BD24)</f>
        <v>0</v>
      </c>
      <c r="BE25" s="268">
        <f>SUM(BE7:BE24)</f>
        <v>0</v>
      </c>
    </row>
    <row r="26" spans="1:80" x14ac:dyDescent="0.2">
      <c r="A26" s="233" t="s">
        <v>90</v>
      </c>
      <c r="B26" s="234" t="s">
        <v>159</v>
      </c>
      <c r="C26" s="235" t="s">
        <v>160</v>
      </c>
      <c r="D26" s="236"/>
      <c r="E26" s="237"/>
      <c r="F26" s="237"/>
      <c r="G26" s="238"/>
      <c r="H26" s="239"/>
      <c r="I26" s="240"/>
      <c r="J26" s="241"/>
      <c r="K26" s="242"/>
      <c r="O26" s="216">
        <v>1</v>
      </c>
    </row>
    <row r="27" spans="1:80" x14ac:dyDescent="0.2">
      <c r="A27" s="244">
        <v>4</v>
      </c>
      <c r="B27" s="245" t="s">
        <v>2419</v>
      </c>
      <c r="C27" s="246" t="s">
        <v>2420</v>
      </c>
      <c r="D27" s="247" t="s">
        <v>149</v>
      </c>
      <c r="E27" s="248">
        <v>1265</v>
      </c>
      <c r="F27" s="248">
        <v>0</v>
      </c>
      <c r="G27" s="249">
        <f>E27*F27</f>
        <v>0</v>
      </c>
      <c r="H27" s="250">
        <v>4.0000000000000003E-5</v>
      </c>
      <c r="I27" s="251">
        <f>E27*H27</f>
        <v>5.0600000000000006E-2</v>
      </c>
      <c r="J27" s="250">
        <v>0</v>
      </c>
      <c r="K27" s="251">
        <f>E27*J27</f>
        <v>0</v>
      </c>
      <c r="O27" s="216">
        <v>2</v>
      </c>
      <c r="AA27" s="216">
        <v>1</v>
      </c>
      <c r="AB27" s="216">
        <v>1</v>
      </c>
      <c r="AC27" s="216">
        <v>1</v>
      </c>
      <c r="AZ27" s="216">
        <v>1</v>
      </c>
      <c r="BA27" s="216">
        <f>IF(AZ27=1,G27,0)</f>
        <v>0</v>
      </c>
      <c r="BB27" s="216">
        <f>IF(AZ27=2,G27,0)</f>
        <v>0</v>
      </c>
      <c r="BC27" s="216">
        <f>IF(AZ27=3,G27,0)</f>
        <v>0</v>
      </c>
      <c r="BD27" s="216">
        <f>IF(AZ27=4,G27,0)</f>
        <v>0</v>
      </c>
      <c r="BE27" s="216">
        <f>IF(AZ27=5,G27,0)</f>
        <v>0</v>
      </c>
      <c r="CA27" s="216">
        <v>1</v>
      </c>
      <c r="CB27" s="216">
        <v>1</v>
      </c>
    </row>
    <row r="28" spans="1:80" x14ac:dyDescent="0.2">
      <c r="A28" s="252"/>
      <c r="B28" s="256"/>
      <c r="C28" s="423" t="s">
        <v>2416</v>
      </c>
      <c r="D28" s="424"/>
      <c r="E28" s="307">
        <v>815</v>
      </c>
      <c r="F28" s="308"/>
      <c r="G28" s="309"/>
      <c r="H28" s="257"/>
      <c r="I28" s="254"/>
      <c r="J28" s="258"/>
      <c r="K28" s="254"/>
      <c r="M28" s="310" t="s">
        <v>2416</v>
      </c>
    </row>
    <row r="29" spans="1:80" x14ac:dyDescent="0.2">
      <c r="A29" s="252"/>
      <c r="B29" s="256"/>
      <c r="C29" s="423" t="s">
        <v>2417</v>
      </c>
      <c r="D29" s="424"/>
      <c r="E29" s="307">
        <v>450</v>
      </c>
      <c r="F29" s="308"/>
      <c r="G29" s="309"/>
      <c r="H29" s="257"/>
      <c r="I29" s="254"/>
      <c r="J29" s="258"/>
      <c r="K29" s="254"/>
      <c r="M29" s="310" t="s">
        <v>2417</v>
      </c>
    </row>
    <row r="30" spans="1:80" x14ac:dyDescent="0.2">
      <c r="A30" s="244">
        <v>5</v>
      </c>
      <c r="B30" s="245" t="s">
        <v>2421</v>
      </c>
      <c r="C30" s="246" t="s">
        <v>2422</v>
      </c>
      <c r="D30" s="247" t="s">
        <v>149</v>
      </c>
      <c r="E30" s="248">
        <v>1295</v>
      </c>
      <c r="F30" s="248">
        <v>0</v>
      </c>
      <c r="G30" s="249">
        <f>E30*F30</f>
        <v>0</v>
      </c>
      <c r="H30" s="250">
        <v>0</v>
      </c>
      <c r="I30" s="251">
        <f>E30*H30</f>
        <v>0</v>
      </c>
      <c r="J30" s="250">
        <v>0</v>
      </c>
      <c r="K30" s="251">
        <f>E30*J30</f>
        <v>0</v>
      </c>
      <c r="O30" s="216">
        <v>2</v>
      </c>
      <c r="AA30" s="216">
        <v>1</v>
      </c>
      <c r="AB30" s="216">
        <v>1</v>
      </c>
      <c r="AC30" s="216">
        <v>1</v>
      </c>
      <c r="AZ30" s="216">
        <v>1</v>
      </c>
      <c r="BA30" s="216">
        <f>IF(AZ30=1,G30,0)</f>
        <v>0</v>
      </c>
      <c r="BB30" s="216">
        <f>IF(AZ30=2,G30,0)</f>
        <v>0</v>
      </c>
      <c r="BC30" s="216">
        <f>IF(AZ30=3,G30,0)</f>
        <v>0</v>
      </c>
      <c r="BD30" s="216">
        <f>IF(AZ30=4,G30,0)</f>
        <v>0</v>
      </c>
      <c r="BE30" s="216">
        <f>IF(AZ30=5,G30,0)</f>
        <v>0</v>
      </c>
      <c r="CA30" s="216">
        <v>1</v>
      </c>
      <c r="CB30" s="216">
        <v>1</v>
      </c>
    </row>
    <row r="31" spans="1:80" x14ac:dyDescent="0.2">
      <c r="A31" s="252"/>
      <c r="B31" s="256"/>
      <c r="C31" s="423" t="s">
        <v>2416</v>
      </c>
      <c r="D31" s="424"/>
      <c r="E31" s="307">
        <v>815</v>
      </c>
      <c r="F31" s="308"/>
      <c r="G31" s="309"/>
      <c r="H31" s="257"/>
      <c r="I31" s="254"/>
      <c r="J31" s="258"/>
      <c r="K31" s="254"/>
      <c r="M31" s="310" t="s">
        <v>2416</v>
      </c>
    </row>
    <row r="32" spans="1:80" x14ac:dyDescent="0.2">
      <c r="A32" s="252"/>
      <c r="B32" s="256"/>
      <c r="C32" s="423" t="s">
        <v>2417</v>
      </c>
      <c r="D32" s="424"/>
      <c r="E32" s="307">
        <v>450</v>
      </c>
      <c r="F32" s="308"/>
      <c r="G32" s="309"/>
      <c r="H32" s="257"/>
      <c r="I32" s="254"/>
      <c r="J32" s="258"/>
      <c r="K32" s="254"/>
      <c r="M32" s="310" t="s">
        <v>2417</v>
      </c>
    </row>
    <row r="33" spans="1:80" x14ac:dyDescent="0.2">
      <c r="A33" s="252"/>
      <c r="B33" s="256"/>
      <c r="C33" s="423" t="s">
        <v>2423</v>
      </c>
      <c r="D33" s="424"/>
      <c r="E33" s="307">
        <v>30</v>
      </c>
      <c r="F33" s="308"/>
      <c r="G33" s="309"/>
      <c r="H33" s="257"/>
      <c r="I33" s="254"/>
      <c r="J33" s="258"/>
      <c r="K33" s="254"/>
      <c r="M33" s="310" t="s">
        <v>2423</v>
      </c>
    </row>
    <row r="34" spans="1:80" ht="22.5" x14ac:dyDescent="0.2">
      <c r="A34" s="244">
        <v>6</v>
      </c>
      <c r="B34" s="245" t="s">
        <v>2424</v>
      </c>
      <c r="C34" s="246" t="s">
        <v>2425</v>
      </c>
      <c r="D34" s="247" t="s">
        <v>105</v>
      </c>
      <c r="E34" s="248">
        <v>7.0620000000000003</v>
      </c>
      <c r="F34" s="248">
        <v>0</v>
      </c>
      <c r="G34" s="249">
        <f>E34*F34</f>
        <v>0</v>
      </c>
      <c r="H34" s="250">
        <v>1.7816399999999999</v>
      </c>
      <c r="I34" s="251">
        <f>E34*H34</f>
        <v>12.58194168</v>
      </c>
      <c r="J34" s="250">
        <v>0</v>
      </c>
      <c r="K34" s="251">
        <f>E34*J34</f>
        <v>0</v>
      </c>
      <c r="O34" s="216">
        <v>2</v>
      </c>
      <c r="AA34" s="216">
        <v>1</v>
      </c>
      <c r="AB34" s="216">
        <v>1</v>
      </c>
      <c r="AC34" s="216">
        <v>1</v>
      </c>
      <c r="AZ34" s="216">
        <v>1</v>
      </c>
      <c r="BA34" s="216">
        <f>IF(AZ34=1,G34,0)</f>
        <v>0</v>
      </c>
      <c r="BB34" s="216">
        <f>IF(AZ34=2,G34,0)</f>
        <v>0</v>
      </c>
      <c r="BC34" s="216">
        <f>IF(AZ34=3,G34,0)</f>
        <v>0</v>
      </c>
      <c r="BD34" s="216">
        <f>IF(AZ34=4,G34,0)</f>
        <v>0</v>
      </c>
      <c r="BE34" s="216">
        <f>IF(AZ34=5,G34,0)</f>
        <v>0</v>
      </c>
      <c r="CA34" s="216">
        <v>1</v>
      </c>
      <c r="CB34" s="216">
        <v>1</v>
      </c>
    </row>
    <row r="35" spans="1:80" x14ac:dyDescent="0.2">
      <c r="A35" s="252"/>
      <c r="B35" s="256"/>
      <c r="C35" s="423" t="s">
        <v>2426</v>
      </c>
      <c r="D35" s="424"/>
      <c r="E35" s="307">
        <v>9</v>
      </c>
      <c r="F35" s="308"/>
      <c r="G35" s="309"/>
      <c r="H35" s="257"/>
      <c r="I35" s="254"/>
      <c r="J35" s="258"/>
      <c r="K35" s="254"/>
      <c r="M35" s="310" t="s">
        <v>2426</v>
      </c>
    </row>
    <row r="36" spans="1:80" x14ac:dyDescent="0.2">
      <c r="A36" s="252"/>
      <c r="B36" s="256"/>
      <c r="C36" s="423" t="s">
        <v>109</v>
      </c>
      <c r="D36" s="424"/>
      <c r="E36" s="307">
        <v>0</v>
      </c>
      <c r="F36" s="308"/>
      <c r="G36" s="309"/>
      <c r="H36" s="257"/>
      <c r="I36" s="254"/>
      <c r="J36" s="258"/>
      <c r="K36" s="254"/>
      <c r="M36" s="310" t="s">
        <v>109</v>
      </c>
    </row>
    <row r="37" spans="1:80" x14ac:dyDescent="0.2">
      <c r="A37" s="252"/>
      <c r="B37" s="256"/>
      <c r="C37" s="423" t="s">
        <v>2427</v>
      </c>
      <c r="D37" s="424"/>
      <c r="E37" s="307">
        <v>1.4</v>
      </c>
      <c r="F37" s="308"/>
      <c r="G37" s="309"/>
      <c r="H37" s="257"/>
      <c r="I37" s="254"/>
      <c r="J37" s="258"/>
      <c r="K37" s="254"/>
      <c r="M37" s="310" t="s">
        <v>2427</v>
      </c>
    </row>
    <row r="38" spans="1:80" x14ac:dyDescent="0.2">
      <c r="A38" s="252"/>
      <c r="B38" s="256"/>
      <c r="C38" s="423" t="s">
        <v>2428</v>
      </c>
      <c r="D38" s="424"/>
      <c r="E38" s="307">
        <v>1.94</v>
      </c>
      <c r="F38" s="308"/>
      <c r="G38" s="309"/>
      <c r="H38" s="257"/>
      <c r="I38" s="254"/>
      <c r="J38" s="258"/>
      <c r="K38" s="254"/>
      <c r="M38" s="310" t="s">
        <v>2428</v>
      </c>
    </row>
    <row r="39" spans="1:80" x14ac:dyDescent="0.2">
      <c r="A39" s="252"/>
      <c r="B39" s="256"/>
      <c r="C39" s="423" t="s">
        <v>2429</v>
      </c>
      <c r="D39" s="424"/>
      <c r="E39" s="307">
        <v>3.12</v>
      </c>
      <c r="F39" s="308"/>
      <c r="G39" s="309"/>
      <c r="H39" s="257"/>
      <c r="I39" s="254"/>
      <c r="J39" s="258"/>
      <c r="K39" s="254"/>
      <c r="M39" s="310" t="s">
        <v>2429</v>
      </c>
    </row>
    <row r="40" spans="1:80" x14ac:dyDescent="0.2">
      <c r="A40" s="252"/>
      <c r="B40" s="256"/>
      <c r="C40" s="423" t="s">
        <v>113</v>
      </c>
      <c r="D40" s="424"/>
      <c r="E40" s="307">
        <v>6.46</v>
      </c>
      <c r="F40" s="308"/>
      <c r="G40" s="309"/>
      <c r="H40" s="257"/>
      <c r="I40" s="254"/>
      <c r="J40" s="258"/>
      <c r="K40" s="254"/>
      <c r="M40" s="310" t="s">
        <v>113</v>
      </c>
    </row>
    <row r="41" spans="1:80" x14ac:dyDescent="0.2">
      <c r="A41" s="252"/>
      <c r="B41" s="256"/>
      <c r="C41" s="423" t="s">
        <v>2430</v>
      </c>
      <c r="D41" s="424"/>
      <c r="E41" s="307">
        <v>-1.9379999999999999</v>
      </c>
      <c r="F41" s="308"/>
      <c r="G41" s="309"/>
      <c r="H41" s="257"/>
      <c r="I41" s="254"/>
      <c r="J41" s="258"/>
      <c r="K41" s="254"/>
      <c r="M41" s="310" t="s">
        <v>2430</v>
      </c>
    </row>
    <row r="42" spans="1:80" ht="22.5" x14ac:dyDescent="0.2">
      <c r="A42" s="244">
        <v>7</v>
      </c>
      <c r="B42" s="245" t="s">
        <v>2182</v>
      </c>
      <c r="C42" s="246" t="s">
        <v>2183</v>
      </c>
      <c r="D42" s="247" t="s">
        <v>105</v>
      </c>
      <c r="E42" s="248">
        <v>0.64600000000000002</v>
      </c>
      <c r="F42" s="248">
        <v>0</v>
      </c>
      <c r="G42" s="249">
        <f>E42*F42</f>
        <v>0</v>
      </c>
      <c r="H42" s="250">
        <v>1.7816399999999999</v>
      </c>
      <c r="I42" s="251">
        <f>E42*H42</f>
        <v>1.1509394399999999</v>
      </c>
      <c r="J42" s="250">
        <v>0</v>
      </c>
      <c r="K42" s="251">
        <f>E42*J42</f>
        <v>0</v>
      </c>
      <c r="O42" s="216">
        <v>2</v>
      </c>
      <c r="AA42" s="216">
        <v>1</v>
      </c>
      <c r="AB42" s="216">
        <v>1</v>
      </c>
      <c r="AC42" s="216">
        <v>1</v>
      </c>
      <c r="AZ42" s="216">
        <v>1</v>
      </c>
      <c r="BA42" s="216">
        <f>IF(AZ42=1,G42,0)</f>
        <v>0</v>
      </c>
      <c r="BB42" s="216">
        <f>IF(AZ42=2,G42,0)</f>
        <v>0</v>
      </c>
      <c r="BC42" s="216">
        <f>IF(AZ42=3,G42,0)</f>
        <v>0</v>
      </c>
      <c r="BD42" s="216">
        <f>IF(AZ42=4,G42,0)</f>
        <v>0</v>
      </c>
      <c r="BE42" s="216">
        <f>IF(AZ42=5,G42,0)</f>
        <v>0</v>
      </c>
      <c r="CA42" s="216">
        <v>1</v>
      </c>
      <c r="CB42" s="216">
        <v>1</v>
      </c>
    </row>
    <row r="43" spans="1:80" x14ac:dyDescent="0.2">
      <c r="A43" s="252"/>
      <c r="B43" s="256"/>
      <c r="C43" s="423" t="s">
        <v>109</v>
      </c>
      <c r="D43" s="424"/>
      <c r="E43" s="307">
        <v>0</v>
      </c>
      <c r="F43" s="308"/>
      <c r="G43" s="309"/>
      <c r="H43" s="257"/>
      <c r="I43" s="254"/>
      <c r="J43" s="258"/>
      <c r="K43" s="254"/>
      <c r="M43" s="310" t="s">
        <v>109</v>
      </c>
    </row>
    <row r="44" spans="1:80" x14ac:dyDescent="0.2">
      <c r="A44" s="252"/>
      <c r="B44" s="256"/>
      <c r="C44" s="423" t="s">
        <v>2431</v>
      </c>
      <c r="D44" s="424"/>
      <c r="E44" s="307">
        <v>1.4</v>
      </c>
      <c r="F44" s="308"/>
      <c r="G44" s="309"/>
      <c r="H44" s="257"/>
      <c r="I44" s="254"/>
      <c r="J44" s="258"/>
      <c r="K44" s="254"/>
      <c r="M44" s="310" t="s">
        <v>2431</v>
      </c>
    </row>
    <row r="45" spans="1:80" x14ac:dyDescent="0.2">
      <c r="A45" s="252"/>
      <c r="B45" s="256"/>
      <c r="C45" s="423" t="s">
        <v>2428</v>
      </c>
      <c r="D45" s="424"/>
      <c r="E45" s="307">
        <v>1.94</v>
      </c>
      <c r="F45" s="308"/>
      <c r="G45" s="309"/>
      <c r="H45" s="257"/>
      <c r="I45" s="254"/>
      <c r="J45" s="258"/>
      <c r="K45" s="254"/>
      <c r="M45" s="310" t="s">
        <v>2428</v>
      </c>
    </row>
    <row r="46" spans="1:80" x14ac:dyDescent="0.2">
      <c r="A46" s="252"/>
      <c r="B46" s="256"/>
      <c r="C46" s="423" t="s">
        <v>2429</v>
      </c>
      <c r="D46" s="424"/>
      <c r="E46" s="307">
        <v>3.12</v>
      </c>
      <c r="F46" s="308"/>
      <c r="G46" s="309"/>
      <c r="H46" s="257"/>
      <c r="I46" s="254"/>
      <c r="J46" s="258"/>
      <c r="K46" s="254"/>
      <c r="M46" s="310" t="s">
        <v>2429</v>
      </c>
    </row>
    <row r="47" spans="1:80" x14ac:dyDescent="0.2">
      <c r="A47" s="252"/>
      <c r="B47" s="256"/>
      <c r="C47" s="423" t="s">
        <v>113</v>
      </c>
      <c r="D47" s="424"/>
      <c r="E47" s="307">
        <v>6.46</v>
      </c>
      <c r="F47" s="308"/>
      <c r="G47" s="309"/>
      <c r="H47" s="257"/>
      <c r="I47" s="254"/>
      <c r="J47" s="258"/>
      <c r="K47" s="254"/>
      <c r="M47" s="310" t="s">
        <v>113</v>
      </c>
    </row>
    <row r="48" spans="1:80" x14ac:dyDescent="0.2">
      <c r="A48" s="252"/>
      <c r="B48" s="256"/>
      <c r="C48" s="423" t="s">
        <v>2432</v>
      </c>
      <c r="D48" s="424"/>
      <c r="E48" s="307">
        <v>0.64600000000000002</v>
      </c>
      <c r="F48" s="308"/>
      <c r="G48" s="309"/>
      <c r="H48" s="257"/>
      <c r="I48" s="254"/>
      <c r="J48" s="258"/>
      <c r="K48" s="254"/>
      <c r="M48" s="310" t="s">
        <v>2432</v>
      </c>
    </row>
    <row r="49" spans="1:80" x14ac:dyDescent="0.2">
      <c r="A49" s="244">
        <v>8</v>
      </c>
      <c r="B49" s="245" t="s">
        <v>2433</v>
      </c>
      <c r="C49" s="246" t="s">
        <v>2434</v>
      </c>
      <c r="D49" s="247" t="s">
        <v>105</v>
      </c>
      <c r="E49" s="248">
        <v>3.2879</v>
      </c>
      <c r="F49" s="248">
        <v>0</v>
      </c>
      <c r="G49" s="249">
        <f>E49*F49</f>
        <v>0</v>
      </c>
      <c r="H49" s="250">
        <v>2.5249999999999999</v>
      </c>
      <c r="I49" s="251">
        <f>E49*H49</f>
        <v>8.3019475000000007</v>
      </c>
      <c r="J49" s="250">
        <v>0</v>
      </c>
      <c r="K49" s="251">
        <f>E49*J49</f>
        <v>0</v>
      </c>
      <c r="O49" s="216">
        <v>2</v>
      </c>
      <c r="AA49" s="216">
        <v>1</v>
      </c>
      <c r="AB49" s="216">
        <v>1</v>
      </c>
      <c r="AC49" s="216">
        <v>1</v>
      </c>
      <c r="AZ49" s="216">
        <v>1</v>
      </c>
      <c r="BA49" s="216">
        <f>IF(AZ49=1,G49,0)</f>
        <v>0</v>
      </c>
      <c r="BB49" s="216">
        <f>IF(AZ49=2,G49,0)</f>
        <v>0</v>
      </c>
      <c r="BC49" s="216">
        <f>IF(AZ49=3,G49,0)</f>
        <v>0</v>
      </c>
      <c r="BD49" s="216">
        <f>IF(AZ49=4,G49,0)</f>
        <v>0</v>
      </c>
      <c r="BE49" s="216">
        <f>IF(AZ49=5,G49,0)</f>
        <v>0</v>
      </c>
      <c r="CA49" s="216">
        <v>1</v>
      </c>
      <c r="CB49" s="216">
        <v>1</v>
      </c>
    </row>
    <row r="50" spans="1:80" x14ac:dyDescent="0.2">
      <c r="A50" s="252"/>
      <c r="B50" s="256"/>
      <c r="C50" s="423" t="s">
        <v>2435</v>
      </c>
      <c r="D50" s="424"/>
      <c r="E50" s="307">
        <v>0.63</v>
      </c>
      <c r="F50" s="308"/>
      <c r="G50" s="309"/>
      <c r="H50" s="257"/>
      <c r="I50" s="254"/>
      <c r="J50" s="258"/>
      <c r="K50" s="254"/>
      <c r="M50" s="310" t="s">
        <v>2435</v>
      </c>
    </row>
    <row r="51" spans="1:80" x14ac:dyDescent="0.2">
      <c r="A51" s="252"/>
      <c r="B51" s="256"/>
      <c r="C51" s="423" t="s">
        <v>2436</v>
      </c>
      <c r="D51" s="424"/>
      <c r="E51" s="307">
        <v>0.97</v>
      </c>
      <c r="F51" s="308"/>
      <c r="G51" s="309"/>
      <c r="H51" s="257"/>
      <c r="I51" s="254"/>
      <c r="J51" s="258"/>
      <c r="K51" s="254"/>
      <c r="M51" s="310" t="s">
        <v>2436</v>
      </c>
    </row>
    <row r="52" spans="1:80" x14ac:dyDescent="0.2">
      <c r="A52" s="252"/>
      <c r="B52" s="256"/>
      <c r="C52" s="423" t="s">
        <v>2437</v>
      </c>
      <c r="D52" s="424"/>
      <c r="E52" s="307">
        <v>1.6879</v>
      </c>
      <c r="F52" s="308"/>
      <c r="G52" s="309"/>
      <c r="H52" s="257"/>
      <c r="I52" s="254"/>
      <c r="J52" s="258"/>
      <c r="K52" s="254"/>
      <c r="M52" s="310" t="s">
        <v>2437</v>
      </c>
    </row>
    <row r="53" spans="1:80" x14ac:dyDescent="0.2">
      <c r="A53" s="259"/>
      <c r="B53" s="260" t="s">
        <v>94</v>
      </c>
      <c r="C53" s="261" t="s">
        <v>161</v>
      </c>
      <c r="D53" s="262"/>
      <c r="E53" s="263"/>
      <c r="F53" s="264"/>
      <c r="G53" s="265">
        <f>SUM(G26:G52)</f>
        <v>0</v>
      </c>
      <c r="H53" s="266"/>
      <c r="I53" s="267">
        <f>SUM(I26:I52)</f>
        <v>22.085428620000002</v>
      </c>
      <c r="J53" s="266"/>
      <c r="K53" s="267">
        <f>SUM(K26:K52)</f>
        <v>0</v>
      </c>
      <c r="O53" s="216">
        <v>4</v>
      </c>
      <c r="BA53" s="268">
        <f>SUM(BA26:BA52)</f>
        <v>0</v>
      </c>
      <c r="BB53" s="268">
        <f>SUM(BB26:BB52)</f>
        <v>0</v>
      </c>
      <c r="BC53" s="268">
        <f>SUM(BC26:BC52)</f>
        <v>0</v>
      </c>
      <c r="BD53" s="268">
        <f>SUM(BD26:BD52)</f>
        <v>0</v>
      </c>
      <c r="BE53" s="268">
        <f>SUM(BE26:BE52)</f>
        <v>0</v>
      </c>
    </row>
    <row r="54" spans="1:80" x14ac:dyDescent="0.2">
      <c r="A54" s="233" t="s">
        <v>90</v>
      </c>
      <c r="B54" s="234" t="s">
        <v>240</v>
      </c>
      <c r="C54" s="235" t="s">
        <v>241</v>
      </c>
      <c r="D54" s="236"/>
      <c r="E54" s="237"/>
      <c r="F54" s="237"/>
      <c r="G54" s="238"/>
      <c r="H54" s="239"/>
      <c r="I54" s="240"/>
      <c r="J54" s="241"/>
      <c r="K54" s="242"/>
      <c r="O54" s="216">
        <v>1</v>
      </c>
    </row>
    <row r="55" spans="1:80" x14ac:dyDescent="0.2">
      <c r="A55" s="244">
        <v>9</v>
      </c>
      <c r="B55" s="245" t="s">
        <v>2438</v>
      </c>
      <c r="C55" s="246" t="s">
        <v>2439</v>
      </c>
      <c r="D55" s="247" t="s">
        <v>105</v>
      </c>
      <c r="E55" s="248">
        <v>7.9349999999999996</v>
      </c>
      <c r="F55" s="248">
        <v>0</v>
      </c>
      <c r="G55" s="249">
        <f>E55*F55</f>
        <v>0</v>
      </c>
      <c r="H55" s="250">
        <v>2.52508</v>
      </c>
      <c r="I55" s="251">
        <f>E55*H55</f>
        <v>20.036509799999997</v>
      </c>
      <c r="J55" s="250">
        <v>0</v>
      </c>
      <c r="K55" s="251">
        <f>E55*J55</f>
        <v>0</v>
      </c>
      <c r="O55" s="216">
        <v>2</v>
      </c>
      <c r="AA55" s="216">
        <v>1</v>
      </c>
      <c r="AB55" s="216">
        <v>1</v>
      </c>
      <c r="AC55" s="216">
        <v>1</v>
      </c>
      <c r="AZ55" s="216">
        <v>1</v>
      </c>
      <c r="BA55" s="216">
        <f>IF(AZ55=1,G55,0)</f>
        <v>0</v>
      </c>
      <c r="BB55" s="216">
        <f>IF(AZ55=2,G55,0)</f>
        <v>0</v>
      </c>
      <c r="BC55" s="216">
        <f>IF(AZ55=3,G55,0)</f>
        <v>0</v>
      </c>
      <c r="BD55" s="216">
        <f>IF(AZ55=4,G55,0)</f>
        <v>0</v>
      </c>
      <c r="BE55" s="216">
        <f>IF(AZ55=5,G55,0)</f>
        <v>0</v>
      </c>
      <c r="CA55" s="216">
        <v>1</v>
      </c>
      <c r="CB55" s="216">
        <v>1</v>
      </c>
    </row>
    <row r="56" spans="1:80" x14ac:dyDescent="0.2">
      <c r="A56" s="252"/>
      <c r="B56" s="256"/>
      <c r="C56" s="423" t="s">
        <v>2440</v>
      </c>
      <c r="D56" s="424"/>
      <c r="E56" s="307">
        <v>6</v>
      </c>
      <c r="F56" s="308"/>
      <c r="G56" s="309"/>
      <c r="H56" s="257"/>
      <c r="I56" s="254"/>
      <c r="J56" s="258"/>
      <c r="K56" s="254"/>
      <c r="M56" s="310" t="s">
        <v>2440</v>
      </c>
    </row>
    <row r="57" spans="1:80" x14ac:dyDescent="0.2">
      <c r="A57" s="252"/>
      <c r="B57" s="256"/>
      <c r="C57" s="423" t="s">
        <v>2441</v>
      </c>
      <c r="D57" s="424"/>
      <c r="E57" s="307">
        <v>1.9350000000000001</v>
      </c>
      <c r="F57" s="308"/>
      <c r="G57" s="309"/>
      <c r="H57" s="257"/>
      <c r="I57" s="254"/>
      <c r="J57" s="258"/>
      <c r="K57" s="254"/>
      <c r="M57" s="310" t="s">
        <v>2441</v>
      </c>
    </row>
    <row r="58" spans="1:80" ht="22.5" x14ac:dyDescent="0.2">
      <c r="A58" s="244">
        <v>10</v>
      </c>
      <c r="B58" s="245" t="s">
        <v>2442</v>
      </c>
      <c r="C58" s="246" t="s">
        <v>2443</v>
      </c>
      <c r="D58" s="247" t="s">
        <v>208</v>
      </c>
      <c r="E58" s="248">
        <v>0.1046</v>
      </c>
      <c r="F58" s="248">
        <v>0</v>
      </c>
      <c r="G58" s="249">
        <f>E58*F58</f>
        <v>0</v>
      </c>
      <c r="H58" s="250">
        <v>1.05844</v>
      </c>
      <c r="I58" s="251">
        <f>E58*H58</f>
        <v>0.110712824</v>
      </c>
      <c r="J58" s="250">
        <v>0</v>
      </c>
      <c r="K58" s="251">
        <f>E58*J58</f>
        <v>0</v>
      </c>
      <c r="O58" s="216">
        <v>2</v>
      </c>
      <c r="AA58" s="216">
        <v>1</v>
      </c>
      <c r="AB58" s="216">
        <v>1</v>
      </c>
      <c r="AC58" s="216">
        <v>1</v>
      </c>
      <c r="AZ58" s="216">
        <v>1</v>
      </c>
      <c r="BA58" s="216">
        <f>IF(AZ58=1,G58,0)</f>
        <v>0</v>
      </c>
      <c r="BB58" s="216">
        <f>IF(AZ58=2,G58,0)</f>
        <v>0</v>
      </c>
      <c r="BC58" s="216">
        <f>IF(AZ58=3,G58,0)</f>
        <v>0</v>
      </c>
      <c r="BD58" s="216">
        <f>IF(AZ58=4,G58,0)</f>
        <v>0</v>
      </c>
      <c r="BE58" s="216">
        <f>IF(AZ58=5,G58,0)</f>
        <v>0</v>
      </c>
      <c r="CA58" s="216">
        <v>1</v>
      </c>
      <c r="CB58" s="216">
        <v>1</v>
      </c>
    </row>
    <row r="59" spans="1:80" x14ac:dyDescent="0.2">
      <c r="A59" s="252"/>
      <c r="B59" s="256"/>
      <c r="C59" s="423" t="s">
        <v>2444</v>
      </c>
      <c r="D59" s="424"/>
      <c r="E59" s="307">
        <v>0.1046</v>
      </c>
      <c r="F59" s="308"/>
      <c r="G59" s="309"/>
      <c r="H59" s="257"/>
      <c r="I59" s="254"/>
      <c r="J59" s="258"/>
      <c r="K59" s="254"/>
      <c r="M59" s="310" t="s">
        <v>2444</v>
      </c>
    </row>
    <row r="60" spans="1:80" x14ac:dyDescent="0.2">
      <c r="A60" s="244">
        <v>11</v>
      </c>
      <c r="B60" s="245" t="s">
        <v>2445</v>
      </c>
      <c r="C60" s="246" t="s">
        <v>2446</v>
      </c>
      <c r="D60" s="247" t="s">
        <v>149</v>
      </c>
      <c r="E60" s="248">
        <v>2.8250000000000002</v>
      </c>
      <c r="F60" s="248">
        <v>0</v>
      </c>
      <c r="G60" s="249">
        <f>E60*F60</f>
        <v>0</v>
      </c>
      <c r="H60" s="250">
        <v>4.5969999999999997E-2</v>
      </c>
      <c r="I60" s="251">
        <f>E60*H60</f>
        <v>0.12986524999999999</v>
      </c>
      <c r="J60" s="250">
        <v>0</v>
      </c>
      <c r="K60" s="251">
        <f>E60*J60</f>
        <v>0</v>
      </c>
      <c r="O60" s="216">
        <v>2</v>
      </c>
      <c r="AA60" s="216">
        <v>1</v>
      </c>
      <c r="AB60" s="216">
        <v>1</v>
      </c>
      <c r="AC60" s="216">
        <v>1</v>
      </c>
      <c r="AZ60" s="216">
        <v>1</v>
      </c>
      <c r="BA60" s="216">
        <f>IF(AZ60=1,G60,0)</f>
        <v>0</v>
      </c>
      <c r="BB60" s="216">
        <f>IF(AZ60=2,G60,0)</f>
        <v>0</v>
      </c>
      <c r="BC60" s="216">
        <f>IF(AZ60=3,G60,0)</f>
        <v>0</v>
      </c>
      <c r="BD60" s="216">
        <f>IF(AZ60=4,G60,0)</f>
        <v>0</v>
      </c>
      <c r="BE60" s="216">
        <f>IF(AZ60=5,G60,0)</f>
        <v>0</v>
      </c>
      <c r="CA60" s="216">
        <v>1</v>
      </c>
      <c r="CB60" s="216">
        <v>1</v>
      </c>
    </row>
    <row r="61" spans="1:80" x14ac:dyDescent="0.2">
      <c r="A61" s="252"/>
      <c r="B61" s="256"/>
      <c r="C61" s="423" t="s">
        <v>2447</v>
      </c>
      <c r="D61" s="424"/>
      <c r="E61" s="307">
        <v>2.8250000000000002</v>
      </c>
      <c r="F61" s="308"/>
      <c r="G61" s="309"/>
      <c r="H61" s="257"/>
      <c r="I61" s="254"/>
      <c r="J61" s="258"/>
      <c r="K61" s="254"/>
      <c r="M61" s="310" t="s">
        <v>2447</v>
      </c>
    </row>
    <row r="62" spans="1:80" x14ac:dyDescent="0.2">
      <c r="A62" s="244">
        <v>12</v>
      </c>
      <c r="B62" s="245" t="s">
        <v>2448</v>
      </c>
      <c r="C62" s="246" t="s">
        <v>2449</v>
      </c>
      <c r="D62" s="247" t="s">
        <v>149</v>
      </c>
      <c r="E62" s="248">
        <v>2.8250000000000002</v>
      </c>
      <c r="F62" s="248">
        <v>0</v>
      </c>
      <c r="G62" s="249">
        <f>E62*F62</f>
        <v>0</v>
      </c>
      <c r="H62" s="250">
        <v>0</v>
      </c>
      <c r="I62" s="251">
        <f>E62*H62</f>
        <v>0</v>
      </c>
      <c r="J62" s="250">
        <v>0</v>
      </c>
      <c r="K62" s="251">
        <f>E62*J62</f>
        <v>0</v>
      </c>
      <c r="O62" s="216">
        <v>2</v>
      </c>
      <c r="AA62" s="216">
        <v>1</v>
      </c>
      <c r="AB62" s="216">
        <v>1</v>
      </c>
      <c r="AC62" s="216">
        <v>1</v>
      </c>
      <c r="AZ62" s="216">
        <v>1</v>
      </c>
      <c r="BA62" s="216">
        <f>IF(AZ62=1,G62,0)</f>
        <v>0</v>
      </c>
      <c r="BB62" s="216">
        <f>IF(AZ62=2,G62,0)</f>
        <v>0</v>
      </c>
      <c r="BC62" s="216">
        <f>IF(AZ62=3,G62,0)</f>
        <v>0</v>
      </c>
      <c r="BD62" s="216">
        <f>IF(AZ62=4,G62,0)</f>
        <v>0</v>
      </c>
      <c r="BE62" s="216">
        <f>IF(AZ62=5,G62,0)</f>
        <v>0</v>
      </c>
      <c r="CA62" s="216">
        <v>1</v>
      </c>
      <c r="CB62" s="216">
        <v>1</v>
      </c>
    </row>
    <row r="63" spans="1:80" x14ac:dyDescent="0.2">
      <c r="A63" s="244">
        <v>13</v>
      </c>
      <c r="B63" s="245" t="s">
        <v>2450</v>
      </c>
      <c r="C63" s="246" t="s">
        <v>2451</v>
      </c>
      <c r="D63" s="247" t="s">
        <v>164</v>
      </c>
      <c r="E63" s="248">
        <v>94.275000000000006</v>
      </c>
      <c r="F63" s="248">
        <v>0</v>
      </c>
      <c r="G63" s="249">
        <f>E63*F63</f>
        <v>0</v>
      </c>
      <c r="H63" s="250">
        <v>3.4619999999999998E-2</v>
      </c>
      <c r="I63" s="251">
        <f>E63*H63</f>
        <v>3.2638004999999999</v>
      </c>
      <c r="J63" s="250">
        <v>0</v>
      </c>
      <c r="K63" s="251">
        <f>E63*J63</f>
        <v>0</v>
      </c>
      <c r="O63" s="216">
        <v>2</v>
      </c>
      <c r="AA63" s="216">
        <v>1</v>
      </c>
      <c r="AB63" s="216">
        <v>1</v>
      </c>
      <c r="AC63" s="216">
        <v>1</v>
      </c>
      <c r="AZ63" s="216">
        <v>1</v>
      </c>
      <c r="BA63" s="216">
        <f>IF(AZ63=1,G63,0)</f>
        <v>0</v>
      </c>
      <c r="BB63" s="216">
        <f>IF(AZ63=2,G63,0)</f>
        <v>0</v>
      </c>
      <c r="BC63" s="216">
        <f>IF(AZ63=3,G63,0)</f>
        <v>0</v>
      </c>
      <c r="BD63" s="216">
        <f>IF(AZ63=4,G63,0)</f>
        <v>0</v>
      </c>
      <c r="BE63" s="216">
        <f>IF(AZ63=5,G63,0)</f>
        <v>0</v>
      </c>
      <c r="CA63" s="216">
        <v>1</v>
      </c>
      <c r="CB63" s="216">
        <v>1</v>
      </c>
    </row>
    <row r="64" spans="1:80" x14ac:dyDescent="0.2">
      <c r="A64" s="252"/>
      <c r="B64" s="256"/>
      <c r="C64" s="423" t="s">
        <v>2452</v>
      </c>
      <c r="D64" s="424"/>
      <c r="E64" s="307">
        <v>38.924999999999997</v>
      </c>
      <c r="F64" s="308"/>
      <c r="G64" s="309"/>
      <c r="H64" s="257"/>
      <c r="I64" s="254"/>
      <c r="J64" s="258"/>
      <c r="K64" s="254"/>
      <c r="M64" s="310" t="s">
        <v>2452</v>
      </c>
    </row>
    <row r="65" spans="1:80" x14ac:dyDescent="0.2">
      <c r="A65" s="252"/>
      <c r="B65" s="256"/>
      <c r="C65" s="423" t="s">
        <v>2453</v>
      </c>
      <c r="D65" s="424"/>
      <c r="E65" s="307">
        <v>55.35</v>
      </c>
      <c r="F65" s="308"/>
      <c r="G65" s="309"/>
      <c r="H65" s="257"/>
      <c r="I65" s="254"/>
      <c r="J65" s="258"/>
      <c r="K65" s="254"/>
      <c r="M65" s="310" t="s">
        <v>2453</v>
      </c>
    </row>
    <row r="66" spans="1:80" x14ac:dyDescent="0.2">
      <c r="A66" s="244">
        <v>14</v>
      </c>
      <c r="B66" s="245" t="s">
        <v>2454</v>
      </c>
      <c r="C66" s="246" t="s">
        <v>2455</v>
      </c>
      <c r="D66" s="247" t="s">
        <v>164</v>
      </c>
      <c r="E66" s="248">
        <v>95.217799999999997</v>
      </c>
      <c r="F66" s="248">
        <v>0</v>
      </c>
      <c r="G66" s="249">
        <f>E66*F66</f>
        <v>0</v>
      </c>
      <c r="H66" s="250">
        <v>0.05</v>
      </c>
      <c r="I66" s="251">
        <f>E66*H66</f>
        <v>4.7608899999999998</v>
      </c>
      <c r="J66" s="250"/>
      <c r="K66" s="251">
        <f>E66*J66</f>
        <v>0</v>
      </c>
      <c r="O66" s="216">
        <v>2</v>
      </c>
      <c r="AA66" s="216">
        <v>3</v>
      </c>
      <c r="AB66" s="216">
        <v>1</v>
      </c>
      <c r="AC66" s="216">
        <v>59373746</v>
      </c>
      <c r="AZ66" s="216">
        <v>1</v>
      </c>
      <c r="BA66" s="216">
        <f>IF(AZ66=1,G66,0)</f>
        <v>0</v>
      </c>
      <c r="BB66" s="216">
        <f>IF(AZ66=2,G66,0)</f>
        <v>0</v>
      </c>
      <c r="BC66" s="216">
        <f>IF(AZ66=3,G66,0)</f>
        <v>0</v>
      </c>
      <c r="BD66" s="216">
        <f>IF(AZ66=4,G66,0)</f>
        <v>0</v>
      </c>
      <c r="BE66" s="216">
        <f>IF(AZ66=5,G66,0)</f>
        <v>0</v>
      </c>
      <c r="CA66" s="216">
        <v>3</v>
      </c>
      <c r="CB66" s="216">
        <v>1</v>
      </c>
    </row>
    <row r="67" spans="1:80" x14ac:dyDescent="0.2">
      <c r="A67" s="252"/>
      <c r="B67" s="256"/>
      <c r="C67" s="423" t="s">
        <v>109</v>
      </c>
      <c r="D67" s="424"/>
      <c r="E67" s="307">
        <v>0</v>
      </c>
      <c r="F67" s="308"/>
      <c r="G67" s="309"/>
      <c r="H67" s="257"/>
      <c r="I67" s="254"/>
      <c r="J67" s="258"/>
      <c r="K67" s="254"/>
      <c r="M67" s="310" t="s">
        <v>109</v>
      </c>
    </row>
    <row r="68" spans="1:80" x14ac:dyDescent="0.2">
      <c r="A68" s="252"/>
      <c r="B68" s="256"/>
      <c r="C68" s="423" t="s">
        <v>2452</v>
      </c>
      <c r="D68" s="424"/>
      <c r="E68" s="307">
        <v>38.924999999999997</v>
      </c>
      <c r="F68" s="308"/>
      <c r="G68" s="309"/>
      <c r="H68" s="257"/>
      <c r="I68" s="254"/>
      <c r="J68" s="258"/>
      <c r="K68" s="254"/>
      <c r="M68" s="310" t="s">
        <v>2452</v>
      </c>
    </row>
    <row r="69" spans="1:80" x14ac:dyDescent="0.2">
      <c r="A69" s="252"/>
      <c r="B69" s="256"/>
      <c r="C69" s="423" t="s">
        <v>2453</v>
      </c>
      <c r="D69" s="424"/>
      <c r="E69" s="307">
        <v>55.35</v>
      </c>
      <c r="F69" s="308"/>
      <c r="G69" s="309"/>
      <c r="H69" s="257"/>
      <c r="I69" s="254"/>
      <c r="J69" s="258"/>
      <c r="K69" s="254"/>
      <c r="M69" s="310" t="s">
        <v>2453</v>
      </c>
    </row>
    <row r="70" spans="1:80" x14ac:dyDescent="0.2">
      <c r="A70" s="252"/>
      <c r="B70" s="256"/>
      <c r="C70" s="423" t="s">
        <v>113</v>
      </c>
      <c r="D70" s="424"/>
      <c r="E70" s="307">
        <v>94.275000000000006</v>
      </c>
      <c r="F70" s="308"/>
      <c r="G70" s="309"/>
      <c r="H70" s="257"/>
      <c r="I70" s="254"/>
      <c r="J70" s="258"/>
      <c r="K70" s="254"/>
      <c r="M70" s="310" t="s">
        <v>113</v>
      </c>
    </row>
    <row r="71" spans="1:80" x14ac:dyDescent="0.2">
      <c r="A71" s="252"/>
      <c r="B71" s="256"/>
      <c r="C71" s="423" t="s">
        <v>2456</v>
      </c>
      <c r="D71" s="424"/>
      <c r="E71" s="307">
        <v>95.217799999999997</v>
      </c>
      <c r="F71" s="308"/>
      <c r="G71" s="309"/>
      <c r="H71" s="257"/>
      <c r="I71" s="254"/>
      <c r="J71" s="258"/>
      <c r="K71" s="254"/>
      <c r="M71" s="310" t="s">
        <v>2456</v>
      </c>
    </row>
    <row r="72" spans="1:80" x14ac:dyDescent="0.2">
      <c r="A72" s="259"/>
      <c r="B72" s="260" t="s">
        <v>94</v>
      </c>
      <c r="C72" s="261" t="s">
        <v>242</v>
      </c>
      <c r="D72" s="262"/>
      <c r="E72" s="263"/>
      <c r="F72" s="264"/>
      <c r="G72" s="265">
        <f>SUM(G54:G71)</f>
        <v>0</v>
      </c>
      <c r="H72" s="266"/>
      <c r="I72" s="267">
        <f>SUM(I54:I71)</f>
        <v>28.301778373999998</v>
      </c>
      <c r="J72" s="266"/>
      <c r="K72" s="267">
        <f>SUM(K54:K71)</f>
        <v>0</v>
      </c>
      <c r="O72" s="216">
        <v>4</v>
      </c>
      <c r="BA72" s="268">
        <f>SUM(BA54:BA71)</f>
        <v>0</v>
      </c>
      <c r="BB72" s="268">
        <f>SUM(BB54:BB71)</f>
        <v>0</v>
      </c>
      <c r="BC72" s="268">
        <f>SUM(BC54:BC71)</f>
        <v>0</v>
      </c>
      <c r="BD72" s="268">
        <f>SUM(BD54:BD71)</f>
        <v>0</v>
      </c>
      <c r="BE72" s="268">
        <f>SUM(BE54:BE71)</f>
        <v>0</v>
      </c>
    </row>
    <row r="73" spans="1:80" x14ac:dyDescent="0.2">
      <c r="A73" s="233" t="s">
        <v>90</v>
      </c>
      <c r="B73" s="234" t="s">
        <v>1634</v>
      </c>
      <c r="C73" s="235" t="s">
        <v>2457</v>
      </c>
      <c r="D73" s="236"/>
      <c r="E73" s="237"/>
      <c r="F73" s="237"/>
      <c r="G73" s="238"/>
      <c r="H73" s="239"/>
      <c r="I73" s="240"/>
      <c r="J73" s="241"/>
      <c r="K73" s="242"/>
      <c r="O73" s="216">
        <v>1</v>
      </c>
    </row>
    <row r="74" spans="1:80" ht="22.5" x14ac:dyDescent="0.2">
      <c r="A74" s="244">
        <v>15</v>
      </c>
      <c r="B74" s="245" t="s">
        <v>2459</v>
      </c>
      <c r="C74" s="246" t="s">
        <v>2460</v>
      </c>
      <c r="D74" s="247" t="s">
        <v>149</v>
      </c>
      <c r="E74" s="248">
        <v>1223.45</v>
      </c>
      <c r="F74" s="248">
        <v>0</v>
      </c>
      <c r="G74" s="249">
        <f>E74*F74</f>
        <v>0</v>
      </c>
      <c r="H74" s="250">
        <v>0.18906999999999999</v>
      </c>
      <c r="I74" s="251">
        <f>E74*H74</f>
        <v>231.3176915</v>
      </c>
      <c r="J74" s="250">
        <v>0</v>
      </c>
      <c r="K74" s="251">
        <f>E74*J74</f>
        <v>0</v>
      </c>
      <c r="O74" s="216">
        <v>2</v>
      </c>
      <c r="AA74" s="216">
        <v>1</v>
      </c>
      <c r="AB74" s="216">
        <v>1</v>
      </c>
      <c r="AC74" s="216">
        <v>1</v>
      </c>
      <c r="AZ74" s="216">
        <v>1</v>
      </c>
      <c r="BA74" s="216">
        <f>IF(AZ74=1,G74,0)</f>
        <v>0</v>
      </c>
      <c r="BB74" s="216">
        <f>IF(AZ74=2,G74,0)</f>
        <v>0</v>
      </c>
      <c r="BC74" s="216">
        <f>IF(AZ74=3,G74,0)</f>
        <v>0</v>
      </c>
      <c r="BD74" s="216">
        <f>IF(AZ74=4,G74,0)</f>
        <v>0</v>
      </c>
      <c r="BE74" s="216">
        <f>IF(AZ74=5,G74,0)</f>
        <v>0</v>
      </c>
      <c r="CA74" s="216">
        <v>1</v>
      </c>
      <c r="CB74" s="216">
        <v>1</v>
      </c>
    </row>
    <row r="75" spans="1:80" x14ac:dyDescent="0.2">
      <c r="A75" s="252"/>
      <c r="B75" s="256"/>
      <c r="C75" s="423" t="s">
        <v>2416</v>
      </c>
      <c r="D75" s="424"/>
      <c r="E75" s="307">
        <v>815</v>
      </c>
      <c r="F75" s="308"/>
      <c r="G75" s="309"/>
      <c r="H75" s="257"/>
      <c r="I75" s="254"/>
      <c r="J75" s="258"/>
      <c r="K75" s="254"/>
      <c r="M75" s="310" t="s">
        <v>2416</v>
      </c>
    </row>
    <row r="76" spans="1:80" x14ac:dyDescent="0.2">
      <c r="A76" s="252"/>
      <c r="B76" s="256"/>
      <c r="C76" s="423" t="s">
        <v>2417</v>
      </c>
      <c r="D76" s="424"/>
      <c r="E76" s="307">
        <v>450</v>
      </c>
      <c r="F76" s="308"/>
      <c r="G76" s="309"/>
      <c r="H76" s="257"/>
      <c r="I76" s="254"/>
      <c r="J76" s="258"/>
      <c r="K76" s="254"/>
      <c r="M76" s="310" t="s">
        <v>2417</v>
      </c>
    </row>
    <row r="77" spans="1:80" x14ac:dyDescent="0.2">
      <c r="A77" s="252"/>
      <c r="B77" s="256"/>
      <c r="C77" s="423" t="s">
        <v>2461</v>
      </c>
      <c r="D77" s="424"/>
      <c r="E77" s="307">
        <v>0</v>
      </c>
      <c r="F77" s="308"/>
      <c r="G77" s="309"/>
      <c r="H77" s="257"/>
      <c r="I77" s="254"/>
      <c r="J77" s="258"/>
      <c r="K77" s="254"/>
      <c r="M77" s="310" t="s">
        <v>2461</v>
      </c>
    </row>
    <row r="78" spans="1:80" x14ac:dyDescent="0.2">
      <c r="A78" s="252"/>
      <c r="B78" s="256"/>
      <c r="C78" s="423" t="s">
        <v>109</v>
      </c>
      <c r="D78" s="424"/>
      <c r="E78" s="307">
        <v>0</v>
      </c>
      <c r="F78" s="308"/>
      <c r="G78" s="309"/>
      <c r="H78" s="257"/>
      <c r="I78" s="254"/>
      <c r="J78" s="258"/>
      <c r="K78" s="254"/>
      <c r="M78" s="310" t="s">
        <v>109</v>
      </c>
    </row>
    <row r="79" spans="1:80" x14ac:dyDescent="0.2">
      <c r="A79" s="252"/>
      <c r="B79" s="256"/>
      <c r="C79" s="423" t="s">
        <v>2462</v>
      </c>
      <c r="D79" s="424"/>
      <c r="E79" s="307">
        <v>100</v>
      </c>
      <c r="F79" s="308"/>
      <c r="G79" s="309"/>
      <c r="H79" s="257"/>
      <c r="I79" s="254"/>
      <c r="J79" s="258"/>
      <c r="K79" s="254"/>
      <c r="M79" s="310" t="s">
        <v>2462</v>
      </c>
    </row>
    <row r="80" spans="1:80" x14ac:dyDescent="0.2">
      <c r="A80" s="252"/>
      <c r="B80" s="256"/>
      <c r="C80" s="423" t="s">
        <v>2463</v>
      </c>
      <c r="D80" s="424"/>
      <c r="E80" s="307">
        <v>38.5</v>
      </c>
      <c r="F80" s="308"/>
      <c r="G80" s="309"/>
      <c r="H80" s="257"/>
      <c r="I80" s="254"/>
      <c r="J80" s="258"/>
      <c r="K80" s="254"/>
      <c r="M80" s="310" t="s">
        <v>2463</v>
      </c>
    </row>
    <row r="81" spans="1:80" x14ac:dyDescent="0.2">
      <c r="A81" s="252"/>
      <c r="B81" s="256"/>
      <c r="C81" s="423" t="s">
        <v>113</v>
      </c>
      <c r="D81" s="424"/>
      <c r="E81" s="307">
        <v>138.5</v>
      </c>
      <c r="F81" s="308"/>
      <c r="G81" s="309"/>
      <c r="H81" s="257"/>
      <c r="I81" s="254"/>
      <c r="J81" s="258"/>
      <c r="K81" s="254"/>
      <c r="M81" s="310" t="s">
        <v>113</v>
      </c>
    </row>
    <row r="82" spans="1:80" x14ac:dyDescent="0.2">
      <c r="A82" s="252"/>
      <c r="B82" s="256"/>
      <c r="C82" s="423" t="s">
        <v>2464</v>
      </c>
      <c r="D82" s="424"/>
      <c r="E82" s="307">
        <v>-41.55</v>
      </c>
      <c r="F82" s="308"/>
      <c r="G82" s="309"/>
      <c r="H82" s="257"/>
      <c r="I82" s="254"/>
      <c r="J82" s="258"/>
      <c r="K82" s="254"/>
      <c r="M82" s="310" t="s">
        <v>2464</v>
      </c>
    </row>
    <row r="83" spans="1:80" ht="22.5" x14ac:dyDescent="0.2">
      <c r="A83" s="244">
        <v>16</v>
      </c>
      <c r="B83" s="245" t="s">
        <v>2465</v>
      </c>
      <c r="C83" s="246" t="s">
        <v>2466</v>
      </c>
      <c r="D83" s="247" t="s">
        <v>149</v>
      </c>
      <c r="E83" s="248">
        <v>1223.45</v>
      </c>
      <c r="F83" s="248">
        <v>0</v>
      </c>
      <c r="G83" s="249">
        <f>E83*F83</f>
        <v>0</v>
      </c>
      <c r="H83" s="250">
        <v>0.36834</v>
      </c>
      <c r="I83" s="251">
        <f>E83*H83</f>
        <v>450.64557300000001</v>
      </c>
      <c r="J83" s="250">
        <v>0</v>
      </c>
      <c r="K83" s="251">
        <f>E83*J83</f>
        <v>0</v>
      </c>
      <c r="O83" s="216">
        <v>2</v>
      </c>
      <c r="AA83" s="216">
        <v>1</v>
      </c>
      <c r="AB83" s="216">
        <v>1</v>
      </c>
      <c r="AC83" s="216">
        <v>1</v>
      </c>
      <c r="AZ83" s="216">
        <v>1</v>
      </c>
      <c r="BA83" s="216">
        <f>IF(AZ83=1,G83,0)</f>
        <v>0</v>
      </c>
      <c r="BB83" s="216">
        <f>IF(AZ83=2,G83,0)</f>
        <v>0</v>
      </c>
      <c r="BC83" s="216">
        <f>IF(AZ83=3,G83,0)</f>
        <v>0</v>
      </c>
      <c r="BD83" s="216">
        <f>IF(AZ83=4,G83,0)</f>
        <v>0</v>
      </c>
      <c r="BE83" s="216">
        <f>IF(AZ83=5,G83,0)</f>
        <v>0</v>
      </c>
      <c r="CA83" s="216">
        <v>1</v>
      </c>
      <c r="CB83" s="216">
        <v>1</v>
      </c>
    </row>
    <row r="84" spans="1:80" x14ac:dyDescent="0.2">
      <c r="A84" s="252"/>
      <c r="B84" s="256"/>
      <c r="C84" s="423" t="s">
        <v>2416</v>
      </c>
      <c r="D84" s="424"/>
      <c r="E84" s="307">
        <v>815</v>
      </c>
      <c r="F84" s="308"/>
      <c r="G84" s="309"/>
      <c r="H84" s="257"/>
      <c r="I84" s="254"/>
      <c r="J84" s="258"/>
      <c r="K84" s="254"/>
      <c r="M84" s="310" t="s">
        <v>2416</v>
      </c>
    </row>
    <row r="85" spans="1:80" x14ac:dyDescent="0.2">
      <c r="A85" s="252"/>
      <c r="B85" s="256"/>
      <c r="C85" s="423" t="s">
        <v>2417</v>
      </c>
      <c r="D85" s="424"/>
      <c r="E85" s="307">
        <v>450</v>
      </c>
      <c r="F85" s="308"/>
      <c r="G85" s="309"/>
      <c r="H85" s="257"/>
      <c r="I85" s="254"/>
      <c r="J85" s="258"/>
      <c r="K85" s="254"/>
      <c r="M85" s="310" t="s">
        <v>2417</v>
      </c>
    </row>
    <row r="86" spans="1:80" x14ac:dyDescent="0.2">
      <c r="A86" s="252"/>
      <c r="B86" s="256"/>
      <c r="C86" s="423" t="s">
        <v>2461</v>
      </c>
      <c r="D86" s="424"/>
      <c r="E86" s="307">
        <v>0</v>
      </c>
      <c r="F86" s="308"/>
      <c r="G86" s="309"/>
      <c r="H86" s="257"/>
      <c r="I86" s="254"/>
      <c r="J86" s="258"/>
      <c r="K86" s="254"/>
      <c r="M86" s="310" t="s">
        <v>2461</v>
      </c>
    </row>
    <row r="87" spans="1:80" x14ac:dyDescent="0.2">
      <c r="A87" s="252"/>
      <c r="B87" s="256"/>
      <c r="C87" s="423" t="s">
        <v>109</v>
      </c>
      <c r="D87" s="424"/>
      <c r="E87" s="307">
        <v>0</v>
      </c>
      <c r="F87" s="308"/>
      <c r="G87" s="309"/>
      <c r="H87" s="257"/>
      <c r="I87" s="254"/>
      <c r="J87" s="258"/>
      <c r="K87" s="254"/>
      <c r="M87" s="310" t="s">
        <v>109</v>
      </c>
    </row>
    <row r="88" spans="1:80" x14ac:dyDescent="0.2">
      <c r="A88" s="252"/>
      <c r="B88" s="256"/>
      <c r="C88" s="423" t="s">
        <v>2462</v>
      </c>
      <c r="D88" s="424"/>
      <c r="E88" s="307">
        <v>100</v>
      </c>
      <c r="F88" s="308"/>
      <c r="G88" s="309"/>
      <c r="H88" s="257"/>
      <c r="I88" s="254"/>
      <c r="J88" s="258"/>
      <c r="K88" s="254"/>
      <c r="M88" s="310" t="s">
        <v>2462</v>
      </c>
    </row>
    <row r="89" spans="1:80" x14ac:dyDescent="0.2">
      <c r="A89" s="252"/>
      <c r="B89" s="256"/>
      <c r="C89" s="423" t="s">
        <v>2463</v>
      </c>
      <c r="D89" s="424"/>
      <c r="E89" s="307">
        <v>38.5</v>
      </c>
      <c r="F89" s="308"/>
      <c r="G89" s="309"/>
      <c r="H89" s="257"/>
      <c r="I89" s="254"/>
      <c r="J89" s="258"/>
      <c r="K89" s="254"/>
      <c r="M89" s="310" t="s">
        <v>2463</v>
      </c>
    </row>
    <row r="90" spans="1:80" x14ac:dyDescent="0.2">
      <c r="A90" s="252"/>
      <c r="B90" s="256"/>
      <c r="C90" s="423" t="s">
        <v>113</v>
      </c>
      <c r="D90" s="424"/>
      <c r="E90" s="307">
        <v>138.5</v>
      </c>
      <c r="F90" s="308"/>
      <c r="G90" s="309"/>
      <c r="H90" s="257"/>
      <c r="I90" s="254"/>
      <c r="J90" s="258"/>
      <c r="K90" s="254"/>
      <c r="M90" s="310" t="s">
        <v>113</v>
      </c>
    </row>
    <row r="91" spans="1:80" x14ac:dyDescent="0.2">
      <c r="A91" s="252"/>
      <c r="B91" s="256"/>
      <c r="C91" s="423" t="s">
        <v>2464</v>
      </c>
      <c r="D91" s="424"/>
      <c r="E91" s="307">
        <v>-41.55</v>
      </c>
      <c r="F91" s="308"/>
      <c r="G91" s="309"/>
      <c r="H91" s="257"/>
      <c r="I91" s="254"/>
      <c r="J91" s="258"/>
      <c r="K91" s="254"/>
      <c r="M91" s="310" t="s">
        <v>2464</v>
      </c>
    </row>
    <row r="92" spans="1:80" x14ac:dyDescent="0.2">
      <c r="A92" s="244">
        <v>17</v>
      </c>
      <c r="B92" s="245" t="s">
        <v>2467</v>
      </c>
      <c r="C92" s="246" t="s">
        <v>2468</v>
      </c>
      <c r="D92" s="247" t="s">
        <v>149</v>
      </c>
      <c r="E92" s="248">
        <v>1223.45</v>
      </c>
      <c r="F92" s="248">
        <v>0</v>
      </c>
      <c r="G92" s="249">
        <f>E92*F92</f>
        <v>0</v>
      </c>
      <c r="H92" s="250">
        <v>5.5449999999999999E-2</v>
      </c>
      <c r="I92" s="251">
        <f>E92*H92</f>
        <v>67.840302500000007</v>
      </c>
      <c r="J92" s="250">
        <v>0</v>
      </c>
      <c r="K92" s="251">
        <f>E92*J92</f>
        <v>0</v>
      </c>
      <c r="O92" s="216">
        <v>2</v>
      </c>
      <c r="AA92" s="216">
        <v>1</v>
      </c>
      <c r="AB92" s="216">
        <v>1</v>
      </c>
      <c r="AC92" s="216">
        <v>1</v>
      </c>
      <c r="AZ92" s="216">
        <v>1</v>
      </c>
      <c r="BA92" s="216">
        <f>IF(AZ92=1,G92,0)</f>
        <v>0</v>
      </c>
      <c r="BB92" s="216">
        <f>IF(AZ92=2,G92,0)</f>
        <v>0</v>
      </c>
      <c r="BC92" s="216">
        <f>IF(AZ92=3,G92,0)</f>
        <v>0</v>
      </c>
      <c r="BD92" s="216">
        <f>IF(AZ92=4,G92,0)</f>
        <v>0</v>
      </c>
      <c r="BE92" s="216">
        <f>IF(AZ92=5,G92,0)</f>
        <v>0</v>
      </c>
      <c r="CA92" s="216">
        <v>1</v>
      </c>
      <c r="CB92" s="216">
        <v>1</v>
      </c>
    </row>
    <row r="93" spans="1:80" x14ac:dyDescent="0.2">
      <c r="A93" s="252"/>
      <c r="B93" s="256"/>
      <c r="C93" s="423" t="s">
        <v>2416</v>
      </c>
      <c r="D93" s="424"/>
      <c r="E93" s="307">
        <v>815</v>
      </c>
      <c r="F93" s="308"/>
      <c r="G93" s="309"/>
      <c r="H93" s="257"/>
      <c r="I93" s="254"/>
      <c r="J93" s="258"/>
      <c r="K93" s="254"/>
      <c r="M93" s="310" t="s">
        <v>2416</v>
      </c>
    </row>
    <row r="94" spans="1:80" x14ac:dyDescent="0.2">
      <c r="A94" s="252"/>
      <c r="B94" s="256"/>
      <c r="C94" s="423" t="s">
        <v>2417</v>
      </c>
      <c r="D94" s="424"/>
      <c r="E94" s="307">
        <v>450</v>
      </c>
      <c r="F94" s="308"/>
      <c r="G94" s="309"/>
      <c r="H94" s="257"/>
      <c r="I94" s="254"/>
      <c r="J94" s="258"/>
      <c r="K94" s="254"/>
      <c r="M94" s="310" t="s">
        <v>2417</v>
      </c>
    </row>
    <row r="95" spans="1:80" x14ac:dyDescent="0.2">
      <c r="A95" s="252"/>
      <c r="B95" s="256"/>
      <c r="C95" s="423" t="s">
        <v>2461</v>
      </c>
      <c r="D95" s="424"/>
      <c r="E95" s="307">
        <v>0</v>
      </c>
      <c r="F95" s="308"/>
      <c r="G95" s="309"/>
      <c r="H95" s="257"/>
      <c r="I95" s="254"/>
      <c r="J95" s="258"/>
      <c r="K95" s="254"/>
      <c r="M95" s="310" t="s">
        <v>2461</v>
      </c>
    </row>
    <row r="96" spans="1:80" x14ac:dyDescent="0.2">
      <c r="A96" s="252"/>
      <c r="B96" s="256"/>
      <c r="C96" s="423" t="s">
        <v>109</v>
      </c>
      <c r="D96" s="424"/>
      <c r="E96" s="307">
        <v>0</v>
      </c>
      <c r="F96" s="308"/>
      <c r="G96" s="309"/>
      <c r="H96" s="257"/>
      <c r="I96" s="254"/>
      <c r="J96" s="258"/>
      <c r="K96" s="254"/>
      <c r="M96" s="310" t="s">
        <v>109</v>
      </c>
    </row>
    <row r="97" spans="1:80" x14ac:dyDescent="0.2">
      <c r="A97" s="252"/>
      <c r="B97" s="256"/>
      <c r="C97" s="423" t="s">
        <v>2462</v>
      </c>
      <c r="D97" s="424"/>
      <c r="E97" s="307">
        <v>100</v>
      </c>
      <c r="F97" s="308"/>
      <c r="G97" s="309"/>
      <c r="H97" s="257"/>
      <c r="I97" s="254"/>
      <c r="J97" s="258"/>
      <c r="K97" s="254"/>
      <c r="M97" s="310" t="s">
        <v>2462</v>
      </c>
    </row>
    <row r="98" spans="1:80" x14ac:dyDescent="0.2">
      <c r="A98" s="252"/>
      <c r="B98" s="256"/>
      <c r="C98" s="423" t="s">
        <v>2463</v>
      </c>
      <c r="D98" s="424"/>
      <c r="E98" s="307">
        <v>38.5</v>
      </c>
      <c r="F98" s="308"/>
      <c r="G98" s="309"/>
      <c r="H98" s="257"/>
      <c r="I98" s="254"/>
      <c r="J98" s="258"/>
      <c r="K98" s="254"/>
      <c r="M98" s="310" t="s">
        <v>2463</v>
      </c>
    </row>
    <row r="99" spans="1:80" x14ac:dyDescent="0.2">
      <c r="A99" s="252"/>
      <c r="B99" s="256"/>
      <c r="C99" s="423" t="s">
        <v>113</v>
      </c>
      <c r="D99" s="424"/>
      <c r="E99" s="307">
        <v>138.5</v>
      </c>
      <c r="F99" s="308"/>
      <c r="G99" s="309"/>
      <c r="H99" s="257"/>
      <c r="I99" s="254"/>
      <c r="J99" s="258"/>
      <c r="K99" s="254"/>
      <c r="M99" s="310" t="s">
        <v>113</v>
      </c>
    </row>
    <row r="100" spans="1:80" x14ac:dyDescent="0.2">
      <c r="A100" s="252"/>
      <c r="B100" s="256"/>
      <c r="C100" s="423" t="s">
        <v>2464</v>
      </c>
      <c r="D100" s="424"/>
      <c r="E100" s="307">
        <v>-41.55</v>
      </c>
      <c r="F100" s="308"/>
      <c r="G100" s="309"/>
      <c r="H100" s="257"/>
      <c r="I100" s="254"/>
      <c r="J100" s="258"/>
      <c r="K100" s="254"/>
      <c r="M100" s="310" t="s">
        <v>2464</v>
      </c>
    </row>
    <row r="101" spans="1:80" ht="22.5" x14ac:dyDescent="0.2">
      <c r="A101" s="244">
        <v>18</v>
      </c>
      <c r="B101" s="245" t="s">
        <v>2469</v>
      </c>
      <c r="C101" s="246" t="s">
        <v>2470</v>
      </c>
      <c r="D101" s="247" t="s">
        <v>149</v>
      </c>
      <c r="E101" s="248">
        <v>1235.6845000000001</v>
      </c>
      <c r="F101" s="248">
        <v>0</v>
      </c>
      <c r="G101" s="249">
        <f>E101*F101</f>
        <v>0</v>
      </c>
      <c r="H101" s="250">
        <v>0.14799999999999999</v>
      </c>
      <c r="I101" s="251">
        <f>E101*H101</f>
        <v>182.881306</v>
      </c>
      <c r="J101" s="250"/>
      <c r="K101" s="251">
        <f>E101*J101</f>
        <v>0</v>
      </c>
      <c r="O101" s="216">
        <v>2</v>
      </c>
      <c r="AA101" s="216">
        <v>3</v>
      </c>
      <c r="AB101" s="216">
        <v>1</v>
      </c>
      <c r="AC101" s="216">
        <v>59245140</v>
      </c>
      <c r="AZ101" s="216">
        <v>1</v>
      </c>
      <c r="BA101" s="216">
        <f>IF(AZ101=1,G101,0)</f>
        <v>0</v>
      </c>
      <c r="BB101" s="216">
        <f>IF(AZ101=2,G101,0)</f>
        <v>0</v>
      </c>
      <c r="BC101" s="216">
        <f>IF(AZ101=3,G101,0)</f>
        <v>0</v>
      </c>
      <c r="BD101" s="216">
        <f>IF(AZ101=4,G101,0)</f>
        <v>0</v>
      </c>
      <c r="BE101" s="216">
        <f>IF(AZ101=5,G101,0)</f>
        <v>0</v>
      </c>
      <c r="CA101" s="216">
        <v>3</v>
      </c>
      <c r="CB101" s="216">
        <v>1</v>
      </c>
    </row>
    <row r="102" spans="1:80" x14ac:dyDescent="0.2">
      <c r="A102" s="252"/>
      <c r="B102" s="256"/>
      <c r="C102" s="423" t="s">
        <v>2471</v>
      </c>
      <c r="D102" s="424"/>
      <c r="E102" s="307">
        <v>1235.6845000000001</v>
      </c>
      <c r="F102" s="308"/>
      <c r="G102" s="309"/>
      <c r="H102" s="257"/>
      <c r="I102" s="254"/>
      <c r="J102" s="258"/>
      <c r="K102" s="254"/>
      <c r="M102" s="310" t="s">
        <v>2471</v>
      </c>
    </row>
    <row r="103" spans="1:80" x14ac:dyDescent="0.2">
      <c r="A103" s="259"/>
      <c r="B103" s="260" t="s">
        <v>94</v>
      </c>
      <c r="C103" s="261" t="s">
        <v>2458</v>
      </c>
      <c r="D103" s="262"/>
      <c r="E103" s="263"/>
      <c r="F103" s="264"/>
      <c r="G103" s="265">
        <f>SUM(G73:G102)</f>
        <v>0</v>
      </c>
      <c r="H103" s="266"/>
      <c r="I103" s="267">
        <f>SUM(I73:I102)</f>
        <v>932.68487300000004</v>
      </c>
      <c r="J103" s="266"/>
      <c r="K103" s="267">
        <f>SUM(K73:K102)</f>
        <v>0</v>
      </c>
      <c r="O103" s="216">
        <v>4</v>
      </c>
      <c r="BA103" s="268">
        <f>SUM(BA73:BA102)</f>
        <v>0</v>
      </c>
      <c r="BB103" s="268">
        <f>SUM(BB73:BB102)</f>
        <v>0</v>
      </c>
      <c r="BC103" s="268">
        <f>SUM(BC73:BC102)</f>
        <v>0</v>
      </c>
      <c r="BD103" s="268">
        <f>SUM(BD73:BD102)</f>
        <v>0</v>
      </c>
      <c r="BE103" s="268">
        <f>SUM(BE73:BE102)</f>
        <v>0</v>
      </c>
    </row>
    <row r="104" spans="1:80" x14ac:dyDescent="0.2">
      <c r="A104" s="233" t="s">
        <v>90</v>
      </c>
      <c r="B104" s="234" t="s">
        <v>2472</v>
      </c>
      <c r="C104" s="235" t="s">
        <v>2473</v>
      </c>
      <c r="D104" s="236"/>
      <c r="E104" s="237"/>
      <c r="F104" s="237"/>
      <c r="G104" s="238"/>
      <c r="H104" s="239"/>
      <c r="I104" s="240"/>
      <c r="J104" s="241"/>
      <c r="K104" s="242"/>
      <c r="O104" s="216">
        <v>1</v>
      </c>
    </row>
    <row r="105" spans="1:80" ht="22.5" x14ac:dyDescent="0.2">
      <c r="A105" s="244">
        <v>19</v>
      </c>
      <c r="B105" s="245" t="s">
        <v>2475</v>
      </c>
      <c r="C105" s="246" t="s">
        <v>2476</v>
      </c>
      <c r="D105" s="247" t="s">
        <v>164</v>
      </c>
      <c r="E105" s="248">
        <v>10.395</v>
      </c>
      <c r="F105" s="248">
        <v>0</v>
      </c>
      <c r="G105" s="249">
        <f>E105*F105</f>
        <v>0</v>
      </c>
      <c r="H105" s="250">
        <v>0.15770999999999999</v>
      </c>
      <c r="I105" s="251">
        <f>E105*H105</f>
        <v>1.6393954499999999</v>
      </c>
      <c r="J105" s="250">
        <v>0</v>
      </c>
      <c r="K105" s="251">
        <f>E105*J105</f>
        <v>0</v>
      </c>
      <c r="O105" s="216">
        <v>2</v>
      </c>
      <c r="AA105" s="216">
        <v>1</v>
      </c>
      <c r="AB105" s="216">
        <v>0</v>
      </c>
      <c r="AC105" s="216">
        <v>0</v>
      </c>
      <c r="AZ105" s="216">
        <v>1</v>
      </c>
      <c r="BA105" s="216">
        <f>IF(AZ105=1,G105,0)</f>
        <v>0</v>
      </c>
      <c r="BB105" s="216">
        <f>IF(AZ105=2,G105,0)</f>
        <v>0</v>
      </c>
      <c r="BC105" s="216">
        <f>IF(AZ105=3,G105,0)</f>
        <v>0</v>
      </c>
      <c r="BD105" s="216">
        <f>IF(AZ105=4,G105,0)</f>
        <v>0</v>
      </c>
      <c r="BE105" s="216">
        <f>IF(AZ105=5,G105,0)</f>
        <v>0</v>
      </c>
      <c r="CA105" s="216">
        <v>1</v>
      </c>
      <c r="CB105" s="216">
        <v>0</v>
      </c>
    </row>
    <row r="106" spans="1:80" x14ac:dyDescent="0.2">
      <c r="A106" s="252"/>
      <c r="B106" s="256"/>
      <c r="C106" s="423" t="s">
        <v>2477</v>
      </c>
      <c r="D106" s="424"/>
      <c r="E106" s="307">
        <v>10.395</v>
      </c>
      <c r="F106" s="308"/>
      <c r="G106" s="309"/>
      <c r="H106" s="257"/>
      <c r="I106" s="254"/>
      <c r="J106" s="258"/>
      <c r="K106" s="254"/>
      <c r="M106" s="310" t="s">
        <v>2477</v>
      </c>
    </row>
    <row r="107" spans="1:80" x14ac:dyDescent="0.2">
      <c r="A107" s="244">
        <v>20</v>
      </c>
      <c r="B107" s="245" t="s">
        <v>2478</v>
      </c>
      <c r="C107" s="246" t="s">
        <v>2479</v>
      </c>
      <c r="D107" s="247" t="s">
        <v>164</v>
      </c>
      <c r="E107" s="248">
        <v>5.4950000000000001</v>
      </c>
      <c r="F107" s="248">
        <v>0</v>
      </c>
      <c r="G107" s="249">
        <f>E107*F107</f>
        <v>0</v>
      </c>
      <c r="H107" s="250">
        <v>0.12221</v>
      </c>
      <c r="I107" s="251">
        <f>E107*H107</f>
        <v>0.67154395</v>
      </c>
      <c r="J107" s="250">
        <v>0</v>
      </c>
      <c r="K107" s="251">
        <f>E107*J107</f>
        <v>0</v>
      </c>
      <c r="O107" s="216">
        <v>2</v>
      </c>
      <c r="AA107" s="216">
        <v>1</v>
      </c>
      <c r="AB107" s="216">
        <v>1</v>
      </c>
      <c r="AC107" s="216">
        <v>1</v>
      </c>
      <c r="AZ107" s="216">
        <v>1</v>
      </c>
      <c r="BA107" s="216">
        <f>IF(AZ107=1,G107,0)</f>
        <v>0</v>
      </c>
      <c r="BB107" s="216">
        <f>IF(AZ107=2,G107,0)</f>
        <v>0</v>
      </c>
      <c r="BC107" s="216">
        <f>IF(AZ107=3,G107,0)</f>
        <v>0</v>
      </c>
      <c r="BD107" s="216">
        <f>IF(AZ107=4,G107,0)</f>
        <v>0</v>
      </c>
      <c r="BE107" s="216">
        <f>IF(AZ107=5,G107,0)</f>
        <v>0</v>
      </c>
      <c r="CA107" s="216">
        <v>1</v>
      </c>
      <c r="CB107" s="216">
        <v>1</v>
      </c>
    </row>
    <row r="108" spans="1:80" x14ac:dyDescent="0.2">
      <c r="A108" s="252"/>
      <c r="B108" s="256"/>
      <c r="C108" s="423" t="s">
        <v>2480</v>
      </c>
      <c r="D108" s="424"/>
      <c r="E108" s="307">
        <v>5.4950000000000001</v>
      </c>
      <c r="F108" s="308"/>
      <c r="G108" s="309"/>
      <c r="H108" s="257"/>
      <c r="I108" s="254"/>
      <c r="J108" s="258"/>
      <c r="K108" s="254"/>
      <c r="M108" s="310" t="s">
        <v>2480</v>
      </c>
    </row>
    <row r="109" spans="1:80" ht="22.5" x14ac:dyDescent="0.2">
      <c r="A109" s="244">
        <v>21</v>
      </c>
      <c r="B109" s="245" t="s">
        <v>2481</v>
      </c>
      <c r="C109" s="246" t="s">
        <v>2482</v>
      </c>
      <c r="D109" s="247" t="s">
        <v>164</v>
      </c>
      <c r="E109" s="248">
        <v>41</v>
      </c>
      <c r="F109" s="248">
        <v>0</v>
      </c>
      <c r="G109" s="249">
        <f>E109*F109</f>
        <v>0</v>
      </c>
      <c r="H109" s="250">
        <v>0.26987</v>
      </c>
      <c r="I109" s="251">
        <f>E109*H109</f>
        <v>11.06467</v>
      </c>
      <c r="J109" s="250">
        <v>0</v>
      </c>
      <c r="K109" s="251">
        <f>E109*J109</f>
        <v>0</v>
      </c>
      <c r="O109" s="216">
        <v>2</v>
      </c>
      <c r="AA109" s="216">
        <v>1</v>
      </c>
      <c r="AB109" s="216">
        <v>1</v>
      </c>
      <c r="AC109" s="216">
        <v>1</v>
      </c>
      <c r="AZ109" s="216">
        <v>1</v>
      </c>
      <c r="BA109" s="216">
        <f>IF(AZ109=1,G109,0)</f>
        <v>0</v>
      </c>
      <c r="BB109" s="216">
        <f>IF(AZ109=2,G109,0)</f>
        <v>0</v>
      </c>
      <c r="BC109" s="216">
        <f>IF(AZ109=3,G109,0)</f>
        <v>0</v>
      </c>
      <c r="BD109" s="216">
        <f>IF(AZ109=4,G109,0)</f>
        <v>0</v>
      </c>
      <c r="BE109" s="216">
        <f>IF(AZ109=5,G109,0)</f>
        <v>0</v>
      </c>
      <c r="CA109" s="216">
        <v>1</v>
      </c>
      <c r="CB109" s="216">
        <v>1</v>
      </c>
    </row>
    <row r="110" spans="1:80" x14ac:dyDescent="0.2">
      <c r="A110" s="252"/>
      <c r="B110" s="253"/>
      <c r="C110" s="420" t="s">
        <v>2483</v>
      </c>
      <c r="D110" s="421"/>
      <c r="E110" s="421"/>
      <c r="F110" s="421"/>
      <c r="G110" s="422"/>
      <c r="I110" s="254"/>
      <c r="K110" s="254"/>
      <c r="L110" s="310" t="s">
        <v>2483</v>
      </c>
      <c r="O110" s="216">
        <v>3</v>
      </c>
    </row>
    <row r="111" spans="1:80" ht="22.5" x14ac:dyDescent="0.2">
      <c r="A111" s="244">
        <v>22</v>
      </c>
      <c r="B111" s="245" t="s">
        <v>2484</v>
      </c>
      <c r="C111" s="246" t="s">
        <v>2485</v>
      </c>
      <c r="D111" s="247" t="s">
        <v>164</v>
      </c>
      <c r="E111" s="248">
        <v>298.8</v>
      </c>
      <c r="F111" s="248">
        <v>0</v>
      </c>
      <c r="G111" s="249">
        <f>E111*F111</f>
        <v>0</v>
      </c>
      <c r="H111" s="250">
        <v>0.13283</v>
      </c>
      <c r="I111" s="251">
        <f>E111*H111</f>
        <v>39.689604000000003</v>
      </c>
      <c r="J111" s="250">
        <v>0</v>
      </c>
      <c r="K111" s="251">
        <f>E111*J111</f>
        <v>0</v>
      </c>
      <c r="O111" s="216">
        <v>2</v>
      </c>
      <c r="AA111" s="216">
        <v>1</v>
      </c>
      <c r="AB111" s="216">
        <v>1</v>
      </c>
      <c r="AC111" s="216">
        <v>1</v>
      </c>
      <c r="AZ111" s="216">
        <v>1</v>
      </c>
      <c r="BA111" s="216">
        <f>IF(AZ111=1,G111,0)</f>
        <v>0</v>
      </c>
      <c r="BB111" s="216">
        <f>IF(AZ111=2,G111,0)</f>
        <v>0</v>
      </c>
      <c r="BC111" s="216">
        <f>IF(AZ111=3,G111,0)</f>
        <v>0</v>
      </c>
      <c r="BD111" s="216">
        <f>IF(AZ111=4,G111,0)</f>
        <v>0</v>
      </c>
      <c r="BE111" s="216">
        <f>IF(AZ111=5,G111,0)</f>
        <v>0</v>
      </c>
      <c r="CA111" s="216">
        <v>1</v>
      </c>
      <c r="CB111" s="216">
        <v>1</v>
      </c>
    </row>
    <row r="112" spans="1:80" x14ac:dyDescent="0.2">
      <c r="A112" s="252"/>
      <c r="B112" s="256"/>
      <c r="C112" s="423" t="s">
        <v>2486</v>
      </c>
      <c r="D112" s="424"/>
      <c r="E112" s="307">
        <v>201.3</v>
      </c>
      <c r="F112" s="308"/>
      <c r="G112" s="309"/>
      <c r="H112" s="257"/>
      <c r="I112" s="254"/>
      <c r="J112" s="258"/>
      <c r="K112" s="254"/>
      <c r="M112" s="310" t="s">
        <v>2486</v>
      </c>
    </row>
    <row r="113" spans="1:80" x14ac:dyDescent="0.2">
      <c r="A113" s="252"/>
      <c r="B113" s="256"/>
      <c r="C113" s="423" t="s">
        <v>2487</v>
      </c>
      <c r="D113" s="424"/>
      <c r="E113" s="307">
        <v>-41</v>
      </c>
      <c r="F113" s="308"/>
      <c r="G113" s="309"/>
      <c r="H113" s="257"/>
      <c r="I113" s="254"/>
      <c r="J113" s="258"/>
      <c r="K113" s="254"/>
      <c r="M113" s="310" t="s">
        <v>2487</v>
      </c>
    </row>
    <row r="114" spans="1:80" x14ac:dyDescent="0.2">
      <c r="A114" s="252"/>
      <c r="B114" s="256"/>
      <c r="C114" s="423" t="s">
        <v>2462</v>
      </c>
      <c r="D114" s="424"/>
      <c r="E114" s="307">
        <v>100</v>
      </c>
      <c r="F114" s="308"/>
      <c r="G114" s="309"/>
      <c r="H114" s="257"/>
      <c r="I114" s="254"/>
      <c r="J114" s="258"/>
      <c r="K114" s="254"/>
      <c r="M114" s="310" t="s">
        <v>2462</v>
      </c>
    </row>
    <row r="115" spans="1:80" x14ac:dyDescent="0.2">
      <c r="A115" s="252"/>
      <c r="B115" s="256"/>
      <c r="C115" s="423" t="s">
        <v>2463</v>
      </c>
      <c r="D115" s="424"/>
      <c r="E115" s="307">
        <v>38.5</v>
      </c>
      <c r="F115" s="308"/>
      <c r="G115" s="309"/>
      <c r="H115" s="257"/>
      <c r="I115" s="254"/>
      <c r="J115" s="258"/>
      <c r="K115" s="254"/>
      <c r="M115" s="310" t="s">
        <v>2463</v>
      </c>
    </row>
    <row r="116" spans="1:80" x14ac:dyDescent="0.2">
      <c r="A116" s="259"/>
      <c r="B116" s="260" t="s">
        <v>94</v>
      </c>
      <c r="C116" s="261" t="s">
        <v>2474</v>
      </c>
      <c r="D116" s="262"/>
      <c r="E116" s="263"/>
      <c r="F116" s="264"/>
      <c r="G116" s="265">
        <f>SUM(G104:G115)</f>
        <v>0</v>
      </c>
      <c r="H116" s="266"/>
      <c r="I116" s="267">
        <f>SUM(I104:I115)</f>
        <v>53.065213400000005</v>
      </c>
      <c r="J116" s="266"/>
      <c r="K116" s="267">
        <f>SUM(K104:K115)</f>
        <v>0</v>
      </c>
      <c r="O116" s="216">
        <v>4</v>
      </c>
      <c r="BA116" s="268">
        <f>SUM(BA104:BA115)</f>
        <v>0</v>
      </c>
      <c r="BB116" s="268">
        <f>SUM(BB104:BB115)</f>
        <v>0</v>
      </c>
      <c r="BC116" s="268">
        <f>SUM(BC104:BC115)</f>
        <v>0</v>
      </c>
      <c r="BD116" s="268">
        <f>SUM(BD104:BD115)</f>
        <v>0</v>
      </c>
      <c r="BE116" s="268">
        <f>SUM(BE104:BE115)</f>
        <v>0</v>
      </c>
    </row>
    <row r="117" spans="1:80" x14ac:dyDescent="0.2">
      <c r="A117" s="233" t="s">
        <v>90</v>
      </c>
      <c r="B117" s="234" t="s">
        <v>278</v>
      </c>
      <c r="C117" s="235" t="s">
        <v>279</v>
      </c>
      <c r="D117" s="236"/>
      <c r="E117" s="237"/>
      <c r="F117" s="237"/>
      <c r="G117" s="238"/>
      <c r="H117" s="239"/>
      <c r="I117" s="240"/>
      <c r="J117" s="241"/>
      <c r="K117" s="242"/>
      <c r="O117" s="216">
        <v>1</v>
      </c>
    </row>
    <row r="118" spans="1:80" x14ac:dyDescent="0.2">
      <c r="A118" s="244">
        <v>23</v>
      </c>
      <c r="B118" s="245" t="s">
        <v>2488</v>
      </c>
      <c r="C118" s="246" t="s">
        <v>2489</v>
      </c>
      <c r="D118" s="247" t="s">
        <v>208</v>
      </c>
      <c r="E118" s="248">
        <v>1036.1372933939999</v>
      </c>
      <c r="F118" s="248">
        <v>0</v>
      </c>
      <c r="G118" s="249">
        <f>E118*F118</f>
        <v>0</v>
      </c>
      <c r="H118" s="250">
        <v>0</v>
      </c>
      <c r="I118" s="251">
        <f>E118*H118</f>
        <v>0</v>
      </c>
      <c r="J118" s="250"/>
      <c r="K118" s="251">
        <f>E118*J118</f>
        <v>0</v>
      </c>
      <c r="O118" s="216">
        <v>2</v>
      </c>
      <c r="AA118" s="216">
        <v>7</v>
      </c>
      <c r="AB118" s="216">
        <v>1</v>
      </c>
      <c r="AC118" s="216">
        <v>2</v>
      </c>
      <c r="AZ118" s="216">
        <v>1</v>
      </c>
      <c r="BA118" s="216">
        <f>IF(AZ118=1,G118,0)</f>
        <v>0</v>
      </c>
      <c r="BB118" s="216">
        <f>IF(AZ118=2,G118,0)</f>
        <v>0</v>
      </c>
      <c r="BC118" s="216">
        <f>IF(AZ118=3,G118,0)</f>
        <v>0</v>
      </c>
      <c r="BD118" s="216">
        <f>IF(AZ118=4,G118,0)</f>
        <v>0</v>
      </c>
      <c r="BE118" s="216">
        <f>IF(AZ118=5,G118,0)</f>
        <v>0</v>
      </c>
      <c r="CA118" s="216">
        <v>7</v>
      </c>
      <c r="CB118" s="216">
        <v>1</v>
      </c>
    </row>
    <row r="119" spans="1:80" x14ac:dyDescent="0.2">
      <c r="A119" s="259"/>
      <c r="B119" s="260" t="s">
        <v>94</v>
      </c>
      <c r="C119" s="261" t="s">
        <v>280</v>
      </c>
      <c r="D119" s="262"/>
      <c r="E119" s="263"/>
      <c r="F119" s="264"/>
      <c r="G119" s="265">
        <f>SUM(G117:G118)</f>
        <v>0</v>
      </c>
      <c r="H119" s="266"/>
      <c r="I119" s="267">
        <f>SUM(I117:I118)</f>
        <v>0</v>
      </c>
      <c r="J119" s="266"/>
      <c r="K119" s="267">
        <f>SUM(K117:K118)</f>
        <v>0</v>
      </c>
      <c r="O119" s="216">
        <v>4</v>
      </c>
      <c r="BA119" s="268">
        <f>SUM(BA117:BA118)</f>
        <v>0</v>
      </c>
      <c r="BB119" s="268">
        <f>SUM(BB117:BB118)</f>
        <v>0</v>
      </c>
      <c r="BC119" s="268">
        <f>SUM(BC117:BC118)</f>
        <v>0</v>
      </c>
      <c r="BD119" s="268">
        <f>SUM(BD117:BD118)</f>
        <v>0</v>
      </c>
      <c r="BE119" s="268">
        <f>SUM(BE117:BE118)</f>
        <v>0</v>
      </c>
    </row>
    <row r="120" spans="1:80" x14ac:dyDescent="0.2">
      <c r="A120" s="233" t="s">
        <v>90</v>
      </c>
      <c r="B120" s="234" t="s">
        <v>520</v>
      </c>
      <c r="C120" s="235" t="s">
        <v>521</v>
      </c>
      <c r="D120" s="236"/>
      <c r="E120" s="237"/>
      <c r="F120" s="237"/>
      <c r="G120" s="238"/>
      <c r="H120" s="239"/>
      <c r="I120" s="240"/>
      <c r="J120" s="241"/>
      <c r="K120" s="242"/>
      <c r="O120" s="216">
        <v>1</v>
      </c>
    </row>
    <row r="121" spans="1:80" x14ac:dyDescent="0.2">
      <c r="A121" s="244">
        <v>24</v>
      </c>
      <c r="B121" s="245" t="s">
        <v>2490</v>
      </c>
      <c r="C121" s="246" t="s">
        <v>2491</v>
      </c>
      <c r="D121" s="247" t="s">
        <v>154</v>
      </c>
      <c r="E121" s="248">
        <v>1</v>
      </c>
      <c r="F121" s="248">
        <v>0</v>
      </c>
      <c r="G121" s="249">
        <f>E121*F121</f>
        <v>0</v>
      </c>
      <c r="H121" s="250">
        <v>2.513E-2</v>
      </c>
      <c r="I121" s="251">
        <f>E121*H121</f>
        <v>2.513E-2</v>
      </c>
      <c r="J121" s="250">
        <v>0</v>
      </c>
      <c r="K121" s="251">
        <f>E121*J121</f>
        <v>0</v>
      </c>
      <c r="O121" s="216">
        <v>2</v>
      </c>
      <c r="AA121" s="216">
        <v>1</v>
      </c>
      <c r="AB121" s="216">
        <v>7</v>
      </c>
      <c r="AC121" s="216">
        <v>7</v>
      </c>
      <c r="AZ121" s="216">
        <v>2</v>
      </c>
      <c r="BA121" s="216">
        <f>IF(AZ121=1,G121,0)</f>
        <v>0</v>
      </c>
      <c r="BB121" s="216">
        <f>IF(AZ121=2,G121,0)</f>
        <v>0</v>
      </c>
      <c r="BC121" s="216">
        <f>IF(AZ121=3,G121,0)</f>
        <v>0</v>
      </c>
      <c r="BD121" s="216">
        <f>IF(AZ121=4,G121,0)</f>
        <v>0</v>
      </c>
      <c r="BE121" s="216">
        <f>IF(AZ121=5,G121,0)</f>
        <v>0</v>
      </c>
      <c r="CA121" s="216">
        <v>1</v>
      </c>
      <c r="CB121" s="216">
        <v>7</v>
      </c>
    </row>
    <row r="122" spans="1:80" x14ac:dyDescent="0.2">
      <c r="A122" s="259"/>
      <c r="B122" s="260" t="s">
        <v>94</v>
      </c>
      <c r="C122" s="261" t="s">
        <v>522</v>
      </c>
      <c r="D122" s="262"/>
      <c r="E122" s="263"/>
      <c r="F122" s="264"/>
      <c r="G122" s="265">
        <f>SUM(G120:G121)</f>
        <v>0</v>
      </c>
      <c r="H122" s="266"/>
      <c r="I122" s="267">
        <f>SUM(I120:I121)</f>
        <v>2.513E-2</v>
      </c>
      <c r="J122" s="266"/>
      <c r="K122" s="267">
        <f>SUM(K120:K121)</f>
        <v>0</v>
      </c>
      <c r="O122" s="216">
        <v>4</v>
      </c>
      <c r="BA122" s="268">
        <f>SUM(BA120:BA121)</f>
        <v>0</v>
      </c>
      <c r="BB122" s="268">
        <f>SUM(BB120:BB121)</f>
        <v>0</v>
      </c>
      <c r="BC122" s="268">
        <f>SUM(BC120:BC121)</f>
        <v>0</v>
      </c>
      <c r="BD122" s="268">
        <f>SUM(BD120:BD121)</f>
        <v>0</v>
      </c>
      <c r="BE122" s="268">
        <f>SUM(BE120:BE121)</f>
        <v>0</v>
      </c>
    </row>
    <row r="123" spans="1:80" x14ac:dyDescent="0.2">
      <c r="E123" s="216"/>
    </row>
    <row r="124" spans="1:80" x14ac:dyDescent="0.2">
      <c r="E124" s="216"/>
    </row>
    <row r="125" spans="1:80" x14ac:dyDescent="0.2">
      <c r="E125" s="216"/>
    </row>
    <row r="126" spans="1:80" x14ac:dyDescent="0.2">
      <c r="E126" s="216"/>
    </row>
    <row r="127" spans="1:80" x14ac:dyDescent="0.2">
      <c r="E127" s="216"/>
    </row>
    <row r="128" spans="1:80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A146" s="258"/>
      <c r="B146" s="258"/>
      <c r="C146" s="258"/>
      <c r="D146" s="258"/>
      <c r="E146" s="258"/>
      <c r="F146" s="258"/>
      <c r="G146" s="258"/>
    </row>
    <row r="147" spans="1:7" x14ac:dyDescent="0.2">
      <c r="A147" s="258"/>
      <c r="B147" s="258"/>
      <c r="C147" s="258"/>
      <c r="D147" s="258"/>
      <c r="E147" s="258"/>
      <c r="F147" s="258"/>
      <c r="G147" s="258"/>
    </row>
    <row r="148" spans="1:7" x14ac:dyDescent="0.2">
      <c r="A148" s="258"/>
      <c r="B148" s="258"/>
      <c r="C148" s="258"/>
      <c r="D148" s="258"/>
      <c r="E148" s="258"/>
      <c r="F148" s="258"/>
      <c r="G148" s="258"/>
    </row>
    <row r="149" spans="1:7" x14ac:dyDescent="0.2">
      <c r="A149" s="258"/>
      <c r="B149" s="258"/>
      <c r="C149" s="258"/>
      <c r="D149" s="258"/>
      <c r="E149" s="258"/>
      <c r="F149" s="258"/>
      <c r="G149" s="258"/>
    </row>
    <row r="150" spans="1:7" x14ac:dyDescent="0.2">
      <c r="E150" s="216"/>
    </row>
    <row r="151" spans="1:7" x14ac:dyDescent="0.2">
      <c r="E151" s="216"/>
    </row>
    <row r="152" spans="1:7" x14ac:dyDescent="0.2">
      <c r="E152" s="216"/>
    </row>
    <row r="153" spans="1:7" x14ac:dyDescent="0.2">
      <c r="E153" s="216"/>
    </row>
    <row r="154" spans="1:7" x14ac:dyDescent="0.2">
      <c r="E154" s="216"/>
    </row>
    <row r="155" spans="1:7" x14ac:dyDescent="0.2">
      <c r="E155" s="216"/>
    </row>
    <row r="156" spans="1:7" x14ac:dyDescent="0.2">
      <c r="E156" s="216"/>
    </row>
    <row r="157" spans="1:7" x14ac:dyDescent="0.2">
      <c r="E157" s="216"/>
    </row>
    <row r="158" spans="1:7" x14ac:dyDescent="0.2">
      <c r="E158" s="216"/>
    </row>
    <row r="159" spans="1:7" x14ac:dyDescent="0.2">
      <c r="E159" s="216"/>
    </row>
    <row r="160" spans="1:7" x14ac:dyDescent="0.2">
      <c r="E160" s="216"/>
    </row>
    <row r="161" spans="5:5" x14ac:dyDescent="0.2">
      <c r="E161" s="216"/>
    </row>
    <row r="162" spans="5:5" x14ac:dyDescent="0.2">
      <c r="E162" s="216"/>
    </row>
    <row r="163" spans="5:5" x14ac:dyDescent="0.2">
      <c r="E163" s="216"/>
    </row>
    <row r="164" spans="5:5" x14ac:dyDescent="0.2">
      <c r="E164" s="216"/>
    </row>
    <row r="165" spans="5:5" x14ac:dyDescent="0.2">
      <c r="E165" s="216"/>
    </row>
    <row r="166" spans="5:5" x14ac:dyDescent="0.2">
      <c r="E166" s="216"/>
    </row>
    <row r="167" spans="5:5" x14ac:dyDescent="0.2">
      <c r="E167" s="216"/>
    </row>
    <row r="168" spans="5:5" x14ac:dyDescent="0.2">
      <c r="E168" s="216"/>
    </row>
    <row r="169" spans="5:5" x14ac:dyDescent="0.2">
      <c r="E169" s="216"/>
    </row>
    <row r="170" spans="5:5" x14ac:dyDescent="0.2">
      <c r="E170" s="216"/>
    </row>
    <row r="171" spans="5:5" x14ac:dyDescent="0.2">
      <c r="E171" s="216"/>
    </row>
    <row r="172" spans="5:5" x14ac:dyDescent="0.2">
      <c r="E172" s="216"/>
    </row>
    <row r="173" spans="5:5" x14ac:dyDescent="0.2">
      <c r="E173" s="216"/>
    </row>
    <row r="174" spans="5:5" x14ac:dyDescent="0.2">
      <c r="E174" s="216"/>
    </row>
    <row r="175" spans="5:5" x14ac:dyDescent="0.2">
      <c r="E175" s="216"/>
    </row>
    <row r="176" spans="5:5" x14ac:dyDescent="0.2">
      <c r="E176" s="216"/>
    </row>
    <row r="177" spans="1:7" x14ac:dyDescent="0.2">
      <c r="E177" s="216"/>
    </row>
    <row r="178" spans="1:7" x14ac:dyDescent="0.2">
      <c r="E178" s="216"/>
    </row>
    <row r="179" spans="1:7" x14ac:dyDescent="0.2">
      <c r="E179" s="216"/>
    </row>
    <row r="180" spans="1:7" x14ac:dyDescent="0.2">
      <c r="E180" s="216"/>
    </row>
    <row r="181" spans="1:7" x14ac:dyDescent="0.2">
      <c r="A181" s="269"/>
      <c r="B181" s="269"/>
    </row>
    <row r="182" spans="1:7" x14ac:dyDescent="0.2">
      <c r="A182" s="258"/>
      <c r="B182" s="258"/>
      <c r="C182" s="270"/>
      <c r="D182" s="270"/>
      <c r="E182" s="271"/>
      <c r="F182" s="270"/>
      <c r="G182" s="272"/>
    </row>
    <row r="183" spans="1:7" x14ac:dyDescent="0.2">
      <c r="A183" s="273"/>
      <c r="B183" s="273"/>
      <c r="C183" s="258"/>
      <c r="D183" s="258"/>
      <c r="E183" s="274"/>
      <c r="F183" s="258"/>
      <c r="G183" s="258"/>
    </row>
    <row r="184" spans="1:7" x14ac:dyDescent="0.2">
      <c r="A184" s="258"/>
      <c r="B184" s="258"/>
      <c r="C184" s="258"/>
      <c r="D184" s="258"/>
      <c r="E184" s="274"/>
      <c r="F184" s="258"/>
      <c r="G184" s="258"/>
    </row>
    <row r="185" spans="1:7" x14ac:dyDescent="0.2">
      <c r="A185" s="258"/>
      <c r="B185" s="258"/>
      <c r="C185" s="258"/>
      <c r="D185" s="258"/>
      <c r="E185" s="274"/>
      <c r="F185" s="258"/>
      <c r="G185" s="258"/>
    </row>
    <row r="186" spans="1:7" x14ac:dyDescent="0.2">
      <c r="A186" s="258"/>
      <c r="B186" s="258"/>
      <c r="C186" s="258"/>
      <c r="D186" s="258"/>
      <c r="E186" s="274"/>
      <c r="F186" s="258"/>
      <c r="G186" s="258"/>
    </row>
    <row r="187" spans="1:7" x14ac:dyDescent="0.2">
      <c r="A187" s="258"/>
      <c r="B187" s="258"/>
      <c r="C187" s="258"/>
      <c r="D187" s="258"/>
      <c r="E187" s="274"/>
      <c r="F187" s="258"/>
      <c r="G187" s="258"/>
    </row>
    <row r="188" spans="1:7" x14ac:dyDescent="0.2">
      <c r="A188" s="258"/>
      <c r="B188" s="258"/>
      <c r="C188" s="258"/>
      <c r="D188" s="258"/>
      <c r="E188" s="274"/>
      <c r="F188" s="258"/>
      <c r="G188" s="258"/>
    </row>
    <row r="189" spans="1:7" x14ac:dyDescent="0.2">
      <c r="A189" s="258"/>
      <c r="B189" s="258"/>
      <c r="C189" s="258"/>
      <c r="D189" s="258"/>
      <c r="E189" s="274"/>
      <c r="F189" s="258"/>
      <c r="G189" s="258"/>
    </row>
    <row r="190" spans="1:7" x14ac:dyDescent="0.2">
      <c r="A190" s="258"/>
      <c r="B190" s="258"/>
      <c r="C190" s="258"/>
      <c r="D190" s="258"/>
      <c r="E190" s="274"/>
      <c r="F190" s="258"/>
      <c r="G190" s="258"/>
    </row>
    <row r="191" spans="1:7" x14ac:dyDescent="0.2">
      <c r="A191" s="258"/>
      <c r="B191" s="258"/>
      <c r="C191" s="258"/>
      <c r="D191" s="258"/>
      <c r="E191" s="274"/>
      <c r="F191" s="258"/>
      <c r="G191" s="258"/>
    </row>
    <row r="192" spans="1:7" x14ac:dyDescent="0.2">
      <c r="A192" s="258"/>
      <c r="B192" s="258"/>
      <c r="C192" s="258"/>
      <c r="D192" s="258"/>
      <c r="E192" s="274"/>
      <c r="F192" s="258"/>
      <c r="G192" s="258"/>
    </row>
    <row r="193" spans="1:7" x14ac:dyDescent="0.2">
      <c r="A193" s="258"/>
      <c r="B193" s="258"/>
      <c r="C193" s="258"/>
      <c r="D193" s="258"/>
      <c r="E193" s="274"/>
      <c r="F193" s="258"/>
      <c r="G193" s="258"/>
    </row>
    <row r="194" spans="1:7" x14ac:dyDescent="0.2">
      <c r="A194" s="258"/>
      <c r="B194" s="258"/>
      <c r="C194" s="258"/>
      <c r="D194" s="258"/>
      <c r="E194" s="274"/>
      <c r="F194" s="258"/>
      <c r="G194" s="258"/>
    </row>
    <row r="195" spans="1:7" x14ac:dyDescent="0.2">
      <c r="A195" s="258"/>
      <c r="B195" s="258"/>
      <c r="C195" s="258"/>
      <c r="D195" s="258"/>
      <c r="E195" s="274"/>
      <c r="F195" s="258"/>
      <c r="G195" s="258"/>
    </row>
  </sheetData>
  <mergeCells count="83">
    <mergeCell ref="C11:G11"/>
    <mergeCell ref="C12:D12"/>
    <mergeCell ref="C13:D13"/>
    <mergeCell ref="A1:G1"/>
    <mergeCell ref="A3:B3"/>
    <mergeCell ref="A4:B4"/>
    <mergeCell ref="E4:G4"/>
    <mergeCell ref="C9:D9"/>
    <mergeCell ref="A2:G2"/>
    <mergeCell ref="C29:D29"/>
    <mergeCell ref="C31:D31"/>
    <mergeCell ref="C32:D32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8:D28"/>
    <mergeCell ref="C46:D46"/>
    <mergeCell ref="C33:D33"/>
    <mergeCell ref="C35:D35"/>
    <mergeCell ref="C36:D36"/>
    <mergeCell ref="C37:D37"/>
    <mergeCell ref="C38:D38"/>
    <mergeCell ref="C39:D39"/>
    <mergeCell ref="C40:D40"/>
    <mergeCell ref="C41:D41"/>
    <mergeCell ref="C43:D43"/>
    <mergeCell ref="C44:D44"/>
    <mergeCell ref="C45:D45"/>
    <mergeCell ref="C47:D47"/>
    <mergeCell ref="C48:D48"/>
    <mergeCell ref="C50:D50"/>
    <mergeCell ref="C51:D51"/>
    <mergeCell ref="C52:D52"/>
    <mergeCell ref="C71:D71"/>
    <mergeCell ref="C75:D75"/>
    <mergeCell ref="C76:D76"/>
    <mergeCell ref="C77:D77"/>
    <mergeCell ref="C78:D78"/>
    <mergeCell ref="C65:D65"/>
    <mergeCell ref="C67:D67"/>
    <mergeCell ref="C68:D68"/>
    <mergeCell ref="C69:D69"/>
    <mergeCell ref="C70:D70"/>
    <mergeCell ref="C56:D56"/>
    <mergeCell ref="C57:D57"/>
    <mergeCell ref="C59:D59"/>
    <mergeCell ref="C61:D61"/>
    <mergeCell ref="C64:D64"/>
    <mergeCell ref="C79:D79"/>
    <mergeCell ref="C96:D96"/>
    <mergeCell ref="C84:D84"/>
    <mergeCell ref="C85:D85"/>
    <mergeCell ref="C86:D86"/>
    <mergeCell ref="C87:D87"/>
    <mergeCell ref="C88:D88"/>
    <mergeCell ref="C89:D89"/>
    <mergeCell ref="C90:D90"/>
    <mergeCell ref="C91:D91"/>
    <mergeCell ref="C93:D93"/>
    <mergeCell ref="C94:D94"/>
    <mergeCell ref="C95:D95"/>
    <mergeCell ref="C80:D80"/>
    <mergeCell ref="C81:D81"/>
    <mergeCell ref="C82:D82"/>
    <mergeCell ref="C114:D114"/>
    <mergeCell ref="C115:D115"/>
    <mergeCell ref="C97:D97"/>
    <mergeCell ref="C98:D98"/>
    <mergeCell ref="C99:D99"/>
    <mergeCell ref="C100:D100"/>
    <mergeCell ref="C102:D102"/>
    <mergeCell ref="C106:D106"/>
    <mergeCell ref="C108:D108"/>
    <mergeCell ref="C110:G110"/>
    <mergeCell ref="C112:D112"/>
    <mergeCell ref="C113:D113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/>
  <dimension ref="A1:BE51"/>
  <sheetViews>
    <sheetView view="pageBreakPreview" topLeftCell="A8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2307</v>
      </c>
      <c r="D2" s="81" t="s">
        <v>2307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2492</v>
      </c>
      <c r="B5" s="94"/>
      <c r="C5" s="95" t="s">
        <v>2493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10  Rek'!E10</f>
        <v>0</v>
      </c>
      <c r="D15" s="133" t="str">
        <f>'SO 10  Rek'!A15</f>
        <v>Zařízení staveniště</v>
      </c>
      <c r="E15" s="134"/>
      <c r="F15" s="135"/>
      <c r="G15" s="132">
        <f>'SO 10 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10  Rek'!F10</f>
        <v>0</v>
      </c>
      <c r="D16" s="85" t="str">
        <f>'SO 10  Rek'!A16</f>
        <v>Provoz investora</v>
      </c>
      <c r="E16" s="136"/>
      <c r="F16" s="137"/>
      <c r="G16" s="132">
        <f>'SO 10 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10  Rek'!H10</f>
        <v>0</v>
      </c>
      <c r="D17" s="85" t="str">
        <f>'SO 10  Rek'!A17</f>
        <v>Kompletační činnost (IČD)</v>
      </c>
      <c r="E17" s="136"/>
      <c r="F17" s="137"/>
      <c r="G17" s="132">
        <f>'SO 10 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10  Rek'!G10</f>
        <v>0</v>
      </c>
      <c r="D18" s="85" t="str">
        <f>'SO 10  Rek'!A18</f>
        <v>Rezerva rozpočtu</v>
      </c>
      <c r="E18" s="136"/>
      <c r="F18" s="137"/>
      <c r="G18" s="132">
        <f>'SO 10 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10 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10 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/>
  <dimension ref="A1:BE70"/>
  <sheetViews>
    <sheetView view="pageBreakPreview" zoomScale="60" zoomScaleNormal="100" workbookViewId="0">
      <selection activeCell="G18" sqref="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2307</v>
      </c>
      <c r="I1" s="175"/>
    </row>
    <row r="2" spans="1:57" ht="13.5" thickBot="1" x14ac:dyDescent="0.25">
      <c r="A2" s="413" t="s">
        <v>69</v>
      </c>
      <c r="B2" s="414"/>
      <c r="C2" s="176" t="s">
        <v>2494</v>
      </c>
      <c r="D2" s="177"/>
      <c r="E2" s="178"/>
      <c r="F2" s="177"/>
      <c r="G2" s="415"/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10  Pol'!B7</f>
        <v>1</v>
      </c>
      <c r="B7" s="50" t="str">
        <f>'SO 10  Pol'!C7</f>
        <v>Zemní práce</v>
      </c>
      <c r="D7" s="188"/>
      <c r="E7" s="276">
        <f>'SO 10  Pol'!BA14</f>
        <v>0</v>
      </c>
      <c r="F7" s="277">
        <f>'SO 10  Pol'!BB14</f>
        <v>0</v>
      </c>
      <c r="G7" s="277">
        <f>'SO 10  Pol'!BC14</f>
        <v>0</v>
      </c>
      <c r="H7" s="277">
        <f>'SO 10  Pol'!BD14</f>
        <v>0</v>
      </c>
      <c r="I7" s="278">
        <f>'SO 10  Pol'!BE14</f>
        <v>0</v>
      </c>
    </row>
    <row r="8" spans="1:57" s="111" customFormat="1" x14ac:dyDescent="0.2">
      <c r="A8" s="275" t="str">
        <f>'SO 10  Pol'!B15</f>
        <v>11</v>
      </c>
      <c r="B8" s="50" t="str">
        <f>'SO 10  Pol'!C15</f>
        <v>Přípravné a přidružené práce</v>
      </c>
      <c r="D8" s="188"/>
      <c r="E8" s="276">
        <f>'SO 10  Pol'!BA17</f>
        <v>0</v>
      </c>
      <c r="F8" s="277">
        <f>'SO 10  Pol'!BB17</f>
        <v>0</v>
      </c>
      <c r="G8" s="277">
        <f>'SO 10  Pol'!BC17</f>
        <v>0</v>
      </c>
      <c r="H8" s="277">
        <f>'SO 10  Pol'!BD17</f>
        <v>0</v>
      </c>
      <c r="I8" s="278">
        <f>'SO 10  Pol'!BE17</f>
        <v>0</v>
      </c>
    </row>
    <row r="9" spans="1:57" s="111" customFormat="1" ht="13.5" thickBot="1" x14ac:dyDescent="0.25">
      <c r="A9" s="275" t="str">
        <f>'SO 10  Pol'!B18</f>
        <v>63</v>
      </c>
      <c r="B9" s="50" t="str">
        <f>'SO 10  Pol'!C18</f>
        <v>Podlahy a podlahové konstrukce</v>
      </c>
      <c r="D9" s="188"/>
      <c r="E9" s="276">
        <f>'SO 10  Pol'!BA22</f>
        <v>0</v>
      </c>
      <c r="F9" s="277">
        <f>'SO 10  Pol'!BB22</f>
        <v>0</v>
      </c>
      <c r="G9" s="277">
        <f>'SO 10  Pol'!BC22</f>
        <v>0</v>
      </c>
      <c r="H9" s="277">
        <f>'SO 10  Pol'!BD22</f>
        <v>0</v>
      </c>
      <c r="I9" s="278">
        <f>'SO 10  Pol'!BE22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418">
        <f>SUM(I15:I18)</f>
        <v>0</v>
      </c>
      <c r="I19" s="419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1:CB95"/>
  <sheetViews>
    <sheetView showGridLines="0" showZeros="0" view="pageBreakPreview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2724</v>
      </c>
      <c r="B1" s="435"/>
      <c r="C1" s="435"/>
      <c r="D1" s="435"/>
      <c r="E1" s="435"/>
      <c r="F1" s="435"/>
      <c r="G1" s="435"/>
    </row>
    <row r="2" spans="1:80" ht="48" customHeight="1" thickBot="1" x14ac:dyDescent="0.25">
      <c r="A2" s="447" t="s">
        <v>2740</v>
      </c>
      <c r="B2" s="447"/>
      <c r="C2" s="447"/>
      <c r="D2" s="447"/>
      <c r="E2" s="447"/>
      <c r="F2" s="447"/>
      <c r="G2" s="447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10  Rek'!H1</f>
        <v/>
      </c>
      <c r="G3" s="223"/>
    </row>
    <row r="4" spans="1:80" ht="13.5" thickBot="1" x14ac:dyDescent="0.25">
      <c r="A4" s="436" t="s">
        <v>69</v>
      </c>
      <c r="B4" s="414"/>
      <c r="C4" s="176" t="s">
        <v>2494</v>
      </c>
      <c r="D4" s="224"/>
      <c r="E4" s="437">
        <f>'SO 10  Rek'!G2</f>
        <v>0</v>
      </c>
      <c r="F4" s="438"/>
      <c r="G4" s="439"/>
    </row>
    <row r="5" spans="1:80" ht="13.5" thickTop="1" x14ac:dyDescent="0.2">
      <c r="A5" s="225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2723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91</v>
      </c>
      <c r="C7" s="235" t="s">
        <v>92</v>
      </c>
      <c r="D7" s="236"/>
      <c r="E7" s="237"/>
      <c r="F7" s="237"/>
      <c r="G7" s="238"/>
      <c r="H7" s="239"/>
      <c r="I7" s="240"/>
      <c r="J7" s="241"/>
      <c r="K7" s="242"/>
      <c r="O7" s="216">
        <v>1</v>
      </c>
    </row>
    <row r="8" spans="1:80" x14ac:dyDescent="0.2">
      <c r="A8" s="244">
        <v>1</v>
      </c>
      <c r="B8" s="245" t="s">
        <v>2495</v>
      </c>
      <c r="C8" s="246" t="s">
        <v>2496</v>
      </c>
      <c r="D8" s="247" t="s">
        <v>250</v>
      </c>
      <c r="E8" s="248">
        <v>10</v>
      </c>
      <c r="F8" s="248"/>
      <c r="G8" s="249">
        <f t="shared" ref="G8:G13" si="0">E8*F8</f>
        <v>0</v>
      </c>
      <c r="H8" s="250">
        <v>0</v>
      </c>
      <c r="I8" s="251">
        <f t="shared" ref="I8:I13" si="1">E8*H8</f>
        <v>0</v>
      </c>
      <c r="J8" s="250">
        <v>0</v>
      </c>
      <c r="K8" s="251">
        <f t="shared" ref="K8:K13" si="2">E8*J8</f>
        <v>0</v>
      </c>
      <c r="O8" s="216">
        <v>2</v>
      </c>
      <c r="AA8" s="216">
        <v>1</v>
      </c>
      <c r="AB8" s="216">
        <v>1</v>
      </c>
      <c r="AC8" s="216">
        <v>1</v>
      </c>
      <c r="AZ8" s="216">
        <v>1</v>
      </c>
      <c r="BA8" s="216">
        <f t="shared" ref="BA8:BA13" si="3">IF(AZ8=1,G8,0)</f>
        <v>0</v>
      </c>
      <c r="BB8" s="216">
        <f t="shared" ref="BB8:BB13" si="4">IF(AZ8=2,G8,0)</f>
        <v>0</v>
      </c>
      <c r="BC8" s="216">
        <f t="shared" ref="BC8:BC13" si="5">IF(AZ8=3,G8,0)</f>
        <v>0</v>
      </c>
      <c r="BD8" s="216">
        <f t="shared" ref="BD8:BD13" si="6">IF(AZ8=4,G8,0)</f>
        <v>0</v>
      </c>
      <c r="BE8" s="216">
        <f t="shared" ref="BE8:BE13" si="7">IF(AZ8=5,G8,0)</f>
        <v>0</v>
      </c>
      <c r="CA8" s="216">
        <v>1</v>
      </c>
      <c r="CB8" s="216">
        <v>1</v>
      </c>
    </row>
    <row r="9" spans="1:80" x14ac:dyDescent="0.2">
      <c r="A9" s="244">
        <v>2</v>
      </c>
      <c r="B9" s="245" t="s">
        <v>2497</v>
      </c>
      <c r="C9" s="246" t="s">
        <v>2498</v>
      </c>
      <c r="D9" s="247" t="s">
        <v>250</v>
      </c>
      <c r="E9" s="248">
        <v>20</v>
      </c>
      <c r="F9" s="248"/>
      <c r="G9" s="249">
        <f t="shared" si="0"/>
        <v>0</v>
      </c>
      <c r="H9" s="250">
        <v>1.047E-2</v>
      </c>
      <c r="I9" s="251">
        <f t="shared" si="1"/>
        <v>0.2094</v>
      </c>
      <c r="J9" s="250">
        <v>0</v>
      </c>
      <c r="K9" s="251">
        <f t="shared" si="2"/>
        <v>0</v>
      </c>
      <c r="O9" s="216">
        <v>2</v>
      </c>
      <c r="AA9" s="216">
        <v>1</v>
      </c>
      <c r="AB9" s="216">
        <v>1</v>
      </c>
      <c r="AC9" s="216">
        <v>1</v>
      </c>
      <c r="AZ9" s="216">
        <v>1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16">
        <v>1</v>
      </c>
      <c r="CB9" s="216">
        <v>1</v>
      </c>
    </row>
    <row r="10" spans="1:80" x14ac:dyDescent="0.2">
      <c r="A10" s="244">
        <v>3</v>
      </c>
      <c r="B10" s="245" t="s">
        <v>2499</v>
      </c>
      <c r="C10" s="246" t="s">
        <v>2500</v>
      </c>
      <c r="D10" s="247" t="s">
        <v>250</v>
      </c>
      <c r="E10" s="248">
        <v>14</v>
      </c>
      <c r="F10" s="248"/>
      <c r="G10" s="249">
        <f t="shared" si="0"/>
        <v>0</v>
      </c>
      <c r="H10" s="250">
        <v>1.047E-2</v>
      </c>
      <c r="I10" s="251">
        <f t="shared" si="1"/>
        <v>0.14657999999999999</v>
      </c>
      <c r="J10" s="250">
        <v>0</v>
      </c>
      <c r="K10" s="251">
        <f t="shared" si="2"/>
        <v>0</v>
      </c>
      <c r="O10" s="216">
        <v>2</v>
      </c>
      <c r="AA10" s="216">
        <v>1</v>
      </c>
      <c r="AB10" s="216">
        <v>1</v>
      </c>
      <c r="AC10" s="216">
        <v>1</v>
      </c>
      <c r="AZ10" s="216">
        <v>1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16">
        <v>1</v>
      </c>
      <c r="CB10" s="216">
        <v>1</v>
      </c>
    </row>
    <row r="11" spans="1:80" ht="22.5" x14ac:dyDescent="0.2">
      <c r="A11" s="244">
        <v>4</v>
      </c>
      <c r="B11" s="245" t="s">
        <v>2501</v>
      </c>
      <c r="C11" s="246" t="s">
        <v>2502</v>
      </c>
      <c r="D11" s="247" t="s">
        <v>149</v>
      </c>
      <c r="E11" s="248">
        <v>100</v>
      </c>
      <c r="F11" s="248"/>
      <c r="G11" s="249">
        <f t="shared" si="0"/>
        <v>0</v>
      </c>
      <c r="H11" s="250">
        <v>1.047E-2</v>
      </c>
      <c r="I11" s="251">
        <f t="shared" si="1"/>
        <v>1.0469999999999999</v>
      </c>
      <c r="J11" s="250">
        <v>0</v>
      </c>
      <c r="K11" s="251">
        <f t="shared" si="2"/>
        <v>0</v>
      </c>
      <c r="O11" s="216">
        <v>2</v>
      </c>
      <c r="AA11" s="216">
        <v>1</v>
      </c>
      <c r="AB11" s="216">
        <v>1</v>
      </c>
      <c r="AC11" s="216">
        <v>1</v>
      </c>
      <c r="AZ11" s="216">
        <v>1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16">
        <v>1</v>
      </c>
      <c r="CB11" s="216">
        <v>1</v>
      </c>
    </row>
    <row r="12" spans="1:80" x14ac:dyDescent="0.2">
      <c r="A12" s="244">
        <v>5</v>
      </c>
      <c r="B12" s="245" t="s">
        <v>2503</v>
      </c>
      <c r="C12" s="246" t="s">
        <v>2504</v>
      </c>
      <c r="D12" s="247" t="s">
        <v>149</v>
      </c>
      <c r="E12" s="248">
        <v>4000</v>
      </c>
      <c r="F12" s="248"/>
      <c r="G12" s="249">
        <f t="shared" si="0"/>
        <v>0</v>
      </c>
      <c r="H12" s="250">
        <v>1.047E-2</v>
      </c>
      <c r="I12" s="251">
        <f t="shared" si="1"/>
        <v>41.88</v>
      </c>
      <c r="J12" s="250">
        <v>0</v>
      </c>
      <c r="K12" s="251">
        <f t="shared" si="2"/>
        <v>0</v>
      </c>
      <c r="O12" s="216">
        <v>2</v>
      </c>
      <c r="AA12" s="216">
        <v>1</v>
      </c>
      <c r="AB12" s="216">
        <v>1</v>
      </c>
      <c r="AC12" s="216">
        <v>1</v>
      </c>
      <c r="AZ12" s="216">
        <v>1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16">
        <v>1</v>
      </c>
      <c r="CB12" s="216">
        <v>1</v>
      </c>
    </row>
    <row r="13" spans="1:80" x14ac:dyDescent="0.2">
      <c r="A13" s="244">
        <v>6</v>
      </c>
      <c r="B13" s="245" t="s">
        <v>2505</v>
      </c>
      <c r="C13" s="246" t="s">
        <v>2506</v>
      </c>
      <c r="D13" s="247" t="s">
        <v>250</v>
      </c>
      <c r="E13" s="248">
        <v>7</v>
      </c>
      <c r="F13" s="248"/>
      <c r="G13" s="249">
        <f t="shared" si="0"/>
        <v>0</v>
      </c>
      <c r="H13" s="250">
        <v>9.4000000000000004E-3</v>
      </c>
      <c r="I13" s="251">
        <f t="shared" si="1"/>
        <v>6.5799999999999997E-2</v>
      </c>
      <c r="J13" s="250">
        <v>0</v>
      </c>
      <c r="K13" s="251">
        <f t="shared" si="2"/>
        <v>0</v>
      </c>
      <c r="O13" s="216">
        <v>2</v>
      </c>
      <c r="AA13" s="216">
        <v>1</v>
      </c>
      <c r="AB13" s="216">
        <v>1</v>
      </c>
      <c r="AC13" s="216">
        <v>1</v>
      </c>
      <c r="AZ13" s="216">
        <v>1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16">
        <v>1</v>
      </c>
      <c r="CB13" s="216">
        <v>1</v>
      </c>
    </row>
    <row r="14" spans="1:80" x14ac:dyDescent="0.2">
      <c r="A14" s="259"/>
      <c r="B14" s="260" t="s">
        <v>94</v>
      </c>
      <c r="C14" s="261" t="s">
        <v>102</v>
      </c>
      <c r="D14" s="262"/>
      <c r="E14" s="263"/>
      <c r="F14" s="264"/>
      <c r="G14" s="265">
        <f>SUM(G7:G13)</f>
        <v>0</v>
      </c>
      <c r="H14" s="266"/>
      <c r="I14" s="267">
        <f>SUM(I7:I13)</f>
        <v>43.348780000000005</v>
      </c>
      <c r="J14" s="266"/>
      <c r="K14" s="267">
        <f>SUM(K7:K13)</f>
        <v>0</v>
      </c>
      <c r="O14" s="216">
        <v>4</v>
      </c>
      <c r="BA14" s="268">
        <f>SUM(BA7:BA13)</f>
        <v>0</v>
      </c>
      <c r="BB14" s="268">
        <f>SUM(BB7:BB13)</f>
        <v>0</v>
      </c>
      <c r="BC14" s="268">
        <f>SUM(BC7:BC13)</f>
        <v>0</v>
      </c>
      <c r="BD14" s="268">
        <f>SUM(BD7:BD13)</f>
        <v>0</v>
      </c>
      <c r="BE14" s="268">
        <f>SUM(BE7:BE13)</f>
        <v>0</v>
      </c>
    </row>
    <row r="15" spans="1:80" x14ac:dyDescent="0.2">
      <c r="A15" s="233" t="s">
        <v>90</v>
      </c>
      <c r="B15" s="234" t="s">
        <v>144</v>
      </c>
      <c r="C15" s="235" t="s">
        <v>145</v>
      </c>
      <c r="D15" s="236"/>
      <c r="E15" s="237"/>
      <c r="F15" s="237"/>
      <c r="G15" s="238"/>
      <c r="H15" s="239"/>
      <c r="I15" s="240"/>
      <c r="J15" s="241"/>
      <c r="K15" s="242"/>
      <c r="O15" s="216">
        <v>1</v>
      </c>
    </row>
    <row r="16" spans="1:80" ht="22.5" x14ac:dyDescent="0.2">
      <c r="A16" s="244">
        <v>7</v>
      </c>
      <c r="B16" s="245" t="s">
        <v>2507</v>
      </c>
      <c r="C16" s="246" t="s">
        <v>2508</v>
      </c>
      <c r="D16" s="247" t="s">
        <v>250</v>
      </c>
      <c r="E16" s="248">
        <v>27</v>
      </c>
      <c r="F16" s="248"/>
      <c r="G16" s="249">
        <f>E16*F16</f>
        <v>0</v>
      </c>
      <c r="H16" s="250">
        <v>3.0400000000000002E-3</v>
      </c>
      <c r="I16" s="251">
        <f>E16*H16</f>
        <v>8.208E-2</v>
      </c>
      <c r="J16" s="250">
        <v>0</v>
      </c>
      <c r="K16" s="251">
        <f>E16*J16</f>
        <v>0</v>
      </c>
      <c r="O16" s="216">
        <v>2</v>
      </c>
      <c r="AA16" s="216">
        <v>1</v>
      </c>
      <c r="AB16" s="216">
        <v>1</v>
      </c>
      <c r="AC16" s="216">
        <v>1</v>
      </c>
      <c r="AZ16" s="216">
        <v>1</v>
      </c>
      <c r="BA16" s="216">
        <f>IF(AZ16=1,G16,0)</f>
        <v>0</v>
      </c>
      <c r="BB16" s="216">
        <f>IF(AZ16=2,G16,0)</f>
        <v>0</v>
      </c>
      <c r="BC16" s="216">
        <f>IF(AZ16=3,G16,0)</f>
        <v>0</v>
      </c>
      <c r="BD16" s="216">
        <f>IF(AZ16=4,G16,0)</f>
        <v>0</v>
      </c>
      <c r="BE16" s="216">
        <f>IF(AZ16=5,G16,0)</f>
        <v>0</v>
      </c>
      <c r="CA16" s="216">
        <v>1</v>
      </c>
      <c r="CB16" s="216">
        <v>1</v>
      </c>
    </row>
    <row r="17" spans="1:80" x14ac:dyDescent="0.2">
      <c r="A17" s="259"/>
      <c r="B17" s="260" t="s">
        <v>94</v>
      </c>
      <c r="C17" s="261" t="s">
        <v>146</v>
      </c>
      <c r="D17" s="262"/>
      <c r="E17" s="263"/>
      <c r="F17" s="264"/>
      <c r="G17" s="265">
        <f>SUM(G15:G16)</f>
        <v>0</v>
      </c>
      <c r="H17" s="266"/>
      <c r="I17" s="267">
        <f>SUM(I15:I16)</f>
        <v>8.208E-2</v>
      </c>
      <c r="J17" s="266"/>
      <c r="K17" s="267">
        <f>SUM(K15:K16)</f>
        <v>0</v>
      </c>
      <c r="O17" s="216">
        <v>4</v>
      </c>
      <c r="BA17" s="268">
        <f>SUM(BA15:BA16)</f>
        <v>0</v>
      </c>
      <c r="BB17" s="268">
        <f>SUM(BB15:BB16)</f>
        <v>0</v>
      </c>
      <c r="BC17" s="268">
        <f>SUM(BC15:BC16)</f>
        <v>0</v>
      </c>
      <c r="BD17" s="268">
        <f>SUM(BD15:BD16)</f>
        <v>0</v>
      </c>
      <c r="BE17" s="268">
        <f>SUM(BE15:BE16)</f>
        <v>0</v>
      </c>
    </row>
    <row r="18" spans="1:80" x14ac:dyDescent="0.2">
      <c r="A18" s="233" t="s">
        <v>90</v>
      </c>
      <c r="B18" s="234" t="s">
        <v>2509</v>
      </c>
      <c r="C18" s="235" t="s">
        <v>2510</v>
      </c>
      <c r="D18" s="236"/>
      <c r="E18" s="237"/>
      <c r="F18" s="237"/>
      <c r="G18" s="238"/>
      <c r="H18" s="239"/>
      <c r="I18" s="240"/>
      <c r="J18" s="241"/>
      <c r="K18" s="242"/>
      <c r="O18" s="216">
        <v>1</v>
      </c>
    </row>
    <row r="19" spans="1:80" x14ac:dyDescent="0.2">
      <c r="A19" s="244">
        <v>8</v>
      </c>
      <c r="B19" s="245" t="s">
        <v>2512</v>
      </c>
      <c r="C19" s="246" t="s">
        <v>2513</v>
      </c>
      <c r="D19" s="247" t="s">
        <v>149</v>
      </c>
      <c r="E19" s="248">
        <v>9.5181000000000004</v>
      </c>
      <c r="F19" s="248"/>
      <c r="G19" s="249">
        <f>E19*F19</f>
        <v>0</v>
      </c>
      <c r="H19" s="250">
        <v>0.16</v>
      </c>
      <c r="I19" s="251">
        <f>E19*H19</f>
        <v>1.522896</v>
      </c>
      <c r="J19" s="250">
        <v>0</v>
      </c>
      <c r="K19" s="251">
        <f>E19*J19</f>
        <v>0</v>
      </c>
      <c r="O19" s="216">
        <v>2</v>
      </c>
      <c r="AA19" s="216">
        <v>1</v>
      </c>
      <c r="AB19" s="216">
        <v>1</v>
      </c>
      <c r="AC19" s="216">
        <v>1</v>
      </c>
      <c r="AZ19" s="216">
        <v>1</v>
      </c>
      <c r="BA19" s="216">
        <f>IF(AZ19=1,G19,0)</f>
        <v>0</v>
      </c>
      <c r="BB19" s="216">
        <f>IF(AZ19=2,G19,0)</f>
        <v>0</v>
      </c>
      <c r="BC19" s="216">
        <f>IF(AZ19=3,G19,0)</f>
        <v>0</v>
      </c>
      <c r="BD19" s="216">
        <f>IF(AZ19=4,G19,0)</f>
        <v>0</v>
      </c>
      <c r="BE19" s="216">
        <f>IF(AZ19=5,G19,0)</f>
        <v>0</v>
      </c>
      <c r="CA19" s="216">
        <v>1</v>
      </c>
      <c r="CB19" s="216">
        <v>1</v>
      </c>
    </row>
    <row r="20" spans="1:80" x14ac:dyDescent="0.2">
      <c r="A20" s="252"/>
      <c r="B20" s="256"/>
      <c r="C20" s="423" t="s">
        <v>2514</v>
      </c>
      <c r="D20" s="424"/>
      <c r="E20" s="307">
        <v>4.8080999999999996</v>
      </c>
      <c r="F20" s="308"/>
      <c r="G20" s="309"/>
      <c r="H20" s="257"/>
      <c r="I20" s="254"/>
      <c r="J20" s="258"/>
      <c r="K20" s="254"/>
      <c r="M20" s="310" t="s">
        <v>2514</v>
      </c>
    </row>
    <row r="21" spans="1:80" x14ac:dyDescent="0.2">
      <c r="A21" s="252"/>
      <c r="B21" s="256"/>
      <c r="C21" s="423" t="s">
        <v>2515</v>
      </c>
      <c r="D21" s="424"/>
      <c r="E21" s="307">
        <v>4.71</v>
      </c>
      <c r="F21" s="308"/>
      <c r="G21" s="309"/>
      <c r="H21" s="257"/>
      <c r="I21" s="254"/>
      <c r="J21" s="258"/>
      <c r="K21" s="254"/>
      <c r="M21" s="310" t="s">
        <v>2515</v>
      </c>
    </row>
    <row r="22" spans="1:80" x14ac:dyDescent="0.2">
      <c r="A22" s="259"/>
      <c r="B22" s="260" t="s">
        <v>94</v>
      </c>
      <c r="C22" s="261" t="s">
        <v>2511</v>
      </c>
      <c r="D22" s="262"/>
      <c r="E22" s="263"/>
      <c r="F22" s="264"/>
      <c r="G22" s="265">
        <f>SUM(G18:G21)</f>
        <v>0</v>
      </c>
      <c r="H22" s="266"/>
      <c r="I22" s="267">
        <f>SUM(I18:I21)</f>
        <v>1.522896</v>
      </c>
      <c r="J22" s="266"/>
      <c r="K22" s="267">
        <f>SUM(K18:K21)</f>
        <v>0</v>
      </c>
      <c r="O22" s="216">
        <v>4</v>
      </c>
      <c r="BA22" s="268">
        <f>SUM(BA18:BA21)</f>
        <v>0</v>
      </c>
      <c r="BB22" s="268">
        <f>SUM(BB18:BB21)</f>
        <v>0</v>
      </c>
      <c r="BC22" s="268">
        <f>SUM(BC18:BC21)</f>
        <v>0</v>
      </c>
      <c r="BD22" s="268">
        <f>SUM(BD18:BD21)</f>
        <v>0</v>
      </c>
      <c r="BE22" s="268">
        <f>SUM(BE18:BE21)</f>
        <v>0</v>
      </c>
    </row>
    <row r="23" spans="1:80" x14ac:dyDescent="0.2">
      <c r="E23" s="216"/>
    </row>
    <row r="24" spans="1:80" x14ac:dyDescent="0.2">
      <c r="E24" s="216"/>
    </row>
    <row r="25" spans="1:80" x14ac:dyDescent="0.2">
      <c r="E25" s="216"/>
    </row>
    <row r="26" spans="1:80" x14ac:dyDescent="0.2">
      <c r="E26" s="216"/>
    </row>
    <row r="27" spans="1:80" x14ac:dyDescent="0.2">
      <c r="E27" s="216"/>
    </row>
    <row r="28" spans="1:80" x14ac:dyDescent="0.2">
      <c r="E28" s="216"/>
    </row>
    <row r="29" spans="1:80" x14ac:dyDescent="0.2">
      <c r="E29" s="216"/>
    </row>
    <row r="30" spans="1:80" x14ac:dyDescent="0.2">
      <c r="E30" s="216"/>
    </row>
    <row r="31" spans="1:80" x14ac:dyDescent="0.2">
      <c r="E31" s="216"/>
    </row>
    <row r="32" spans="1:80" x14ac:dyDescent="0.2">
      <c r="E32" s="216"/>
    </row>
    <row r="33" spans="1:7" x14ac:dyDescent="0.2">
      <c r="E33" s="216"/>
    </row>
    <row r="34" spans="1:7" x14ac:dyDescent="0.2">
      <c r="E34" s="216"/>
    </row>
    <row r="35" spans="1:7" x14ac:dyDescent="0.2">
      <c r="E35" s="216"/>
    </row>
    <row r="36" spans="1:7" x14ac:dyDescent="0.2">
      <c r="E36" s="216"/>
    </row>
    <row r="37" spans="1:7" x14ac:dyDescent="0.2">
      <c r="E37" s="216"/>
    </row>
    <row r="38" spans="1:7" x14ac:dyDescent="0.2">
      <c r="E38" s="216"/>
    </row>
    <row r="39" spans="1:7" x14ac:dyDescent="0.2">
      <c r="E39" s="216"/>
    </row>
    <row r="40" spans="1:7" x14ac:dyDescent="0.2">
      <c r="E40" s="216"/>
    </row>
    <row r="41" spans="1:7" x14ac:dyDescent="0.2">
      <c r="E41" s="216"/>
    </row>
    <row r="42" spans="1:7" x14ac:dyDescent="0.2">
      <c r="E42" s="216"/>
    </row>
    <row r="43" spans="1:7" x14ac:dyDescent="0.2">
      <c r="E43" s="216"/>
    </row>
    <row r="44" spans="1:7" x14ac:dyDescent="0.2">
      <c r="E44" s="216"/>
    </row>
    <row r="45" spans="1:7" x14ac:dyDescent="0.2">
      <c r="E45" s="216"/>
    </row>
    <row r="46" spans="1:7" x14ac:dyDescent="0.2">
      <c r="A46" s="258"/>
      <c r="B46" s="258"/>
      <c r="C46" s="258"/>
      <c r="D46" s="258"/>
      <c r="E46" s="258"/>
      <c r="F46" s="258"/>
      <c r="G46" s="258"/>
    </row>
    <row r="47" spans="1:7" x14ac:dyDescent="0.2">
      <c r="A47" s="258"/>
      <c r="B47" s="258"/>
      <c r="C47" s="258"/>
      <c r="D47" s="258"/>
      <c r="E47" s="258"/>
      <c r="F47" s="258"/>
      <c r="G47" s="258"/>
    </row>
    <row r="48" spans="1:7" x14ac:dyDescent="0.2">
      <c r="A48" s="258"/>
      <c r="B48" s="258"/>
      <c r="C48" s="258"/>
      <c r="D48" s="258"/>
      <c r="E48" s="258"/>
      <c r="F48" s="258"/>
      <c r="G48" s="258"/>
    </row>
    <row r="49" spans="1:7" x14ac:dyDescent="0.2">
      <c r="A49" s="258"/>
      <c r="B49" s="258"/>
      <c r="C49" s="258"/>
      <c r="D49" s="258"/>
      <c r="E49" s="258"/>
      <c r="F49" s="258"/>
      <c r="G49" s="258"/>
    </row>
    <row r="50" spans="1:7" x14ac:dyDescent="0.2">
      <c r="E50" s="216"/>
    </row>
    <row r="51" spans="1:7" x14ac:dyDescent="0.2">
      <c r="E51" s="216"/>
    </row>
    <row r="52" spans="1:7" x14ac:dyDescent="0.2">
      <c r="E52" s="216"/>
    </row>
    <row r="53" spans="1:7" x14ac:dyDescent="0.2">
      <c r="E53" s="216"/>
    </row>
    <row r="54" spans="1:7" x14ac:dyDescent="0.2">
      <c r="E54" s="216"/>
    </row>
    <row r="55" spans="1:7" x14ac:dyDescent="0.2">
      <c r="E55" s="216"/>
    </row>
    <row r="56" spans="1:7" x14ac:dyDescent="0.2">
      <c r="E56" s="216"/>
    </row>
    <row r="57" spans="1:7" x14ac:dyDescent="0.2">
      <c r="E57" s="216"/>
    </row>
    <row r="58" spans="1:7" x14ac:dyDescent="0.2">
      <c r="E58" s="216"/>
    </row>
    <row r="59" spans="1:7" x14ac:dyDescent="0.2">
      <c r="E59" s="216"/>
    </row>
    <row r="60" spans="1:7" x14ac:dyDescent="0.2">
      <c r="E60" s="216"/>
    </row>
    <row r="61" spans="1:7" x14ac:dyDescent="0.2">
      <c r="E61" s="216"/>
    </row>
    <row r="62" spans="1:7" x14ac:dyDescent="0.2">
      <c r="E62" s="216"/>
    </row>
    <row r="63" spans="1:7" x14ac:dyDescent="0.2">
      <c r="E63" s="216"/>
    </row>
    <row r="64" spans="1:7" x14ac:dyDescent="0.2">
      <c r="E64" s="216"/>
    </row>
    <row r="65" spans="5:5" x14ac:dyDescent="0.2">
      <c r="E65" s="216"/>
    </row>
    <row r="66" spans="5:5" x14ac:dyDescent="0.2">
      <c r="E66" s="216"/>
    </row>
    <row r="67" spans="5:5" x14ac:dyDescent="0.2">
      <c r="E67" s="216"/>
    </row>
    <row r="68" spans="5:5" x14ac:dyDescent="0.2">
      <c r="E68" s="216"/>
    </row>
    <row r="69" spans="5:5" x14ac:dyDescent="0.2">
      <c r="E69" s="216"/>
    </row>
    <row r="70" spans="5:5" x14ac:dyDescent="0.2">
      <c r="E70" s="216"/>
    </row>
    <row r="71" spans="5:5" x14ac:dyDescent="0.2">
      <c r="E71" s="216"/>
    </row>
    <row r="72" spans="5:5" x14ac:dyDescent="0.2">
      <c r="E72" s="216"/>
    </row>
    <row r="73" spans="5:5" x14ac:dyDescent="0.2">
      <c r="E73" s="216"/>
    </row>
    <row r="74" spans="5:5" x14ac:dyDescent="0.2">
      <c r="E74" s="216"/>
    </row>
    <row r="75" spans="5:5" x14ac:dyDescent="0.2">
      <c r="E75" s="216"/>
    </row>
    <row r="76" spans="5:5" x14ac:dyDescent="0.2">
      <c r="E76" s="216"/>
    </row>
    <row r="77" spans="5:5" x14ac:dyDescent="0.2">
      <c r="E77" s="216"/>
    </row>
    <row r="78" spans="5:5" x14ac:dyDescent="0.2">
      <c r="E78" s="216"/>
    </row>
    <row r="79" spans="5:5" x14ac:dyDescent="0.2">
      <c r="E79" s="216"/>
    </row>
    <row r="80" spans="5:5" x14ac:dyDescent="0.2">
      <c r="E80" s="216"/>
    </row>
    <row r="81" spans="1:7" x14ac:dyDescent="0.2">
      <c r="A81" s="269"/>
      <c r="B81" s="269"/>
    </row>
    <row r="82" spans="1:7" x14ac:dyDescent="0.2">
      <c r="A82" s="258"/>
      <c r="B82" s="258"/>
      <c r="C82" s="270"/>
      <c r="D82" s="270"/>
      <c r="E82" s="271"/>
      <c r="F82" s="270"/>
      <c r="G82" s="272"/>
    </row>
    <row r="83" spans="1:7" x14ac:dyDescent="0.2">
      <c r="A83" s="273"/>
      <c r="B83" s="273"/>
      <c r="C83" s="258"/>
      <c r="D83" s="258"/>
      <c r="E83" s="274"/>
      <c r="F83" s="258"/>
      <c r="G83" s="258"/>
    </row>
    <row r="84" spans="1:7" x14ac:dyDescent="0.2">
      <c r="A84" s="258"/>
      <c r="B84" s="258"/>
      <c r="C84" s="258"/>
      <c r="D84" s="258"/>
      <c r="E84" s="274"/>
      <c r="F84" s="258"/>
      <c r="G84" s="258"/>
    </row>
    <row r="85" spans="1:7" x14ac:dyDescent="0.2">
      <c r="A85" s="258"/>
      <c r="B85" s="258"/>
      <c r="C85" s="258"/>
      <c r="D85" s="258"/>
      <c r="E85" s="274"/>
      <c r="F85" s="258"/>
      <c r="G85" s="258"/>
    </row>
    <row r="86" spans="1:7" x14ac:dyDescent="0.2">
      <c r="A86" s="258"/>
      <c r="B86" s="258"/>
      <c r="C86" s="258"/>
      <c r="D86" s="258"/>
      <c r="E86" s="274"/>
      <c r="F86" s="258"/>
      <c r="G86" s="258"/>
    </row>
    <row r="87" spans="1:7" x14ac:dyDescent="0.2">
      <c r="A87" s="258"/>
      <c r="B87" s="258"/>
      <c r="C87" s="258"/>
      <c r="D87" s="258"/>
      <c r="E87" s="274"/>
      <c r="F87" s="258"/>
      <c r="G87" s="258"/>
    </row>
    <row r="88" spans="1:7" x14ac:dyDescent="0.2">
      <c r="A88" s="258"/>
      <c r="B88" s="258"/>
      <c r="C88" s="258"/>
      <c r="D88" s="258"/>
      <c r="E88" s="274"/>
      <c r="F88" s="258"/>
      <c r="G88" s="258"/>
    </row>
    <row r="89" spans="1:7" x14ac:dyDescent="0.2">
      <c r="A89" s="258"/>
      <c r="B89" s="258"/>
      <c r="C89" s="258"/>
      <c r="D89" s="258"/>
      <c r="E89" s="274"/>
      <c r="F89" s="258"/>
      <c r="G89" s="258"/>
    </row>
    <row r="90" spans="1:7" x14ac:dyDescent="0.2">
      <c r="A90" s="258"/>
      <c r="B90" s="258"/>
      <c r="C90" s="258"/>
      <c r="D90" s="258"/>
      <c r="E90" s="274"/>
      <c r="F90" s="258"/>
      <c r="G90" s="258"/>
    </row>
    <row r="91" spans="1:7" x14ac:dyDescent="0.2">
      <c r="A91" s="258"/>
      <c r="B91" s="258"/>
      <c r="C91" s="258"/>
      <c r="D91" s="258"/>
      <c r="E91" s="274"/>
      <c r="F91" s="258"/>
      <c r="G91" s="258"/>
    </row>
    <row r="92" spans="1:7" x14ac:dyDescent="0.2">
      <c r="A92" s="258"/>
      <c r="B92" s="258"/>
      <c r="C92" s="258"/>
      <c r="D92" s="258"/>
      <c r="E92" s="274"/>
      <c r="F92" s="258"/>
      <c r="G92" s="258"/>
    </row>
    <row r="93" spans="1:7" x14ac:dyDescent="0.2">
      <c r="A93" s="258"/>
      <c r="B93" s="258"/>
      <c r="C93" s="258"/>
      <c r="D93" s="258"/>
      <c r="E93" s="274"/>
      <c r="F93" s="258"/>
      <c r="G93" s="258"/>
    </row>
    <row r="94" spans="1:7" x14ac:dyDescent="0.2">
      <c r="A94" s="258"/>
      <c r="B94" s="258"/>
      <c r="C94" s="258"/>
      <c r="D94" s="258"/>
      <c r="E94" s="274"/>
      <c r="F94" s="258"/>
      <c r="G94" s="258"/>
    </row>
    <row r="95" spans="1:7" x14ac:dyDescent="0.2">
      <c r="A95" s="258"/>
      <c r="B95" s="258"/>
      <c r="C95" s="258"/>
      <c r="D95" s="258"/>
      <c r="E95" s="274"/>
      <c r="F95" s="258"/>
      <c r="G95" s="258"/>
    </row>
  </sheetData>
  <mergeCells count="7">
    <mergeCell ref="C20:D20"/>
    <mergeCell ref="C21:D21"/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1:BE51"/>
  <sheetViews>
    <sheetView view="pageBreakPreview" zoomScale="60" zoomScaleNormal="100" workbookViewId="0">
      <selection activeCell="C8" sqref="C8:E10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159</v>
      </c>
      <c r="D2" s="81" t="s">
        <v>874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2 Rek'!E11</f>
        <v>0</v>
      </c>
      <c r="D15" s="133" t="str">
        <f>'SO 01 2 Rek'!A16</f>
        <v>Zařízení staveniště</v>
      </c>
      <c r="E15" s="134"/>
      <c r="F15" s="135"/>
      <c r="G15" s="132">
        <f>'SO 01 2 Rek'!I16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2 Rek'!F11</f>
        <v>0</v>
      </c>
      <c r="D16" s="85" t="str">
        <f>'SO 01 2 Rek'!A17</f>
        <v>Provoz investora</v>
      </c>
      <c r="E16" s="136"/>
      <c r="F16" s="137"/>
      <c r="G16" s="132">
        <f>'SO 01 2 Rek'!I17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2 Rek'!H11</f>
        <v>0</v>
      </c>
      <c r="D17" s="85" t="str">
        <f>'SO 01 2 Rek'!A18</f>
        <v>Kompletační činnost (IČD)</v>
      </c>
      <c r="E17" s="136"/>
      <c r="F17" s="137"/>
      <c r="G17" s="132">
        <f>'SO 01 2 Rek'!I18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2 Rek'!G11</f>
        <v>0</v>
      </c>
      <c r="D18" s="85" t="str">
        <f>'SO 01 2 Rek'!A19</f>
        <v>Rezerva rozpočtu</v>
      </c>
      <c r="E18" s="136"/>
      <c r="F18" s="137"/>
      <c r="G18" s="132">
        <f>'SO 01 2 Rek'!I19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2 Rek'!I11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01 2 Rek'!H20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/>
  <dimension ref="A1:BE71"/>
  <sheetViews>
    <sheetView view="pageBreakPreview" zoomScale="60" zoomScaleNormal="100" workbookViewId="0">
      <selection activeCell="F19" sqref="F19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159</v>
      </c>
      <c r="I1" s="175"/>
    </row>
    <row r="2" spans="1:57" ht="13.5" thickBot="1" x14ac:dyDescent="0.25">
      <c r="A2" s="413" t="s">
        <v>69</v>
      </c>
      <c r="B2" s="414"/>
      <c r="C2" s="176" t="s">
        <v>100</v>
      </c>
      <c r="D2" s="177"/>
      <c r="E2" s="178"/>
      <c r="F2" s="177"/>
      <c r="G2" s="415" t="s">
        <v>874</v>
      </c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2 Pol'!B7</f>
        <v>721</v>
      </c>
      <c r="B7" s="50" t="str">
        <f>'SO 01 2 Pol'!C7</f>
        <v>Vnitřní kanalizace</v>
      </c>
      <c r="D7" s="188"/>
      <c r="E7" s="276">
        <f>'SO 01 2 Pol'!BA28</f>
        <v>0</v>
      </c>
      <c r="F7" s="277">
        <f>'SO 01 2 Pol'!BB28</f>
        <v>0</v>
      </c>
      <c r="G7" s="277">
        <f>'SO 01 2 Pol'!BC28</f>
        <v>0</v>
      </c>
      <c r="H7" s="277">
        <f>'SO 01 2 Pol'!BD28</f>
        <v>0</v>
      </c>
      <c r="I7" s="278">
        <f>'SO 01 2 Pol'!BE28</f>
        <v>0</v>
      </c>
    </row>
    <row r="8" spans="1:57" s="111" customFormat="1" x14ac:dyDescent="0.2">
      <c r="A8" s="275" t="str">
        <f>'SO 01 2 Pol'!B29</f>
        <v>722</v>
      </c>
      <c r="B8" s="50" t="str">
        <f>'SO 01 2 Pol'!C29</f>
        <v>Vnitřní vodovod</v>
      </c>
      <c r="D8" s="188"/>
      <c r="E8" s="276">
        <f>'SO 01 2 Pol'!BA52</f>
        <v>0</v>
      </c>
      <c r="F8" s="277">
        <f>'SO 01 2 Pol'!BB52</f>
        <v>0</v>
      </c>
      <c r="G8" s="277">
        <f>'SO 01 2 Pol'!BC52</f>
        <v>0</v>
      </c>
      <c r="H8" s="277">
        <f>'SO 01 2 Pol'!BD52</f>
        <v>0</v>
      </c>
      <c r="I8" s="278">
        <f>'SO 01 2 Pol'!BE52</f>
        <v>0</v>
      </c>
    </row>
    <row r="9" spans="1:57" s="111" customFormat="1" x14ac:dyDescent="0.2">
      <c r="A9" s="275" t="str">
        <f>'SO 01 2 Pol'!B53</f>
        <v>723</v>
      </c>
      <c r="B9" s="50" t="str">
        <f>'SO 01 2 Pol'!C53</f>
        <v>Vnitřní plynovod</v>
      </c>
      <c r="D9" s="188"/>
      <c r="E9" s="276">
        <f>'SO 01 2 Pol'!BA61</f>
        <v>0</v>
      </c>
      <c r="F9" s="277">
        <f>'SO 01 2 Pol'!BB61</f>
        <v>0</v>
      </c>
      <c r="G9" s="277">
        <f>'SO 01 2 Pol'!BC61</f>
        <v>0</v>
      </c>
      <c r="H9" s="277">
        <f>'SO 01 2 Pol'!BD61</f>
        <v>0</v>
      </c>
      <c r="I9" s="278">
        <f>'SO 01 2 Pol'!BE61</f>
        <v>0</v>
      </c>
    </row>
    <row r="10" spans="1:57" s="111" customFormat="1" ht="13.5" thickBot="1" x14ac:dyDescent="0.25">
      <c r="A10" s="275" t="str">
        <f>'SO 01 2 Pol'!B62</f>
        <v>725</v>
      </c>
      <c r="B10" s="50" t="str">
        <f>'SO 01 2 Pol'!C62</f>
        <v>Zařizovací předměty</v>
      </c>
      <c r="D10" s="188"/>
      <c r="E10" s="276">
        <f>'SO 01 2 Pol'!BA87</f>
        <v>0</v>
      </c>
      <c r="F10" s="277">
        <f>'SO 01 2 Pol'!BB87</f>
        <v>0</v>
      </c>
      <c r="G10" s="277">
        <f>'SO 01 2 Pol'!BC87</f>
        <v>0</v>
      </c>
      <c r="H10" s="277">
        <f>'SO 01 2 Pol'!BD87</f>
        <v>0</v>
      </c>
      <c r="I10" s="278">
        <f>'SO 01 2 Pol'!BE87</f>
        <v>0</v>
      </c>
    </row>
    <row r="11" spans="1:57" s="6" customFormat="1" ht="13.5" thickBot="1" x14ac:dyDescent="0.25">
      <c r="A11" s="189"/>
      <c r="B11" s="190" t="s">
        <v>72</v>
      </c>
      <c r="C11" s="190"/>
      <c r="D11" s="191"/>
      <c r="E11" s="192">
        <f>SUM(E7:E10)</f>
        <v>0</v>
      </c>
      <c r="F11" s="193">
        <f>SUM(F7:F10)</f>
        <v>0</v>
      </c>
      <c r="G11" s="193">
        <f>SUM(G7:G10)</f>
        <v>0</v>
      </c>
      <c r="H11" s="193">
        <f>SUM(H7:H10)</f>
        <v>0</v>
      </c>
      <c r="I11" s="194">
        <f>SUM(I7:I10)</f>
        <v>0</v>
      </c>
    </row>
    <row r="12" spans="1:57" x14ac:dyDescent="0.2">
      <c r="A12" s="111"/>
      <c r="B12" s="111"/>
      <c r="C12" s="111"/>
      <c r="D12" s="111"/>
      <c r="E12" s="111"/>
      <c r="F12" s="111"/>
      <c r="G12" s="111"/>
      <c r="H12" s="111"/>
      <c r="I12" s="111"/>
    </row>
    <row r="13" spans="1:57" ht="19.5" customHeight="1" x14ac:dyDescent="0.25">
      <c r="A13" s="180" t="s">
        <v>73</v>
      </c>
      <c r="B13" s="180"/>
      <c r="C13" s="180"/>
      <c r="D13" s="180"/>
      <c r="E13" s="180"/>
      <c r="F13" s="180"/>
      <c r="G13" s="195"/>
      <c r="H13" s="180"/>
      <c r="I13" s="180"/>
      <c r="BA13" s="117"/>
      <c r="BB13" s="117"/>
      <c r="BC13" s="117"/>
      <c r="BD13" s="117"/>
      <c r="BE13" s="117"/>
    </row>
    <row r="14" spans="1:57" ht="13.5" thickBot="1" x14ac:dyDescent="0.25"/>
    <row r="15" spans="1:57" x14ac:dyDescent="0.2">
      <c r="A15" s="146" t="s">
        <v>74</v>
      </c>
      <c r="B15" s="147"/>
      <c r="C15" s="147"/>
      <c r="D15" s="196"/>
      <c r="E15" s="197" t="s">
        <v>75</v>
      </c>
      <c r="F15" s="198" t="s">
        <v>7</v>
      </c>
      <c r="G15" s="199" t="s">
        <v>76</v>
      </c>
      <c r="H15" s="200"/>
      <c r="I15" s="201" t="s">
        <v>75</v>
      </c>
    </row>
    <row r="16" spans="1:57" x14ac:dyDescent="0.2">
      <c r="A16" s="140" t="s">
        <v>869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870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1</v>
      </c>
    </row>
    <row r="18" spans="1:53" x14ac:dyDescent="0.2">
      <c r="A18" s="140" t="s">
        <v>871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x14ac:dyDescent="0.2">
      <c r="A19" s="140" t="s">
        <v>872</v>
      </c>
      <c r="B19" s="131"/>
      <c r="C19" s="131"/>
      <c r="D19" s="202"/>
      <c r="E19" s="203">
        <v>0</v>
      </c>
      <c r="F19" s="204">
        <v>0</v>
      </c>
      <c r="G19" s="205">
        <v>0</v>
      </c>
      <c r="H19" s="206"/>
      <c r="I19" s="207">
        <f>E19+F19*G19/100</f>
        <v>0</v>
      </c>
      <c r="BA19" s="1">
        <v>2</v>
      </c>
    </row>
    <row r="20" spans="1:53" ht="13.5" thickBot="1" x14ac:dyDescent="0.25">
      <c r="A20" s="208"/>
      <c r="B20" s="209" t="s">
        <v>77</v>
      </c>
      <c r="C20" s="210"/>
      <c r="D20" s="211"/>
      <c r="E20" s="212"/>
      <c r="F20" s="213"/>
      <c r="G20" s="213"/>
      <c r="H20" s="418">
        <f>SUM(I16:I19)</f>
        <v>0</v>
      </c>
      <c r="I20" s="419"/>
    </row>
    <row r="22" spans="1:53" x14ac:dyDescent="0.2">
      <c r="B22" s="6"/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  <row r="71" spans="6:9" x14ac:dyDescent="0.2">
      <c r="F71" s="214"/>
      <c r="G71" s="215"/>
      <c r="H71" s="215"/>
      <c r="I71" s="34"/>
    </row>
  </sheetData>
  <mergeCells count="4">
    <mergeCell ref="A1:B1"/>
    <mergeCell ref="A2:B2"/>
    <mergeCell ref="G2:I2"/>
    <mergeCell ref="H20:I2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CB160"/>
  <sheetViews>
    <sheetView showGridLines="0" showZeros="0" view="pageBreakPreview" topLeftCell="A58" zoomScaleNormal="100" zoomScaleSheetLayoutView="100" workbookViewId="0">
      <selection activeCell="A2" sqref="A2:G2"/>
    </sheetView>
  </sheetViews>
  <sheetFormatPr defaultRowHeight="12.75" x14ac:dyDescent="0.2"/>
  <cols>
    <col min="1" max="1" width="4.42578125" style="216" customWidth="1"/>
    <col min="2" max="2" width="11.5703125" style="216" customWidth="1"/>
    <col min="3" max="3" width="40.42578125" style="216" customWidth="1"/>
    <col min="4" max="4" width="5.5703125" style="216" customWidth="1"/>
    <col min="5" max="5" width="8.5703125" style="226" customWidth="1"/>
    <col min="6" max="6" width="9.85546875" style="216" customWidth="1"/>
    <col min="7" max="7" width="13.85546875" style="216" customWidth="1"/>
    <col min="8" max="8" width="11.7109375" style="216" hidden="1" customWidth="1"/>
    <col min="9" max="9" width="11.5703125" style="216" hidden="1" customWidth="1"/>
    <col min="10" max="10" width="11" style="216" hidden="1" customWidth="1"/>
    <col min="11" max="11" width="10.42578125" style="216" hidden="1" customWidth="1"/>
    <col min="12" max="12" width="75.42578125" style="216" customWidth="1"/>
    <col min="13" max="13" width="45.28515625" style="216" customWidth="1"/>
    <col min="14" max="16384" width="9.140625" style="216"/>
  </cols>
  <sheetData>
    <row r="1" spans="1:80" ht="15.75" x14ac:dyDescent="0.25">
      <c r="A1" s="435" t="s">
        <v>2726</v>
      </c>
      <c r="B1" s="435"/>
      <c r="C1" s="435"/>
      <c r="D1" s="435"/>
      <c r="E1" s="435"/>
      <c r="F1" s="435"/>
      <c r="G1" s="435"/>
    </row>
    <row r="2" spans="1:80" ht="29.25" customHeight="1" thickBot="1" x14ac:dyDescent="0.25">
      <c r="A2" s="440" t="s">
        <v>2740</v>
      </c>
      <c r="B2" s="440"/>
      <c r="C2" s="440"/>
      <c r="D2" s="440"/>
      <c r="E2" s="440"/>
      <c r="F2" s="440"/>
      <c r="G2" s="440"/>
    </row>
    <row r="3" spans="1:80" ht="13.5" thickTop="1" x14ac:dyDescent="0.2">
      <c r="A3" s="411" t="s">
        <v>1</v>
      </c>
      <c r="B3" s="412"/>
      <c r="C3" s="170" t="s">
        <v>97</v>
      </c>
      <c r="D3" s="220"/>
      <c r="E3" s="221" t="s">
        <v>78</v>
      </c>
      <c r="F3" s="222" t="str">
        <f>'SO 01 2 Rek'!H1</f>
        <v>2</v>
      </c>
      <c r="G3" s="223"/>
    </row>
    <row r="4" spans="1:80" ht="13.5" thickBot="1" x14ac:dyDescent="0.25">
      <c r="A4" s="436" t="s">
        <v>69</v>
      </c>
      <c r="B4" s="414"/>
      <c r="C4" s="176" t="s">
        <v>100</v>
      </c>
      <c r="D4" s="224"/>
      <c r="E4" s="437" t="str">
        <f>'SO 01 2 Rek'!G2</f>
        <v>Zdravotechnika</v>
      </c>
      <c r="F4" s="438"/>
      <c r="G4" s="439"/>
    </row>
    <row r="5" spans="1:80" ht="13.5" thickTop="1" x14ac:dyDescent="0.2">
      <c r="A5" s="225"/>
      <c r="C5" s="334"/>
      <c r="G5" s="227"/>
    </row>
    <row r="6" spans="1:80" ht="27" customHeight="1" x14ac:dyDescent="0.2">
      <c r="A6" s="228" t="s">
        <v>79</v>
      </c>
      <c r="B6" s="229" t="s">
        <v>80</v>
      </c>
      <c r="C6" s="323" t="s">
        <v>2723</v>
      </c>
      <c r="D6" s="229" t="s">
        <v>82</v>
      </c>
      <c r="E6" s="230" t="s">
        <v>83</v>
      </c>
      <c r="F6" s="229" t="s">
        <v>84</v>
      </c>
      <c r="G6" s="231" t="s">
        <v>85</v>
      </c>
      <c r="H6" s="232" t="s">
        <v>86</v>
      </c>
      <c r="I6" s="232" t="s">
        <v>87</v>
      </c>
      <c r="J6" s="232" t="s">
        <v>88</v>
      </c>
      <c r="K6" s="232" t="s">
        <v>89</v>
      </c>
    </row>
    <row r="7" spans="1:80" x14ac:dyDescent="0.2">
      <c r="A7" s="233" t="s">
        <v>90</v>
      </c>
      <c r="B7" s="234" t="s">
        <v>875</v>
      </c>
      <c r="C7" s="235" t="s">
        <v>876</v>
      </c>
      <c r="D7" s="236"/>
      <c r="E7" s="237"/>
      <c r="F7" s="237"/>
      <c r="G7" s="238"/>
      <c r="H7" s="239"/>
      <c r="I7" s="240"/>
      <c r="J7" s="241"/>
      <c r="K7" s="242"/>
      <c r="O7" s="243">
        <v>1</v>
      </c>
    </row>
    <row r="8" spans="1:80" x14ac:dyDescent="0.2">
      <c r="A8" s="244">
        <v>1</v>
      </c>
      <c r="B8" s="245" t="s">
        <v>878</v>
      </c>
      <c r="C8" s="246" t="s">
        <v>879</v>
      </c>
      <c r="D8" s="247" t="s">
        <v>164</v>
      </c>
      <c r="E8" s="248">
        <v>3</v>
      </c>
      <c r="F8" s="248">
        <v>0</v>
      </c>
      <c r="G8" s="249">
        <f t="shared" ref="G8:G27" si="0">E8*F8</f>
        <v>0</v>
      </c>
      <c r="H8" s="250">
        <v>0</v>
      </c>
      <c r="I8" s="251">
        <f t="shared" ref="I8:I27" si="1">E8*H8</f>
        <v>0</v>
      </c>
      <c r="J8" s="250">
        <v>0</v>
      </c>
      <c r="K8" s="251">
        <f t="shared" ref="K8:K27" si="2">E8*J8</f>
        <v>0</v>
      </c>
      <c r="O8" s="243">
        <v>2</v>
      </c>
      <c r="AA8" s="216">
        <v>1</v>
      </c>
      <c r="AB8" s="216">
        <v>7</v>
      </c>
      <c r="AC8" s="216">
        <v>7</v>
      </c>
      <c r="AZ8" s="216">
        <v>2</v>
      </c>
      <c r="BA8" s="216">
        <f t="shared" ref="BA8:BA27" si="3">IF(AZ8=1,G8,0)</f>
        <v>0</v>
      </c>
      <c r="BB8" s="216">
        <f t="shared" ref="BB8:BB27" si="4">IF(AZ8=2,G8,0)</f>
        <v>0</v>
      </c>
      <c r="BC8" s="216">
        <f t="shared" ref="BC8:BC27" si="5">IF(AZ8=3,G8,0)</f>
        <v>0</v>
      </c>
      <c r="BD8" s="216">
        <f t="shared" ref="BD8:BD27" si="6">IF(AZ8=4,G8,0)</f>
        <v>0</v>
      </c>
      <c r="BE8" s="216">
        <f t="shared" ref="BE8:BE27" si="7">IF(AZ8=5,G8,0)</f>
        <v>0</v>
      </c>
      <c r="CA8" s="243">
        <v>1</v>
      </c>
      <c r="CB8" s="243">
        <v>7</v>
      </c>
    </row>
    <row r="9" spans="1:80" x14ac:dyDescent="0.2">
      <c r="A9" s="244">
        <v>2</v>
      </c>
      <c r="B9" s="245" t="s">
        <v>880</v>
      </c>
      <c r="C9" s="246" t="s">
        <v>881</v>
      </c>
      <c r="D9" s="247" t="s">
        <v>164</v>
      </c>
      <c r="E9" s="248">
        <v>46</v>
      </c>
      <c r="F9" s="248">
        <v>0</v>
      </c>
      <c r="G9" s="249">
        <f t="shared" si="0"/>
        <v>0</v>
      </c>
      <c r="H9" s="250">
        <v>0</v>
      </c>
      <c r="I9" s="251">
        <f t="shared" si="1"/>
        <v>0</v>
      </c>
      <c r="J9" s="250">
        <v>0</v>
      </c>
      <c r="K9" s="251">
        <f t="shared" si="2"/>
        <v>0</v>
      </c>
      <c r="O9" s="243">
        <v>2</v>
      </c>
      <c r="AA9" s="216">
        <v>1</v>
      </c>
      <c r="AB9" s="216">
        <v>7</v>
      </c>
      <c r="AC9" s="216">
        <v>7</v>
      </c>
      <c r="AZ9" s="216">
        <v>2</v>
      </c>
      <c r="BA9" s="216">
        <f t="shared" si="3"/>
        <v>0</v>
      </c>
      <c r="BB9" s="216">
        <f t="shared" si="4"/>
        <v>0</v>
      </c>
      <c r="BC9" s="216">
        <f t="shared" si="5"/>
        <v>0</v>
      </c>
      <c r="BD9" s="216">
        <f t="shared" si="6"/>
        <v>0</v>
      </c>
      <c r="BE9" s="216">
        <f t="shared" si="7"/>
        <v>0</v>
      </c>
      <c r="CA9" s="243">
        <v>1</v>
      </c>
      <c r="CB9" s="243">
        <v>7</v>
      </c>
    </row>
    <row r="10" spans="1:80" ht="22.5" x14ac:dyDescent="0.2">
      <c r="A10" s="244">
        <v>3</v>
      </c>
      <c r="B10" s="245" t="s">
        <v>882</v>
      </c>
      <c r="C10" s="246" t="s">
        <v>883</v>
      </c>
      <c r="D10" s="247" t="s">
        <v>164</v>
      </c>
      <c r="E10" s="248">
        <v>6</v>
      </c>
      <c r="F10" s="248">
        <v>0</v>
      </c>
      <c r="G10" s="249">
        <f t="shared" si="0"/>
        <v>0</v>
      </c>
      <c r="H10" s="250">
        <v>0</v>
      </c>
      <c r="I10" s="251">
        <f t="shared" si="1"/>
        <v>0</v>
      </c>
      <c r="J10" s="250">
        <v>0</v>
      </c>
      <c r="K10" s="251">
        <f t="shared" si="2"/>
        <v>0</v>
      </c>
      <c r="O10" s="243">
        <v>2</v>
      </c>
      <c r="AA10" s="216">
        <v>1</v>
      </c>
      <c r="AB10" s="216">
        <v>7</v>
      </c>
      <c r="AC10" s="216">
        <v>7</v>
      </c>
      <c r="AZ10" s="216">
        <v>2</v>
      </c>
      <c r="BA10" s="216">
        <f t="shared" si="3"/>
        <v>0</v>
      </c>
      <c r="BB10" s="216">
        <f t="shared" si="4"/>
        <v>0</v>
      </c>
      <c r="BC10" s="216">
        <f t="shared" si="5"/>
        <v>0</v>
      </c>
      <c r="BD10" s="216">
        <f t="shared" si="6"/>
        <v>0</v>
      </c>
      <c r="BE10" s="216">
        <f t="shared" si="7"/>
        <v>0</v>
      </c>
      <c r="CA10" s="243">
        <v>1</v>
      </c>
      <c r="CB10" s="243">
        <v>7</v>
      </c>
    </row>
    <row r="11" spans="1:80" ht="22.5" x14ac:dyDescent="0.2">
      <c r="A11" s="244">
        <v>4</v>
      </c>
      <c r="B11" s="245" t="s">
        <v>884</v>
      </c>
      <c r="C11" s="246" t="s">
        <v>885</v>
      </c>
      <c r="D11" s="247" t="s">
        <v>164</v>
      </c>
      <c r="E11" s="248">
        <v>42</v>
      </c>
      <c r="F11" s="248">
        <v>0</v>
      </c>
      <c r="G11" s="249">
        <f t="shared" si="0"/>
        <v>0</v>
      </c>
      <c r="H11" s="250">
        <v>0</v>
      </c>
      <c r="I11" s="251">
        <f t="shared" si="1"/>
        <v>0</v>
      </c>
      <c r="J11" s="250">
        <v>0</v>
      </c>
      <c r="K11" s="251">
        <f t="shared" si="2"/>
        <v>0</v>
      </c>
      <c r="O11" s="243">
        <v>2</v>
      </c>
      <c r="AA11" s="216">
        <v>1</v>
      </c>
      <c r="AB11" s="216">
        <v>7</v>
      </c>
      <c r="AC11" s="216">
        <v>7</v>
      </c>
      <c r="AZ11" s="216">
        <v>2</v>
      </c>
      <c r="BA11" s="216">
        <f t="shared" si="3"/>
        <v>0</v>
      </c>
      <c r="BB11" s="216">
        <f t="shared" si="4"/>
        <v>0</v>
      </c>
      <c r="BC11" s="216">
        <f t="shared" si="5"/>
        <v>0</v>
      </c>
      <c r="BD11" s="216">
        <f t="shared" si="6"/>
        <v>0</v>
      </c>
      <c r="BE11" s="216">
        <f t="shared" si="7"/>
        <v>0</v>
      </c>
      <c r="CA11" s="243">
        <v>1</v>
      </c>
      <c r="CB11" s="243">
        <v>7</v>
      </c>
    </row>
    <row r="12" spans="1:80" ht="22.5" x14ac:dyDescent="0.2">
      <c r="A12" s="244">
        <v>5</v>
      </c>
      <c r="B12" s="245" t="s">
        <v>886</v>
      </c>
      <c r="C12" s="246" t="s">
        <v>887</v>
      </c>
      <c r="D12" s="247" t="s">
        <v>164</v>
      </c>
      <c r="E12" s="248">
        <v>32</v>
      </c>
      <c r="F12" s="248">
        <v>0</v>
      </c>
      <c r="G12" s="249">
        <f t="shared" si="0"/>
        <v>0</v>
      </c>
      <c r="H12" s="250">
        <v>0</v>
      </c>
      <c r="I12" s="251">
        <f t="shared" si="1"/>
        <v>0</v>
      </c>
      <c r="J12" s="250">
        <v>0</v>
      </c>
      <c r="K12" s="251">
        <f t="shared" si="2"/>
        <v>0</v>
      </c>
      <c r="O12" s="243">
        <v>2</v>
      </c>
      <c r="AA12" s="216">
        <v>1</v>
      </c>
      <c r="AB12" s="216">
        <v>7</v>
      </c>
      <c r="AC12" s="216">
        <v>7</v>
      </c>
      <c r="AZ12" s="216">
        <v>2</v>
      </c>
      <c r="BA12" s="216">
        <f t="shared" si="3"/>
        <v>0</v>
      </c>
      <c r="BB12" s="216">
        <f t="shared" si="4"/>
        <v>0</v>
      </c>
      <c r="BC12" s="216">
        <f t="shared" si="5"/>
        <v>0</v>
      </c>
      <c r="BD12" s="216">
        <f t="shared" si="6"/>
        <v>0</v>
      </c>
      <c r="BE12" s="216">
        <f t="shared" si="7"/>
        <v>0</v>
      </c>
      <c r="CA12" s="243">
        <v>1</v>
      </c>
      <c r="CB12" s="243">
        <v>7</v>
      </c>
    </row>
    <row r="13" spans="1:80" x14ac:dyDescent="0.2">
      <c r="A13" s="244">
        <v>6</v>
      </c>
      <c r="B13" s="245" t="s">
        <v>888</v>
      </c>
      <c r="C13" s="246" t="s">
        <v>889</v>
      </c>
      <c r="D13" s="247" t="s">
        <v>164</v>
      </c>
      <c r="E13" s="248">
        <v>33</v>
      </c>
      <c r="F13" s="248">
        <v>0</v>
      </c>
      <c r="G13" s="249">
        <f t="shared" si="0"/>
        <v>0</v>
      </c>
      <c r="H13" s="250">
        <v>0</v>
      </c>
      <c r="I13" s="251">
        <f t="shared" si="1"/>
        <v>0</v>
      </c>
      <c r="J13" s="250">
        <v>0</v>
      </c>
      <c r="K13" s="251">
        <f t="shared" si="2"/>
        <v>0</v>
      </c>
      <c r="O13" s="243">
        <v>2</v>
      </c>
      <c r="AA13" s="216">
        <v>1</v>
      </c>
      <c r="AB13" s="216">
        <v>7</v>
      </c>
      <c r="AC13" s="216">
        <v>7</v>
      </c>
      <c r="AZ13" s="216">
        <v>2</v>
      </c>
      <c r="BA13" s="216">
        <f t="shared" si="3"/>
        <v>0</v>
      </c>
      <c r="BB13" s="216">
        <f t="shared" si="4"/>
        <v>0</v>
      </c>
      <c r="BC13" s="216">
        <f t="shared" si="5"/>
        <v>0</v>
      </c>
      <c r="BD13" s="216">
        <f t="shared" si="6"/>
        <v>0</v>
      </c>
      <c r="BE13" s="216">
        <f t="shared" si="7"/>
        <v>0</v>
      </c>
      <c r="CA13" s="243">
        <v>1</v>
      </c>
      <c r="CB13" s="243">
        <v>7</v>
      </c>
    </row>
    <row r="14" spans="1:80" x14ac:dyDescent="0.2">
      <c r="A14" s="244">
        <v>7</v>
      </c>
      <c r="B14" s="245" t="s">
        <v>890</v>
      </c>
      <c r="C14" s="246" t="s">
        <v>891</v>
      </c>
      <c r="D14" s="247" t="s">
        <v>164</v>
      </c>
      <c r="E14" s="248">
        <v>74</v>
      </c>
      <c r="F14" s="248">
        <v>0</v>
      </c>
      <c r="G14" s="249">
        <f t="shared" si="0"/>
        <v>0</v>
      </c>
      <c r="H14" s="250">
        <v>0</v>
      </c>
      <c r="I14" s="251">
        <f t="shared" si="1"/>
        <v>0</v>
      </c>
      <c r="J14" s="250">
        <v>0</v>
      </c>
      <c r="K14" s="251">
        <f t="shared" si="2"/>
        <v>0</v>
      </c>
      <c r="O14" s="243">
        <v>2</v>
      </c>
      <c r="AA14" s="216">
        <v>1</v>
      </c>
      <c r="AB14" s="216">
        <v>7</v>
      </c>
      <c r="AC14" s="216">
        <v>7</v>
      </c>
      <c r="AZ14" s="216">
        <v>2</v>
      </c>
      <c r="BA14" s="216">
        <f t="shared" si="3"/>
        <v>0</v>
      </c>
      <c r="BB14" s="216">
        <f t="shared" si="4"/>
        <v>0</v>
      </c>
      <c r="BC14" s="216">
        <f t="shared" si="5"/>
        <v>0</v>
      </c>
      <c r="BD14" s="216">
        <f t="shared" si="6"/>
        <v>0</v>
      </c>
      <c r="BE14" s="216">
        <f t="shared" si="7"/>
        <v>0</v>
      </c>
      <c r="CA14" s="243">
        <v>1</v>
      </c>
      <c r="CB14" s="243">
        <v>7</v>
      </c>
    </row>
    <row r="15" spans="1:80" ht="25.5" customHeight="1" x14ac:dyDescent="0.2">
      <c r="A15" s="244">
        <v>8</v>
      </c>
      <c r="B15" s="245" t="s">
        <v>892</v>
      </c>
      <c r="C15" s="246" t="s">
        <v>2637</v>
      </c>
      <c r="D15" s="247" t="s">
        <v>164</v>
      </c>
      <c r="E15" s="248">
        <v>42</v>
      </c>
      <c r="F15" s="248">
        <v>0</v>
      </c>
      <c r="G15" s="249">
        <f t="shared" si="0"/>
        <v>0</v>
      </c>
      <c r="H15" s="250">
        <v>0</v>
      </c>
      <c r="I15" s="251">
        <f t="shared" si="1"/>
        <v>0</v>
      </c>
      <c r="J15" s="250">
        <v>0</v>
      </c>
      <c r="K15" s="251">
        <f t="shared" si="2"/>
        <v>0</v>
      </c>
      <c r="O15" s="243">
        <v>2</v>
      </c>
      <c r="AA15" s="216">
        <v>1</v>
      </c>
      <c r="AB15" s="216">
        <v>7</v>
      </c>
      <c r="AC15" s="216">
        <v>7</v>
      </c>
      <c r="AZ15" s="216">
        <v>2</v>
      </c>
      <c r="BA15" s="216">
        <f t="shared" si="3"/>
        <v>0</v>
      </c>
      <c r="BB15" s="216">
        <f t="shared" si="4"/>
        <v>0</v>
      </c>
      <c r="BC15" s="216">
        <f t="shared" si="5"/>
        <v>0</v>
      </c>
      <c r="BD15" s="216">
        <f t="shared" si="6"/>
        <v>0</v>
      </c>
      <c r="BE15" s="216">
        <f t="shared" si="7"/>
        <v>0</v>
      </c>
      <c r="CA15" s="243">
        <v>1</v>
      </c>
      <c r="CB15" s="243">
        <v>7</v>
      </c>
    </row>
    <row r="16" spans="1:80" x14ac:dyDescent="0.2">
      <c r="A16" s="244">
        <v>9</v>
      </c>
      <c r="B16" s="245" t="s">
        <v>893</v>
      </c>
      <c r="C16" s="246" t="s">
        <v>894</v>
      </c>
      <c r="D16" s="247" t="s">
        <v>164</v>
      </c>
      <c r="E16" s="248">
        <v>154</v>
      </c>
      <c r="F16" s="248">
        <v>0</v>
      </c>
      <c r="G16" s="249">
        <f t="shared" si="0"/>
        <v>0</v>
      </c>
      <c r="H16" s="250">
        <v>0</v>
      </c>
      <c r="I16" s="251">
        <f t="shared" si="1"/>
        <v>0</v>
      </c>
      <c r="J16" s="250">
        <v>0</v>
      </c>
      <c r="K16" s="251">
        <f t="shared" si="2"/>
        <v>0</v>
      </c>
      <c r="O16" s="243">
        <v>2</v>
      </c>
      <c r="AA16" s="216">
        <v>1</v>
      </c>
      <c r="AB16" s="216">
        <v>7</v>
      </c>
      <c r="AC16" s="216">
        <v>7</v>
      </c>
      <c r="AZ16" s="216">
        <v>2</v>
      </c>
      <c r="BA16" s="216">
        <f t="shared" si="3"/>
        <v>0</v>
      </c>
      <c r="BB16" s="216">
        <f t="shared" si="4"/>
        <v>0</v>
      </c>
      <c r="BC16" s="216">
        <f t="shared" si="5"/>
        <v>0</v>
      </c>
      <c r="BD16" s="216">
        <f t="shared" si="6"/>
        <v>0</v>
      </c>
      <c r="BE16" s="216">
        <f t="shared" si="7"/>
        <v>0</v>
      </c>
      <c r="CA16" s="243">
        <v>1</v>
      </c>
      <c r="CB16" s="243">
        <v>7</v>
      </c>
    </row>
    <row r="17" spans="1:80" x14ac:dyDescent="0.2">
      <c r="A17" s="244">
        <v>10</v>
      </c>
      <c r="B17" s="245" t="s">
        <v>895</v>
      </c>
      <c r="C17" s="246" t="s">
        <v>896</v>
      </c>
      <c r="D17" s="247" t="s">
        <v>250</v>
      </c>
      <c r="E17" s="248">
        <v>4</v>
      </c>
      <c r="F17" s="248">
        <v>0</v>
      </c>
      <c r="G17" s="249">
        <f t="shared" si="0"/>
        <v>0</v>
      </c>
      <c r="H17" s="250">
        <v>0</v>
      </c>
      <c r="I17" s="251">
        <f t="shared" si="1"/>
        <v>0</v>
      </c>
      <c r="J17" s="250">
        <v>0</v>
      </c>
      <c r="K17" s="251">
        <f t="shared" si="2"/>
        <v>0</v>
      </c>
      <c r="O17" s="243">
        <v>2</v>
      </c>
      <c r="AA17" s="216">
        <v>1</v>
      </c>
      <c r="AB17" s="216">
        <v>7</v>
      </c>
      <c r="AC17" s="216">
        <v>7</v>
      </c>
      <c r="AZ17" s="216">
        <v>2</v>
      </c>
      <c r="BA17" s="216">
        <f t="shared" si="3"/>
        <v>0</v>
      </c>
      <c r="BB17" s="216">
        <f t="shared" si="4"/>
        <v>0</v>
      </c>
      <c r="BC17" s="216">
        <f t="shared" si="5"/>
        <v>0</v>
      </c>
      <c r="BD17" s="216">
        <f t="shared" si="6"/>
        <v>0</v>
      </c>
      <c r="BE17" s="216">
        <f t="shared" si="7"/>
        <v>0</v>
      </c>
      <c r="CA17" s="243">
        <v>1</v>
      </c>
      <c r="CB17" s="243">
        <v>7</v>
      </c>
    </row>
    <row r="18" spans="1:80" x14ac:dyDescent="0.2">
      <c r="A18" s="244">
        <v>11</v>
      </c>
      <c r="B18" s="245" t="s">
        <v>897</v>
      </c>
      <c r="C18" s="297" t="s">
        <v>2527</v>
      </c>
      <c r="D18" s="247" t="s">
        <v>250</v>
      </c>
      <c r="E18" s="248">
        <v>2</v>
      </c>
      <c r="F18" s="248">
        <v>0</v>
      </c>
      <c r="G18" s="249">
        <f t="shared" si="0"/>
        <v>0</v>
      </c>
      <c r="H18" s="250">
        <v>0</v>
      </c>
      <c r="I18" s="251">
        <f t="shared" si="1"/>
        <v>0</v>
      </c>
      <c r="J18" s="250">
        <v>0</v>
      </c>
      <c r="K18" s="251">
        <f t="shared" si="2"/>
        <v>0</v>
      </c>
      <c r="O18" s="243">
        <v>2</v>
      </c>
      <c r="AA18" s="216">
        <v>1</v>
      </c>
      <c r="AB18" s="216">
        <v>7</v>
      </c>
      <c r="AC18" s="216">
        <v>7</v>
      </c>
      <c r="AZ18" s="216">
        <v>2</v>
      </c>
      <c r="BA18" s="216">
        <f t="shared" si="3"/>
        <v>0</v>
      </c>
      <c r="BB18" s="216">
        <f t="shared" si="4"/>
        <v>0</v>
      </c>
      <c r="BC18" s="216">
        <f t="shared" si="5"/>
        <v>0</v>
      </c>
      <c r="BD18" s="216">
        <f t="shared" si="6"/>
        <v>0</v>
      </c>
      <c r="BE18" s="216">
        <f t="shared" si="7"/>
        <v>0</v>
      </c>
      <c r="CA18" s="243">
        <v>1</v>
      </c>
      <c r="CB18" s="243">
        <v>7</v>
      </c>
    </row>
    <row r="19" spans="1:80" x14ac:dyDescent="0.2">
      <c r="A19" s="244">
        <v>12</v>
      </c>
      <c r="B19" s="245" t="s">
        <v>898</v>
      </c>
      <c r="C19" s="297" t="s">
        <v>2528</v>
      </c>
      <c r="D19" s="247" t="s">
        <v>250</v>
      </c>
      <c r="E19" s="248">
        <v>23</v>
      </c>
      <c r="F19" s="248">
        <v>0</v>
      </c>
      <c r="G19" s="249">
        <f t="shared" si="0"/>
        <v>0</v>
      </c>
      <c r="H19" s="250">
        <v>0</v>
      </c>
      <c r="I19" s="251">
        <f t="shared" si="1"/>
        <v>0</v>
      </c>
      <c r="J19" s="250">
        <v>0</v>
      </c>
      <c r="K19" s="251">
        <f t="shared" si="2"/>
        <v>0</v>
      </c>
      <c r="O19" s="243">
        <v>2</v>
      </c>
      <c r="AA19" s="216">
        <v>1</v>
      </c>
      <c r="AB19" s="216">
        <v>7</v>
      </c>
      <c r="AC19" s="216">
        <v>7</v>
      </c>
      <c r="AZ19" s="216">
        <v>2</v>
      </c>
      <c r="BA19" s="216">
        <f t="shared" si="3"/>
        <v>0</v>
      </c>
      <c r="BB19" s="216">
        <f t="shared" si="4"/>
        <v>0</v>
      </c>
      <c r="BC19" s="216">
        <f t="shared" si="5"/>
        <v>0</v>
      </c>
      <c r="BD19" s="216">
        <f t="shared" si="6"/>
        <v>0</v>
      </c>
      <c r="BE19" s="216">
        <f t="shared" si="7"/>
        <v>0</v>
      </c>
      <c r="CA19" s="243">
        <v>1</v>
      </c>
      <c r="CB19" s="243">
        <v>7</v>
      </c>
    </row>
    <row r="20" spans="1:80" x14ac:dyDescent="0.2">
      <c r="A20" s="244">
        <v>13</v>
      </c>
      <c r="B20" s="245" t="s">
        <v>900</v>
      </c>
      <c r="C20" s="297" t="s">
        <v>2526</v>
      </c>
      <c r="D20" s="247" t="s">
        <v>250</v>
      </c>
      <c r="E20" s="248">
        <v>1</v>
      </c>
      <c r="F20" s="248">
        <v>0</v>
      </c>
      <c r="G20" s="249">
        <f t="shared" si="0"/>
        <v>0</v>
      </c>
      <c r="H20" s="250">
        <v>0</v>
      </c>
      <c r="I20" s="251">
        <f t="shared" si="1"/>
        <v>0</v>
      </c>
      <c r="J20" s="250">
        <v>0</v>
      </c>
      <c r="K20" s="251">
        <f t="shared" si="2"/>
        <v>0</v>
      </c>
      <c r="O20" s="243">
        <v>2</v>
      </c>
      <c r="AA20" s="216">
        <v>1</v>
      </c>
      <c r="AB20" s="216">
        <v>7</v>
      </c>
      <c r="AC20" s="216">
        <v>7</v>
      </c>
      <c r="AZ20" s="216">
        <v>2</v>
      </c>
      <c r="BA20" s="216">
        <f t="shared" si="3"/>
        <v>0</v>
      </c>
      <c r="BB20" s="216">
        <f t="shared" si="4"/>
        <v>0</v>
      </c>
      <c r="BC20" s="216">
        <f t="shared" si="5"/>
        <v>0</v>
      </c>
      <c r="BD20" s="216">
        <f t="shared" si="6"/>
        <v>0</v>
      </c>
      <c r="BE20" s="216">
        <f t="shared" si="7"/>
        <v>0</v>
      </c>
      <c r="CA20" s="243">
        <v>1</v>
      </c>
      <c r="CB20" s="243">
        <v>7</v>
      </c>
    </row>
    <row r="21" spans="1:80" x14ac:dyDescent="0.2">
      <c r="A21" s="244">
        <v>14</v>
      </c>
      <c r="B21" s="245" t="s">
        <v>901</v>
      </c>
      <c r="C21" s="297" t="s">
        <v>2529</v>
      </c>
      <c r="D21" s="247" t="s">
        <v>250</v>
      </c>
      <c r="E21" s="248">
        <v>2</v>
      </c>
      <c r="F21" s="248">
        <v>0</v>
      </c>
      <c r="G21" s="249">
        <f t="shared" si="0"/>
        <v>0</v>
      </c>
      <c r="H21" s="250">
        <v>0</v>
      </c>
      <c r="I21" s="251">
        <f t="shared" si="1"/>
        <v>0</v>
      </c>
      <c r="J21" s="250">
        <v>0</v>
      </c>
      <c r="K21" s="251">
        <f t="shared" si="2"/>
        <v>0</v>
      </c>
      <c r="O21" s="243">
        <v>2</v>
      </c>
      <c r="AA21" s="216">
        <v>1</v>
      </c>
      <c r="AB21" s="216">
        <v>7</v>
      </c>
      <c r="AC21" s="216">
        <v>7</v>
      </c>
      <c r="AZ21" s="216">
        <v>2</v>
      </c>
      <c r="BA21" s="216">
        <f t="shared" si="3"/>
        <v>0</v>
      </c>
      <c r="BB21" s="216">
        <f t="shared" si="4"/>
        <v>0</v>
      </c>
      <c r="BC21" s="216">
        <f t="shared" si="5"/>
        <v>0</v>
      </c>
      <c r="BD21" s="216">
        <f t="shared" si="6"/>
        <v>0</v>
      </c>
      <c r="BE21" s="216">
        <f t="shared" si="7"/>
        <v>0</v>
      </c>
      <c r="CA21" s="243">
        <v>1</v>
      </c>
      <c r="CB21" s="243">
        <v>7</v>
      </c>
    </row>
    <row r="22" spans="1:80" x14ac:dyDescent="0.2">
      <c r="A22" s="244">
        <v>15</v>
      </c>
      <c r="B22" s="245" t="s">
        <v>902</v>
      </c>
      <c r="C22" s="297" t="s">
        <v>2530</v>
      </c>
      <c r="D22" s="247" t="s">
        <v>250</v>
      </c>
      <c r="E22" s="248">
        <v>2</v>
      </c>
      <c r="F22" s="248">
        <v>0</v>
      </c>
      <c r="G22" s="249">
        <f t="shared" si="0"/>
        <v>0</v>
      </c>
      <c r="H22" s="250">
        <v>0</v>
      </c>
      <c r="I22" s="251">
        <f t="shared" si="1"/>
        <v>0</v>
      </c>
      <c r="J22" s="250">
        <v>0</v>
      </c>
      <c r="K22" s="251">
        <f t="shared" si="2"/>
        <v>0</v>
      </c>
      <c r="O22" s="243">
        <v>2</v>
      </c>
      <c r="AA22" s="216">
        <v>1</v>
      </c>
      <c r="AB22" s="216">
        <v>7</v>
      </c>
      <c r="AC22" s="216">
        <v>7</v>
      </c>
      <c r="AZ22" s="216">
        <v>2</v>
      </c>
      <c r="BA22" s="216">
        <f t="shared" si="3"/>
        <v>0</v>
      </c>
      <c r="BB22" s="216">
        <f t="shared" si="4"/>
        <v>0</v>
      </c>
      <c r="BC22" s="216">
        <f t="shared" si="5"/>
        <v>0</v>
      </c>
      <c r="BD22" s="216">
        <f t="shared" si="6"/>
        <v>0</v>
      </c>
      <c r="BE22" s="216">
        <f t="shared" si="7"/>
        <v>0</v>
      </c>
      <c r="CA22" s="243">
        <v>1</v>
      </c>
      <c r="CB22" s="243">
        <v>7</v>
      </c>
    </row>
    <row r="23" spans="1:80" x14ac:dyDescent="0.2">
      <c r="A23" s="244">
        <v>16</v>
      </c>
      <c r="B23" s="245" t="s">
        <v>903</v>
      </c>
      <c r="C23" s="297" t="s">
        <v>2531</v>
      </c>
      <c r="D23" s="247" t="s">
        <v>250</v>
      </c>
      <c r="E23" s="248">
        <v>2</v>
      </c>
      <c r="F23" s="248">
        <v>0</v>
      </c>
      <c r="G23" s="249">
        <f t="shared" si="0"/>
        <v>0</v>
      </c>
      <c r="H23" s="250">
        <v>0</v>
      </c>
      <c r="I23" s="251">
        <f t="shared" si="1"/>
        <v>0</v>
      </c>
      <c r="J23" s="250">
        <v>0</v>
      </c>
      <c r="K23" s="251">
        <f t="shared" si="2"/>
        <v>0</v>
      </c>
      <c r="O23" s="243">
        <v>2</v>
      </c>
      <c r="AA23" s="216">
        <v>1</v>
      </c>
      <c r="AB23" s="216">
        <v>7</v>
      </c>
      <c r="AC23" s="216">
        <v>7</v>
      </c>
      <c r="AZ23" s="216">
        <v>2</v>
      </c>
      <c r="BA23" s="216">
        <f t="shared" si="3"/>
        <v>0</v>
      </c>
      <c r="BB23" s="216">
        <f t="shared" si="4"/>
        <v>0</v>
      </c>
      <c r="BC23" s="216">
        <f t="shared" si="5"/>
        <v>0</v>
      </c>
      <c r="BD23" s="216">
        <f t="shared" si="6"/>
        <v>0</v>
      </c>
      <c r="BE23" s="216">
        <f t="shared" si="7"/>
        <v>0</v>
      </c>
      <c r="CA23" s="243">
        <v>1</v>
      </c>
      <c r="CB23" s="243">
        <v>7</v>
      </c>
    </row>
    <row r="24" spans="1:80" x14ac:dyDescent="0.2">
      <c r="A24" s="244">
        <v>17</v>
      </c>
      <c r="B24" s="245" t="s">
        <v>904</v>
      </c>
      <c r="C24" s="297" t="s">
        <v>2532</v>
      </c>
      <c r="D24" s="247" t="s">
        <v>250</v>
      </c>
      <c r="E24" s="248">
        <v>2</v>
      </c>
      <c r="F24" s="248">
        <v>0</v>
      </c>
      <c r="G24" s="249">
        <f t="shared" si="0"/>
        <v>0</v>
      </c>
      <c r="H24" s="250">
        <v>0</v>
      </c>
      <c r="I24" s="251">
        <f t="shared" si="1"/>
        <v>0</v>
      </c>
      <c r="J24" s="250">
        <v>0</v>
      </c>
      <c r="K24" s="251">
        <f t="shared" si="2"/>
        <v>0</v>
      </c>
      <c r="O24" s="243">
        <v>2</v>
      </c>
      <c r="AA24" s="216">
        <v>1</v>
      </c>
      <c r="AB24" s="216">
        <v>7</v>
      </c>
      <c r="AC24" s="216">
        <v>7</v>
      </c>
      <c r="AZ24" s="216">
        <v>2</v>
      </c>
      <c r="BA24" s="216">
        <f t="shared" si="3"/>
        <v>0</v>
      </c>
      <c r="BB24" s="216">
        <f t="shared" si="4"/>
        <v>0</v>
      </c>
      <c r="BC24" s="216">
        <f t="shared" si="5"/>
        <v>0</v>
      </c>
      <c r="BD24" s="216">
        <f t="shared" si="6"/>
        <v>0</v>
      </c>
      <c r="BE24" s="216">
        <f t="shared" si="7"/>
        <v>0</v>
      </c>
      <c r="CA24" s="243">
        <v>1</v>
      </c>
      <c r="CB24" s="243">
        <v>7</v>
      </c>
    </row>
    <row r="25" spans="1:80" x14ac:dyDescent="0.2">
      <c r="A25" s="244">
        <v>18</v>
      </c>
      <c r="B25" s="245" t="s">
        <v>905</v>
      </c>
      <c r="C25" s="246" t="s">
        <v>906</v>
      </c>
      <c r="D25" s="247" t="s">
        <v>154</v>
      </c>
      <c r="E25" s="248">
        <v>2</v>
      </c>
      <c r="F25" s="248">
        <v>0</v>
      </c>
      <c r="G25" s="249">
        <f t="shared" si="0"/>
        <v>0</v>
      </c>
      <c r="H25" s="250">
        <v>0</v>
      </c>
      <c r="I25" s="251">
        <f t="shared" si="1"/>
        <v>0</v>
      </c>
      <c r="J25" s="250">
        <v>0</v>
      </c>
      <c r="K25" s="251">
        <f t="shared" si="2"/>
        <v>0</v>
      </c>
      <c r="O25" s="243">
        <v>2</v>
      </c>
      <c r="AA25" s="216">
        <v>1</v>
      </c>
      <c r="AB25" s="216">
        <v>7</v>
      </c>
      <c r="AC25" s="216">
        <v>7</v>
      </c>
      <c r="AZ25" s="216">
        <v>2</v>
      </c>
      <c r="BA25" s="216">
        <f t="shared" si="3"/>
        <v>0</v>
      </c>
      <c r="BB25" s="216">
        <f t="shared" si="4"/>
        <v>0</v>
      </c>
      <c r="BC25" s="216">
        <f t="shared" si="5"/>
        <v>0</v>
      </c>
      <c r="BD25" s="216">
        <f t="shared" si="6"/>
        <v>0</v>
      </c>
      <c r="BE25" s="216">
        <f t="shared" si="7"/>
        <v>0</v>
      </c>
      <c r="CA25" s="243">
        <v>1</v>
      </c>
      <c r="CB25" s="243">
        <v>7</v>
      </c>
    </row>
    <row r="26" spans="1:80" x14ac:dyDescent="0.2">
      <c r="A26" s="244">
        <v>19</v>
      </c>
      <c r="B26" s="245" t="s">
        <v>907</v>
      </c>
      <c r="C26" s="246" t="s">
        <v>908</v>
      </c>
      <c r="D26" s="247" t="s">
        <v>250</v>
      </c>
      <c r="E26" s="248">
        <v>6</v>
      </c>
      <c r="F26" s="248">
        <v>0</v>
      </c>
      <c r="G26" s="249">
        <f t="shared" si="0"/>
        <v>0</v>
      </c>
      <c r="H26" s="250">
        <v>0</v>
      </c>
      <c r="I26" s="251">
        <f t="shared" si="1"/>
        <v>0</v>
      </c>
      <c r="J26" s="250">
        <v>0</v>
      </c>
      <c r="K26" s="251">
        <f t="shared" si="2"/>
        <v>0</v>
      </c>
      <c r="O26" s="243">
        <v>2</v>
      </c>
      <c r="AA26" s="216">
        <v>1</v>
      </c>
      <c r="AB26" s="216">
        <v>7</v>
      </c>
      <c r="AC26" s="216">
        <v>7</v>
      </c>
      <c r="AZ26" s="216">
        <v>2</v>
      </c>
      <c r="BA26" s="216">
        <f t="shared" si="3"/>
        <v>0</v>
      </c>
      <c r="BB26" s="216">
        <f t="shared" si="4"/>
        <v>0</v>
      </c>
      <c r="BC26" s="216">
        <f t="shared" si="5"/>
        <v>0</v>
      </c>
      <c r="BD26" s="216">
        <f t="shared" si="6"/>
        <v>0</v>
      </c>
      <c r="BE26" s="216">
        <f t="shared" si="7"/>
        <v>0</v>
      </c>
      <c r="CA26" s="243">
        <v>1</v>
      </c>
      <c r="CB26" s="243">
        <v>7</v>
      </c>
    </row>
    <row r="27" spans="1:80" x14ac:dyDescent="0.2">
      <c r="A27" s="244">
        <v>20</v>
      </c>
      <c r="B27" s="245" t="s">
        <v>909</v>
      </c>
      <c r="C27" s="246" t="s">
        <v>910</v>
      </c>
      <c r="D27" s="247" t="s">
        <v>250</v>
      </c>
      <c r="E27" s="248">
        <v>2</v>
      </c>
      <c r="F27" s="248">
        <v>0</v>
      </c>
      <c r="G27" s="249">
        <f t="shared" si="0"/>
        <v>0</v>
      </c>
      <c r="H27" s="250">
        <v>0</v>
      </c>
      <c r="I27" s="251">
        <f t="shared" si="1"/>
        <v>0</v>
      </c>
      <c r="J27" s="250">
        <v>0</v>
      </c>
      <c r="K27" s="251">
        <f t="shared" si="2"/>
        <v>0</v>
      </c>
      <c r="O27" s="243">
        <v>2</v>
      </c>
      <c r="AA27" s="216">
        <v>1</v>
      </c>
      <c r="AB27" s="216">
        <v>7</v>
      </c>
      <c r="AC27" s="216">
        <v>7</v>
      </c>
      <c r="AZ27" s="216">
        <v>2</v>
      </c>
      <c r="BA27" s="216">
        <f t="shared" si="3"/>
        <v>0</v>
      </c>
      <c r="BB27" s="216">
        <f t="shared" si="4"/>
        <v>0</v>
      </c>
      <c r="BC27" s="216">
        <f t="shared" si="5"/>
        <v>0</v>
      </c>
      <c r="BD27" s="216">
        <f t="shared" si="6"/>
        <v>0</v>
      </c>
      <c r="BE27" s="216">
        <f t="shared" si="7"/>
        <v>0</v>
      </c>
      <c r="CA27" s="243">
        <v>1</v>
      </c>
      <c r="CB27" s="243">
        <v>7</v>
      </c>
    </row>
    <row r="28" spans="1:80" x14ac:dyDescent="0.2">
      <c r="A28" s="259"/>
      <c r="B28" s="260" t="s">
        <v>94</v>
      </c>
      <c r="C28" s="261" t="s">
        <v>877</v>
      </c>
      <c r="D28" s="262"/>
      <c r="E28" s="263"/>
      <c r="F28" s="264"/>
      <c r="G28" s="265">
        <f>SUM(G7:G27)</f>
        <v>0</v>
      </c>
      <c r="H28" s="266"/>
      <c r="I28" s="267">
        <f>SUM(I7:I27)</f>
        <v>0</v>
      </c>
      <c r="J28" s="266"/>
      <c r="K28" s="267">
        <f>SUM(K7:K27)</f>
        <v>0</v>
      </c>
      <c r="O28" s="243">
        <v>4</v>
      </c>
      <c r="BA28" s="268">
        <f>SUM(BA7:BA27)</f>
        <v>0</v>
      </c>
      <c r="BB28" s="268">
        <f>SUM(BB7:BB27)</f>
        <v>0</v>
      </c>
      <c r="BC28" s="268">
        <f>SUM(BC7:BC27)</f>
        <v>0</v>
      </c>
      <c r="BD28" s="268">
        <f>SUM(BD7:BD27)</f>
        <v>0</v>
      </c>
      <c r="BE28" s="268">
        <f>SUM(BE7:BE27)</f>
        <v>0</v>
      </c>
    </row>
    <row r="29" spans="1:80" x14ac:dyDescent="0.2">
      <c r="A29" s="233" t="s">
        <v>90</v>
      </c>
      <c r="B29" s="234" t="s">
        <v>911</v>
      </c>
      <c r="C29" s="235" t="s">
        <v>912</v>
      </c>
      <c r="D29" s="236"/>
      <c r="E29" s="237"/>
      <c r="F29" s="237"/>
      <c r="G29" s="238"/>
      <c r="H29" s="239"/>
      <c r="I29" s="240"/>
      <c r="J29" s="241"/>
      <c r="K29" s="242"/>
      <c r="O29" s="243">
        <v>1</v>
      </c>
    </row>
    <row r="30" spans="1:80" x14ac:dyDescent="0.2">
      <c r="A30" s="244">
        <v>21</v>
      </c>
      <c r="B30" s="245" t="s">
        <v>914</v>
      </c>
      <c r="C30" s="246" t="s">
        <v>915</v>
      </c>
      <c r="D30" s="247" t="s">
        <v>164</v>
      </c>
      <c r="E30" s="248">
        <v>20</v>
      </c>
      <c r="F30" s="248">
        <v>0</v>
      </c>
      <c r="G30" s="249">
        <f t="shared" ref="G30:G51" si="8">E30*F30</f>
        <v>0</v>
      </c>
      <c r="H30" s="250">
        <v>0</v>
      </c>
      <c r="I30" s="251">
        <f t="shared" ref="I30:I51" si="9">E30*H30</f>
        <v>0</v>
      </c>
      <c r="J30" s="250">
        <v>0</v>
      </c>
      <c r="K30" s="251">
        <f t="shared" ref="K30:K51" si="10">E30*J30</f>
        <v>0</v>
      </c>
      <c r="O30" s="243">
        <v>2</v>
      </c>
      <c r="AA30" s="216">
        <v>1</v>
      </c>
      <c r="AB30" s="216">
        <v>7</v>
      </c>
      <c r="AC30" s="216">
        <v>7</v>
      </c>
      <c r="AZ30" s="216">
        <v>2</v>
      </c>
      <c r="BA30" s="216">
        <f t="shared" ref="BA30:BA51" si="11">IF(AZ30=1,G30,0)</f>
        <v>0</v>
      </c>
      <c r="BB30" s="216">
        <f t="shared" ref="BB30:BB51" si="12">IF(AZ30=2,G30,0)</f>
        <v>0</v>
      </c>
      <c r="BC30" s="216">
        <f t="shared" ref="BC30:BC51" si="13">IF(AZ30=3,G30,0)</f>
        <v>0</v>
      </c>
      <c r="BD30" s="216">
        <f t="shared" ref="BD30:BD51" si="14">IF(AZ30=4,G30,0)</f>
        <v>0</v>
      </c>
      <c r="BE30" s="216">
        <f t="shared" ref="BE30:BE51" si="15">IF(AZ30=5,G30,0)</f>
        <v>0</v>
      </c>
      <c r="CA30" s="243">
        <v>1</v>
      </c>
      <c r="CB30" s="243">
        <v>7</v>
      </c>
    </row>
    <row r="31" spans="1:80" x14ac:dyDescent="0.2">
      <c r="A31" s="244">
        <v>22</v>
      </c>
      <c r="B31" s="245" t="s">
        <v>916</v>
      </c>
      <c r="C31" s="246" t="s">
        <v>917</v>
      </c>
      <c r="D31" s="247" t="s">
        <v>164</v>
      </c>
      <c r="E31" s="248">
        <v>58</v>
      </c>
      <c r="F31" s="248">
        <v>0</v>
      </c>
      <c r="G31" s="249">
        <f t="shared" si="8"/>
        <v>0</v>
      </c>
      <c r="H31" s="250">
        <v>0</v>
      </c>
      <c r="I31" s="251">
        <f t="shared" si="9"/>
        <v>0</v>
      </c>
      <c r="J31" s="250">
        <v>0</v>
      </c>
      <c r="K31" s="251">
        <f t="shared" si="10"/>
        <v>0</v>
      </c>
      <c r="O31" s="243">
        <v>2</v>
      </c>
      <c r="AA31" s="216">
        <v>1</v>
      </c>
      <c r="AB31" s="216">
        <v>7</v>
      </c>
      <c r="AC31" s="216">
        <v>7</v>
      </c>
      <c r="AZ31" s="216">
        <v>2</v>
      </c>
      <c r="BA31" s="216">
        <f t="shared" si="11"/>
        <v>0</v>
      </c>
      <c r="BB31" s="216">
        <f t="shared" si="12"/>
        <v>0</v>
      </c>
      <c r="BC31" s="216">
        <f t="shared" si="13"/>
        <v>0</v>
      </c>
      <c r="BD31" s="216">
        <f t="shared" si="14"/>
        <v>0</v>
      </c>
      <c r="BE31" s="216">
        <f t="shared" si="15"/>
        <v>0</v>
      </c>
      <c r="CA31" s="243">
        <v>1</v>
      </c>
      <c r="CB31" s="243">
        <v>7</v>
      </c>
    </row>
    <row r="32" spans="1:80" x14ac:dyDescent="0.2">
      <c r="A32" s="244">
        <v>23</v>
      </c>
      <c r="B32" s="245" t="s">
        <v>918</v>
      </c>
      <c r="C32" s="246" t="s">
        <v>919</v>
      </c>
      <c r="D32" s="247" t="s">
        <v>164</v>
      </c>
      <c r="E32" s="248">
        <v>32</v>
      </c>
      <c r="F32" s="248">
        <v>0</v>
      </c>
      <c r="G32" s="249">
        <f t="shared" si="8"/>
        <v>0</v>
      </c>
      <c r="H32" s="250">
        <v>0</v>
      </c>
      <c r="I32" s="251">
        <f t="shared" si="9"/>
        <v>0</v>
      </c>
      <c r="J32" s="250">
        <v>0</v>
      </c>
      <c r="K32" s="251">
        <f t="shared" si="10"/>
        <v>0</v>
      </c>
      <c r="O32" s="243">
        <v>2</v>
      </c>
      <c r="AA32" s="216">
        <v>1</v>
      </c>
      <c r="AB32" s="216">
        <v>7</v>
      </c>
      <c r="AC32" s="216">
        <v>7</v>
      </c>
      <c r="AZ32" s="216">
        <v>2</v>
      </c>
      <c r="BA32" s="216">
        <f t="shared" si="11"/>
        <v>0</v>
      </c>
      <c r="BB32" s="216">
        <f t="shared" si="12"/>
        <v>0</v>
      </c>
      <c r="BC32" s="216">
        <f t="shared" si="13"/>
        <v>0</v>
      </c>
      <c r="BD32" s="216">
        <f t="shared" si="14"/>
        <v>0</v>
      </c>
      <c r="BE32" s="216">
        <f t="shared" si="15"/>
        <v>0</v>
      </c>
      <c r="CA32" s="243">
        <v>1</v>
      </c>
      <c r="CB32" s="243">
        <v>7</v>
      </c>
    </row>
    <row r="33" spans="1:80" x14ac:dyDescent="0.2">
      <c r="A33" s="244">
        <v>24</v>
      </c>
      <c r="B33" s="245" t="s">
        <v>920</v>
      </c>
      <c r="C33" s="246" t="s">
        <v>921</v>
      </c>
      <c r="D33" s="247" t="s">
        <v>164</v>
      </c>
      <c r="E33" s="248">
        <v>22</v>
      </c>
      <c r="F33" s="248">
        <v>0</v>
      </c>
      <c r="G33" s="249">
        <f t="shared" si="8"/>
        <v>0</v>
      </c>
      <c r="H33" s="250">
        <v>0</v>
      </c>
      <c r="I33" s="251">
        <f t="shared" si="9"/>
        <v>0</v>
      </c>
      <c r="J33" s="250">
        <v>0</v>
      </c>
      <c r="K33" s="251">
        <f t="shared" si="10"/>
        <v>0</v>
      </c>
      <c r="O33" s="243">
        <v>2</v>
      </c>
      <c r="AA33" s="216">
        <v>1</v>
      </c>
      <c r="AB33" s="216">
        <v>7</v>
      </c>
      <c r="AC33" s="216">
        <v>7</v>
      </c>
      <c r="AZ33" s="216">
        <v>2</v>
      </c>
      <c r="BA33" s="216">
        <f t="shared" si="11"/>
        <v>0</v>
      </c>
      <c r="BB33" s="216">
        <f t="shared" si="12"/>
        <v>0</v>
      </c>
      <c r="BC33" s="216">
        <f t="shared" si="13"/>
        <v>0</v>
      </c>
      <c r="BD33" s="216">
        <f t="shared" si="14"/>
        <v>0</v>
      </c>
      <c r="BE33" s="216">
        <f t="shared" si="15"/>
        <v>0</v>
      </c>
      <c r="CA33" s="243">
        <v>1</v>
      </c>
      <c r="CB33" s="243">
        <v>7</v>
      </c>
    </row>
    <row r="34" spans="1:80" x14ac:dyDescent="0.2">
      <c r="A34" s="244">
        <v>25</v>
      </c>
      <c r="B34" s="245" t="s">
        <v>922</v>
      </c>
      <c r="C34" s="246" t="s">
        <v>923</v>
      </c>
      <c r="D34" s="247" t="s">
        <v>164</v>
      </c>
      <c r="E34" s="248">
        <v>14</v>
      </c>
      <c r="F34" s="248">
        <v>0</v>
      </c>
      <c r="G34" s="249">
        <f t="shared" si="8"/>
        <v>0</v>
      </c>
      <c r="H34" s="250">
        <v>0</v>
      </c>
      <c r="I34" s="251">
        <f t="shared" si="9"/>
        <v>0</v>
      </c>
      <c r="J34" s="250">
        <v>0</v>
      </c>
      <c r="K34" s="251">
        <f t="shared" si="10"/>
        <v>0</v>
      </c>
      <c r="O34" s="243">
        <v>2</v>
      </c>
      <c r="AA34" s="216">
        <v>1</v>
      </c>
      <c r="AB34" s="216">
        <v>7</v>
      </c>
      <c r="AC34" s="216">
        <v>7</v>
      </c>
      <c r="AZ34" s="216">
        <v>2</v>
      </c>
      <c r="BA34" s="216">
        <f t="shared" si="11"/>
        <v>0</v>
      </c>
      <c r="BB34" s="216">
        <f t="shared" si="12"/>
        <v>0</v>
      </c>
      <c r="BC34" s="216">
        <f t="shared" si="13"/>
        <v>0</v>
      </c>
      <c r="BD34" s="216">
        <f t="shared" si="14"/>
        <v>0</v>
      </c>
      <c r="BE34" s="216">
        <f t="shared" si="15"/>
        <v>0</v>
      </c>
      <c r="CA34" s="243">
        <v>1</v>
      </c>
      <c r="CB34" s="243">
        <v>7</v>
      </c>
    </row>
    <row r="35" spans="1:80" x14ac:dyDescent="0.2">
      <c r="A35" s="244">
        <v>26</v>
      </c>
      <c r="B35" s="245" t="s">
        <v>924</v>
      </c>
      <c r="C35" s="246" t="s">
        <v>2731</v>
      </c>
      <c r="D35" s="247" t="s">
        <v>164</v>
      </c>
      <c r="E35" s="248">
        <v>42</v>
      </c>
      <c r="F35" s="248">
        <v>0</v>
      </c>
      <c r="G35" s="249">
        <f t="shared" si="8"/>
        <v>0</v>
      </c>
      <c r="H35" s="250">
        <v>0</v>
      </c>
      <c r="I35" s="251">
        <f t="shared" si="9"/>
        <v>0</v>
      </c>
      <c r="J35" s="250">
        <v>0</v>
      </c>
      <c r="K35" s="251">
        <f t="shared" si="10"/>
        <v>0</v>
      </c>
      <c r="O35" s="243">
        <v>2</v>
      </c>
      <c r="AA35" s="216">
        <v>1</v>
      </c>
      <c r="AB35" s="216">
        <v>7</v>
      </c>
      <c r="AC35" s="216">
        <v>7</v>
      </c>
      <c r="AZ35" s="216">
        <v>2</v>
      </c>
      <c r="BA35" s="216">
        <f t="shared" si="11"/>
        <v>0</v>
      </c>
      <c r="BB35" s="216">
        <f t="shared" si="12"/>
        <v>0</v>
      </c>
      <c r="BC35" s="216">
        <f t="shared" si="13"/>
        <v>0</v>
      </c>
      <c r="BD35" s="216">
        <f t="shared" si="14"/>
        <v>0</v>
      </c>
      <c r="BE35" s="216">
        <f t="shared" si="15"/>
        <v>0</v>
      </c>
      <c r="CA35" s="243">
        <v>1</v>
      </c>
      <c r="CB35" s="243">
        <v>7</v>
      </c>
    </row>
    <row r="36" spans="1:80" x14ac:dyDescent="0.2">
      <c r="A36" s="244">
        <v>27</v>
      </c>
      <c r="B36" s="245" t="s">
        <v>925</v>
      </c>
      <c r="C36" s="246" t="s">
        <v>2732</v>
      </c>
      <c r="D36" s="247" t="s">
        <v>164</v>
      </c>
      <c r="E36" s="248">
        <v>16</v>
      </c>
      <c r="F36" s="248">
        <v>0</v>
      </c>
      <c r="G36" s="249">
        <f t="shared" si="8"/>
        <v>0</v>
      </c>
      <c r="H36" s="250">
        <v>0</v>
      </c>
      <c r="I36" s="251">
        <f t="shared" si="9"/>
        <v>0</v>
      </c>
      <c r="J36" s="250">
        <v>0</v>
      </c>
      <c r="K36" s="251">
        <f t="shared" si="10"/>
        <v>0</v>
      </c>
      <c r="O36" s="243">
        <v>2</v>
      </c>
      <c r="AA36" s="216">
        <v>1</v>
      </c>
      <c r="AB36" s="216">
        <v>7</v>
      </c>
      <c r="AC36" s="216">
        <v>7</v>
      </c>
      <c r="AZ36" s="216">
        <v>2</v>
      </c>
      <c r="BA36" s="216">
        <f t="shared" si="11"/>
        <v>0</v>
      </c>
      <c r="BB36" s="216">
        <f t="shared" si="12"/>
        <v>0</v>
      </c>
      <c r="BC36" s="216">
        <f t="shared" si="13"/>
        <v>0</v>
      </c>
      <c r="BD36" s="216">
        <f t="shared" si="14"/>
        <v>0</v>
      </c>
      <c r="BE36" s="216">
        <f t="shared" si="15"/>
        <v>0</v>
      </c>
      <c r="CA36" s="243">
        <v>1</v>
      </c>
      <c r="CB36" s="243">
        <v>7</v>
      </c>
    </row>
    <row r="37" spans="1:80" x14ac:dyDescent="0.2">
      <c r="A37" s="244">
        <v>28</v>
      </c>
      <c r="B37" s="245" t="s">
        <v>926</v>
      </c>
      <c r="C37" s="246" t="s">
        <v>2733</v>
      </c>
      <c r="D37" s="247" t="s">
        <v>164</v>
      </c>
      <c r="E37" s="248">
        <v>42</v>
      </c>
      <c r="F37" s="248">
        <v>0</v>
      </c>
      <c r="G37" s="249">
        <f t="shared" si="8"/>
        <v>0</v>
      </c>
      <c r="H37" s="250">
        <v>0</v>
      </c>
      <c r="I37" s="251">
        <f t="shared" si="9"/>
        <v>0</v>
      </c>
      <c r="J37" s="250">
        <v>0</v>
      </c>
      <c r="K37" s="251">
        <f t="shared" si="10"/>
        <v>0</v>
      </c>
      <c r="O37" s="243">
        <v>2</v>
      </c>
      <c r="AA37" s="216">
        <v>1</v>
      </c>
      <c r="AB37" s="216">
        <v>7</v>
      </c>
      <c r="AC37" s="216">
        <v>7</v>
      </c>
      <c r="AZ37" s="216">
        <v>2</v>
      </c>
      <c r="BA37" s="216">
        <f t="shared" si="11"/>
        <v>0</v>
      </c>
      <c r="BB37" s="216">
        <f t="shared" si="12"/>
        <v>0</v>
      </c>
      <c r="BC37" s="216">
        <f t="shared" si="13"/>
        <v>0</v>
      </c>
      <c r="BD37" s="216">
        <f t="shared" si="14"/>
        <v>0</v>
      </c>
      <c r="BE37" s="216">
        <f t="shared" si="15"/>
        <v>0</v>
      </c>
      <c r="CA37" s="243">
        <v>1</v>
      </c>
      <c r="CB37" s="243">
        <v>7</v>
      </c>
    </row>
    <row r="38" spans="1:80" x14ac:dyDescent="0.2">
      <c r="A38" s="244">
        <v>29</v>
      </c>
      <c r="B38" s="245" t="s">
        <v>927</v>
      </c>
      <c r="C38" s="246" t="s">
        <v>2734</v>
      </c>
      <c r="D38" s="247" t="s">
        <v>164</v>
      </c>
      <c r="E38" s="248">
        <v>32</v>
      </c>
      <c r="F38" s="248">
        <v>0</v>
      </c>
      <c r="G38" s="249">
        <f t="shared" si="8"/>
        <v>0</v>
      </c>
      <c r="H38" s="250">
        <v>0</v>
      </c>
      <c r="I38" s="251">
        <f t="shared" si="9"/>
        <v>0</v>
      </c>
      <c r="J38" s="250">
        <v>0</v>
      </c>
      <c r="K38" s="251">
        <f t="shared" si="10"/>
        <v>0</v>
      </c>
      <c r="O38" s="243">
        <v>2</v>
      </c>
      <c r="AA38" s="216">
        <v>1</v>
      </c>
      <c r="AB38" s="216">
        <v>7</v>
      </c>
      <c r="AC38" s="216">
        <v>7</v>
      </c>
      <c r="AZ38" s="216">
        <v>2</v>
      </c>
      <c r="BA38" s="216">
        <f t="shared" si="11"/>
        <v>0</v>
      </c>
      <c r="BB38" s="216">
        <f t="shared" si="12"/>
        <v>0</v>
      </c>
      <c r="BC38" s="216">
        <f t="shared" si="13"/>
        <v>0</v>
      </c>
      <c r="BD38" s="216">
        <f t="shared" si="14"/>
        <v>0</v>
      </c>
      <c r="BE38" s="216">
        <f t="shared" si="15"/>
        <v>0</v>
      </c>
      <c r="CA38" s="243">
        <v>1</v>
      </c>
      <c r="CB38" s="243">
        <v>7</v>
      </c>
    </row>
    <row r="39" spans="1:80" x14ac:dyDescent="0.2">
      <c r="A39" s="244">
        <v>30</v>
      </c>
      <c r="B39" s="245" t="s">
        <v>928</v>
      </c>
      <c r="C39" s="246" t="s">
        <v>929</v>
      </c>
      <c r="D39" s="247" t="s">
        <v>164</v>
      </c>
      <c r="E39" s="248">
        <v>22</v>
      </c>
      <c r="F39" s="248">
        <v>0</v>
      </c>
      <c r="G39" s="249">
        <f t="shared" si="8"/>
        <v>0</v>
      </c>
      <c r="H39" s="250">
        <v>0</v>
      </c>
      <c r="I39" s="251">
        <f t="shared" si="9"/>
        <v>0</v>
      </c>
      <c r="J39" s="250">
        <v>0</v>
      </c>
      <c r="K39" s="251">
        <f t="shared" si="10"/>
        <v>0</v>
      </c>
      <c r="O39" s="243">
        <v>2</v>
      </c>
      <c r="AA39" s="216">
        <v>1</v>
      </c>
      <c r="AB39" s="216">
        <v>7</v>
      </c>
      <c r="AC39" s="216">
        <v>7</v>
      </c>
      <c r="AZ39" s="216">
        <v>2</v>
      </c>
      <c r="BA39" s="216">
        <f t="shared" si="11"/>
        <v>0</v>
      </c>
      <c r="BB39" s="216">
        <f t="shared" si="12"/>
        <v>0</v>
      </c>
      <c r="BC39" s="216">
        <f t="shared" si="13"/>
        <v>0</v>
      </c>
      <c r="BD39" s="216">
        <f t="shared" si="14"/>
        <v>0</v>
      </c>
      <c r="BE39" s="216">
        <f t="shared" si="15"/>
        <v>0</v>
      </c>
      <c r="CA39" s="243">
        <v>1</v>
      </c>
      <c r="CB39" s="243">
        <v>7</v>
      </c>
    </row>
    <row r="40" spans="1:80" x14ac:dyDescent="0.2">
      <c r="A40" s="244">
        <v>31</v>
      </c>
      <c r="B40" s="245" t="s">
        <v>930</v>
      </c>
      <c r="C40" s="246" t="s">
        <v>931</v>
      </c>
      <c r="D40" s="247" t="s">
        <v>164</v>
      </c>
      <c r="E40" s="248">
        <v>14</v>
      </c>
      <c r="F40" s="248">
        <v>0</v>
      </c>
      <c r="G40" s="249">
        <f t="shared" si="8"/>
        <v>0</v>
      </c>
      <c r="H40" s="250">
        <v>0</v>
      </c>
      <c r="I40" s="251">
        <f t="shared" si="9"/>
        <v>0</v>
      </c>
      <c r="J40" s="250">
        <v>0</v>
      </c>
      <c r="K40" s="251">
        <f t="shared" si="10"/>
        <v>0</v>
      </c>
      <c r="O40" s="243">
        <v>2</v>
      </c>
      <c r="AA40" s="216">
        <v>1</v>
      </c>
      <c r="AB40" s="216">
        <v>7</v>
      </c>
      <c r="AC40" s="216">
        <v>7</v>
      </c>
      <c r="AZ40" s="216">
        <v>2</v>
      </c>
      <c r="BA40" s="216">
        <f t="shared" si="11"/>
        <v>0</v>
      </c>
      <c r="BB40" s="216">
        <f t="shared" si="12"/>
        <v>0</v>
      </c>
      <c r="BC40" s="216">
        <f t="shared" si="13"/>
        <v>0</v>
      </c>
      <c r="BD40" s="216">
        <f t="shared" si="14"/>
        <v>0</v>
      </c>
      <c r="BE40" s="216">
        <f t="shared" si="15"/>
        <v>0</v>
      </c>
      <c r="CA40" s="243">
        <v>1</v>
      </c>
      <c r="CB40" s="243">
        <v>7</v>
      </c>
    </row>
    <row r="41" spans="1:80" x14ac:dyDescent="0.2">
      <c r="A41" s="244">
        <v>32</v>
      </c>
      <c r="B41" s="245" t="s">
        <v>932</v>
      </c>
      <c r="C41" s="246" t="s">
        <v>933</v>
      </c>
      <c r="D41" s="247" t="s">
        <v>250</v>
      </c>
      <c r="E41" s="248">
        <v>11</v>
      </c>
      <c r="F41" s="248">
        <v>0</v>
      </c>
      <c r="G41" s="249">
        <f t="shared" si="8"/>
        <v>0</v>
      </c>
      <c r="H41" s="250">
        <v>0</v>
      </c>
      <c r="I41" s="251">
        <f t="shared" si="9"/>
        <v>0</v>
      </c>
      <c r="J41" s="250">
        <v>0</v>
      </c>
      <c r="K41" s="251">
        <f t="shared" si="10"/>
        <v>0</v>
      </c>
      <c r="O41" s="243">
        <v>2</v>
      </c>
      <c r="AA41" s="216">
        <v>1</v>
      </c>
      <c r="AB41" s="216">
        <v>7</v>
      </c>
      <c r="AC41" s="216">
        <v>7</v>
      </c>
      <c r="AZ41" s="216">
        <v>2</v>
      </c>
      <c r="BA41" s="216">
        <f t="shared" si="11"/>
        <v>0</v>
      </c>
      <c r="BB41" s="216">
        <f t="shared" si="12"/>
        <v>0</v>
      </c>
      <c r="BC41" s="216">
        <f t="shared" si="13"/>
        <v>0</v>
      </c>
      <c r="BD41" s="216">
        <f t="shared" si="14"/>
        <v>0</v>
      </c>
      <c r="BE41" s="216">
        <f t="shared" si="15"/>
        <v>0</v>
      </c>
      <c r="CA41" s="243">
        <v>1</v>
      </c>
      <c r="CB41" s="243">
        <v>7</v>
      </c>
    </row>
    <row r="42" spans="1:80" x14ac:dyDescent="0.2">
      <c r="A42" s="244">
        <v>33</v>
      </c>
      <c r="B42" s="245" t="s">
        <v>934</v>
      </c>
      <c r="C42" s="246" t="s">
        <v>935</v>
      </c>
      <c r="D42" s="247" t="s">
        <v>250</v>
      </c>
      <c r="E42" s="248">
        <v>16</v>
      </c>
      <c r="F42" s="248">
        <v>0</v>
      </c>
      <c r="G42" s="249">
        <f t="shared" si="8"/>
        <v>0</v>
      </c>
      <c r="H42" s="250">
        <v>0</v>
      </c>
      <c r="I42" s="251">
        <f t="shared" si="9"/>
        <v>0</v>
      </c>
      <c r="J42" s="250">
        <v>0</v>
      </c>
      <c r="K42" s="251">
        <f t="shared" si="10"/>
        <v>0</v>
      </c>
      <c r="O42" s="243">
        <v>2</v>
      </c>
      <c r="AA42" s="216">
        <v>1</v>
      </c>
      <c r="AB42" s="216">
        <v>7</v>
      </c>
      <c r="AC42" s="216">
        <v>7</v>
      </c>
      <c r="AZ42" s="216">
        <v>2</v>
      </c>
      <c r="BA42" s="216">
        <f t="shared" si="11"/>
        <v>0</v>
      </c>
      <c r="BB42" s="216">
        <f t="shared" si="12"/>
        <v>0</v>
      </c>
      <c r="BC42" s="216">
        <f t="shared" si="13"/>
        <v>0</v>
      </c>
      <c r="BD42" s="216">
        <f t="shared" si="14"/>
        <v>0</v>
      </c>
      <c r="BE42" s="216">
        <f t="shared" si="15"/>
        <v>0</v>
      </c>
      <c r="CA42" s="243">
        <v>1</v>
      </c>
      <c r="CB42" s="243">
        <v>7</v>
      </c>
    </row>
    <row r="43" spans="1:80" x14ac:dyDescent="0.2">
      <c r="A43" s="244">
        <v>34</v>
      </c>
      <c r="B43" s="245" t="s">
        <v>936</v>
      </c>
      <c r="C43" s="246" t="s">
        <v>937</v>
      </c>
      <c r="D43" s="247" t="s">
        <v>250</v>
      </c>
      <c r="E43" s="248">
        <v>2</v>
      </c>
      <c r="F43" s="248">
        <v>0</v>
      </c>
      <c r="G43" s="249">
        <f t="shared" si="8"/>
        <v>0</v>
      </c>
      <c r="H43" s="250">
        <v>0</v>
      </c>
      <c r="I43" s="251">
        <f t="shared" si="9"/>
        <v>0</v>
      </c>
      <c r="J43" s="250">
        <v>0</v>
      </c>
      <c r="K43" s="251">
        <f t="shared" si="10"/>
        <v>0</v>
      </c>
      <c r="O43" s="243">
        <v>2</v>
      </c>
      <c r="AA43" s="216">
        <v>1</v>
      </c>
      <c r="AB43" s="216">
        <v>7</v>
      </c>
      <c r="AC43" s="216">
        <v>7</v>
      </c>
      <c r="AZ43" s="216">
        <v>2</v>
      </c>
      <c r="BA43" s="216">
        <f t="shared" si="11"/>
        <v>0</v>
      </c>
      <c r="BB43" s="216">
        <f t="shared" si="12"/>
        <v>0</v>
      </c>
      <c r="BC43" s="216">
        <f t="shared" si="13"/>
        <v>0</v>
      </c>
      <c r="BD43" s="216">
        <f t="shared" si="14"/>
        <v>0</v>
      </c>
      <c r="BE43" s="216">
        <f t="shared" si="15"/>
        <v>0</v>
      </c>
      <c r="CA43" s="243">
        <v>1</v>
      </c>
      <c r="CB43" s="243">
        <v>7</v>
      </c>
    </row>
    <row r="44" spans="1:80" x14ac:dyDescent="0.2">
      <c r="A44" s="244">
        <v>35</v>
      </c>
      <c r="B44" s="245" t="s">
        <v>938</v>
      </c>
      <c r="C44" s="246" t="s">
        <v>939</v>
      </c>
      <c r="D44" s="247" t="s">
        <v>250</v>
      </c>
      <c r="E44" s="248">
        <v>1</v>
      </c>
      <c r="F44" s="248">
        <v>0</v>
      </c>
      <c r="G44" s="249">
        <f t="shared" si="8"/>
        <v>0</v>
      </c>
      <c r="H44" s="250">
        <v>0</v>
      </c>
      <c r="I44" s="251">
        <f t="shared" si="9"/>
        <v>0</v>
      </c>
      <c r="J44" s="250">
        <v>0</v>
      </c>
      <c r="K44" s="251">
        <f t="shared" si="10"/>
        <v>0</v>
      </c>
      <c r="O44" s="243">
        <v>2</v>
      </c>
      <c r="AA44" s="216">
        <v>1</v>
      </c>
      <c r="AB44" s="216">
        <v>7</v>
      </c>
      <c r="AC44" s="216">
        <v>7</v>
      </c>
      <c r="AZ44" s="216">
        <v>2</v>
      </c>
      <c r="BA44" s="216">
        <f t="shared" si="11"/>
        <v>0</v>
      </c>
      <c r="BB44" s="216">
        <f t="shared" si="12"/>
        <v>0</v>
      </c>
      <c r="BC44" s="216">
        <f t="shared" si="13"/>
        <v>0</v>
      </c>
      <c r="BD44" s="216">
        <f t="shared" si="14"/>
        <v>0</v>
      </c>
      <c r="BE44" s="216">
        <f t="shared" si="15"/>
        <v>0</v>
      </c>
      <c r="CA44" s="243">
        <v>1</v>
      </c>
      <c r="CB44" s="243">
        <v>7</v>
      </c>
    </row>
    <row r="45" spans="1:80" x14ac:dyDescent="0.2">
      <c r="A45" s="244">
        <v>36</v>
      </c>
      <c r="B45" s="245" t="s">
        <v>940</v>
      </c>
      <c r="C45" s="246" t="s">
        <v>941</v>
      </c>
      <c r="D45" s="247" t="s">
        <v>250</v>
      </c>
      <c r="E45" s="248">
        <v>6</v>
      </c>
      <c r="F45" s="248">
        <v>0</v>
      </c>
      <c r="G45" s="249">
        <f t="shared" si="8"/>
        <v>0</v>
      </c>
      <c r="H45" s="250">
        <v>0</v>
      </c>
      <c r="I45" s="251">
        <f t="shared" si="9"/>
        <v>0</v>
      </c>
      <c r="J45" s="250">
        <v>0</v>
      </c>
      <c r="K45" s="251">
        <f t="shared" si="10"/>
        <v>0</v>
      </c>
      <c r="O45" s="243">
        <v>2</v>
      </c>
      <c r="AA45" s="216">
        <v>1</v>
      </c>
      <c r="AB45" s="216">
        <v>7</v>
      </c>
      <c r="AC45" s="216">
        <v>7</v>
      </c>
      <c r="AZ45" s="216">
        <v>2</v>
      </c>
      <c r="BA45" s="216">
        <f t="shared" si="11"/>
        <v>0</v>
      </c>
      <c r="BB45" s="216">
        <f t="shared" si="12"/>
        <v>0</v>
      </c>
      <c r="BC45" s="216">
        <f t="shared" si="13"/>
        <v>0</v>
      </c>
      <c r="BD45" s="216">
        <f t="shared" si="14"/>
        <v>0</v>
      </c>
      <c r="BE45" s="216">
        <f t="shared" si="15"/>
        <v>0</v>
      </c>
      <c r="CA45" s="243">
        <v>1</v>
      </c>
      <c r="CB45" s="243">
        <v>7</v>
      </c>
    </row>
    <row r="46" spans="1:80" x14ac:dyDescent="0.2">
      <c r="A46" s="244">
        <v>37</v>
      </c>
      <c r="B46" s="245" t="s">
        <v>942</v>
      </c>
      <c r="C46" s="246" t="s">
        <v>943</v>
      </c>
      <c r="D46" s="247" t="s">
        <v>250</v>
      </c>
      <c r="E46" s="248">
        <v>2</v>
      </c>
      <c r="F46" s="248">
        <v>0</v>
      </c>
      <c r="G46" s="249">
        <f t="shared" si="8"/>
        <v>0</v>
      </c>
      <c r="H46" s="250">
        <v>0</v>
      </c>
      <c r="I46" s="251">
        <f t="shared" si="9"/>
        <v>0</v>
      </c>
      <c r="J46" s="250">
        <v>0</v>
      </c>
      <c r="K46" s="251">
        <f t="shared" si="10"/>
        <v>0</v>
      </c>
      <c r="O46" s="243">
        <v>2</v>
      </c>
      <c r="AA46" s="216">
        <v>1</v>
      </c>
      <c r="AB46" s="216">
        <v>7</v>
      </c>
      <c r="AC46" s="216">
        <v>7</v>
      </c>
      <c r="AZ46" s="216">
        <v>2</v>
      </c>
      <c r="BA46" s="216">
        <f t="shared" si="11"/>
        <v>0</v>
      </c>
      <c r="BB46" s="216">
        <f t="shared" si="12"/>
        <v>0</v>
      </c>
      <c r="BC46" s="216">
        <f t="shared" si="13"/>
        <v>0</v>
      </c>
      <c r="BD46" s="216">
        <f t="shared" si="14"/>
        <v>0</v>
      </c>
      <c r="BE46" s="216">
        <f t="shared" si="15"/>
        <v>0</v>
      </c>
      <c r="CA46" s="243">
        <v>1</v>
      </c>
      <c r="CB46" s="243">
        <v>7</v>
      </c>
    </row>
    <row r="47" spans="1:80" x14ac:dyDescent="0.2">
      <c r="A47" s="244">
        <v>38</v>
      </c>
      <c r="B47" s="245" t="s">
        <v>944</v>
      </c>
      <c r="C47" s="246" t="s">
        <v>945</v>
      </c>
      <c r="D47" s="247" t="s">
        <v>250</v>
      </c>
      <c r="E47" s="248">
        <v>1</v>
      </c>
      <c r="F47" s="248">
        <v>0</v>
      </c>
      <c r="G47" s="249">
        <f t="shared" si="8"/>
        <v>0</v>
      </c>
      <c r="H47" s="250">
        <v>0</v>
      </c>
      <c r="I47" s="251">
        <f t="shared" si="9"/>
        <v>0</v>
      </c>
      <c r="J47" s="250">
        <v>0</v>
      </c>
      <c r="K47" s="251">
        <f t="shared" si="10"/>
        <v>0</v>
      </c>
      <c r="O47" s="243">
        <v>2</v>
      </c>
      <c r="AA47" s="216">
        <v>1</v>
      </c>
      <c r="AB47" s="216">
        <v>7</v>
      </c>
      <c r="AC47" s="216">
        <v>7</v>
      </c>
      <c r="AZ47" s="216">
        <v>2</v>
      </c>
      <c r="BA47" s="216">
        <f t="shared" si="11"/>
        <v>0</v>
      </c>
      <c r="BB47" s="216">
        <f t="shared" si="12"/>
        <v>0</v>
      </c>
      <c r="BC47" s="216">
        <f t="shared" si="13"/>
        <v>0</v>
      </c>
      <c r="BD47" s="216">
        <f t="shared" si="14"/>
        <v>0</v>
      </c>
      <c r="BE47" s="216">
        <f t="shared" si="15"/>
        <v>0</v>
      </c>
      <c r="CA47" s="243">
        <v>1</v>
      </c>
      <c r="CB47" s="243">
        <v>7</v>
      </c>
    </row>
    <row r="48" spans="1:80" x14ac:dyDescent="0.2">
      <c r="A48" s="244">
        <v>39</v>
      </c>
      <c r="B48" s="245" t="s">
        <v>946</v>
      </c>
      <c r="C48" s="246" t="s">
        <v>947</v>
      </c>
      <c r="D48" s="247" t="s">
        <v>250</v>
      </c>
      <c r="E48" s="248">
        <v>1</v>
      </c>
      <c r="F48" s="248">
        <v>0</v>
      </c>
      <c r="G48" s="249">
        <f t="shared" si="8"/>
        <v>0</v>
      </c>
      <c r="H48" s="250">
        <v>0</v>
      </c>
      <c r="I48" s="251">
        <f t="shared" si="9"/>
        <v>0</v>
      </c>
      <c r="J48" s="250">
        <v>0</v>
      </c>
      <c r="K48" s="251">
        <f t="shared" si="10"/>
        <v>0</v>
      </c>
      <c r="O48" s="243">
        <v>2</v>
      </c>
      <c r="AA48" s="216">
        <v>1</v>
      </c>
      <c r="AB48" s="216">
        <v>7</v>
      </c>
      <c r="AC48" s="216">
        <v>7</v>
      </c>
      <c r="AZ48" s="216">
        <v>2</v>
      </c>
      <c r="BA48" s="216">
        <f t="shared" si="11"/>
        <v>0</v>
      </c>
      <c r="BB48" s="216">
        <f t="shared" si="12"/>
        <v>0</v>
      </c>
      <c r="BC48" s="216">
        <f t="shared" si="13"/>
        <v>0</v>
      </c>
      <c r="BD48" s="216">
        <f t="shared" si="14"/>
        <v>0</v>
      </c>
      <c r="BE48" s="216">
        <f t="shared" si="15"/>
        <v>0</v>
      </c>
      <c r="CA48" s="243">
        <v>1</v>
      </c>
      <c r="CB48" s="243">
        <v>7</v>
      </c>
    </row>
    <row r="49" spans="1:80" x14ac:dyDescent="0.2">
      <c r="A49" s="244">
        <v>40</v>
      </c>
      <c r="B49" s="245" t="s">
        <v>948</v>
      </c>
      <c r="C49" s="246" t="s">
        <v>949</v>
      </c>
      <c r="D49" s="247" t="s">
        <v>250</v>
      </c>
      <c r="E49" s="248">
        <v>1</v>
      </c>
      <c r="F49" s="248">
        <v>0</v>
      </c>
      <c r="G49" s="249">
        <f t="shared" si="8"/>
        <v>0</v>
      </c>
      <c r="H49" s="250">
        <v>0</v>
      </c>
      <c r="I49" s="251">
        <f t="shared" si="9"/>
        <v>0</v>
      </c>
      <c r="J49" s="250">
        <v>0</v>
      </c>
      <c r="K49" s="251">
        <f t="shared" si="10"/>
        <v>0</v>
      </c>
      <c r="O49" s="243">
        <v>2</v>
      </c>
      <c r="AA49" s="216">
        <v>1</v>
      </c>
      <c r="AB49" s="216">
        <v>7</v>
      </c>
      <c r="AC49" s="216">
        <v>7</v>
      </c>
      <c r="AZ49" s="216">
        <v>2</v>
      </c>
      <c r="BA49" s="216">
        <f t="shared" si="11"/>
        <v>0</v>
      </c>
      <c r="BB49" s="216">
        <f t="shared" si="12"/>
        <v>0</v>
      </c>
      <c r="BC49" s="216">
        <f t="shared" si="13"/>
        <v>0</v>
      </c>
      <c r="BD49" s="216">
        <f t="shared" si="14"/>
        <v>0</v>
      </c>
      <c r="BE49" s="216">
        <f t="shared" si="15"/>
        <v>0</v>
      </c>
      <c r="CA49" s="243">
        <v>1</v>
      </c>
      <c r="CB49" s="243">
        <v>7</v>
      </c>
    </row>
    <row r="50" spans="1:80" x14ac:dyDescent="0.2">
      <c r="A50" s="244">
        <v>41</v>
      </c>
      <c r="B50" s="245" t="s">
        <v>950</v>
      </c>
      <c r="C50" s="246" t="s">
        <v>951</v>
      </c>
      <c r="D50" s="247" t="s">
        <v>250</v>
      </c>
      <c r="E50" s="248">
        <v>1</v>
      </c>
      <c r="F50" s="248">
        <v>0</v>
      </c>
      <c r="G50" s="249">
        <f t="shared" si="8"/>
        <v>0</v>
      </c>
      <c r="H50" s="250">
        <v>0</v>
      </c>
      <c r="I50" s="251">
        <f t="shared" si="9"/>
        <v>0</v>
      </c>
      <c r="J50" s="250">
        <v>0</v>
      </c>
      <c r="K50" s="251">
        <f t="shared" si="10"/>
        <v>0</v>
      </c>
      <c r="O50" s="243">
        <v>2</v>
      </c>
      <c r="AA50" s="216">
        <v>1</v>
      </c>
      <c r="AB50" s="216">
        <v>7</v>
      </c>
      <c r="AC50" s="216">
        <v>7</v>
      </c>
      <c r="AZ50" s="216">
        <v>2</v>
      </c>
      <c r="BA50" s="216">
        <f t="shared" si="11"/>
        <v>0</v>
      </c>
      <c r="BB50" s="216">
        <f t="shared" si="12"/>
        <v>0</v>
      </c>
      <c r="BC50" s="216">
        <f t="shared" si="13"/>
        <v>0</v>
      </c>
      <c r="BD50" s="216">
        <f t="shared" si="14"/>
        <v>0</v>
      </c>
      <c r="BE50" s="216">
        <f t="shared" si="15"/>
        <v>0</v>
      </c>
      <c r="CA50" s="243">
        <v>1</v>
      </c>
      <c r="CB50" s="243">
        <v>7</v>
      </c>
    </row>
    <row r="51" spans="1:80" x14ac:dyDescent="0.2">
      <c r="A51" s="244">
        <v>42</v>
      </c>
      <c r="B51" s="245" t="s">
        <v>952</v>
      </c>
      <c r="C51" s="246" t="s">
        <v>953</v>
      </c>
      <c r="D51" s="247" t="s">
        <v>250</v>
      </c>
      <c r="E51" s="248">
        <v>4</v>
      </c>
      <c r="F51" s="248">
        <v>0</v>
      </c>
      <c r="G51" s="249">
        <f t="shared" si="8"/>
        <v>0</v>
      </c>
      <c r="H51" s="250">
        <v>0</v>
      </c>
      <c r="I51" s="251">
        <f t="shared" si="9"/>
        <v>0</v>
      </c>
      <c r="J51" s="250">
        <v>0</v>
      </c>
      <c r="K51" s="251">
        <f t="shared" si="10"/>
        <v>0</v>
      </c>
      <c r="O51" s="243">
        <v>2</v>
      </c>
      <c r="AA51" s="216">
        <v>1</v>
      </c>
      <c r="AB51" s="216">
        <v>7</v>
      </c>
      <c r="AC51" s="216">
        <v>7</v>
      </c>
      <c r="AZ51" s="216">
        <v>2</v>
      </c>
      <c r="BA51" s="216">
        <f t="shared" si="11"/>
        <v>0</v>
      </c>
      <c r="BB51" s="216">
        <f t="shared" si="12"/>
        <v>0</v>
      </c>
      <c r="BC51" s="216">
        <f t="shared" si="13"/>
        <v>0</v>
      </c>
      <c r="BD51" s="216">
        <f t="shared" si="14"/>
        <v>0</v>
      </c>
      <c r="BE51" s="216">
        <f t="shared" si="15"/>
        <v>0</v>
      </c>
      <c r="CA51" s="243">
        <v>1</v>
      </c>
      <c r="CB51" s="243">
        <v>7</v>
      </c>
    </row>
    <row r="52" spans="1:80" x14ac:dyDescent="0.2">
      <c r="A52" s="259"/>
      <c r="B52" s="260" t="s">
        <v>94</v>
      </c>
      <c r="C52" s="261" t="s">
        <v>913</v>
      </c>
      <c r="D52" s="262"/>
      <c r="E52" s="263"/>
      <c r="F52" s="264"/>
      <c r="G52" s="265">
        <f>SUM(G29:G51)</f>
        <v>0</v>
      </c>
      <c r="H52" s="266"/>
      <c r="I52" s="267">
        <f>SUM(I29:I51)</f>
        <v>0</v>
      </c>
      <c r="J52" s="266"/>
      <c r="K52" s="267">
        <f>SUM(K29:K51)</f>
        <v>0</v>
      </c>
      <c r="O52" s="243">
        <v>4</v>
      </c>
      <c r="BA52" s="268">
        <f>SUM(BA29:BA51)</f>
        <v>0</v>
      </c>
      <c r="BB52" s="268">
        <f>SUM(BB29:BB51)</f>
        <v>0</v>
      </c>
      <c r="BC52" s="268">
        <f>SUM(BC29:BC51)</f>
        <v>0</v>
      </c>
      <c r="BD52" s="268">
        <f>SUM(BD29:BD51)</f>
        <v>0</v>
      </c>
      <c r="BE52" s="268">
        <f>SUM(BE29:BE51)</f>
        <v>0</v>
      </c>
    </row>
    <row r="53" spans="1:80" x14ac:dyDescent="0.2">
      <c r="A53" s="233" t="s">
        <v>90</v>
      </c>
      <c r="B53" s="234" t="s">
        <v>954</v>
      </c>
      <c r="C53" s="235" t="s">
        <v>955</v>
      </c>
      <c r="D53" s="236"/>
      <c r="E53" s="237"/>
      <c r="F53" s="237"/>
      <c r="G53" s="238"/>
      <c r="H53" s="239"/>
      <c r="I53" s="240"/>
      <c r="J53" s="241"/>
      <c r="K53" s="242"/>
      <c r="O53" s="243">
        <v>1</v>
      </c>
    </row>
    <row r="54" spans="1:80" x14ac:dyDescent="0.2">
      <c r="A54" s="244">
        <v>43</v>
      </c>
      <c r="B54" s="245" t="s">
        <v>957</v>
      </c>
      <c r="C54" s="246" t="s">
        <v>958</v>
      </c>
      <c r="D54" s="247" t="s">
        <v>164</v>
      </c>
      <c r="E54" s="248">
        <v>1</v>
      </c>
      <c r="F54" s="248">
        <v>0</v>
      </c>
      <c r="G54" s="249">
        <f t="shared" ref="G54:G60" si="16">E54*F54</f>
        <v>0</v>
      </c>
      <c r="H54" s="250">
        <v>0</v>
      </c>
      <c r="I54" s="251">
        <f t="shared" ref="I54:I60" si="17">E54*H54</f>
        <v>0</v>
      </c>
      <c r="J54" s="250">
        <v>0</v>
      </c>
      <c r="K54" s="251">
        <f t="shared" ref="K54:K60" si="18">E54*J54</f>
        <v>0</v>
      </c>
      <c r="O54" s="243">
        <v>2</v>
      </c>
      <c r="AA54" s="216">
        <v>1</v>
      </c>
      <c r="AB54" s="216">
        <v>7</v>
      </c>
      <c r="AC54" s="216">
        <v>7</v>
      </c>
      <c r="AZ54" s="216">
        <v>2</v>
      </c>
      <c r="BA54" s="216">
        <f t="shared" ref="BA54:BA60" si="19">IF(AZ54=1,G54,0)</f>
        <v>0</v>
      </c>
      <c r="BB54" s="216">
        <f t="shared" ref="BB54:BB60" si="20">IF(AZ54=2,G54,0)</f>
        <v>0</v>
      </c>
      <c r="BC54" s="216">
        <f t="shared" ref="BC54:BC60" si="21">IF(AZ54=3,G54,0)</f>
        <v>0</v>
      </c>
      <c r="BD54" s="216">
        <f t="shared" ref="BD54:BD60" si="22">IF(AZ54=4,G54,0)</f>
        <v>0</v>
      </c>
      <c r="BE54" s="216">
        <f t="shared" ref="BE54:BE60" si="23">IF(AZ54=5,G54,0)</f>
        <v>0</v>
      </c>
      <c r="CA54" s="243">
        <v>1</v>
      </c>
      <c r="CB54" s="243">
        <v>7</v>
      </c>
    </row>
    <row r="55" spans="1:80" x14ac:dyDescent="0.2">
      <c r="A55" s="244">
        <v>44</v>
      </c>
      <c r="B55" s="245" t="s">
        <v>959</v>
      </c>
      <c r="C55" s="246" t="s">
        <v>960</v>
      </c>
      <c r="D55" s="247" t="s">
        <v>164</v>
      </c>
      <c r="E55" s="248">
        <v>15</v>
      </c>
      <c r="F55" s="248">
        <v>0</v>
      </c>
      <c r="G55" s="249">
        <f t="shared" si="16"/>
        <v>0</v>
      </c>
      <c r="H55" s="250">
        <v>0</v>
      </c>
      <c r="I55" s="251">
        <f t="shared" si="17"/>
        <v>0</v>
      </c>
      <c r="J55" s="250">
        <v>0</v>
      </c>
      <c r="K55" s="251">
        <f t="shared" si="18"/>
        <v>0</v>
      </c>
      <c r="O55" s="243">
        <v>2</v>
      </c>
      <c r="AA55" s="216">
        <v>1</v>
      </c>
      <c r="AB55" s="216">
        <v>7</v>
      </c>
      <c r="AC55" s="216">
        <v>7</v>
      </c>
      <c r="AZ55" s="216">
        <v>2</v>
      </c>
      <c r="BA55" s="216">
        <f t="shared" si="19"/>
        <v>0</v>
      </c>
      <c r="BB55" s="216">
        <f t="shared" si="20"/>
        <v>0</v>
      </c>
      <c r="BC55" s="216">
        <f t="shared" si="21"/>
        <v>0</v>
      </c>
      <c r="BD55" s="216">
        <f t="shared" si="22"/>
        <v>0</v>
      </c>
      <c r="BE55" s="216">
        <f t="shared" si="23"/>
        <v>0</v>
      </c>
      <c r="CA55" s="243">
        <v>1</v>
      </c>
      <c r="CB55" s="243">
        <v>7</v>
      </c>
    </row>
    <row r="56" spans="1:80" x14ac:dyDescent="0.2">
      <c r="A56" s="244">
        <v>45</v>
      </c>
      <c r="B56" s="245" t="s">
        <v>961</v>
      </c>
      <c r="C56" s="246" t="s">
        <v>962</v>
      </c>
      <c r="D56" s="247" t="s">
        <v>164</v>
      </c>
      <c r="E56" s="248">
        <v>1</v>
      </c>
      <c r="F56" s="248">
        <v>0</v>
      </c>
      <c r="G56" s="249">
        <f t="shared" si="16"/>
        <v>0</v>
      </c>
      <c r="H56" s="250">
        <v>0</v>
      </c>
      <c r="I56" s="251">
        <f t="shared" si="17"/>
        <v>0</v>
      </c>
      <c r="J56" s="250">
        <v>0</v>
      </c>
      <c r="K56" s="251">
        <f t="shared" si="18"/>
        <v>0</v>
      </c>
      <c r="O56" s="243">
        <v>2</v>
      </c>
      <c r="AA56" s="216">
        <v>1</v>
      </c>
      <c r="AB56" s="216">
        <v>7</v>
      </c>
      <c r="AC56" s="216">
        <v>7</v>
      </c>
      <c r="AZ56" s="216">
        <v>2</v>
      </c>
      <c r="BA56" s="216">
        <f t="shared" si="19"/>
        <v>0</v>
      </c>
      <c r="BB56" s="216">
        <f t="shared" si="20"/>
        <v>0</v>
      </c>
      <c r="BC56" s="216">
        <f t="shared" si="21"/>
        <v>0</v>
      </c>
      <c r="BD56" s="216">
        <f t="shared" si="22"/>
        <v>0</v>
      </c>
      <c r="BE56" s="216">
        <f t="shared" si="23"/>
        <v>0</v>
      </c>
      <c r="CA56" s="243">
        <v>1</v>
      </c>
      <c r="CB56" s="243">
        <v>7</v>
      </c>
    </row>
    <row r="57" spans="1:80" x14ac:dyDescent="0.2">
      <c r="A57" s="244">
        <v>46</v>
      </c>
      <c r="B57" s="245" t="s">
        <v>963</v>
      </c>
      <c r="C57" s="246" t="s">
        <v>964</v>
      </c>
      <c r="D57" s="247" t="s">
        <v>250</v>
      </c>
      <c r="E57" s="248">
        <v>1</v>
      </c>
      <c r="F57" s="248">
        <v>0</v>
      </c>
      <c r="G57" s="249">
        <f t="shared" si="16"/>
        <v>0</v>
      </c>
      <c r="H57" s="250">
        <v>0</v>
      </c>
      <c r="I57" s="251">
        <f t="shared" si="17"/>
        <v>0</v>
      </c>
      <c r="J57" s="250">
        <v>0</v>
      </c>
      <c r="K57" s="251">
        <f t="shared" si="18"/>
        <v>0</v>
      </c>
      <c r="O57" s="243">
        <v>2</v>
      </c>
      <c r="AA57" s="216">
        <v>1</v>
      </c>
      <c r="AB57" s="216">
        <v>7</v>
      </c>
      <c r="AC57" s="216">
        <v>7</v>
      </c>
      <c r="AZ57" s="216">
        <v>2</v>
      </c>
      <c r="BA57" s="216">
        <f t="shared" si="19"/>
        <v>0</v>
      </c>
      <c r="BB57" s="216">
        <f t="shared" si="20"/>
        <v>0</v>
      </c>
      <c r="BC57" s="216">
        <f t="shared" si="21"/>
        <v>0</v>
      </c>
      <c r="BD57" s="216">
        <f t="shared" si="22"/>
        <v>0</v>
      </c>
      <c r="BE57" s="216">
        <f t="shared" si="23"/>
        <v>0</v>
      </c>
      <c r="CA57" s="243">
        <v>1</v>
      </c>
      <c r="CB57" s="243">
        <v>7</v>
      </c>
    </row>
    <row r="58" spans="1:80" x14ac:dyDescent="0.2">
      <c r="A58" s="244">
        <v>47</v>
      </c>
      <c r="B58" s="245" t="s">
        <v>965</v>
      </c>
      <c r="C58" s="246" t="s">
        <v>966</v>
      </c>
      <c r="D58" s="247" t="s">
        <v>250</v>
      </c>
      <c r="E58" s="248">
        <v>2</v>
      </c>
      <c r="F58" s="248">
        <v>0</v>
      </c>
      <c r="G58" s="249">
        <f t="shared" si="16"/>
        <v>0</v>
      </c>
      <c r="H58" s="250">
        <v>0</v>
      </c>
      <c r="I58" s="251">
        <f t="shared" si="17"/>
        <v>0</v>
      </c>
      <c r="J58" s="250">
        <v>0</v>
      </c>
      <c r="K58" s="251">
        <f t="shared" si="18"/>
        <v>0</v>
      </c>
      <c r="O58" s="243">
        <v>2</v>
      </c>
      <c r="AA58" s="216">
        <v>1</v>
      </c>
      <c r="AB58" s="216">
        <v>7</v>
      </c>
      <c r="AC58" s="216">
        <v>7</v>
      </c>
      <c r="AZ58" s="216">
        <v>2</v>
      </c>
      <c r="BA58" s="216">
        <f t="shared" si="19"/>
        <v>0</v>
      </c>
      <c r="BB58" s="216">
        <f t="shared" si="20"/>
        <v>0</v>
      </c>
      <c r="BC58" s="216">
        <f t="shared" si="21"/>
        <v>0</v>
      </c>
      <c r="BD58" s="216">
        <f t="shared" si="22"/>
        <v>0</v>
      </c>
      <c r="BE58" s="216">
        <f t="shared" si="23"/>
        <v>0</v>
      </c>
      <c r="CA58" s="243">
        <v>1</v>
      </c>
      <c r="CB58" s="243">
        <v>7</v>
      </c>
    </row>
    <row r="59" spans="1:80" x14ac:dyDescent="0.2">
      <c r="A59" s="244">
        <v>48</v>
      </c>
      <c r="B59" s="245" t="s">
        <v>967</v>
      </c>
      <c r="C59" s="246" t="s">
        <v>968</v>
      </c>
      <c r="D59" s="247" t="s">
        <v>250</v>
      </c>
      <c r="E59" s="248">
        <v>2</v>
      </c>
      <c r="F59" s="248">
        <v>0</v>
      </c>
      <c r="G59" s="249">
        <f t="shared" si="16"/>
        <v>0</v>
      </c>
      <c r="H59" s="250">
        <v>0</v>
      </c>
      <c r="I59" s="251">
        <f t="shared" si="17"/>
        <v>0</v>
      </c>
      <c r="J59" s="250">
        <v>0</v>
      </c>
      <c r="K59" s="251">
        <f t="shared" si="18"/>
        <v>0</v>
      </c>
      <c r="O59" s="243">
        <v>2</v>
      </c>
      <c r="AA59" s="216">
        <v>1</v>
      </c>
      <c r="AB59" s="216">
        <v>7</v>
      </c>
      <c r="AC59" s="216">
        <v>7</v>
      </c>
      <c r="AZ59" s="216">
        <v>2</v>
      </c>
      <c r="BA59" s="216">
        <f t="shared" si="19"/>
        <v>0</v>
      </c>
      <c r="BB59" s="216">
        <f t="shared" si="20"/>
        <v>0</v>
      </c>
      <c r="BC59" s="216">
        <f t="shared" si="21"/>
        <v>0</v>
      </c>
      <c r="BD59" s="216">
        <f t="shared" si="22"/>
        <v>0</v>
      </c>
      <c r="BE59" s="216">
        <f t="shared" si="23"/>
        <v>0</v>
      </c>
      <c r="CA59" s="243">
        <v>1</v>
      </c>
      <c r="CB59" s="243">
        <v>7</v>
      </c>
    </row>
    <row r="60" spans="1:80" x14ac:dyDescent="0.2">
      <c r="A60" s="244">
        <v>49</v>
      </c>
      <c r="B60" s="245" t="s">
        <v>969</v>
      </c>
      <c r="C60" s="246" t="s">
        <v>970</v>
      </c>
      <c r="D60" s="247" t="s">
        <v>164</v>
      </c>
      <c r="E60" s="248">
        <v>16</v>
      </c>
      <c r="F60" s="248">
        <v>0</v>
      </c>
      <c r="G60" s="249">
        <f t="shared" si="16"/>
        <v>0</v>
      </c>
      <c r="H60" s="250">
        <v>0</v>
      </c>
      <c r="I60" s="251">
        <f t="shared" si="17"/>
        <v>0</v>
      </c>
      <c r="J60" s="250">
        <v>0</v>
      </c>
      <c r="K60" s="251">
        <f t="shared" si="18"/>
        <v>0</v>
      </c>
      <c r="O60" s="243">
        <v>2</v>
      </c>
      <c r="AA60" s="216">
        <v>1</v>
      </c>
      <c r="AB60" s="216">
        <v>7</v>
      </c>
      <c r="AC60" s="216">
        <v>7</v>
      </c>
      <c r="AZ60" s="216">
        <v>2</v>
      </c>
      <c r="BA60" s="216">
        <f t="shared" si="19"/>
        <v>0</v>
      </c>
      <c r="BB60" s="216">
        <f t="shared" si="20"/>
        <v>0</v>
      </c>
      <c r="BC60" s="216">
        <f t="shared" si="21"/>
        <v>0</v>
      </c>
      <c r="BD60" s="216">
        <f t="shared" si="22"/>
        <v>0</v>
      </c>
      <c r="BE60" s="216">
        <f t="shared" si="23"/>
        <v>0</v>
      </c>
      <c r="CA60" s="243">
        <v>1</v>
      </c>
      <c r="CB60" s="243">
        <v>7</v>
      </c>
    </row>
    <row r="61" spans="1:80" x14ac:dyDescent="0.2">
      <c r="A61" s="259"/>
      <c r="B61" s="260" t="s">
        <v>94</v>
      </c>
      <c r="C61" s="261" t="s">
        <v>956</v>
      </c>
      <c r="D61" s="262"/>
      <c r="E61" s="263"/>
      <c r="F61" s="264"/>
      <c r="G61" s="265">
        <f>SUM(G53:G60)</f>
        <v>0</v>
      </c>
      <c r="H61" s="266"/>
      <c r="I61" s="267">
        <f>SUM(I53:I60)</f>
        <v>0</v>
      </c>
      <c r="J61" s="266"/>
      <c r="K61" s="267">
        <f>SUM(K53:K60)</f>
        <v>0</v>
      </c>
      <c r="O61" s="243">
        <v>4</v>
      </c>
      <c r="BA61" s="268">
        <f>SUM(BA53:BA60)</f>
        <v>0</v>
      </c>
      <c r="BB61" s="268">
        <f>SUM(BB53:BB60)</f>
        <v>0</v>
      </c>
      <c r="BC61" s="268">
        <f>SUM(BC53:BC60)</f>
        <v>0</v>
      </c>
      <c r="BD61" s="268">
        <f>SUM(BD53:BD60)</f>
        <v>0</v>
      </c>
      <c r="BE61" s="268">
        <f>SUM(BE53:BE60)</f>
        <v>0</v>
      </c>
    </row>
    <row r="62" spans="1:80" x14ac:dyDescent="0.2">
      <c r="A62" s="233" t="s">
        <v>90</v>
      </c>
      <c r="B62" s="234" t="s">
        <v>971</v>
      </c>
      <c r="C62" s="235" t="s">
        <v>972</v>
      </c>
      <c r="D62" s="236"/>
      <c r="E62" s="237"/>
      <c r="F62" s="237"/>
      <c r="G62" s="238"/>
      <c r="H62" s="239"/>
      <c r="I62" s="240"/>
      <c r="J62" s="241"/>
      <c r="K62" s="242"/>
      <c r="O62" s="243">
        <v>1</v>
      </c>
    </row>
    <row r="63" spans="1:80" x14ac:dyDescent="0.2">
      <c r="A63" s="244">
        <v>50</v>
      </c>
      <c r="B63" s="245" t="s">
        <v>974</v>
      </c>
      <c r="C63" s="246" t="s">
        <v>975</v>
      </c>
      <c r="D63" s="247" t="s">
        <v>154</v>
      </c>
      <c r="E63" s="248">
        <v>16</v>
      </c>
      <c r="F63" s="248">
        <v>0</v>
      </c>
      <c r="G63" s="249">
        <f t="shared" ref="G63:G86" si="24">E63*F63</f>
        <v>0</v>
      </c>
      <c r="H63" s="250">
        <v>0</v>
      </c>
      <c r="I63" s="251">
        <f t="shared" ref="I63:I86" si="25">E63*H63</f>
        <v>0</v>
      </c>
      <c r="J63" s="250">
        <v>0</v>
      </c>
      <c r="K63" s="251">
        <f t="shared" ref="K63:K86" si="26">E63*J63</f>
        <v>0</v>
      </c>
      <c r="O63" s="243">
        <v>2</v>
      </c>
      <c r="AA63" s="216">
        <v>1</v>
      </c>
      <c r="AB63" s="216">
        <v>7</v>
      </c>
      <c r="AC63" s="216">
        <v>7</v>
      </c>
      <c r="AZ63" s="216">
        <v>2</v>
      </c>
      <c r="BA63" s="216">
        <f t="shared" ref="BA63:BA86" si="27">IF(AZ63=1,G63,0)</f>
        <v>0</v>
      </c>
      <c r="BB63" s="216">
        <f t="shared" ref="BB63:BB86" si="28">IF(AZ63=2,G63,0)</f>
        <v>0</v>
      </c>
      <c r="BC63" s="216">
        <f t="shared" ref="BC63:BC86" si="29">IF(AZ63=3,G63,0)</f>
        <v>0</v>
      </c>
      <c r="BD63" s="216">
        <f t="shared" ref="BD63:BD86" si="30">IF(AZ63=4,G63,0)</f>
        <v>0</v>
      </c>
      <c r="BE63" s="216">
        <f t="shared" ref="BE63:BE86" si="31">IF(AZ63=5,G63,0)</f>
        <v>0</v>
      </c>
      <c r="CA63" s="243">
        <v>1</v>
      </c>
      <c r="CB63" s="243">
        <v>7</v>
      </c>
    </row>
    <row r="64" spans="1:80" x14ac:dyDescent="0.2">
      <c r="A64" s="244">
        <v>51</v>
      </c>
      <c r="B64" s="245" t="s">
        <v>976</v>
      </c>
      <c r="C64" s="246" t="s">
        <v>977</v>
      </c>
      <c r="D64" s="247" t="s">
        <v>154</v>
      </c>
      <c r="E64" s="248">
        <v>5</v>
      </c>
      <c r="F64" s="248">
        <v>0</v>
      </c>
      <c r="G64" s="249">
        <f t="shared" si="24"/>
        <v>0</v>
      </c>
      <c r="H64" s="250">
        <v>0</v>
      </c>
      <c r="I64" s="251">
        <f t="shared" si="25"/>
        <v>0</v>
      </c>
      <c r="J64" s="250">
        <v>0</v>
      </c>
      <c r="K64" s="251">
        <f t="shared" si="26"/>
        <v>0</v>
      </c>
      <c r="O64" s="243">
        <v>2</v>
      </c>
      <c r="AA64" s="216">
        <v>1</v>
      </c>
      <c r="AB64" s="216">
        <v>7</v>
      </c>
      <c r="AC64" s="216">
        <v>7</v>
      </c>
      <c r="AZ64" s="216">
        <v>2</v>
      </c>
      <c r="BA64" s="216">
        <f t="shared" si="27"/>
        <v>0</v>
      </c>
      <c r="BB64" s="216">
        <f t="shared" si="28"/>
        <v>0</v>
      </c>
      <c r="BC64" s="216">
        <f t="shared" si="29"/>
        <v>0</v>
      </c>
      <c r="BD64" s="216">
        <f t="shared" si="30"/>
        <v>0</v>
      </c>
      <c r="BE64" s="216">
        <f t="shared" si="31"/>
        <v>0</v>
      </c>
      <c r="CA64" s="243">
        <v>1</v>
      </c>
      <c r="CB64" s="243">
        <v>7</v>
      </c>
    </row>
    <row r="65" spans="1:80" x14ac:dyDescent="0.2">
      <c r="A65" s="244">
        <v>52</v>
      </c>
      <c r="B65" s="245" t="s">
        <v>978</v>
      </c>
      <c r="C65" s="246" t="s">
        <v>979</v>
      </c>
      <c r="D65" s="247" t="s">
        <v>154</v>
      </c>
      <c r="E65" s="248">
        <v>16</v>
      </c>
      <c r="F65" s="248">
        <v>0</v>
      </c>
      <c r="G65" s="249">
        <f t="shared" si="24"/>
        <v>0</v>
      </c>
      <c r="H65" s="250">
        <v>0</v>
      </c>
      <c r="I65" s="251">
        <f t="shared" si="25"/>
        <v>0</v>
      </c>
      <c r="J65" s="250">
        <v>0</v>
      </c>
      <c r="K65" s="251">
        <f t="shared" si="26"/>
        <v>0</v>
      </c>
      <c r="O65" s="243">
        <v>2</v>
      </c>
      <c r="AA65" s="216">
        <v>1</v>
      </c>
      <c r="AB65" s="216">
        <v>7</v>
      </c>
      <c r="AC65" s="216">
        <v>7</v>
      </c>
      <c r="AZ65" s="216">
        <v>2</v>
      </c>
      <c r="BA65" s="216">
        <f t="shared" si="27"/>
        <v>0</v>
      </c>
      <c r="BB65" s="216">
        <f t="shared" si="28"/>
        <v>0</v>
      </c>
      <c r="BC65" s="216">
        <f t="shared" si="29"/>
        <v>0</v>
      </c>
      <c r="BD65" s="216">
        <f t="shared" si="30"/>
        <v>0</v>
      </c>
      <c r="BE65" s="216">
        <f t="shared" si="31"/>
        <v>0</v>
      </c>
      <c r="CA65" s="243">
        <v>1</v>
      </c>
      <c r="CB65" s="243">
        <v>7</v>
      </c>
    </row>
    <row r="66" spans="1:80" x14ac:dyDescent="0.2">
      <c r="A66" s="244">
        <v>53</v>
      </c>
      <c r="B66" s="245" t="s">
        <v>980</v>
      </c>
      <c r="C66" s="246" t="s">
        <v>981</v>
      </c>
      <c r="D66" s="247" t="s">
        <v>154</v>
      </c>
      <c r="E66" s="248">
        <v>5</v>
      </c>
      <c r="F66" s="248">
        <v>0</v>
      </c>
      <c r="G66" s="249">
        <f t="shared" si="24"/>
        <v>0</v>
      </c>
      <c r="H66" s="250">
        <v>0</v>
      </c>
      <c r="I66" s="251">
        <f t="shared" si="25"/>
        <v>0</v>
      </c>
      <c r="J66" s="250">
        <v>0</v>
      </c>
      <c r="K66" s="251">
        <f t="shared" si="26"/>
        <v>0</v>
      </c>
      <c r="O66" s="243">
        <v>2</v>
      </c>
      <c r="AA66" s="216">
        <v>1</v>
      </c>
      <c r="AB66" s="216">
        <v>7</v>
      </c>
      <c r="AC66" s="216">
        <v>7</v>
      </c>
      <c r="AZ66" s="216">
        <v>2</v>
      </c>
      <c r="BA66" s="216">
        <f t="shared" si="27"/>
        <v>0</v>
      </c>
      <c r="BB66" s="216">
        <f t="shared" si="28"/>
        <v>0</v>
      </c>
      <c r="BC66" s="216">
        <f t="shared" si="29"/>
        <v>0</v>
      </c>
      <c r="BD66" s="216">
        <f t="shared" si="30"/>
        <v>0</v>
      </c>
      <c r="BE66" s="216">
        <f t="shared" si="31"/>
        <v>0</v>
      </c>
      <c r="CA66" s="243">
        <v>1</v>
      </c>
      <c r="CB66" s="243">
        <v>7</v>
      </c>
    </row>
    <row r="67" spans="1:80" x14ac:dyDescent="0.2">
      <c r="A67" s="244">
        <v>54</v>
      </c>
      <c r="B67" s="245" t="s">
        <v>982</v>
      </c>
      <c r="C67" s="246" t="s">
        <v>983</v>
      </c>
      <c r="D67" s="247" t="s">
        <v>154</v>
      </c>
      <c r="E67" s="248">
        <v>17</v>
      </c>
      <c r="F67" s="248">
        <v>0</v>
      </c>
      <c r="G67" s="249">
        <f t="shared" si="24"/>
        <v>0</v>
      </c>
      <c r="H67" s="250">
        <v>0</v>
      </c>
      <c r="I67" s="251">
        <f t="shared" si="25"/>
        <v>0</v>
      </c>
      <c r="J67" s="250">
        <v>0</v>
      </c>
      <c r="K67" s="251">
        <f t="shared" si="26"/>
        <v>0</v>
      </c>
      <c r="O67" s="243">
        <v>2</v>
      </c>
      <c r="AA67" s="216">
        <v>1</v>
      </c>
      <c r="AB67" s="216">
        <v>7</v>
      </c>
      <c r="AC67" s="216">
        <v>7</v>
      </c>
      <c r="AZ67" s="216">
        <v>2</v>
      </c>
      <c r="BA67" s="216">
        <f t="shared" si="27"/>
        <v>0</v>
      </c>
      <c r="BB67" s="216">
        <f t="shared" si="28"/>
        <v>0</v>
      </c>
      <c r="BC67" s="216">
        <f t="shared" si="29"/>
        <v>0</v>
      </c>
      <c r="BD67" s="216">
        <f t="shared" si="30"/>
        <v>0</v>
      </c>
      <c r="BE67" s="216">
        <f t="shared" si="31"/>
        <v>0</v>
      </c>
      <c r="CA67" s="243">
        <v>1</v>
      </c>
      <c r="CB67" s="243">
        <v>7</v>
      </c>
    </row>
    <row r="68" spans="1:80" x14ac:dyDescent="0.2">
      <c r="A68" s="244">
        <v>55</v>
      </c>
      <c r="B68" s="245" t="s">
        <v>984</v>
      </c>
      <c r="C68" s="246" t="s">
        <v>985</v>
      </c>
      <c r="D68" s="247" t="s">
        <v>154</v>
      </c>
      <c r="E68" s="248">
        <v>2</v>
      </c>
      <c r="F68" s="248">
        <v>0</v>
      </c>
      <c r="G68" s="249">
        <f t="shared" si="24"/>
        <v>0</v>
      </c>
      <c r="H68" s="250">
        <v>0</v>
      </c>
      <c r="I68" s="251">
        <f t="shared" si="25"/>
        <v>0</v>
      </c>
      <c r="J68" s="250">
        <v>0</v>
      </c>
      <c r="K68" s="251">
        <f t="shared" si="26"/>
        <v>0</v>
      </c>
      <c r="O68" s="243">
        <v>2</v>
      </c>
      <c r="AA68" s="216">
        <v>1</v>
      </c>
      <c r="AB68" s="216">
        <v>7</v>
      </c>
      <c r="AC68" s="216">
        <v>7</v>
      </c>
      <c r="AZ68" s="216">
        <v>2</v>
      </c>
      <c r="BA68" s="216">
        <f t="shared" si="27"/>
        <v>0</v>
      </c>
      <c r="BB68" s="216">
        <f t="shared" si="28"/>
        <v>0</v>
      </c>
      <c r="BC68" s="216">
        <f t="shared" si="29"/>
        <v>0</v>
      </c>
      <c r="BD68" s="216">
        <f t="shared" si="30"/>
        <v>0</v>
      </c>
      <c r="BE68" s="216">
        <f t="shared" si="31"/>
        <v>0</v>
      </c>
      <c r="CA68" s="243">
        <v>1</v>
      </c>
      <c r="CB68" s="243">
        <v>7</v>
      </c>
    </row>
    <row r="69" spans="1:80" x14ac:dyDescent="0.2">
      <c r="A69" s="244">
        <v>56</v>
      </c>
      <c r="B69" s="245" t="s">
        <v>986</v>
      </c>
      <c r="C69" s="246" t="s">
        <v>987</v>
      </c>
      <c r="D69" s="247" t="s">
        <v>154</v>
      </c>
      <c r="E69" s="248">
        <v>5</v>
      </c>
      <c r="F69" s="248">
        <v>0</v>
      </c>
      <c r="G69" s="249">
        <f t="shared" si="24"/>
        <v>0</v>
      </c>
      <c r="H69" s="250">
        <v>0</v>
      </c>
      <c r="I69" s="251">
        <f t="shared" si="25"/>
        <v>0</v>
      </c>
      <c r="J69" s="250">
        <v>0</v>
      </c>
      <c r="K69" s="251">
        <f t="shared" si="26"/>
        <v>0</v>
      </c>
      <c r="O69" s="243">
        <v>2</v>
      </c>
      <c r="AA69" s="216">
        <v>1</v>
      </c>
      <c r="AB69" s="216">
        <v>0</v>
      </c>
      <c r="AC69" s="216">
        <v>0</v>
      </c>
      <c r="AZ69" s="216">
        <v>2</v>
      </c>
      <c r="BA69" s="216">
        <f t="shared" si="27"/>
        <v>0</v>
      </c>
      <c r="BB69" s="216">
        <f t="shared" si="28"/>
        <v>0</v>
      </c>
      <c r="BC69" s="216">
        <f t="shared" si="29"/>
        <v>0</v>
      </c>
      <c r="BD69" s="216">
        <f t="shared" si="30"/>
        <v>0</v>
      </c>
      <c r="BE69" s="216">
        <f t="shared" si="31"/>
        <v>0</v>
      </c>
      <c r="CA69" s="243">
        <v>1</v>
      </c>
      <c r="CB69" s="243">
        <v>0</v>
      </c>
    </row>
    <row r="70" spans="1:80" x14ac:dyDescent="0.2">
      <c r="A70" s="244">
        <v>57</v>
      </c>
      <c r="B70" s="245" t="s">
        <v>988</v>
      </c>
      <c r="C70" s="246" t="s">
        <v>989</v>
      </c>
      <c r="D70" s="247" t="s">
        <v>250</v>
      </c>
      <c r="E70" s="248">
        <v>24</v>
      </c>
      <c r="F70" s="248">
        <v>0</v>
      </c>
      <c r="G70" s="249">
        <f t="shared" si="24"/>
        <v>0</v>
      </c>
      <c r="H70" s="250">
        <v>0</v>
      </c>
      <c r="I70" s="251">
        <f t="shared" si="25"/>
        <v>0</v>
      </c>
      <c r="J70" s="250">
        <v>0</v>
      </c>
      <c r="K70" s="251">
        <f t="shared" si="26"/>
        <v>0</v>
      </c>
      <c r="O70" s="243">
        <v>2</v>
      </c>
      <c r="AA70" s="216">
        <v>1</v>
      </c>
      <c r="AB70" s="216">
        <v>7</v>
      </c>
      <c r="AC70" s="216">
        <v>7</v>
      </c>
      <c r="AZ70" s="216">
        <v>2</v>
      </c>
      <c r="BA70" s="216">
        <f t="shared" si="27"/>
        <v>0</v>
      </c>
      <c r="BB70" s="216">
        <f t="shared" si="28"/>
        <v>0</v>
      </c>
      <c r="BC70" s="216">
        <f t="shared" si="29"/>
        <v>0</v>
      </c>
      <c r="BD70" s="216">
        <f t="shared" si="30"/>
        <v>0</v>
      </c>
      <c r="BE70" s="216">
        <f t="shared" si="31"/>
        <v>0</v>
      </c>
      <c r="CA70" s="243">
        <v>1</v>
      </c>
      <c r="CB70" s="243">
        <v>7</v>
      </c>
    </row>
    <row r="71" spans="1:80" x14ac:dyDescent="0.2">
      <c r="A71" s="244">
        <v>58</v>
      </c>
      <c r="B71" s="245" t="s">
        <v>990</v>
      </c>
      <c r="C71" s="246" t="s">
        <v>991</v>
      </c>
      <c r="D71" s="247" t="s">
        <v>250</v>
      </c>
      <c r="E71" s="248">
        <v>6</v>
      </c>
      <c r="F71" s="248">
        <v>0</v>
      </c>
      <c r="G71" s="249">
        <f t="shared" si="24"/>
        <v>0</v>
      </c>
      <c r="H71" s="250">
        <v>0</v>
      </c>
      <c r="I71" s="251">
        <f t="shared" si="25"/>
        <v>0</v>
      </c>
      <c r="J71" s="250">
        <v>0</v>
      </c>
      <c r="K71" s="251">
        <f t="shared" si="26"/>
        <v>0</v>
      </c>
      <c r="O71" s="243">
        <v>2</v>
      </c>
      <c r="AA71" s="216">
        <v>1</v>
      </c>
      <c r="AB71" s="216">
        <v>7</v>
      </c>
      <c r="AC71" s="216">
        <v>7</v>
      </c>
      <c r="AZ71" s="216">
        <v>2</v>
      </c>
      <c r="BA71" s="216">
        <f t="shared" si="27"/>
        <v>0</v>
      </c>
      <c r="BB71" s="216">
        <f t="shared" si="28"/>
        <v>0</v>
      </c>
      <c r="BC71" s="216">
        <f t="shared" si="29"/>
        <v>0</v>
      </c>
      <c r="BD71" s="216">
        <f t="shared" si="30"/>
        <v>0</v>
      </c>
      <c r="BE71" s="216">
        <f t="shared" si="31"/>
        <v>0</v>
      </c>
      <c r="CA71" s="243">
        <v>1</v>
      </c>
      <c r="CB71" s="243">
        <v>7</v>
      </c>
    </row>
    <row r="72" spans="1:80" x14ac:dyDescent="0.2">
      <c r="A72" s="244">
        <v>59</v>
      </c>
      <c r="B72" s="245" t="s">
        <v>992</v>
      </c>
      <c r="C72" s="246" t="s">
        <v>993</v>
      </c>
      <c r="D72" s="247" t="s">
        <v>250</v>
      </c>
      <c r="E72" s="248">
        <v>6</v>
      </c>
      <c r="F72" s="248">
        <v>0</v>
      </c>
      <c r="G72" s="249">
        <f t="shared" si="24"/>
        <v>0</v>
      </c>
      <c r="H72" s="250">
        <v>0</v>
      </c>
      <c r="I72" s="251">
        <f t="shared" si="25"/>
        <v>0</v>
      </c>
      <c r="J72" s="250">
        <v>0</v>
      </c>
      <c r="K72" s="251">
        <f t="shared" si="26"/>
        <v>0</v>
      </c>
      <c r="O72" s="243">
        <v>2</v>
      </c>
      <c r="AA72" s="216">
        <v>1</v>
      </c>
      <c r="AB72" s="216">
        <v>7</v>
      </c>
      <c r="AC72" s="216">
        <v>7</v>
      </c>
      <c r="AZ72" s="216">
        <v>2</v>
      </c>
      <c r="BA72" s="216">
        <f t="shared" si="27"/>
        <v>0</v>
      </c>
      <c r="BB72" s="216">
        <f t="shared" si="28"/>
        <v>0</v>
      </c>
      <c r="BC72" s="216">
        <f t="shared" si="29"/>
        <v>0</v>
      </c>
      <c r="BD72" s="216">
        <f t="shared" si="30"/>
        <v>0</v>
      </c>
      <c r="BE72" s="216">
        <f t="shared" si="31"/>
        <v>0</v>
      </c>
      <c r="CA72" s="243">
        <v>1</v>
      </c>
      <c r="CB72" s="243">
        <v>7</v>
      </c>
    </row>
    <row r="73" spans="1:80" ht="22.5" x14ac:dyDescent="0.2">
      <c r="A73" s="244">
        <v>60</v>
      </c>
      <c r="B73" s="245" t="s">
        <v>994</v>
      </c>
      <c r="C73" s="246" t="s">
        <v>995</v>
      </c>
      <c r="D73" s="247" t="s">
        <v>250</v>
      </c>
      <c r="E73" s="248">
        <v>21</v>
      </c>
      <c r="F73" s="248">
        <v>0</v>
      </c>
      <c r="G73" s="249">
        <f t="shared" si="24"/>
        <v>0</v>
      </c>
      <c r="H73" s="250">
        <v>0</v>
      </c>
      <c r="I73" s="251">
        <f t="shared" si="25"/>
        <v>0</v>
      </c>
      <c r="J73" s="250">
        <v>0</v>
      </c>
      <c r="K73" s="251">
        <f t="shared" si="26"/>
        <v>0</v>
      </c>
      <c r="O73" s="243">
        <v>2</v>
      </c>
      <c r="AA73" s="216">
        <v>1</v>
      </c>
      <c r="AB73" s="216">
        <v>7</v>
      </c>
      <c r="AC73" s="216">
        <v>7</v>
      </c>
      <c r="AZ73" s="216">
        <v>2</v>
      </c>
      <c r="BA73" s="216">
        <f t="shared" si="27"/>
        <v>0</v>
      </c>
      <c r="BB73" s="216">
        <f t="shared" si="28"/>
        <v>0</v>
      </c>
      <c r="BC73" s="216">
        <f t="shared" si="29"/>
        <v>0</v>
      </c>
      <c r="BD73" s="216">
        <f t="shared" si="30"/>
        <v>0</v>
      </c>
      <c r="BE73" s="216">
        <f t="shared" si="31"/>
        <v>0</v>
      </c>
      <c r="CA73" s="243">
        <v>1</v>
      </c>
      <c r="CB73" s="243">
        <v>7</v>
      </c>
    </row>
    <row r="74" spans="1:80" x14ac:dyDescent="0.2">
      <c r="A74" s="244">
        <v>61</v>
      </c>
      <c r="B74" s="245" t="s">
        <v>996</v>
      </c>
      <c r="C74" s="246" t="s">
        <v>997</v>
      </c>
      <c r="D74" s="247" t="s">
        <v>250</v>
      </c>
      <c r="E74" s="248">
        <v>21</v>
      </c>
      <c r="F74" s="248">
        <v>0</v>
      </c>
      <c r="G74" s="249">
        <f t="shared" si="24"/>
        <v>0</v>
      </c>
      <c r="H74" s="250">
        <v>0</v>
      </c>
      <c r="I74" s="251">
        <f t="shared" si="25"/>
        <v>0</v>
      </c>
      <c r="J74" s="250">
        <v>0</v>
      </c>
      <c r="K74" s="251">
        <f t="shared" si="26"/>
        <v>0</v>
      </c>
      <c r="O74" s="243">
        <v>2</v>
      </c>
      <c r="AA74" s="216">
        <v>1</v>
      </c>
      <c r="AB74" s="216">
        <v>7</v>
      </c>
      <c r="AC74" s="216">
        <v>7</v>
      </c>
      <c r="AZ74" s="216">
        <v>2</v>
      </c>
      <c r="BA74" s="216">
        <f t="shared" si="27"/>
        <v>0</v>
      </c>
      <c r="BB74" s="216">
        <f t="shared" si="28"/>
        <v>0</v>
      </c>
      <c r="BC74" s="216">
        <f t="shared" si="29"/>
        <v>0</v>
      </c>
      <c r="BD74" s="216">
        <f t="shared" si="30"/>
        <v>0</v>
      </c>
      <c r="BE74" s="216">
        <f t="shared" si="31"/>
        <v>0</v>
      </c>
      <c r="CA74" s="243">
        <v>1</v>
      </c>
      <c r="CB74" s="243">
        <v>7</v>
      </c>
    </row>
    <row r="75" spans="1:80" x14ac:dyDescent="0.2">
      <c r="A75" s="244">
        <v>62</v>
      </c>
      <c r="B75" s="245" t="s">
        <v>998</v>
      </c>
      <c r="C75" s="246" t="s">
        <v>999</v>
      </c>
      <c r="D75" s="247" t="s">
        <v>250</v>
      </c>
      <c r="E75" s="248">
        <v>5</v>
      </c>
      <c r="F75" s="248">
        <v>0</v>
      </c>
      <c r="G75" s="249">
        <f t="shared" si="24"/>
        <v>0</v>
      </c>
      <c r="H75" s="250">
        <v>0</v>
      </c>
      <c r="I75" s="251">
        <f t="shared" si="25"/>
        <v>0</v>
      </c>
      <c r="J75" s="250">
        <v>0</v>
      </c>
      <c r="K75" s="251">
        <f t="shared" si="26"/>
        <v>0</v>
      </c>
      <c r="O75" s="243">
        <v>2</v>
      </c>
      <c r="AA75" s="216">
        <v>1</v>
      </c>
      <c r="AB75" s="216">
        <v>7</v>
      </c>
      <c r="AC75" s="216">
        <v>7</v>
      </c>
      <c r="AZ75" s="216">
        <v>2</v>
      </c>
      <c r="BA75" s="216">
        <f t="shared" si="27"/>
        <v>0</v>
      </c>
      <c r="BB75" s="216">
        <f t="shared" si="28"/>
        <v>0</v>
      </c>
      <c r="BC75" s="216">
        <f t="shared" si="29"/>
        <v>0</v>
      </c>
      <c r="BD75" s="216">
        <f t="shared" si="30"/>
        <v>0</v>
      </c>
      <c r="BE75" s="216">
        <f t="shared" si="31"/>
        <v>0</v>
      </c>
      <c r="CA75" s="243">
        <v>1</v>
      </c>
      <c r="CB75" s="243">
        <v>7</v>
      </c>
    </row>
    <row r="76" spans="1:80" ht="22.5" x14ac:dyDescent="0.2">
      <c r="A76" s="244">
        <v>63</v>
      </c>
      <c r="B76" s="245" t="s">
        <v>1000</v>
      </c>
      <c r="C76" s="246" t="s">
        <v>1001</v>
      </c>
      <c r="D76" s="247" t="s">
        <v>250</v>
      </c>
      <c r="E76" s="248">
        <v>2</v>
      </c>
      <c r="F76" s="248">
        <v>0</v>
      </c>
      <c r="G76" s="249">
        <f t="shared" si="24"/>
        <v>0</v>
      </c>
      <c r="H76" s="250">
        <v>0</v>
      </c>
      <c r="I76" s="251">
        <f t="shared" si="25"/>
        <v>0</v>
      </c>
      <c r="J76" s="250">
        <v>0</v>
      </c>
      <c r="K76" s="251">
        <f t="shared" si="26"/>
        <v>0</v>
      </c>
      <c r="O76" s="243">
        <v>2</v>
      </c>
      <c r="AA76" s="216">
        <v>1</v>
      </c>
      <c r="AB76" s="216">
        <v>7</v>
      </c>
      <c r="AC76" s="216">
        <v>7</v>
      </c>
      <c r="AZ76" s="216">
        <v>2</v>
      </c>
      <c r="BA76" s="216">
        <f t="shared" si="27"/>
        <v>0</v>
      </c>
      <c r="BB76" s="216">
        <f t="shared" si="28"/>
        <v>0</v>
      </c>
      <c r="BC76" s="216">
        <f t="shared" si="29"/>
        <v>0</v>
      </c>
      <c r="BD76" s="216">
        <f t="shared" si="30"/>
        <v>0</v>
      </c>
      <c r="BE76" s="216">
        <f t="shared" si="31"/>
        <v>0</v>
      </c>
      <c r="CA76" s="243">
        <v>1</v>
      </c>
      <c r="CB76" s="243">
        <v>7</v>
      </c>
    </row>
    <row r="77" spans="1:80" x14ac:dyDescent="0.2">
      <c r="A77" s="244">
        <v>64</v>
      </c>
      <c r="B77" s="245" t="s">
        <v>1002</v>
      </c>
      <c r="C77" s="246" t="s">
        <v>1003</v>
      </c>
      <c r="D77" s="247" t="s">
        <v>250</v>
      </c>
      <c r="E77" s="248">
        <v>2</v>
      </c>
      <c r="F77" s="248">
        <v>0</v>
      </c>
      <c r="G77" s="249">
        <f t="shared" si="24"/>
        <v>0</v>
      </c>
      <c r="H77" s="250">
        <v>0</v>
      </c>
      <c r="I77" s="251">
        <f t="shared" si="25"/>
        <v>0</v>
      </c>
      <c r="J77" s="250">
        <v>0</v>
      </c>
      <c r="K77" s="251">
        <f t="shared" si="26"/>
        <v>0</v>
      </c>
      <c r="O77" s="243">
        <v>2</v>
      </c>
      <c r="AA77" s="216">
        <v>1</v>
      </c>
      <c r="AB77" s="216">
        <v>7</v>
      </c>
      <c r="AC77" s="216">
        <v>7</v>
      </c>
      <c r="AZ77" s="216">
        <v>2</v>
      </c>
      <c r="BA77" s="216">
        <f t="shared" si="27"/>
        <v>0</v>
      </c>
      <c r="BB77" s="216">
        <f t="shared" si="28"/>
        <v>0</v>
      </c>
      <c r="BC77" s="216">
        <f t="shared" si="29"/>
        <v>0</v>
      </c>
      <c r="BD77" s="216">
        <f t="shared" si="30"/>
        <v>0</v>
      </c>
      <c r="BE77" s="216">
        <f t="shared" si="31"/>
        <v>0</v>
      </c>
      <c r="CA77" s="243">
        <v>1</v>
      </c>
      <c r="CB77" s="243">
        <v>7</v>
      </c>
    </row>
    <row r="78" spans="1:80" x14ac:dyDescent="0.2">
      <c r="A78" s="244">
        <v>65</v>
      </c>
      <c r="B78" s="245" t="s">
        <v>1004</v>
      </c>
      <c r="C78" s="246" t="s">
        <v>1005</v>
      </c>
      <c r="D78" s="247" t="s">
        <v>250</v>
      </c>
      <c r="E78" s="248">
        <v>4</v>
      </c>
      <c r="F78" s="248">
        <v>0</v>
      </c>
      <c r="G78" s="249">
        <f t="shared" si="24"/>
        <v>0</v>
      </c>
      <c r="H78" s="250">
        <v>0</v>
      </c>
      <c r="I78" s="251">
        <f t="shared" si="25"/>
        <v>0</v>
      </c>
      <c r="J78" s="250">
        <v>0</v>
      </c>
      <c r="K78" s="251">
        <f t="shared" si="26"/>
        <v>0</v>
      </c>
      <c r="O78" s="243">
        <v>2</v>
      </c>
      <c r="AA78" s="216">
        <v>1</v>
      </c>
      <c r="AB78" s="216">
        <v>7</v>
      </c>
      <c r="AC78" s="216">
        <v>7</v>
      </c>
      <c r="AZ78" s="216">
        <v>2</v>
      </c>
      <c r="BA78" s="216">
        <f t="shared" si="27"/>
        <v>0</v>
      </c>
      <c r="BB78" s="216">
        <f t="shared" si="28"/>
        <v>0</v>
      </c>
      <c r="BC78" s="216">
        <f t="shared" si="29"/>
        <v>0</v>
      </c>
      <c r="BD78" s="216">
        <f t="shared" si="30"/>
        <v>0</v>
      </c>
      <c r="BE78" s="216">
        <f t="shared" si="31"/>
        <v>0</v>
      </c>
      <c r="CA78" s="243">
        <v>1</v>
      </c>
      <c r="CB78" s="243">
        <v>7</v>
      </c>
    </row>
    <row r="79" spans="1:80" x14ac:dyDescent="0.2">
      <c r="A79" s="244">
        <v>66</v>
      </c>
      <c r="B79" s="245" t="s">
        <v>1006</v>
      </c>
      <c r="C79" s="246" t="s">
        <v>1007</v>
      </c>
      <c r="D79" s="247" t="s">
        <v>250</v>
      </c>
      <c r="E79" s="248">
        <v>85</v>
      </c>
      <c r="F79" s="248">
        <v>0</v>
      </c>
      <c r="G79" s="249">
        <f t="shared" si="24"/>
        <v>0</v>
      </c>
      <c r="H79" s="250">
        <v>0</v>
      </c>
      <c r="I79" s="251">
        <f t="shared" si="25"/>
        <v>0</v>
      </c>
      <c r="J79" s="250">
        <v>0</v>
      </c>
      <c r="K79" s="251">
        <f t="shared" si="26"/>
        <v>0</v>
      </c>
      <c r="O79" s="243">
        <v>2</v>
      </c>
      <c r="AA79" s="216">
        <v>1</v>
      </c>
      <c r="AB79" s="216">
        <v>7</v>
      </c>
      <c r="AC79" s="216">
        <v>7</v>
      </c>
      <c r="AZ79" s="216">
        <v>2</v>
      </c>
      <c r="BA79" s="216">
        <f t="shared" si="27"/>
        <v>0</v>
      </c>
      <c r="BB79" s="216">
        <f t="shared" si="28"/>
        <v>0</v>
      </c>
      <c r="BC79" s="216">
        <f t="shared" si="29"/>
        <v>0</v>
      </c>
      <c r="BD79" s="216">
        <f t="shared" si="30"/>
        <v>0</v>
      </c>
      <c r="BE79" s="216">
        <f t="shared" si="31"/>
        <v>0</v>
      </c>
      <c r="CA79" s="243">
        <v>1</v>
      </c>
      <c r="CB79" s="243">
        <v>7</v>
      </c>
    </row>
    <row r="80" spans="1:80" x14ac:dyDescent="0.2">
      <c r="A80" s="244">
        <v>67</v>
      </c>
      <c r="B80" s="245" t="s">
        <v>1008</v>
      </c>
      <c r="C80" s="246" t="s">
        <v>1009</v>
      </c>
      <c r="D80" s="247" t="s">
        <v>250</v>
      </c>
      <c r="E80" s="248">
        <v>85</v>
      </c>
      <c r="F80" s="248">
        <v>0</v>
      </c>
      <c r="G80" s="249">
        <f t="shared" si="24"/>
        <v>0</v>
      </c>
      <c r="H80" s="250">
        <v>0</v>
      </c>
      <c r="I80" s="251">
        <f t="shared" si="25"/>
        <v>0</v>
      </c>
      <c r="J80" s="250">
        <v>0</v>
      </c>
      <c r="K80" s="251">
        <f t="shared" si="26"/>
        <v>0</v>
      </c>
      <c r="O80" s="243">
        <v>2</v>
      </c>
      <c r="AA80" s="216">
        <v>1</v>
      </c>
      <c r="AB80" s="216">
        <v>7</v>
      </c>
      <c r="AC80" s="216">
        <v>7</v>
      </c>
      <c r="AZ80" s="216">
        <v>2</v>
      </c>
      <c r="BA80" s="216">
        <f t="shared" si="27"/>
        <v>0</v>
      </c>
      <c r="BB80" s="216">
        <f t="shared" si="28"/>
        <v>0</v>
      </c>
      <c r="BC80" s="216">
        <f t="shared" si="29"/>
        <v>0</v>
      </c>
      <c r="BD80" s="216">
        <f t="shared" si="30"/>
        <v>0</v>
      </c>
      <c r="BE80" s="216">
        <f t="shared" si="31"/>
        <v>0</v>
      </c>
      <c r="CA80" s="243">
        <v>1</v>
      </c>
      <c r="CB80" s="243">
        <v>7</v>
      </c>
    </row>
    <row r="81" spans="1:80" x14ac:dyDescent="0.2">
      <c r="A81" s="244">
        <v>68</v>
      </c>
      <c r="B81" s="245" t="s">
        <v>1010</v>
      </c>
      <c r="C81" s="246" t="s">
        <v>1011</v>
      </c>
      <c r="D81" s="247" t="s">
        <v>250</v>
      </c>
      <c r="E81" s="248">
        <v>5</v>
      </c>
      <c r="F81" s="248">
        <v>0</v>
      </c>
      <c r="G81" s="249">
        <f t="shared" si="24"/>
        <v>0</v>
      </c>
      <c r="H81" s="250">
        <v>0</v>
      </c>
      <c r="I81" s="251">
        <f t="shared" si="25"/>
        <v>0</v>
      </c>
      <c r="J81" s="250">
        <v>0</v>
      </c>
      <c r="K81" s="251">
        <f t="shared" si="26"/>
        <v>0</v>
      </c>
      <c r="O81" s="243">
        <v>2</v>
      </c>
      <c r="AA81" s="216">
        <v>1</v>
      </c>
      <c r="AB81" s="216">
        <v>7</v>
      </c>
      <c r="AC81" s="216">
        <v>7</v>
      </c>
      <c r="AZ81" s="216">
        <v>2</v>
      </c>
      <c r="BA81" s="216">
        <f t="shared" si="27"/>
        <v>0</v>
      </c>
      <c r="BB81" s="216">
        <f t="shared" si="28"/>
        <v>0</v>
      </c>
      <c r="BC81" s="216">
        <f t="shared" si="29"/>
        <v>0</v>
      </c>
      <c r="BD81" s="216">
        <f t="shared" si="30"/>
        <v>0</v>
      </c>
      <c r="BE81" s="216">
        <f t="shared" si="31"/>
        <v>0</v>
      </c>
      <c r="CA81" s="243">
        <v>1</v>
      </c>
      <c r="CB81" s="243">
        <v>7</v>
      </c>
    </row>
    <row r="82" spans="1:80" x14ac:dyDescent="0.2">
      <c r="A82" s="244">
        <v>69</v>
      </c>
      <c r="B82" s="245" t="s">
        <v>1012</v>
      </c>
      <c r="C82" s="246" t="s">
        <v>1013</v>
      </c>
      <c r="D82" s="247" t="s">
        <v>250</v>
      </c>
      <c r="E82" s="248">
        <v>2</v>
      </c>
      <c r="F82" s="248">
        <v>0</v>
      </c>
      <c r="G82" s="249">
        <f t="shared" si="24"/>
        <v>0</v>
      </c>
      <c r="H82" s="250">
        <v>0</v>
      </c>
      <c r="I82" s="251">
        <f t="shared" si="25"/>
        <v>0</v>
      </c>
      <c r="J82" s="250">
        <v>0</v>
      </c>
      <c r="K82" s="251">
        <f t="shared" si="26"/>
        <v>0</v>
      </c>
      <c r="O82" s="243">
        <v>2</v>
      </c>
      <c r="AA82" s="216">
        <v>1</v>
      </c>
      <c r="AB82" s="216">
        <v>7</v>
      </c>
      <c r="AC82" s="216">
        <v>7</v>
      </c>
      <c r="AZ82" s="216">
        <v>2</v>
      </c>
      <c r="BA82" s="216">
        <f t="shared" si="27"/>
        <v>0</v>
      </c>
      <c r="BB82" s="216">
        <f t="shared" si="28"/>
        <v>0</v>
      </c>
      <c r="BC82" s="216">
        <f t="shared" si="29"/>
        <v>0</v>
      </c>
      <c r="BD82" s="216">
        <f t="shared" si="30"/>
        <v>0</v>
      </c>
      <c r="BE82" s="216">
        <f t="shared" si="31"/>
        <v>0</v>
      </c>
      <c r="CA82" s="243">
        <v>1</v>
      </c>
      <c r="CB82" s="243">
        <v>7</v>
      </c>
    </row>
    <row r="83" spans="1:80" x14ac:dyDescent="0.2">
      <c r="A83" s="244">
        <v>70</v>
      </c>
      <c r="B83" s="245" t="s">
        <v>1014</v>
      </c>
      <c r="C83" s="246" t="s">
        <v>1015</v>
      </c>
      <c r="D83" s="247" t="s">
        <v>154</v>
      </c>
      <c r="E83" s="248">
        <v>1</v>
      </c>
      <c r="F83" s="248">
        <v>0</v>
      </c>
      <c r="G83" s="249">
        <f t="shared" si="24"/>
        <v>0</v>
      </c>
      <c r="H83" s="250">
        <v>0</v>
      </c>
      <c r="I83" s="251">
        <f t="shared" si="25"/>
        <v>0</v>
      </c>
      <c r="J83" s="250">
        <v>0</v>
      </c>
      <c r="K83" s="251">
        <f t="shared" si="26"/>
        <v>0</v>
      </c>
      <c r="O83" s="243">
        <v>2</v>
      </c>
      <c r="AA83" s="216">
        <v>1</v>
      </c>
      <c r="AB83" s="216">
        <v>7</v>
      </c>
      <c r="AC83" s="216">
        <v>7</v>
      </c>
      <c r="AZ83" s="216">
        <v>2</v>
      </c>
      <c r="BA83" s="216">
        <f t="shared" si="27"/>
        <v>0</v>
      </c>
      <c r="BB83" s="216">
        <f t="shared" si="28"/>
        <v>0</v>
      </c>
      <c r="BC83" s="216">
        <f t="shared" si="29"/>
        <v>0</v>
      </c>
      <c r="BD83" s="216">
        <f t="shared" si="30"/>
        <v>0</v>
      </c>
      <c r="BE83" s="216">
        <f t="shared" si="31"/>
        <v>0</v>
      </c>
      <c r="CA83" s="243">
        <v>1</v>
      </c>
      <c r="CB83" s="243">
        <v>7</v>
      </c>
    </row>
    <row r="84" spans="1:80" x14ac:dyDescent="0.2">
      <c r="A84" s="244">
        <v>71</v>
      </c>
      <c r="B84" s="245" t="s">
        <v>1016</v>
      </c>
      <c r="C84" s="246" t="s">
        <v>1017</v>
      </c>
      <c r="D84" s="247" t="s">
        <v>250</v>
      </c>
      <c r="E84" s="248">
        <v>1</v>
      </c>
      <c r="F84" s="248">
        <v>0</v>
      </c>
      <c r="G84" s="249">
        <f t="shared" si="24"/>
        <v>0</v>
      </c>
      <c r="H84" s="250">
        <v>0</v>
      </c>
      <c r="I84" s="251">
        <f t="shared" si="25"/>
        <v>0</v>
      </c>
      <c r="J84" s="250">
        <v>0</v>
      </c>
      <c r="K84" s="251">
        <f t="shared" si="26"/>
        <v>0</v>
      </c>
      <c r="O84" s="243">
        <v>2</v>
      </c>
      <c r="AA84" s="216">
        <v>1</v>
      </c>
      <c r="AB84" s="216">
        <v>7</v>
      </c>
      <c r="AC84" s="216">
        <v>7</v>
      </c>
      <c r="AZ84" s="216">
        <v>2</v>
      </c>
      <c r="BA84" s="216">
        <f t="shared" si="27"/>
        <v>0</v>
      </c>
      <c r="BB84" s="216">
        <f t="shared" si="28"/>
        <v>0</v>
      </c>
      <c r="BC84" s="216">
        <f t="shared" si="29"/>
        <v>0</v>
      </c>
      <c r="BD84" s="216">
        <f t="shared" si="30"/>
        <v>0</v>
      </c>
      <c r="BE84" s="216">
        <f t="shared" si="31"/>
        <v>0</v>
      </c>
      <c r="CA84" s="243">
        <v>1</v>
      </c>
      <c r="CB84" s="243">
        <v>7</v>
      </c>
    </row>
    <row r="85" spans="1:80" x14ac:dyDescent="0.2">
      <c r="A85" s="244">
        <v>72</v>
      </c>
      <c r="B85" s="245" t="s">
        <v>1018</v>
      </c>
      <c r="C85" s="246" t="s">
        <v>1019</v>
      </c>
      <c r="D85" s="247" t="s">
        <v>250</v>
      </c>
      <c r="E85" s="248">
        <v>28</v>
      </c>
      <c r="F85" s="248">
        <v>0</v>
      </c>
      <c r="G85" s="249">
        <f t="shared" si="24"/>
        <v>0</v>
      </c>
      <c r="H85" s="250">
        <v>0</v>
      </c>
      <c r="I85" s="251">
        <f t="shared" si="25"/>
        <v>0</v>
      </c>
      <c r="J85" s="250">
        <v>0</v>
      </c>
      <c r="K85" s="251">
        <f t="shared" si="26"/>
        <v>0</v>
      </c>
      <c r="O85" s="243">
        <v>2</v>
      </c>
      <c r="AA85" s="216">
        <v>1</v>
      </c>
      <c r="AB85" s="216">
        <v>7</v>
      </c>
      <c r="AC85" s="216">
        <v>7</v>
      </c>
      <c r="AZ85" s="216">
        <v>2</v>
      </c>
      <c r="BA85" s="216">
        <f t="shared" si="27"/>
        <v>0</v>
      </c>
      <c r="BB85" s="216">
        <f t="shared" si="28"/>
        <v>0</v>
      </c>
      <c r="BC85" s="216">
        <f t="shared" si="29"/>
        <v>0</v>
      </c>
      <c r="BD85" s="216">
        <f t="shared" si="30"/>
        <v>0</v>
      </c>
      <c r="BE85" s="216">
        <f t="shared" si="31"/>
        <v>0</v>
      </c>
      <c r="CA85" s="243">
        <v>1</v>
      </c>
      <c r="CB85" s="243">
        <v>7</v>
      </c>
    </row>
    <row r="86" spans="1:80" x14ac:dyDescent="0.2">
      <c r="A86" s="244">
        <v>73</v>
      </c>
      <c r="B86" s="245" t="s">
        <v>1020</v>
      </c>
      <c r="C86" s="246" t="s">
        <v>1021</v>
      </c>
      <c r="D86" s="247" t="s">
        <v>250</v>
      </c>
      <c r="E86" s="248">
        <v>3</v>
      </c>
      <c r="F86" s="248">
        <v>0</v>
      </c>
      <c r="G86" s="249">
        <f t="shared" si="24"/>
        <v>0</v>
      </c>
      <c r="H86" s="250">
        <v>0</v>
      </c>
      <c r="I86" s="251">
        <f t="shared" si="25"/>
        <v>0</v>
      </c>
      <c r="J86" s="250">
        <v>0</v>
      </c>
      <c r="K86" s="251">
        <f t="shared" si="26"/>
        <v>0</v>
      </c>
      <c r="O86" s="243">
        <v>2</v>
      </c>
      <c r="AA86" s="216">
        <v>1</v>
      </c>
      <c r="AB86" s="216">
        <v>7</v>
      </c>
      <c r="AC86" s="216">
        <v>7</v>
      </c>
      <c r="AZ86" s="216">
        <v>2</v>
      </c>
      <c r="BA86" s="216">
        <f t="shared" si="27"/>
        <v>0</v>
      </c>
      <c r="BB86" s="216">
        <f t="shared" si="28"/>
        <v>0</v>
      </c>
      <c r="BC86" s="216">
        <f t="shared" si="29"/>
        <v>0</v>
      </c>
      <c r="BD86" s="216">
        <f t="shared" si="30"/>
        <v>0</v>
      </c>
      <c r="BE86" s="216">
        <f t="shared" si="31"/>
        <v>0</v>
      </c>
      <c r="CA86" s="243">
        <v>1</v>
      </c>
      <c r="CB86" s="243">
        <v>7</v>
      </c>
    </row>
    <row r="87" spans="1:80" x14ac:dyDescent="0.2">
      <c r="A87" s="259"/>
      <c r="B87" s="260" t="s">
        <v>94</v>
      </c>
      <c r="C87" s="261" t="s">
        <v>973</v>
      </c>
      <c r="D87" s="262"/>
      <c r="E87" s="263"/>
      <c r="F87" s="264"/>
      <c r="G87" s="265">
        <f>SUM(G62:G86)</f>
        <v>0</v>
      </c>
      <c r="H87" s="266"/>
      <c r="I87" s="267">
        <f>SUM(I62:I86)</f>
        <v>0</v>
      </c>
      <c r="J87" s="266"/>
      <c r="K87" s="267">
        <f>SUM(K62:K86)</f>
        <v>0</v>
      </c>
      <c r="O87" s="243">
        <v>4</v>
      </c>
      <c r="BA87" s="268">
        <f>SUM(BA62:BA86)</f>
        <v>0</v>
      </c>
      <c r="BB87" s="268">
        <f>SUM(BB62:BB86)</f>
        <v>0</v>
      </c>
      <c r="BC87" s="268">
        <f>SUM(BC62:BC86)</f>
        <v>0</v>
      </c>
      <c r="BD87" s="268">
        <f>SUM(BD62:BD86)</f>
        <v>0</v>
      </c>
      <c r="BE87" s="268">
        <f>SUM(BE62:BE86)</f>
        <v>0</v>
      </c>
    </row>
    <row r="88" spans="1:80" x14ac:dyDescent="0.2">
      <c r="E88" s="216"/>
    </row>
    <row r="89" spans="1:80" x14ac:dyDescent="0.2">
      <c r="E89" s="216"/>
    </row>
    <row r="90" spans="1:80" x14ac:dyDescent="0.2">
      <c r="E90" s="216"/>
    </row>
    <row r="91" spans="1:80" x14ac:dyDescent="0.2">
      <c r="E91" s="216"/>
    </row>
    <row r="92" spans="1:80" x14ac:dyDescent="0.2">
      <c r="E92" s="216"/>
    </row>
    <row r="93" spans="1:80" x14ac:dyDescent="0.2">
      <c r="E93" s="216"/>
    </row>
    <row r="94" spans="1:80" x14ac:dyDescent="0.2">
      <c r="E94" s="216"/>
    </row>
    <row r="95" spans="1:80" x14ac:dyDescent="0.2">
      <c r="E95" s="216"/>
    </row>
    <row r="96" spans="1:80" x14ac:dyDescent="0.2">
      <c r="E96" s="216"/>
    </row>
    <row r="97" spans="1:7" x14ac:dyDescent="0.2">
      <c r="E97" s="216"/>
    </row>
    <row r="98" spans="1:7" x14ac:dyDescent="0.2">
      <c r="E98" s="216"/>
    </row>
    <row r="99" spans="1:7" x14ac:dyDescent="0.2">
      <c r="E99" s="216"/>
    </row>
    <row r="100" spans="1:7" x14ac:dyDescent="0.2">
      <c r="E100" s="216"/>
    </row>
    <row r="101" spans="1:7" x14ac:dyDescent="0.2">
      <c r="E101" s="216"/>
    </row>
    <row r="102" spans="1:7" x14ac:dyDescent="0.2">
      <c r="E102" s="216"/>
    </row>
    <row r="103" spans="1:7" x14ac:dyDescent="0.2">
      <c r="E103" s="216"/>
    </row>
    <row r="104" spans="1:7" x14ac:dyDescent="0.2">
      <c r="E104" s="216"/>
    </row>
    <row r="105" spans="1:7" x14ac:dyDescent="0.2">
      <c r="E105" s="216"/>
    </row>
    <row r="106" spans="1:7" x14ac:dyDescent="0.2">
      <c r="E106" s="216"/>
    </row>
    <row r="107" spans="1:7" x14ac:dyDescent="0.2">
      <c r="E107" s="216"/>
    </row>
    <row r="108" spans="1:7" x14ac:dyDescent="0.2">
      <c r="E108" s="216"/>
    </row>
    <row r="109" spans="1:7" x14ac:dyDescent="0.2">
      <c r="E109" s="216"/>
    </row>
    <row r="110" spans="1:7" x14ac:dyDescent="0.2">
      <c r="E110" s="216"/>
    </row>
    <row r="111" spans="1:7" x14ac:dyDescent="0.2">
      <c r="A111" s="258"/>
      <c r="B111" s="258"/>
      <c r="C111" s="258"/>
      <c r="D111" s="258"/>
      <c r="E111" s="258"/>
      <c r="F111" s="258"/>
      <c r="G111" s="258"/>
    </row>
    <row r="112" spans="1:7" x14ac:dyDescent="0.2">
      <c r="A112" s="258"/>
      <c r="B112" s="258"/>
      <c r="C112" s="258"/>
      <c r="D112" s="258"/>
      <c r="E112" s="258"/>
      <c r="F112" s="258"/>
      <c r="G112" s="258"/>
    </row>
    <row r="113" spans="1:7" x14ac:dyDescent="0.2">
      <c r="A113" s="258"/>
      <c r="B113" s="258"/>
      <c r="C113" s="258"/>
      <c r="D113" s="258"/>
      <c r="E113" s="258"/>
      <c r="F113" s="258"/>
      <c r="G113" s="258"/>
    </row>
    <row r="114" spans="1:7" x14ac:dyDescent="0.2">
      <c r="A114" s="258"/>
      <c r="B114" s="258"/>
      <c r="C114" s="258"/>
      <c r="D114" s="258"/>
      <c r="E114" s="258"/>
      <c r="F114" s="258"/>
      <c r="G114" s="258"/>
    </row>
    <row r="115" spans="1:7" x14ac:dyDescent="0.2">
      <c r="E115" s="216"/>
    </row>
    <row r="116" spans="1:7" x14ac:dyDescent="0.2">
      <c r="E116" s="216"/>
    </row>
    <row r="117" spans="1:7" x14ac:dyDescent="0.2">
      <c r="E117" s="216"/>
    </row>
    <row r="118" spans="1:7" x14ac:dyDescent="0.2">
      <c r="E118" s="216"/>
    </row>
    <row r="119" spans="1:7" x14ac:dyDescent="0.2">
      <c r="E119" s="216"/>
    </row>
    <row r="120" spans="1:7" x14ac:dyDescent="0.2">
      <c r="E120" s="216"/>
    </row>
    <row r="121" spans="1:7" x14ac:dyDescent="0.2">
      <c r="E121" s="216"/>
    </row>
    <row r="122" spans="1:7" x14ac:dyDescent="0.2">
      <c r="E122" s="216"/>
    </row>
    <row r="123" spans="1:7" x14ac:dyDescent="0.2">
      <c r="E123" s="216"/>
    </row>
    <row r="124" spans="1:7" x14ac:dyDescent="0.2">
      <c r="E124" s="216"/>
    </row>
    <row r="125" spans="1:7" x14ac:dyDescent="0.2">
      <c r="E125" s="216"/>
    </row>
    <row r="126" spans="1:7" x14ac:dyDescent="0.2">
      <c r="E126" s="216"/>
    </row>
    <row r="127" spans="1:7" x14ac:dyDescent="0.2">
      <c r="E127" s="216"/>
    </row>
    <row r="128" spans="1:7" x14ac:dyDescent="0.2">
      <c r="E128" s="216"/>
    </row>
    <row r="129" spans="5:5" x14ac:dyDescent="0.2">
      <c r="E129" s="216"/>
    </row>
    <row r="130" spans="5:5" x14ac:dyDescent="0.2">
      <c r="E130" s="216"/>
    </row>
    <row r="131" spans="5:5" x14ac:dyDescent="0.2">
      <c r="E131" s="216"/>
    </row>
    <row r="132" spans="5:5" x14ac:dyDescent="0.2">
      <c r="E132" s="216"/>
    </row>
    <row r="133" spans="5:5" x14ac:dyDescent="0.2">
      <c r="E133" s="216"/>
    </row>
    <row r="134" spans="5:5" x14ac:dyDescent="0.2">
      <c r="E134" s="216"/>
    </row>
    <row r="135" spans="5:5" x14ac:dyDescent="0.2">
      <c r="E135" s="216"/>
    </row>
    <row r="136" spans="5:5" x14ac:dyDescent="0.2">
      <c r="E136" s="216"/>
    </row>
    <row r="137" spans="5:5" x14ac:dyDescent="0.2">
      <c r="E137" s="216"/>
    </row>
    <row r="138" spans="5:5" x14ac:dyDescent="0.2">
      <c r="E138" s="216"/>
    </row>
    <row r="139" spans="5:5" x14ac:dyDescent="0.2">
      <c r="E139" s="216"/>
    </row>
    <row r="140" spans="5:5" x14ac:dyDescent="0.2">
      <c r="E140" s="216"/>
    </row>
    <row r="141" spans="5:5" x14ac:dyDescent="0.2">
      <c r="E141" s="216"/>
    </row>
    <row r="142" spans="5:5" x14ac:dyDescent="0.2">
      <c r="E142" s="216"/>
    </row>
    <row r="143" spans="5:5" x14ac:dyDescent="0.2">
      <c r="E143" s="216"/>
    </row>
    <row r="144" spans="5:5" x14ac:dyDescent="0.2">
      <c r="E144" s="216"/>
    </row>
    <row r="145" spans="1:7" x14ac:dyDescent="0.2">
      <c r="E145" s="216"/>
    </row>
    <row r="146" spans="1:7" x14ac:dyDescent="0.2">
      <c r="A146" s="269"/>
      <c r="B146" s="269"/>
    </row>
    <row r="147" spans="1:7" x14ac:dyDescent="0.2">
      <c r="A147" s="258"/>
      <c r="B147" s="258"/>
      <c r="C147" s="270"/>
      <c r="D147" s="270"/>
      <c r="E147" s="271"/>
      <c r="F147" s="270"/>
      <c r="G147" s="272"/>
    </row>
    <row r="148" spans="1:7" x14ac:dyDescent="0.2">
      <c r="A148" s="273"/>
      <c r="B148" s="273"/>
      <c r="C148" s="258"/>
      <c r="D148" s="258"/>
      <c r="E148" s="274"/>
      <c r="F148" s="258"/>
      <c r="G148" s="258"/>
    </row>
    <row r="149" spans="1:7" x14ac:dyDescent="0.2">
      <c r="A149" s="258"/>
      <c r="B149" s="258"/>
      <c r="C149" s="258"/>
      <c r="D149" s="258"/>
      <c r="E149" s="274"/>
      <c r="F149" s="258"/>
      <c r="G149" s="258"/>
    </row>
    <row r="150" spans="1:7" x14ac:dyDescent="0.2">
      <c r="A150" s="258"/>
      <c r="B150" s="258"/>
      <c r="C150" s="258"/>
      <c r="D150" s="258"/>
      <c r="E150" s="274"/>
      <c r="F150" s="258"/>
      <c r="G150" s="258"/>
    </row>
    <row r="151" spans="1:7" x14ac:dyDescent="0.2">
      <c r="A151" s="258"/>
      <c r="B151" s="258"/>
      <c r="C151" s="258"/>
      <c r="D151" s="258"/>
      <c r="E151" s="274"/>
      <c r="F151" s="258"/>
      <c r="G151" s="258"/>
    </row>
    <row r="152" spans="1:7" x14ac:dyDescent="0.2">
      <c r="A152" s="258"/>
      <c r="B152" s="258"/>
      <c r="C152" s="258"/>
      <c r="D152" s="258"/>
      <c r="E152" s="274"/>
      <c r="F152" s="258"/>
      <c r="G152" s="258"/>
    </row>
    <row r="153" spans="1:7" x14ac:dyDescent="0.2">
      <c r="A153" s="258"/>
      <c r="B153" s="258"/>
      <c r="C153" s="258"/>
      <c r="D153" s="258"/>
      <c r="E153" s="274"/>
      <c r="F153" s="258"/>
      <c r="G153" s="258"/>
    </row>
    <row r="154" spans="1:7" x14ac:dyDescent="0.2">
      <c r="A154" s="258"/>
      <c r="B154" s="258"/>
      <c r="C154" s="258"/>
      <c r="D154" s="258"/>
      <c r="E154" s="274"/>
      <c r="F154" s="258"/>
      <c r="G154" s="258"/>
    </row>
    <row r="155" spans="1:7" x14ac:dyDescent="0.2">
      <c r="A155" s="258"/>
      <c r="B155" s="258"/>
      <c r="C155" s="258"/>
      <c r="D155" s="258"/>
      <c r="E155" s="274"/>
      <c r="F155" s="258"/>
      <c r="G155" s="258"/>
    </row>
    <row r="156" spans="1:7" x14ac:dyDescent="0.2">
      <c r="A156" s="258"/>
      <c r="B156" s="258"/>
      <c r="C156" s="258"/>
      <c r="D156" s="258"/>
      <c r="E156" s="274"/>
      <c r="F156" s="258"/>
      <c r="G156" s="258"/>
    </row>
    <row r="157" spans="1:7" x14ac:dyDescent="0.2">
      <c r="A157" s="258"/>
      <c r="B157" s="258"/>
      <c r="C157" s="258"/>
      <c r="D157" s="258"/>
      <c r="E157" s="274"/>
      <c r="F157" s="258"/>
      <c r="G157" s="258"/>
    </row>
    <row r="158" spans="1:7" x14ac:dyDescent="0.2">
      <c r="A158" s="258"/>
      <c r="B158" s="258"/>
      <c r="C158" s="258"/>
      <c r="D158" s="258"/>
      <c r="E158" s="274"/>
      <c r="F158" s="258"/>
      <c r="G158" s="258"/>
    </row>
    <row r="159" spans="1:7" x14ac:dyDescent="0.2">
      <c r="A159" s="258"/>
      <c r="B159" s="258"/>
      <c r="C159" s="258"/>
      <c r="D159" s="258"/>
      <c r="E159" s="274"/>
      <c r="F159" s="258"/>
      <c r="G159" s="258"/>
    </row>
    <row r="160" spans="1:7" x14ac:dyDescent="0.2">
      <c r="A160" s="258"/>
      <c r="B160" s="258"/>
      <c r="C160" s="258"/>
      <c r="D160" s="258"/>
      <c r="E160" s="274"/>
      <c r="F160" s="258"/>
      <c r="G160" s="258"/>
    </row>
  </sheetData>
  <mergeCells count="5">
    <mergeCell ref="A1:G1"/>
    <mergeCell ref="A3:B3"/>
    <mergeCell ref="A4:B4"/>
    <mergeCell ref="E4:G4"/>
    <mergeCell ref="A2:G2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BE51"/>
  <sheetViews>
    <sheetView view="pageBreakPreview" topLeftCell="A11" zoomScale="60" zoomScaleNormal="100" workbookViewId="0">
      <selection activeCell="C11" sqref="C11:E11"/>
    </sheetView>
  </sheetViews>
  <sheetFormatPr defaultRowHeight="12.75" x14ac:dyDescent="0.2"/>
  <cols>
    <col min="1" max="1" width="2" style="1" customWidth="1"/>
    <col min="2" max="2" width="15" style="1" customWidth="1"/>
    <col min="3" max="3" width="15.85546875" style="1" customWidth="1"/>
    <col min="4" max="4" width="14.5703125" style="1" customWidth="1"/>
    <col min="5" max="5" width="13.5703125" style="1" customWidth="1"/>
    <col min="6" max="6" width="16.5703125" style="1" customWidth="1"/>
    <col min="7" max="7" width="15.28515625" style="1" customWidth="1"/>
    <col min="8" max="16384" width="9.140625" style="1"/>
  </cols>
  <sheetData>
    <row r="1" spans="1:57" ht="24.75" customHeight="1" thickBot="1" x14ac:dyDescent="0.25">
      <c r="A1" s="77" t="s">
        <v>2725</v>
      </c>
      <c r="B1" s="78"/>
      <c r="C1" s="78"/>
      <c r="D1" s="78"/>
      <c r="E1" s="78"/>
      <c r="F1" s="78"/>
      <c r="G1" s="78"/>
    </row>
    <row r="2" spans="1:57" ht="12.75" customHeight="1" x14ac:dyDescent="0.2">
      <c r="A2" s="79" t="s">
        <v>25</v>
      </c>
      <c r="B2" s="80"/>
      <c r="C2" s="81" t="s">
        <v>210</v>
      </c>
      <c r="D2" s="81" t="s">
        <v>1023</v>
      </c>
      <c r="E2" s="82"/>
      <c r="F2" s="83" t="s">
        <v>26</v>
      </c>
      <c r="G2" s="84"/>
    </row>
    <row r="3" spans="1:57" ht="3" hidden="1" customHeight="1" x14ac:dyDescent="0.2">
      <c r="A3" s="85"/>
      <c r="B3" s="86"/>
      <c r="C3" s="87"/>
      <c r="D3" s="87"/>
      <c r="E3" s="88"/>
      <c r="F3" s="89"/>
      <c r="G3" s="90"/>
    </row>
    <row r="4" spans="1:57" ht="12" customHeight="1" x14ac:dyDescent="0.2">
      <c r="A4" s="91" t="s">
        <v>27</v>
      </c>
      <c r="B4" s="86"/>
      <c r="C4" s="87"/>
      <c r="D4" s="87"/>
      <c r="E4" s="88"/>
      <c r="F4" s="89" t="s">
        <v>28</v>
      </c>
      <c r="G4" s="92"/>
    </row>
    <row r="5" spans="1:57" ht="12.95" customHeight="1" x14ac:dyDescent="0.2">
      <c r="A5" s="93" t="s">
        <v>98</v>
      </c>
      <c r="B5" s="94"/>
      <c r="C5" s="95" t="s">
        <v>99</v>
      </c>
      <c r="D5" s="96"/>
      <c r="E5" s="94"/>
      <c r="F5" s="89" t="s">
        <v>29</v>
      </c>
      <c r="G5" s="90"/>
    </row>
    <row r="6" spans="1:57" ht="12.95" customHeight="1" x14ac:dyDescent="0.2">
      <c r="A6" s="91" t="s">
        <v>30</v>
      </c>
      <c r="B6" s="86"/>
      <c r="C6" s="87"/>
      <c r="D6" s="87"/>
      <c r="E6" s="88"/>
      <c r="F6" s="97" t="s">
        <v>31</v>
      </c>
      <c r="G6" s="98">
        <v>0</v>
      </c>
      <c r="O6" s="99"/>
    </row>
    <row r="7" spans="1:57" ht="12.95" customHeight="1" x14ac:dyDescent="0.2">
      <c r="A7" s="100" t="s">
        <v>95</v>
      </c>
      <c r="B7" s="101"/>
      <c r="C7" s="102" t="s">
        <v>96</v>
      </c>
      <c r="D7" s="103"/>
      <c r="E7" s="103"/>
      <c r="F7" s="104" t="s">
        <v>32</v>
      </c>
      <c r="G7" s="98">
        <f>IF(G6=0,,ROUND((F30+F32)/G6,1))</f>
        <v>0</v>
      </c>
    </row>
    <row r="8" spans="1:57" x14ac:dyDescent="0.2">
      <c r="A8" s="105" t="s">
        <v>33</v>
      </c>
      <c r="B8" s="89"/>
      <c r="C8" s="408" t="s">
        <v>2736</v>
      </c>
      <c r="D8" s="408"/>
      <c r="E8" s="409"/>
      <c r="F8" s="106" t="s">
        <v>34</v>
      </c>
      <c r="G8" s="107"/>
      <c r="H8" s="108"/>
      <c r="I8" s="109"/>
    </row>
    <row r="9" spans="1:57" x14ac:dyDescent="0.2">
      <c r="A9" s="105" t="s">
        <v>35</v>
      </c>
      <c r="B9" s="89"/>
      <c r="C9" s="408" t="s">
        <v>2738</v>
      </c>
      <c r="D9" s="408"/>
      <c r="E9" s="409"/>
      <c r="F9" s="89"/>
      <c r="G9" s="110"/>
      <c r="H9" s="111"/>
    </row>
    <row r="10" spans="1:57" x14ac:dyDescent="0.2">
      <c r="A10" s="105" t="s">
        <v>36</v>
      </c>
      <c r="B10" s="89"/>
      <c r="C10" s="408" t="s">
        <v>2737</v>
      </c>
      <c r="D10" s="408"/>
      <c r="E10" s="408"/>
      <c r="F10" s="112"/>
      <c r="G10" s="113"/>
      <c r="H10" s="114"/>
    </row>
    <row r="11" spans="1:57" ht="13.5" customHeight="1" x14ac:dyDescent="0.2">
      <c r="A11" s="105" t="s">
        <v>37</v>
      </c>
      <c r="B11" s="89"/>
      <c r="C11" s="408"/>
      <c r="D11" s="408"/>
      <c r="E11" s="408"/>
      <c r="F11" s="115" t="s">
        <v>38</v>
      </c>
      <c r="G11" s="116"/>
      <c r="H11" s="111"/>
      <c r="BA11" s="117"/>
      <c r="BB11" s="117"/>
      <c r="BC11" s="117"/>
      <c r="BD11" s="117"/>
      <c r="BE11" s="117"/>
    </row>
    <row r="12" spans="1:57" ht="12.75" customHeight="1" x14ac:dyDescent="0.2">
      <c r="A12" s="118" t="s">
        <v>39</v>
      </c>
      <c r="B12" s="86"/>
      <c r="C12" s="410"/>
      <c r="D12" s="410"/>
      <c r="E12" s="410"/>
      <c r="F12" s="119" t="s">
        <v>40</v>
      </c>
      <c r="G12" s="120"/>
      <c r="H12" s="111"/>
    </row>
    <row r="13" spans="1:57" ht="28.5" customHeight="1" thickBot="1" x14ac:dyDescent="0.25">
      <c r="A13" s="121" t="s">
        <v>41</v>
      </c>
      <c r="B13" s="122"/>
      <c r="C13" s="122"/>
      <c r="D13" s="122"/>
      <c r="E13" s="123"/>
      <c r="F13" s="123"/>
      <c r="G13" s="124"/>
      <c r="H13" s="111"/>
    </row>
    <row r="14" spans="1:57" ht="17.25" customHeight="1" thickBot="1" x14ac:dyDescent="0.25">
      <c r="A14" s="125" t="s">
        <v>42</v>
      </c>
      <c r="B14" s="126"/>
      <c r="C14" s="127"/>
      <c r="D14" s="128" t="s">
        <v>43</v>
      </c>
      <c r="E14" s="129"/>
      <c r="F14" s="129"/>
      <c r="G14" s="127"/>
    </row>
    <row r="15" spans="1:57" ht="15.95" customHeight="1" x14ac:dyDescent="0.2">
      <c r="A15" s="130"/>
      <c r="B15" s="131" t="s">
        <v>44</v>
      </c>
      <c r="C15" s="132">
        <f>'SO 01 3 Rek'!E10</f>
        <v>0</v>
      </c>
      <c r="D15" s="133" t="str">
        <f>'SO 01 3 Rek'!A15</f>
        <v>Zařízení staveniště</v>
      </c>
      <c r="E15" s="134"/>
      <c r="F15" s="135"/>
      <c r="G15" s="132">
        <f>'SO 01 3 Rek'!I15</f>
        <v>0</v>
      </c>
    </row>
    <row r="16" spans="1:57" ht="15.95" customHeight="1" x14ac:dyDescent="0.2">
      <c r="A16" s="130" t="s">
        <v>45</v>
      </c>
      <c r="B16" s="131" t="s">
        <v>46</v>
      </c>
      <c r="C16" s="132">
        <f>'SO 01 3 Rek'!F10</f>
        <v>0</v>
      </c>
      <c r="D16" s="85" t="str">
        <f>'SO 01 3 Rek'!A16</f>
        <v>Provoz investora</v>
      </c>
      <c r="E16" s="136"/>
      <c r="F16" s="137"/>
      <c r="G16" s="132">
        <f>'SO 01 3 Rek'!I16</f>
        <v>0</v>
      </c>
    </row>
    <row r="17" spans="1:7" ht="15.95" customHeight="1" x14ac:dyDescent="0.2">
      <c r="A17" s="130" t="s">
        <v>47</v>
      </c>
      <c r="B17" s="131" t="s">
        <v>48</v>
      </c>
      <c r="C17" s="132">
        <f>'SO 01 3 Rek'!H10</f>
        <v>0</v>
      </c>
      <c r="D17" s="85" t="str">
        <f>'SO 01 3 Rek'!A17</f>
        <v>Kompletační činnost (IČD)</v>
      </c>
      <c r="E17" s="136"/>
      <c r="F17" s="137"/>
      <c r="G17" s="132">
        <f>'SO 01 3 Rek'!I17</f>
        <v>0</v>
      </c>
    </row>
    <row r="18" spans="1:7" ht="15.95" customHeight="1" x14ac:dyDescent="0.2">
      <c r="A18" s="138" t="s">
        <v>49</v>
      </c>
      <c r="B18" s="139" t="s">
        <v>50</v>
      </c>
      <c r="C18" s="132">
        <f>'SO 01 3 Rek'!G10</f>
        <v>0</v>
      </c>
      <c r="D18" s="85" t="str">
        <f>'SO 01 3 Rek'!A18</f>
        <v>Rezerva rozpočtu</v>
      </c>
      <c r="E18" s="136"/>
      <c r="F18" s="137"/>
      <c r="G18" s="132">
        <f>'SO 01 3 Rek'!I18</f>
        <v>0</v>
      </c>
    </row>
    <row r="19" spans="1:7" ht="15.95" customHeight="1" x14ac:dyDescent="0.2">
      <c r="A19" s="140" t="s">
        <v>51</v>
      </c>
      <c r="B19" s="131"/>
      <c r="C19" s="132">
        <f>SUM(C15:C18)</f>
        <v>0</v>
      </c>
      <c r="D19" s="85"/>
      <c r="E19" s="136"/>
      <c r="F19" s="137"/>
      <c r="G19" s="132"/>
    </row>
    <row r="20" spans="1:7" ht="15.95" customHeight="1" x14ac:dyDescent="0.2">
      <c r="A20" s="140"/>
      <c r="B20" s="131"/>
      <c r="C20" s="132"/>
      <c r="D20" s="85"/>
      <c r="E20" s="136"/>
      <c r="F20" s="137"/>
      <c r="G20" s="132"/>
    </row>
    <row r="21" spans="1:7" ht="15.95" customHeight="1" x14ac:dyDescent="0.2">
      <c r="A21" s="140" t="s">
        <v>22</v>
      </c>
      <c r="B21" s="131"/>
      <c r="C21" s="132">
        <f>'SO 01 3 Rek'!I10</f>
        <v>0</v>
      </c>
      <c r="D21" s="85"/>
      <c r="E21" s="136"/>
      <c r="F21" s="137"/>
      <c r="G21" s="132"/>
    </row>
    <row r="22" spans="1:7" ht="15.95" customHeight="1" x14ac:dyDescent="0.2">
      <c r="A22" s="141" t="s">
        <v>52</v>
      </c>
      <c r="B22" s="111"/>
      <c r="C22" s="132">
        <f>C19+C21</f>
        <v>0</v>
      </c>
      <c r="D22" s="85" t="s">
        <v>53</v>
      </c>
      <c r="E22" s="136"/>
      <c r="F22" s="137"/>
      <c r="G22" s="132">
        <f>G23-SUM(G15:G21)</f>
        <v>0</v>
      </c>
    </row>
    <row r="23" spans="1:7" ht="15.95" customHeight="1" thickBot="1" x14ac:dyDescent="0.25">
      <c r="A23" s="406" t="s">
        <v>54</v>
      </c>
      <c r="B23" s="407"/>
      <c r="C23" s="142">
        <f>C22+G23</f>
        <v>0</v>
      </c>
      <c r="D23" s="143" t="s">
        <v>55</v>
      </c>
      <c r="E23" s="144"/>
      <c r="F23" s="145"/>
      <c r="G23" s="132">
        <f>'SO 01 3 Rek'!H19</f>
        <v>0</v>
      </c>
    </row>
    <row r="24" spans="1:7" x14ac:dyDescent="0.2">
      <c r="A24" s="146" t="s">
        <v>56</v>
      </c>
      <c r="B24" s="147"/>
      <c r="C24" s="148"/>
      <c r="D24" s="147" t="s">
        <v>57</v>
      </c>
      <c r="E24" s="147"/>
      <c r="F24" s="149" t="s">
        <v>58</v>
      </c>
      <c r="G24" s="150"/>
    </row>
    <row r="25" spans="1:7" x14ac:dyDescent="0.2">
      <c r="A25" s="141" t="s">
        <v>59</v>
      </c>
      <c r="B25" s="111"/>
      <c r="C25" s="151"/>
      <c r="D25" s="111" t="s">
        <v>59</v>
      </c>
      <c r="F25" s="152" t="s">
        <v>59</v>
      </c>
      <c r="G25" s="153"/>
    </row>
    <row r="26" spans="1:7" ht="37.5" customHeight="1" x14ac:dyDescent="0.2">
      <c r="A26" s="141" t="s">
        <v>60</v>
      </c>
      <c r="B26" s="154"/>
      <c r="C26" s="151"/>
      <c r="D26" s="111" t="s">
        <v>60</v>
      </c>
      <c r="F26" s="152" t="s">
        <v>60</v>
      </c>
      <c r="G26" s="153"/>
    </row>
    <row r="27" spans="1:7" x14ac:dyDescent="0.2">
      <c r="A27" s="141"/>
      <c r="B27" s="155"/>
      <c r="C27" s="151"/>
      <c r="D27" s="111"/>
      <c r="F27" s="152"/>
      <c r="G27" s="153"/>
    </row>
    <row r="28" spans="1:7" x14ac:dyDescent="0.2">
      <c r="A28" s="141" t="s">
        <v>61</v>
      </c>
      <c r="B28" s="111"/>
      <c r="C28" s="151"/>
      <c r="D28" s="152" t="s">
        <v>62</v>
      </c>
      <c r="E28" s="151"/>
      <c r="F28" s="156" t="s">
        <v>62</v>
      </c>
      <c r="G28" s="153"/>
    </row>
    <row r="29" spans="1:7" ht="69" customHeight="1" x14ac:dyDescent="0.2">
      <c r="A29" s="141"/>
      <c r="B29" s="111"/>
      <c r="C29" s="157"/>
      <c r="D29" s="158"/>
      <c r="E29" s="157"/>
      <c r="F29" s="111"/>
      <c r="G29" s="153"/>
    </row>
    <row r="30" spans="1:7" x14ac:dyDescent="0.2">
      <c r="A30" s="159" t="s">
        <v>6</v>
      </c>
      <c r="B30" s="160"/>
      <c r="C30" s="161">
        <v>21</v>
      </c>
      <c r="D30" s="160" t="s">
        <v>63</v>
      </c>
      <c r="E30" s="162"/>
      <c r="F30" s="401">
        <f>C23-F32</f>
        <v>0</v>
      </c>
      <c r="G30" s="402"/>
    </row>
    <row r="31" spans="1:7" x14ac:dyDescent="0.2">
      <c r="A31" s="159" t="s">
        <v>64</v>
      </c>
      <c r="B31" s="160"/>
      <c r="C31" s="161">
        <f>C30</f>
        <v>21</v>
      </c>
      <c r="D31" s="160" t="s">
        <v>65</v>
      </c>
      <c r="E31" s="162"/>
      <c r="F31" s="401">
        <f>ROUND(PRODUCT(F30,C31/100),0)</f>
        <v>0</v>
      </c>
      <c r="G31" s="402"/>
    </row>
    <row r="32" spans="1:7" x14ac:dyDescent="0.2">
      <c r="A32" s="159" t="s">
        <v>6</v>
      </c>
      <c r="B32" s="160"/>
      <c r="C32" s="161">
        <v>0</v>
      </c>
      <c r="D32" s="160" t="s">
        <v>65</v>
      </c>
      <c r="E32" s="162"/>
      <c r="F32" s="401">
        <v>0</v>
      </c>
      <c r="G32" s="402"/>
    </row>
    <row r="33" spans="1:8" x14ac:dyDescent="0.2">
      <c r="A33" s="159" t="s">
        <v>64</v>
      </c>
      <c r="B33" s="163"/>
      <c r="C33" s="164">
        <f>C32</f>
        <v>0</v>
      </c>
      <c r="D33" s="160" t="s">
        <v>65</v>
      </c>
      <c r="E33" s="137"/>
      <c r="F33" s="401">
        <f>ROUND(PRODUCT(F32,C33/100),0)</f>
        <v>0</v>
      </c>
      <c r="G33" s="402"/>
    </row>
    <row r="34" spans="1:8" s="168" customFormat="1" ht="19.5" customHeight="1" thickBot="1" x14ac:dyDescent="0.3">
      <c r="A34" s="165" t="s">
        <v>66</v>
      </c>
      <c r="B34" s="166"/>
      <c r="C34" s="166"/>
      <c r="D34" s="166"/>
      <c r="E34" s="167"/>
      <c r="F34" s="403">
        <f>ROUND(SUM(F30:F33),0)</f>
        <v>0</v>
      </c>
      <c r="G34" s="404"/>
    </row>
    <row r="36" spans="1:8" x14ac:dyDescent="0.2">
      <c r="A36" s="2" t="s">
        <v>67</v>
      </c>
      <c r="B36" s="2"/>
      <c r="C36" s="2"/>
      <c r="D36" s="2"/>
      <c r="E36" s="2"/>
      <c r="F36" s="2"/>
      <c r="G36" s="2"/>
      <c r="H36" s="1" t="s">
        <v>0</v>
      </c>
    </row>
    <row r="37" spans="1:8" ht="14.25" customHeight="1" x14ac:dyDescent="0.2">
      <c r="A37" s="2"/>
      <c r="B37" s="405"/>
      <c r="C37" s="405"/>
      <c r="D37" s="405"/>
      <c r="E37" s="405"/>
      <c r="F37" s="405"/>
      <c r="G37" s="405"/>
      <c r="H37" s="1" t="s">
        <v>0</v>
      </c>
    </row>
    <row r="38" spans="1:8" ht="12.75" customHeight="1" x14ac:dyDescent="0.2">
      <c r="A38" s="169"/>
      <c r="B38" s="405"/>
      <c r="C38" s="405"/>
      <c r="D38" s="405"/>
      <c r="E38" s="405"/>
      <c r="F38" s="405"/>
      <c r="G38" s="405"/>
      <c r="H38" s="1" t="s">
        <v>0</v>
      </c>
    </row>
    <row r="39" spans="1:8" x14ac:dyDescent="0.2">
      <c r="A39" s="169"/>
      <c r="B39" s="405"/>
      <c r="C39" s="405"/>
      <c r="D39" s="405"/>
      <c r="E39" s="405"/>
      <c r="F39" s="405"/>
      <c r="G39" s="405"/>
      <c r="H39" s="1" t="s">
        <v>0</v>
      </c>
    </row>
    <row r="40" spans="1:8" x14ac:dyDescent="0.2">
      <c r="A40" s="169"/>
      <c r="B40" s="405"/>
      <c r="C40" s="405"/>
      <c r="D40" s="405"/>
      <c r="E40" s="405"/>
      <c r="F40" s="405"/>
      <c r="G40" s="405"/>
      <c r="H40" s="1" t="s">
        <v>0</v>
      </c>
    </row>
    <row r="41" spans="1:8" x14ac:dyDescent="0.2">
      <c r="A41" s="169"/>
      <c r="B41" s="405"/>
      <c r="C41" s="405"/>
      <c r="D41" s="405"/>
      <c r="E41" s="405"/>
      <c r="F41" s="405"/>
      <c r="G41" s="405"/>
      <c r="H41" s="1" t="s">
        <v>0</v>
      </c>
    </row>
    <row r="42" spans="1:8" x14ac:dyDescent="0.2">
      <c r="A42" s="169"/>
      <c r="B42" s="405"/>
      <c r="C42" s="405"/>
      <c r="D42" s="405"/>
      <c r="E42" s="405"/>
      <c r="F42" s="405"/>
      <c r="G42" s="405"/>
      <c r="H42" s="1" t="s">
        <v>0</v>
      </c>
    </row>
    <row r="43" spans="1:8" x14ac:dyDescent="0.2">
      <c r="A43" s="169"/>
      <c r="B43" s="405"/>
      <c r="C43" s="405"/>
      <c r="D43" s="405"/>
      <c r="E43" s="405"/>
      <c r="F43" s="405"/>
      <c r="G43" s="405"/>
      <c r="H43" s="1" t="s">
        <v>0</v>
      </c>
    </row>
    <row r="44" spans="1:8" ht="12.75" customHeight="1" x14ac:dyDescent="0.2">
      <c r="A44" s="169"/>
      <c r="B44" s="405"/>
      <c r="C44" s="405"/>
      <c r="D44" s="405"/>
      <c r="E44" s="405"/>
      <c r="F44" s="405"/>
      <c r="G44" s="405"/>
      <c r="H44" s="1" t="s">
        <v>0</v>
      </c>
    </row>
    <row r="45" spans="1:8" ht="12.75" customHeight="1" x14ac:dyDescent="0.2">
      <c r="A45" s="169"/>
      <c r="B45" s="405"/>
      <c r="C45" s="405"/>
      <c r="D45" s="405"/>
      <c r="E45" s="405"/>
      <c r="F45" s="405"/>
      <c r="G45" s="405"/>
      <c r="H45" s="1" t="s">
        <v>0</v>
      </c>
    </row>
    <row r="46" spans="1:8" x14ac:dyDescent="0.2">
      <c r="B46" s="400"/>
      <c r="C46" s="400"/>
      <c r="D46" s="400"/>
      <c r="E46" s="400"/>
      <c r="F46" s="400"/>
      <c r="G46" s="400"/>
    </row>
    <row r="47" spans="1:8" x14ac:dyDescent="0.2">
      <c r="B47" s="400"/>
      <c r="C47" s="400"/>
      <c r="D47" s="400"/>
      <c r="E47" s="400"/>
      <c r="F47" s="400"/>
      <c r="G47" s="400"/>
    </row>
    <row r="48" spans="1:8" x14ac:dyDescent="0.2">
      <c r="B48" s="400"/>
      <c r="C48" s="400"/>
      <c r="D48" s="400"/>
      <c r="E48" s="400"/>
      <c r="F48" s="400"/>
      <c r="G48" s="400"/>
    </row>
    <row r="49" spans="2:7" x14ac:dyDescent="0.2">
      <c r="B49" s="400"/>
      <c r="C49" s="400"/>
      <c r="D49" s="400"/>
      <c r="E49" s="400"/>
      <c r="F49" s="400"/>
      <c r="G49" s="400"/>
    </row>
    <row r="50" spans="2:7" x14ac:dyDescent="0.2">
      <c r="B50" s="400"/>
      <c r="C50" s="400"/>
      <c r="D50" s="400"/>
      <c r="E50" s="400"/>
      <c r="F50" s="400"/>
      <c r="G50" s="400"/>
    </row>
    <row r="51" spans="2:7" x14ac:dyDescent="0.2">
      <c r="B51" s="400"/>
      <c r="C51" s="400"/>
      <c r="D51" s="400"/>
      <c r="E51" s="400"/>
      <c r="F51" s="400"/>
      <c r="G51" s="400"/>
    </row>
  </sheetData>
  <mergeCells count="18">
    <mergeCell ref="A23:B23"/>
    <mergeCell ref="C8:E8"/>
    <mergeCell ref="C9:E9"/>
    <mergeCell ref="C10:E10"/>
    <mergeCell ref="C11:E11"/>
    <mergeCell ref="C12:E12"/>
    <mergeCell ref="B51:G51"/>
    <mergeCell ref="F30:G30"/>
    <mergeCell ref="F31:G31"/>
    <mergeCell ref="F32:G32"/>
    <mergeCell ref="F33:G33"/>
    <mergeCell ref="F34:G34"/>
    <mergeCell ref="B37:G45"/>
    <mergeCell ref="B46:G46"/>
    <mergeCell ref="B47:G47"/>
    <mergeCell ref="B48:G48"/>
    <mergeCell ref="B49:G49"/>
    <mergeCell ref="B50:G50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/>
  <dimension ref="A1:BE70"/>
  <sheetViews>
    <sheetView view="pageBreakPreview" zoomScale="60" zoomScaleNormal="100" workbookViewId="0">
      <selection activeCell="G18" sqref="G18"/>
    </sheetView>
  </sheetViews>
  <sheetFormatPr defaultRowHeight="12.75" x14ac:dyDescent="0.2"/>
  <cols>
    <col min="1" max="1" width="5.85546875" style="1" customWidth="1"/>
    <col min="2" max="2" width="6.140625" style="1" customWidth="1"/>
    <col min="3" max="3" width="11.42578125" style="1" customWidth="1"/>
    <col min="4" max="4" width="15.85546875" style="1" customWidth="1"/>
    <col min="5" max="5" width="11.28515625" style="1" customWidth="1"/>
    <col min="6" max="6" width="10.85546875" style="1" customWidth="1"/>
    <col min="7" max="7" width="11" style="1" customWidth="1"/>
    <col min="8" max="8" width="11.140625" style="1" customWidth="1"/>
    <col min="9" max="9" width="10.7109375" style="1" customWidth="1"/>
    <col min="10" max="16384" width="9.140625" style="1"/>
  </cols>
  <sheetData>
    <row r="1" spans="1:57" ht="13.5" thickTop="1" x14ac:dyDescent="0.2">
      <c r="A1" s="411" t="s">
        <v>1</v>
      </c>
      <c r="B1" s="412"/>
      <c r="C1" s="170" t="s">
        <v>97</v>
      </c>
      <c r="D1" s="171"/>
      <c r="E1" s="172"/>
      <c r="F1" s="171"/>
      <c r="G1" s="173" t="s">
        <v>68</v>
      </c>
      <c r="H1" s="174" t="s">
        <v>210</v>
      </c>
      <c r="I1" s="175"/>
    </row>
    <row r="2" spans="1:57" ht="13.5" thickBot="1" x14ac:dyDescent="0.25">
      <c r="A2" s="413" t="s">
        <v>69</v>
      </c>
      <c r="B2" s="414"/>
      <c r="C2" s="176" t="s">
        <v>100</v>
      </c>
      <c r="D2" s="177"/>
      <c r="E2" s="178"/>
      <c r="F2" s="177"/>
      <c r="G2" s="415" t="s">
        <v>1023</v>
      </c>
      <c r="H2" s="416"/>
      <c r="I2" s="417"/>
    </row>
    <row r="3" spans="1:57" ht="13.5" thickTop="1" x14ac:dyDescent="0.2">
      <c r="F3" s="111"/>
    </row>
    <row r="4" spans="1:57" ht="19.5" customHeight="1" x14ac:dyDescent="0.25">
      <c r="A4" s="179" t="s">
        <v>70</v>
      </c>
      <c r="B4" s="180"/>
      <c r="C4" s="180"/>
      <c r="D4" s="180"/>
      <c r="E4" s="181"/>
      <c r="F4" s="180"/>
      <c r="G4" s="180"/>
      <c r="H4" s="180"/>
      <c r="I4" s="180"/>
    </row>
    <row r="5" spans="1:57" ht="13.5" thickBot="1" x14ac:dyDescent="0.25"/>
    <row r="6" spans="1:57" s="111" customFormat="1" ht="13.5" thickBot="1" x14ac:dyDescent="0.25">
      <c r="A6" s="182"/>
      <c r="B6" s="183" t="s">
        <v>71</v>
      </c>
      <c r="C6" s="183"/>
      <c r="D6" s="184"/>
      <c r="E6" s="185" t="s">
        <v>18</v>
      </c>
      <c r="F6" s="186" t="s">
        <v>19</v>
      </c>
      <c r="G6" s="186" t="s">
        <v>20</v>
      </c>
      <c r="H6" s="186" t="s">
        <v>21</v>
      </c>
      <c r="I6" s="187" t="s">
        <v>22</v>
      </c>
    </row>
    <row r="7" spans="1:57" s="111" customFormat="1" x14ac:dyDescent="0.2">
      <c r="A7" s="275" t="str">
        <f>'SO 01 3 Pol'!B7</f>
        <v>731</v>
      </c>
      <c r="B7" s="50" t="str">
        <f>'SO 01 3 Pol'!C7</f>
        <v>Kotelny</v>
      </c>
      <c r="D7" s="188"/>
      <c r="E7" s="276">
        <f>'SO 01 3 Pol'!BA36</f>
        <v>0</v>
      </c>
      <c r="F7" s="277">
        <f>'SO 01 3 Pol'!BB36</f>
        <v>0</v>
      </c>
      <c r="G7" s="277">
        <f>'SO 01 3 Pol'!BC36</f>
        <v>0</v>
      </c>
      <c r="H7" s="277">
        <f>'SO 01 3 Pol'!BD36</f>
        <v>0</v>
      </c>
      <c r="I7" s="278">
        <f>'SO 01 3 Pol'!BE36</f>
        <v>0</v>
      </c>
    </row>
    <row r="8" spans="1:57" s="111" customFormat="1" x14ac:dyDescent="0.2">
      <c r="A8" s="275" t="str">
        <f>'SO 01 3 Pol'!B37</f>
        <v>733</v>
      </c>
      <c r="B8" s="50" t="str">
        <f>'SO 01 3 Pol'!C37</f>
        <v>Rozvod potrubí</v>
      </c>
      <c r="D8" s="188"/>
      <c r="E8" s="276">
        <f>'SO 01 3 Pol'!BA57</f>
        <v>0</v>
      </c>
      <c r="F8" s="277">
        <f>'SO 01 3 Pol'!BB57</f>
        <v>0</v>
      </c>
      <c r="G8" s="277">
        <f>'SO 01 3 Pol'!BC57</f>
        <v>0</v>
      </c>
      <c r="H8" s="277">
        <f>'SO 01 3 Pol'!BD57</f>
        <v>0</v>
      </c>
      <c r="I8" s="278">
        <f>'SO 01 3 Pol'!BE57</f>
        <v>0</v>
      </c>
    </row>
    <row r="9" spans="1:57" s="111" customFormat="1" ht="13.5" thickBot="1" x14ac:dyDescent="0.25">
      <c r="A9" s="275" t="str">
        <f>'SO 01 3 Pol'!B58</f>
        <v>736</v>
      </c>
      <c r="B9" s="50" t="str">
        <f>'SO 01 3 Pol'!C58</f>
        <v>Podlahové vytápění</v>
      </c>
      <c r="D9" s="188"/>
      <c r="E9" s="276">
        <f>'SO 01 3 Pol'!BA66</f>
        <v>0</v>
      </c>
      <c r="F9" s="277">
        <f>'SO 01 3 Pol'!BB66</f>
        <v>0</v>
      </c>
      <c r="G9" s="277">
        <f>'SO 01 3 Pol'!BC66</f>
        <v>0</v>
      </c>
      <c r="H9" s="277">
        <f>'SO 01 3 Pol'!BD66</f>
        <v>0</v>
      </c>
      <c r="I9" s="278">
        <f>'SO 01 3 Pol'!BE66</f>
        <v>0</v>
      </c>
    </row>
    <row r="10" spans="1:57" s="6" customFormat="1" ht="13.5" thickBot="1" x14ac:dyDescent="0.25">
      <c r="A10" s="189"/>
      <c r="B10" s="190" t="s">
        <v>72</v>
      </c>
      <c r="C10" s="190"/>
      <c r="D10" s="191"/>
      <c r="E10" s="192">
        <f>SUM(E7:E9)</f>
        <v>0</v>
      </c>
      <c r="F10" s="193">
        <f>SUM(F7:F9)</f>
        <v>0</v>
      </c>
      <c r="G10" s="193">
        <f>SUM(G7:G9)</f>
        <v>0</v>
      </c>
      <c r="H10" s="193">
        <f>SUM(H7:H9)</f>
        <v>0</v>
      </c>
      <c r="I10" s="194">
        <f>SUM(I7:I9)</f>
        <v>0</v>
      </c>
    </row>
    <row r="11" spans="1:57" x14ac:dyDescent="0.2">
      <c r="A11" s="111"/>
      <c r="B11" s="111"/>
      <c r="C11" s="111"/>
      <c r="D11" s="111"/>
      <c r="E11" s="111"/>
      <c r="F11" s="111"/>
      <c r="G11" s="111"/>
      <c r="H11" s="111"/>
      <c r="I11" s="111"/>
    </row>
    <row r="12" spans="1:57" ht="19.5" customHeight="1" x14ac:dyDescent="0.25">
      <c r="A12" s="180" t="s">
        <v>73</v>
      </c>
      <c r="B12" s="180"/>
      <c r="C12" s="180"/>
      <c r="D12" s="180"/>
      <c r="E12" s="180"/>
      <c r="F12" s="180"/>
      <c r="G12" s="195"/>
      <c r="H12" s="180"/>
      <c r="I12" s="180"/>
      <c r="BA12" s="117"/>
      <c r="BB12" s="117"/>
      <c r="BC12" s="117"/>
      <c r="BD12" s="117"/>
      <c r="BE12" s="117"/>
    </row>
    <row r="13" spans="1:57" ht="13.5" thickBot="1" x14ac:dyDescent="0.25"/>
    <row r="14" spans="1:57" x14ac:dyDescent="0.2">
      <c r="A14" s="146" t="s">
        <v>74</v>
      </c>
      <c r="B14" s="147"/>
      <c r="C14" s="147"/>
      <c r="D14" s="196"/>
      <c r="E14" s="197" t="s">
        <v>75</v>
      </c>
      <c r="F14" s="198" t="s">
        <v>7</v>
      </c>
      <c r="G14" s="199" t="s">
        <v>76</v>
      </c>
      <c r="H14" s="200"/>
      <c r="I14" s="201" t="s">
        <v>75</v>
      </c>
    </row>
    <row r="15" spans="1:57" x14ac:dyDescent="0.2">
      <c r="A15" s="140" t="s">
        <v>869</v>
      </c>
      <c r="B15" s="131"/>
      <c r="C15" s="131"/>
      <c r="D15" s="202"/>
      <c r="E15" s="203">
        <v>0</v>
      </c>
      <c r="F15" s="204">
        <v>0</v>
      </c>
      <c r="G15" s="205">
        <v>0</v>
      </c>
      <c r="H15" s="206"/>
      <c r="I15" s="207">
        <f>E15+F15*G15/100</f>
        <v>0</v>
      </c>
      <c r="BA15" s="1">
        <v>1</v>
      </c>
    </row>
    <row r="16" spans="1:57" x14ac:dyDescent="0.2">
      <c r="A16" s="140" t="s">
        <v>870</v>
      </c>
      <c r="B16" s="131"/>
      <c r="C16" s="131"/>
      <c r="D16" s="202"/>
      <c r="E16" s="203">
        <v>0</v>
      </c>
      <c r="F16" s="204">
        <v>0</v>
      </c>
      <c r="G16" s="205">
        <v>0</v>
      </c>
      <c r="H16" s="206"/>
      <c r="I16" s="207">
        <f>E16+F16*G16/100</f>
        <v>0</v>
      </c>
      <c r="BA16" s="1">
        <v>1</v>
      </c>
    </row>
    <row r="17" spans="1:53" x14ac:dyDescent="0.2">
      <c r="A17" s="140" t="s">
        <v>871</v>
      </c>
      <c r="B17" s="131"/>
      <c r="C17" s="131"/>
      <c r="D17" s="202"/>
      <c r="E17" s="203">
        <v>0</v>
      </c>
      <c r="F17" s="204">
        <v>0</v>
      </c>
      <c r="G17" s="205">
        <v>0</v>
      </c>
      <c r="H17" s="206"/>
      <c r="I17" s="207">
        <f>E17+F17*G17/100</f>
        <v>0</v>
      </c>
      <c r="BA17" s="1">
        <v>2</v>
      </c>
    </row>
    <row r="18" spans="1:53" x14ac:dyDescent="0.2">
      <c r="A18" s="140" t="s">
        <v>872</v>
      </c>
      <c r="B18" s="131"/>
      <c r="C18" s="131"/>
      <c r="D18" s="202"/>
      <c r="E18" s="203">
        <v>0</v>
      </c>
      <c r="F18" s="204">
        <v>0</v>
      </c>
      <c r="G18" s="205">
        <v>0</v>
      </c>
      <c r="H18" s="206"/>
      <c r="I18" s="207">
        <f>E18+F18*G18/100</f>
        <v>0</v>
      </c>
      <c r="BA18" s="1">
        <v>2</v>
      </c>
    </row>
    <row r="19" spans="1:53" ht="13.5" thickBot="1" x14ac:dyDescent="0.25">
      <c r="A19" s="208"/>
      <c r="B19" s="209" t="s">
        <v>77</v>
      </c>
      <c r="C19" s="210"/>
      <c r="D19" s="211"/>
      <c r="E19" s="212"/>
      <c r="F19" s="213"/>
      <c r="G19" s="213"/>
      <c r="H19" s="418">
        <f>SUM(I15:I18)</f>
        <v>0</v>
      </c>
      <c r="I19" s="419"/>
    </row>
    <row r="21" spans="1:53" x14ac:dyDescent="0.2">
      <c r="B21" s="6"/>
      <c r="F21" s="214"/>
      <c r="G21" s="215"/>
      <c r="H21" s="215"/>
      <c r="I21" s="34"/>
    </row>
    <row r="22" spans="1:53" x14ac:dyDescent="0.2">
      <c r="F22" s="214"/>
      <c r="G22" s="215"/>
      <c r="H22" s="215"/>
      <c r="I22" s="34"/>
    </row>
    <row r="23" spans="1:53" x14ac:dyDescent="0.2">
      <c r="F23" s="214"/>
      <c r="G23" s="215"/>
      <c r="H23" s="215"/>
      <c r="I23" s="34"/>
    </row>
    <row r="24" spans="1:53" x14ac:dyDescent="0.2">
      <c r="F24" s="214"/>
      <c r="G24" s="215"/>
      <c r="H24" s="215"/>
      <c r="I24" s="34"/>
    </row>
    <row r="25" spans="1:53" x14ac:dyDescent="0.2">
      <c r="F25" s="214"/>
      <c r="G25" s="215"/>
      <c r="H25" s="215"/>
      <c r="I25" s="34"/>
    </row>
    <row r="26" spans="1:53" x14ac:dyDescent="0.2">
      <c r="F26" s="214"/>
      <c r="G26" s="215"/>
      <c r="H26" s="215"/>
      <c r="I26" s="34"/>
    </row>
    <row r="27" spans="1:53" x14ac:dyDescent="0.2">
      <c r="F27" s="214"/>
      <c r="G27" s="215"/>
      <c r="H27" s="215"/>
      <c r="I27" s="34"/>
    </row>
    <row r="28" spans="1:53" x14ac:dyDescent="0.2">
      <c r="F28" s="214"/>
      <c r="G28" s="215"/>
      <c r="H28" s="215"/>
      <c r="I28" s="34"/>
    </row>
    <row r="29" spans="1:53" x14ac:dyDescent="0.2">
      <c r="F29" s="214"/>
      <c r="G29" s="215"/>
      <c r="H29" s="215"/>
      <c r="I29" s="34"/>
    </row>
    <row r="30" spans="1:53" x14ac:dyDescent="0.2">
      <c r="F30" s="214"/>
      <c r="G30" s="215"/>
      <c r="H30" s="215"/>
      <c r="I30" s="34"/>
    </row>
    <row r="31" spans="1:53" x14ac:dyDescent="0.2">
      <c r="F31" s="214"/>
      <c r="G31" s="215"/>
      <c r="H31" s="215"/>
      <c r="I31" s="34"/>
    </row>
    <row r="32" spans="1:53" x14ac:dyDescent="0.2">
      <c r="F32" s="214"/>
      <c r="G32" s="215"/>
      <c r="H32" s="215"/>
      <c r="I32" s="34"/>
    </row>
    <row r="33" spans="6:9" x14ac:dyDescent="0.2">
      <c r="F33" s="214"/>
      <c r="G33" s="215"/>
      <c r="H33" s="215"/>
      <c r="I33" s="34"/>
    </row>
    <row r="34" spans="6:9" x14ac:dyDescent="0.2">
      <c r="F34" s="214"/>
      <c r="G34" s="215"/>
      <c r="H34" s="215"/>
      <c r="I34" s="34"/>
    </row>
    <row r="35" spans="6:9" x14ac:dyDescent="0.2">
      <c r="F35" s="214"/>
      <c r="G35" s="215"/>
      <c r="H35" s="215"/>
      <c r="I35" s="34"/>
    </row>
    <row r="36" spans="6:9" x14ac:dyDescent="0.2">
      <c r="F36" s="214"/>
      <c r="G36" s="215"/>
      <c r="H36" s="215"/>
      <c r="I36" s="34"/>
    </row>
    <row r="37" spans="6:9" x14ac:dyDescent="0.2">
      <c r="F37" s="214"/>
      <c r="G37" s="215"/>
      <c r="H37" s="215"/>
      <c r="I37" s="34"/>
    </row>
    <row r="38" spans="6:9" x14ac:dyDescent="0.2">
      <c r="F38" s="214"/>
      <c r="G38" s="215"/>
      <c r="H38" s="215"/>
      <c r="I38" s="34"/>
    </row>
    <row r="39" spans="6:9" x14ac:dyDescent="0.2">
      <c r="F39" s="214"/>
      <c r="G39" s="215"/>
      <c r="H39" s="215"/>
      <c r="I39" s="34"/>
    </row>
    <row r="40" spans="6:9" x14ac:dyDescent="0.2">
      <c r="F40" s="214"/>
      <c r="G40" s="215"/>
      <c r="H40" s="215"/>
      <c r="I40" s="34"/>
    </row>
    <row r="41" spans="6:9" x14ac:dyDescent="0.2">
      <c r="F41" s="214"/>
      <c r="G41" s="215"/>
      <c r="H41" s="215"/>
      <c r="I41" s="34"/>
    </row>
    <row r="42" spans="6:9" x14ac:dyDescent="0.2">
      <c r="F42" s="214"/>
      <c r="G42" s="215"/>
      <c r="H42" s="215"/>
      <c r="I42" s="34"/>
    </row>
    <row r="43" spans="6:9" x14ac:dyDescent="0.2">
      <c r="F43" s="214"/>
      <c r="G43" s="215"/>
      <c r="H43" s="215"/>
      <c r="I43" s="34"/>
    </row>
    <row r="44" spans="6:9" x14ac:dyDescent="0.2">
      <c r="F44" s="214"/>
      <c r="G44" s="215"/>
      <c r="H44" s="215"/>
      <c r="I44" s="34"/>
    </row>
    <row r="45" spans="6:9" x14ac:dyDescent="0.2">
      <c r="F45" s="214"/>
      <c r="G45" s="215"/>
      <c r="H45" s="215"/>
      <c r="I45" s="34"/>
    </row>
    <row r="46" spans="6:9" x14ac:dyDescent="0.2">
      <c r="F46" s="214"/>
      <c r="G46" s="215"/>
      <c r="H46" s="215"/>
      <c r="I46" s="34"/>
    </row>
    <row r="47" spans="6:9" x14ac:dyDescent="0.2">
      <c r="F47" s="214"/>
      <c r="G47" s="215"/>
      <c r="H47" s="215"/>
      <c r="I47" s="34"/>
    </row>
    <row r="48" spans="6:9" x14ac:dyDescent="0.2">
      <c r="F48" s="214"/>
      <c r="G48" s="215"/>
      <c r="H48" s="215"/>
      <c r="I48" s="34"/>
    </row>
    <row r="49" spans="6:9" x14ac:dyDescent="0.2">
      <c r="F49" s="214"/>
      <c r="G49" s="215"/>
      <c r="H49" s="215"/>
      <c r="I49" s="34"/>
    </row>
    <row r="50" spans="6:9" x14ac:dyDescent="0.2">
      <c r="F50" s="214"/>
      <c r="G50" s="215"/>
      <c r="H50" s="215"/>
      <c r="I50" s="34"/>
    </row>
    <row r="51" spans="6:9" x14ac:dyDescent="0.2">
      <c r="F51" s="214"/>
      <c r="G51" s="215"/>
      <c r="H51" s="215"/>
      <c r="I51" s="34"/>
    </row>
    <row r="52" spans="6:9" x14ac:dyDescent="0.2">
      <c r="F52" s="214"/>
      <c r="G52" s="215"/>
      <c r="H52" s="215"/>
      <c r="I52" s="34"/>
    </row>
    <row r="53" spans="6:9" x14ac:dyDescent="0.2">
      <c r="F53" s="214"/>
      <c r="G53" s="215"/>
      <c r="H53" s="215"/>
      <c r="I53" s="34"/>
    </row>
    <row r="54" spans="6:9" x14ac:dyDescent="0.2">
      <c r="F54" s="214"/>
      <c r="G54" s="215"/>
      <c r="H54" s="215"/>
      <c r="I54" s="34"/>
    </row>
    <row r="55" spans="6:9" x14ac:dyDescent="0.2">
      <c r="F55" s="214"/>
      <c r="G55" s="215"/>
      <c r="H55" s="215"/>
      <c r="I55" s="34"/>
    </row>
    <row r="56" spans="6:9" x14ac:dyDescent="0.2">
      <c r="F56" s="214"/>
      <c r="G56" s="215"/>
      <c r="H56" s="215"/>
      <c r="I56" s="34"/>
    </row>
    <row r="57" spans="6:9" x14ac:dyDescent="0.2">
      <c r="F57" s="214"/>
      <c r="G57" s="215"/>
      <c r="H57" s="215"/>
      <c r="I57" s="34"/>
    </row>
    <row r="58" spans="6:9" x14ac:dyDescent="0.2">
      <c r="F58" s="214"/>
      <c r="G58" s="215"/>
      <c r="H58" s="215"/>
      <c r="I58" s="34"/>
    </row>
    <row r="59" spans="6:9" x14ac:dyDescent="0.2">
      <c r="F59" s="214"/>
      <c r="G59" s="215"/>
      <c r="H59" s="215"/>
      <c r="I59" s="34"/>
    </row>
    <row r="60" spans="6:9" x14ac:dyDescent="0.2">
      <c r="F60" s="214"/>
      <c r="G60" s="215"/>
      <c r="H60" s="215"/>
      <c r="I60" s="34"/>
    </row>
    <row r="61" spans="6:9" x14ac:dyDescent="0.2">
      <c r="F61" s="214"/>
      <c r="G61" s="215"/>
      <c r="H61" s="215"/>
      <c r="I61" s="34"/>
    </row>
    <row r="62" spans="6:9" x14ac:dyDescent="0.2">
      <c r="F62" s="214"/>
      <c r="G62" s="215"/>
      <c r="H62" s="215"/>
      <c r="I62" s="34"/>
    </row>
    <row r="63" spans="6:9" x14ac:dyDescent="0.2">
      <c r="F63" s="214"/>
      <c r="G63" s="215"/>
      <c r="H63" s="215"/>
      <c r="I63" s="34"/>
    </row>
    <row r="64" spans="6:9" x14ac:dyDescent="0.2">
      <c r="F64" s="214"/>
      <c r="G64" s="215"/>
      <c r="H64" s="215"/>
      <c r="I64" s="34"/>
    </row>
    <row r="65" spans="6:9" x14ac:dyDescent="0.2">
      <c r="F65" s="214"/>
      <c r="G65" s="215"/>
      <c r="H65" s="215"/>
      <c r="I65" s="34"/>
    </row>
    <row r="66" spans="6:9" x14ac:dyDescent="0.2">
      <c r="F66" s="214"/>
      <c r="G66" s="215"/>
      <c r="H66" s="215"/>
      <c r="I66" s="34"/>
    </row>
    <row r="67" spans="6:9" x14ac:dyDescent="0.2">
      <c r="F67" s="214"/>
      <c r="G67" s="215"/>
      <c r="H67" s="215"/>
      <c r="I67" s="34"/>
    </row>
    <row r="68" spans="6:9" x14ac:dyDescent="0.2">
      <c r="F68" s="214"/>
      <c r="G68" s="215"/>
      <c r="H68" s="215"/>
      <c r="I68" s="34"/>
    </row>
    <row r="69" spans="6:9" x14ac:dyDescent="0.2">
      <c r="F69" s="214"/>
      <c r="G69" s="215"/>
      <c r="H69" s="215"/>
      <c r="I69" s="34"/>
    </row>
    <row r="70" spans="6:9" x14ac:dyDescent="0.2">
      <c r="F70" s="214"/>
      <c r="G70" s="215"/>
      <c r="H70" s="215"/>
      <c r="I70" s="34"/>
    </row>
  </sheetData>
  <mergeCells count="4">
    <mergeCell ref="A1:B1"/>
    <mergeCell ref="A2:B2"/>
    <mergeCell ref="G2:I2"/>
    <mergeCell ref="H19:I19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46</vt:i4>
      </vt:variant>
      <vt:variant>
        <vt:lpstr>Pojmenované oblasti</vt:lpstr>
      </vt:variant>
      <vt:variant>
        <vt:i4>94</vt:i4>
      </vt:variant>
    </vt:vector>
  </HeadingPairs>
  <TitlesOfParts>
    <vt:vector size="140" baseType="lpstr">
      <vt:lpstr>Stavba</vt:lpstr>
      <vt:lpstr>SO 01 1 KL</vt:lpstr>
      <vt:lpstr>SO 01 1 Rek</vt:lpstr>
      <vt:lpstr>SO 01 1 Pol</vt:lpstr>
      <vt:lpstr>SO 01 2 KL</vt:lpstr>
      <vt:lpstr>SO 01 2 Rek</vt:lpstr>
      <vt:lpstr>SO 01 2 Pol</vt:lpstr>
      <vt:lpstr>SO 01 3 KL</vt:lpstr>
      <vt:lpstr>SO 01 3 Rek</vt:lpstr>
      <vt:lpstr>SO 01 3 Pol</vt:lpstr>
      <vt:lpstr>SO 01 4 KL</vt:lpstr>
      <vt:lpstr>SO 01 4 Rek</vt:lpstr>
      <vt:lpstr>SO 01 4 Pol</vt:lpstr>
      <vt:lpstr>SO 01 5 KL</vt:lpstr>
      <vt:lpstr>SO 01 5 Rek</vt:lpstr>
      <vt:lpstr>SO 01 5 Pol</vt:lpstr>
      <vt:lpstr>SO 01 6 KL</vt:lpstr>
      <vt:lpstr>SO 01 6 Rek</vt:lpstr>
      <vt:lpstr>SO 01 6 Pol</vt:lpstr>
      <vt:lpstr>SO 01 8 KL</vt:lpstr>
      <vt:lpstr>SO 01 8 Rek</vt:lpstr>
      <vt:lpstr>SO 01 8 Pol</vt:lpstr>
      <vt:lpstr>SO 02 1 KL</vt:lpstr>
      <vt:lpstr>SO 02 1 Rek</vt:lpstr>
      <vt:lpstr>SO 02 1 Pol</vt:lpstr>
      <vt:lpstr>SO 02 2 KL</vt:lpstr>
      <vt:lpstr>SO 02 2 Rek</vt:lpstr>
      <vt:lpstr>SO 02 2 Pol</vt:lpstr>
      <vt:lpstr>SO 03  KL</vt:lpstr>
      <vt:lpstr>SO 03  Rek</vt:lpstr>
      <vt:lpstr>SO 03  Pol</vt:lpstr>
      <vt:lpstr>SO 04  KL</vt:lpstr>
      <vt:lpstr>SO 04  Rek</vt:lpstr>
      <vt:lpstr>SO 04  Pol</vt:lpstr>
      <vt:lpstr>SO 05  KL</vt:lpstr>
      <vt:lpstr>SO 05  Rek</vt:lpstr>
      <vt:lpstr>SO 05  Pol</vt:lpstr>
      <vt:lpstr>SO 06  KL</vt:lpstr>
      <vt:lpstr>SO 06  Rek</vt:lpstr>
      <vt:lpstr>SO 06  Pol</vt:lpstr>
      <vt:lpstr>SO 09  KL</vt:lpstr>
      <vt:lpstr>SO 09  Rek</vt:lpstr>
      <vt:lpstr>SO 09  Pol</vt:lpstr>
      <vt:lpstr>SO 10  KL</vt:lpstr>
      <vt:lpstr>SO 10  Rek</vt:lpstr>
      <vt:lpstr>SO 10  Pol</vt:lpstr>
      <vt:lpstr>Stavba!CelkemObjekty</vt:lpstr>
      <vt:lpstr>Stavba!CisloStavby</vt:lpstr>
      <vt:lpstr>Stavba!dadresa</vt:lpstr>
      <vt:lpstr>Stavba!DIČ</vt:lpstr>
      <vt:lpstr>Stavba!IČO</vt:lpstr>
      <vt:lpstr>Stavba!NazevObjektu</vt:lpstr>
      <vt:lpstr>Stavba!NazevStavby</vt:lpstr>
      <vt:lpstr>'SO 01 1 Pol'!Názvy_tisku</vt:lpstr>
      <vt:lpstr>'SO 01 1 Rek'!Názvy_tisku</vt:lpstr>
      <vt:lpstr>'SO 01 2 Pol'!Názvy_tisku</vt:lpstr>
      <vt:lpstr>'SO 01 2 Rek'!Názvy_tisku</vt:lpstr>
      <vt:lpstr>'SO 01 3 Pol'!Názvy_tisku</vt:lpstr>
      <vt:lpstr>'SO 01 3 Rek'!Názvy_tisku</vt:lpstr>
      <vt:lpstr>'SO 01 4 Pol'!Názvy_tisku</vt:lpstr>
      <vt:lpstr>'SO 01 4 Rek'!Názvy_tisku</vt:lpstr>
      <vt:lpstr>'SO 01 5 Pol'!Názvy_tisku</vt:lpstr>
      <vt:lpstr>'SO 01 5 Rek'!Názvy_tisku</vt:lpstr>
      <vt:lpstr>'SO 01 6 Pol'!Názvy_tisku</vt:lpstr>
      <vt:lpstr>'SO 01 6 Rek'!Názvy_tisku</vt:lpstr>
      <vt:lpstr>'SO 01 8 Pol'!Názvy_tisku</vt:lpstr>
      <vt:lpstr>'SO 01 8 Rek'!Názvy_tisku</vt:lpstr>
      <vt:lpstr>'SO 02 1 Pol'!Názvy_tisku</vt:lpstr>
      <vt:lpstr>'SO 02 1 Rek'!Názvy_tisku</vt:lpstr>
      <vt:lpstr>'SO 02 2 Pol'!Názvy_tisku</vt:lpstr>
      <vt:lpstr>'SO 02 2 Rek'!Názvy_tisku</vt:lpstr>
      <vt:lpstr>'SO 03  Pol'!Názvy_tisku</vt:lpstr>
      <vt:lpstr>'SO 03  Rek'!Názvy_tisku</vt:lpstr>
      <vt:lpstr>'SO 04  Pol'!Názvy_tisku</vt:lpstr>
      <vt:lpstr>'SO 04  Rek'!Názvy_tisku</vt:lpstr>
      <vt:lpstr>'SO 05  Pol'!Názvy_tisku</vt:lpstr>
      <vt:lpstr>'SO 05  Rek'!Názvy_tisku</vt:lpstr>
      <vt:lpstr>'SO 06  Pol'!Názvy_tisku</vt:lpstr>
      <vt:lpstr>'SO 06  Rek'!Názvy_tisku</vt:lpstr>
      <vt:lpstr>'SO 09  Pol'!Názvy_tisku</vt:lpstr>
      <vt:lpstr>'SO 09  Rek'!Názvy_tisku</vt:lpstr>
      <vt:lpstr>'SO 10  Pol'!Názvy_tisku</vt:lpstr>
      <vt:lpstr>'SO 10  Rek'!Názvy_tisku</vt:lpstr>
      <vt:lpstr>Stavba!Objednatel</vt:lpstr>
      <vt:lpstr>Stavba!Objekt</vt:lpstr>
      <vt:lpstr>'SO 01 1 KL'!Oblast_tisku</vt:lpstr>
      <vt:lpstr>'SO 01 1 Pol'!Oblast_tisku</vt:lpstr>
      <vt:lpstr>'SO 01 1 Rek'!Oblast_tisku</vt:lpstr>
      <vt:lpstr>'SO 01 2 KL'!Oblast_tisku</vt:lpstr>
      <vt:lpstr>'SO 01 2 Pol'!Oblast_tisku</vt:lpstr>
      <vt:lpstr>'SO 01 2 Rek'!Oblast_tisku</vt:lpstr>
      <vt:lpstr>'SO 01 3 KL'!Oblast_tisku</vt:lpstr>
      <vt:lpstr>'SO 01 3 Pol'!Oblast_tisku</vt:lpstr>
      <vt:lpstr>'SO 01 3 Rek'!Oblast_tisku</vt:lpstr>
      <vt:lpstr>'SO 01 4 KL'!Oblast_tisku</vt:lpstr>
      <vt:lpstr>'SO 01 4 Pol'!Oblast_tisku</vt:lpstr>
      <vt:lpstr>'SO 01 4 Rek'!Oblast_tisku</vt:lpstr>
      <vt:lpstr>'SO 01 5 KL'!Oblast_tisku</vt:lpstr>
      <vt:lpstr>'SO 01 5 Pol'!Oblast_tisku</vt:lpstr>
      <vt:lpstr>'SO 01 5 Rek'!Oblast_tisku</vt:lpstr>
      <vt:lpstr>'SO 01 6 KL'!Oblast_tisku</vt:lpstr>
      <vt:lpstr>'SO 01 6 Pol'!Oblast_tisku</vt:lpstr>
      <vt:lpstr>'SO 01 6 Rek'!Oblast_tisku</vt:lpstr>
      <vt:lpstr>'SO 01 8 KL'!Oblast_tisku</vt:lpstr>
      <vt:lpstr>'SO 01 8 Pol'!Oblast_tisku</vt:lpstr>
      <vt:lpstr>'SO 01 8 Rek'!Oblast_tisku</vt:lpstr>
      <vt:lpstr>'SO 02 1 KL'!Oblast_tisku</vt:lpstr>
      <vt:lpstr>'SO 02 1 Pol'!Oblast_tisku</vt:lpstr>
      <vt:lpstr>'SO 02 1 Rek'!Oblast_tisku</vt:lpstr>
      <vt:lpstr>'SO 02 2 KL'!Oblast_tisku</vt:lpstr>
      <vt:lpstr>'SO 02 2 Pol'!Oblast_tisku</vt:lpstr>
      <vt:lpstr>'SO 02 2 Rek'!Oblast_tisku</vt:lpstr>
      <vt:lpstr>'SO 03  KL'!Oblast_tisku</vt:lpstr>
      <vt:lpstr>'SO 03  Pol'!Oblast_tisku</vt:lpstr>
      <vt:lpstr>'SO 03  Rek'!Oblast_tisku</vt:lpstr>
      <vt:lpstr>'SO 04  KL'!Oblast_tisku</vt:lpstr>
      <vt:lpstr>'SO 04  Pol'!Oblast_tisku</vt:lpstr>
      <vt:lpstr>'SO 04  Rek'!Oblast_tisku</vt:lpstr>
      <vt:lpstr>'SO 05  KL'!Oblast_tisku</vt:lpstr>
      <vt:lpstr>'SO 05  Pol'!Oblast_tisku</vt:lpstr>
      <vt:lpstr>'SO 05  Rek'!Oblast_tisku</vt:lpstr>
      <vt:lpstr>'SO 06  KL'!Oblast_tisku</vt:lpstr>
      <vt:lpstr>'SO 06  Pol'!Oblast_tisku</vt:lpstr>
      <vt:lpstr>'SO 06  Rek'!Oblast_tisku</vt:lpstr>
      <vt:lpstr>'SO 09  KL'!Oblast_tisku</vt:lpstr>
      <vt:lpstr>'SO 09  Pol'!Oblast_tisku</vt:lpstr>
      <vt:lpstr>'SO 09  Rek'!Oblast_tisku</vt:lpstr>
      <vt:lpstr>'SO 10  KL'!Oblast_tisku</vt:lpstr>
      <vt:lpstr>'SO 10  Pol'!Oblast_tisku</vt:lpstr>
      <vt:lpstr>'SO 10  Rek'!Oblast_tisku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Stavba!SazbaDPH1</vt:lpstr>
      <vt:lpstr>Stavba!SazbaDPH2</vt:lpstr>
      <vt:lpstr>Stavba!StavbaCelkem</vt:lpstr>
      <vt:lpstr>Stavba!Zhotovitel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Kateřina</dc:creator>
  <cp:lastModifiedBy>user</cp:lastModifiedBy>
  <cp:lastPrinted>2015-07-25T19:37:21Z</cp:lastPrinted>
  <dcterms:created xsi:type="dcterms:W3CDTF">2015-07-21T15:34:22Z</dcterms:created>
  <dcterms:modified xsi:type="dcterms:W3CDTF">2015-08-18T13:04:58Z</dcterms:modified>
</cp:coreProperties>
</file>