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VZ\Biegun\42 - Libina\Zadávací dokumentace\"/>
    </mc:Choice>
  </mc:AlternateContent>
  <bookViews>
    <workbookView xWindow="0" yWindow="0" windowWidth="23040" windowHeight="9192" tabRatio="961" activeTab="1"/>
  </bookViews>
  <sheets>
    <sheet name="Úvodní list" sheetId="26" r:id="rId1"/>
    <sheet name="Jazyková učebna" sheetId="31"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1" i="31" l="1"/>
  <c r="I22" i="31"/>
  <c r="I23" i="31"/>
  <c r="I24" i="31"/>
  <c r="I25" i="31"/>
  <c r="I20" i="31"/>
  <c r="I17" i="31"/>
  <c r="I16" i="31"/>
  <c r="I14" i="31"/>
  <c r="I15" i="31"/>
  <c r="I13" i="31"/>
  <c r="H25" i="31" l="1"/>
  <c r="F25" i="31"/>
  <c r="H10" i="31"/>
  <c r="F10" i="31"/>
  <c r="I10" i="31" s="1"/>
  <c r="H33" i="31" l="1"/>
  <c r="F33" i="31"/>
  <c r="I33" i="31" s="1"/>
  <c r="H32" i="31"/>
  <c r="F32" i="31"/>
  <c r="I32" i="31" s="1"/>
  <c r="H31" i="31"/>
  <c r="F31" i="31"/>
  <c r="I31" i="31" s="1"/>
  <c r="H30" i="31"/>
  <c r="F30" i="31"/>
  <c r="I30" i="31" s="1"/>
  <c r="H29" i="31"/>
  <c r="F29" i="31"/>
  <c r="I29" i="31" s="1"/>
  <c r="H28" i="31"/>
  <c r="F28" i="31"/>
  <c r="I28" i="31" s="1"/>
  <c r="H27" i="31"/>
  <c r="F27" i="31"/>
  <c r="I27" i="31" s="1"/>
  <c r="H44" i="31"/>
  <c r="F44" i="31"/>
  <c r="I44" i="31" s="1"/>
  <c r="H43" i="31"/>
  <c r="F43" i="31"/>
  <c r="I43" i="31" s="1"/>
  <c r="H42" i="31"/>
  <c r="F42" i="31"/>
  <c r="I42" i="31" s="1"/>
  <c r="H41" i="31"/>
  <c r="F41" i="31"/>
  <c r="I41" i="31" s="1"/>
  <c r="I45" i="31" l="1"/>
  <c r="H45" i="31"/>
  <c r="H36" i="31"/>
  <c r="H5" i="31"/>
  <c r="H37" i="31" l="1"/>
  <c r="H38" i="31"/>
  <c r="F38" i="31"/>
  <c r="I38" i="31" s="1"/>
  <c r="F37" i="31"/>
  <c r="I37" i="31" s="1"/>
  <c r="H39" i="31" l="1"/>
  <c r="H21" i="31"/>
  <c r="H22" i="31"/>
  <c r="H23" i="31"/>
  <c r="H24" i="31"/>
  <c r="F21" i="31"/>
  <c r="F22" i="31"/>
  <c r="F23" i="31"/>
  <c r="F24" i="31"/>
  <c r="H14" i="31"/>
  <c r="H15" i="31"/>
  <c r="H16" i="31"/>
  <c r="H17" i="31"/>
  <c r="F14" i="31"/>
  <c r="F15" i="31"/>
  <c r="F16" i="31"/>
  <c r="F17" i="31"/>
  <c r="H6" i="31"/>
  <c r="H7" i="31"/>
  <c r="H8" i="31"/>
  <c r="H9" i="31"/>
  <c r="H11" i="31"/>
  <c r="F6" i="31"/>
  <c r="I6" i="31" s="1"/>
  <c r="F7" i="31"/>
  <c r="I7" i="31" s="1"/>
  <c r="F8" i="31"/>
  <c r="I8" i="31" s="1"/>
  <c r="F9" i="31"/>
  <c r="I9" i="31" s="1"/>
  <c r="F11" i="31"/>
  <c r="I11" i="31" s="1"/>
  <c r="F13" i="31" l="1"/>
  <c r="H13" i="31"/>
  <c r="H18" i="31" s="1"/>
  <c r="F5" i="31"/>
  <c r="I5" i="31" s="1"/>
  <c r="I18" i="31" l="1"/>
  <c r="H20" i="31"/>
  <c r="H34" i="31" s="1"/>
  <c r="H46" i="31" s="1"/>
  <c r="F20" i="31"/>
  <c r="I34" i="31" l="1"/>
  <c r="F36" i="31"/>
  <c r="I36" i="31" s="1"/>
  <c r="I39" i="31" s="1"/>
  <c r="I46" i="31" l="1"/>
  <c r="D14" i="26" s="1"/>
  <c r="C14" i="26" l="1"/>
  <c r="D15" i="26" l="1"/>
  <c r="C15" i="26" l="1"/>
</calcChain>
</file>

<file path=xl/sharedStrings.xml><?xml version="1.0" encoding="utf-8"?>
<sst xmlns="http://schemas.openxmlformats.org/spreadsheetml/2006/main" count="103" uniqueCount="92">
  <si>
    <t>Pořadí</t>
  </si>
  <si>
    <t>Označení zboží</t>
  </si>
  <si>
    <t>Minimální požadavky zadavatele na zboží</t>
  </si>
  <si>
    <t>Jednotková cena (za 1ks) bez DPH</t>
  </si>
  <si>
    <t>Předpokládané množství</t>
  </si>
  <si>
    <t>Cena celkem za druh techniky bez DPH (Kč)</t>
  </si>
  <si>
    <t>Cena celkem za druh techniky včetně DPH (Kč)</t>
  </si>
  <si>
    <t>Jednotková cena ( za 1 ks) včetně DPH</t>
  </si>
  <si>
    <t>Celkem Kč:</t>
  </si>
  <si>
    <t>Cena bez DPH</t>
  </si>
  <si>
    <t>Cena s DPH</t>
  </si>
  <si>
    <t>Učebna</t>
  </si>
  <si>
    <t>dne</t>
  </si>
  <si>
    <t>AV technologie</t>
  </si>
  <si>
    <t>PC učitel</t>
  </si>
  <si>
    <t>Jazyková učebna</t>
  </si>
  <si>
    <t>Technologie jazykové laboratoře se sdílením obrazu a zvuku</t>
  </si>
  <si>
    <t>Ovládácí SW pro organizaci aktivit v labotatoři</t>
  </si>
  <si>
    <t>Učitelský SW</t>
  </si>
  <si>
    <t>Audio mixer a sluchátkový zesilovač - student</t>
  </si>
  <si>
    <t>ICT technologie</t>
  </si>
  <si>
    <t>Internetový přístup</t>
  </si>
  <si>
    <t>Audiomatice pro interkom</t>
  </si>
  <si>
    <t>Audiomixer a sluchátkový zesilovač</t>
  </si>
  <si>
    <t>Sluchátka</t>
  </si>
  <si>
    <t>Technologie jazykové laboratoře pro vzdálený přístup</t>
  </si>
  <si>
    <t>Workstation</t>
  </si>
  <si>
    <t>Kabel</t>
  </si>
  <si>
    <t>Zvuková karta, vstup pro mikrofon 1x 3,5mm konektor, 4pólový výstup pro sluchátka s mikrofonem 1 x 3,5mm, stereo výstup, kompatibilita s USB 2.0 / 3.0. Cena včetně dopravy, instalace, nastavení.</t>
  </si>
  <si>
    <t>Zvuková karta</t>
  </si>
  <si>
    <t>Úložiště dat</t>
  </si>
  <si>
    <t>Pevný disk</t>
  </si>
  <si>
    <t>Záložní zdroj</t>
  </si>
  <si>
    <t>Mezisoučet - AV technologie</t>
  </si>
  <si>
    <t>Mezisoučet - ICT technologie</t>
  </si>
  <si>
    <t>Mezisoučet - Technologie jazykové laboratoře</t>
  </si>
  <si>
    <t>Celkem za učebnu</t>
  </si>
  <si>
    <t>Kancelářský balík software nástrojů</t>
  </si>
  <si>
    <t>Antivirový program</t>
  </si>
  <si>
    <t>Obsahuje Antivirus / Antispyware / Anti-phishing / Android / Windows Server. Licence na 3 roky. Cena včetně intalace.</t>
  </si>
  <si>
    <t>Reproduktory</t>
  </si>
  <si>
    <t>Keramická tabule na pyloném pojezdu</t>
  </si>
  <si>
    <t>Interaktivní projektor</t>
  </si>
  <si>
    <t>Interaktivní ultrakrátký datový projektor, ovládání dotykem i 2 pery, technologie 3LCD, rozlišení min.  1280 x 800,  výkon min. 3500 ANSI lumenů, projekční poměr max. 0,28:1, kontrast min. 14 000 : 1, obrazové vstupy min. 3 x HDMI, 2 x VGA, hmotnost max. 6 kg, včetně nástěnného držáku. Cena včetně dopravy, instalace, nastavení.</t>
  </si>
  <si>
    <t>Tabule keramická s 2 křídly na pylonovém pojezdu vč. ramene pro interaktivní projektor. Tabule je včetně ramene pro umístění interaktivního projektoru, připravena na využití plného rozsahu funkcí projektoru po umístění na rameno, které je součástí střední pojízdné plochy tabule. Středový rám rozměrů 1911x1350 mm. Pylonový pojezd s křídly. Stabilní konstrukce z hliníkových profilů o výšce min.250cm. Rozsah posunu min. 100cm. Rozložení hmotnosti sestavy na stěnu a podlahu. Integrovaný úchyt pro držák projektoru. Boční křídla k interaktivní tabuli pro popisování fixou,nebo křídou. Možnost kombinace: z venku pro psaní křídou, uvnitř pro psaní fixou - nebo naopak, celá fixová, celá křídová.  Cena včetně dopravy, instalace.</t>
  </si>
  <si>
    <t>Kancelářský balík software nástrojů pro vytváření prezentací, textových dokumentů, editor tabulek, správce elektronické pošty, poznámkového elektronického bloku kompatibilní s Microsoft platformou zajišťující funkčnost se stávajícím vybavením, trvalá licence nevázaná na HW, možný downgrade. Cena včetně intalace.</t>
  </si>
  <si>
    <t xml:space="preserve">Kancelářský balík software nástrojů pro vytváření prezentací, textových dokumentů, editor tabulek, správce elektronické pošty, poznámkového elektronického bloku kompatibilní s Microsoft platformou zajišťující funkčnost se stávajícím vybavením, trvalá licence nevázaná na HW, možný downgrade. Cena včetně instalace. </t>
  </si>
  <si>
    <t>PC žák</t>
  </si>
  <si>
    <t>Monitor žák</t>
  </si>
  <si>
    <t>Monitor učitel</t>
  </si>
  <si>
    <t>Žákovský stůl</t>
  </si>
  <si>
    <t>Židle</t>
  </si>
  <si>
    <t>Katedra učitele</t>
  </si>
  <si>
    <t>Nástěnka</t>
  </si>
  <si>
    <t>Nástěnka orámována hlinikovým profilem. V rozích jsou spoje opatřeny bezpečnostními plastovými koncovkami. Povrch je z přírodního korku tl. 5 mm. Cena včetně dopravy, instalace.</t>
  </si>
  <si>
    <t>Držák</t>
  </si>
  <si>
    <t>Mezisoučet - Nábytek</t>
  </si>
  <si>
    <t>Audio matice pro komunikaci, náhodné párování a konference, přednastavené párování a konference, monitorování zvukových spojení studentů, až 32 audio připojení, min. parametry: 8 propojovacích audio kanálů , freq. rozsah 40 Hz - 18 kHz ±3 db, propojení CAT-5e (UTP), délka jednotlivé kabeláže 40m, sběrnice pro rozšíření o další matici, RS konektor pro řízení, připojení pro HW kontrolér, příprava pro zabudování, vč. síťového zdroje, rozměry max. 220x150x70 mm. Cena včetně dopravy, instalace, nastavení.</t>
  </si>
  <si>
    <t xml:space="preserve">Audio mixer a sluchátkový zesilovač pro učitele, nastavení hlasitosti sluchátek, vypnutí mikrofonu, freq. rozsah min. 120 Hz - 12 kHz, pro dynamický i kondenzátorový typ mikrofonu, impedance sluchátek 32 - 600 Ω, linkový vstup/výstup, funkce automatického donastavení hlasitosti vstupů, konektory min.: 1x 3,5mm jack - mikrofon, 1x 3,5mm stereo jack - sluchátka, napájení po UTP kabeláži. Cena včetně dopravy, instalace, nastavení. </t>
  </si>
  <si>
    <t xml:space="preserve">Audio mixer a sluchátkový zesilovač, nastavení hlasitosti sluchátek, vypnutí mikrofonu, freq. rozsah min. 120 Hz - 12 kHz, pro dynamický i kondenzátorový typ mikrofonu, impedance sluchátek 32 - 600 Ω, linkový vstup/výstup, konektory min.: 1x 3,5mm jack - mikrofon, 1x 3,5mm stereo jack - sluchátka, napájení po UTP kabeláži. Cena včetně dopravy, instalace, nastavení. Součástí je zaškolení obsluhy. </t>
  </si>
  <si>
    <t>Systémový náhlavní set sluchátek s mikrofonem, aktivní systém potlačení okolních ruchů, provedení  z pružného materiálu odolnému hrubému zacházení, uzavřená stereofonní sluchátka, kondenzátorový mikrofon, polstrovaný a nastavitelný náhlavní most, Min. parametry: Sluchátka: freq. rozsah 120 Hz - 12 kHz, Mikrofon: freq. rozsah 120 Hz - 12 kHz, konektory: 1x 3,5mm stereo jack -  mikrofon, 1x 3,5mm stereo jack -  sluchátka, kabel min. 1,3 m, váha max. 0,5 kg Cena včetně dopravy, instalace, nastavení.</t>
  </si>
  <si>
    <t>Přídavné reproduktory s možností uchycení na pylonový pojezd tabule, 2x 20 W. Cena včetně dopravy, instalace.</t>
  </si>
  <si>
    <t>Montážní držák pro připevnění mini PC s VESA k monitoru. Cena včetně dopravy, instalace.</t>
  </si>
  <si>
    <t>High active,  max rozlišení 4K*2K@60Hz, ultraflexible, DP 1.3. Cena včetně dopravy, instalace.</t>
  </si>
  <si>
    <t xml:space="preserve">Ovládací SW se společným řízením pro organizaci aktivit v laboratoři. Monitoring jednotlivých studentů a propojování připojených audio signálů. Organizace třídy, databáze pro zasedací pořádek. Režimy  prezentace, monitoring a podpora studentů při cvičení, párování a práce až v 5 skupinách. Ovládání lokálního CD/DVD přehrávače v PC. Možnost záznamu připojeného audio kanálu (zvolený student; studentský pár; skupina). Databáze učebních materiálů, organizovaná dle vyučujícího a tříd. Třídění materiálů do učebních lekcí. Jazykové varianty SW. Garantovaný přístup k novým verzím softwarového řešení po dobu 5 let. Cena včetně dopravy, instalace, nastavení. Součástí je zaškolení obsluhy. </t>
  </si>
  <si>
    <t xml:space="preserve">LAN přístup učitele do databáze studijních materiálů, mimo jazykovou laboratoř. Příprava cvičení, kontrola vyplněných úloh… Garantovaný přístup k novým verzím softwarového řešení po dobu 5 let. Cena včetně dopravy, instalace, nastavení. Součástí je zaškolení obsluhy. </t>
  </si>
  <si>
    <t>Ochranná krytka konektorů</t>
  </si>
  <si>
    <t>Zabezpečení konektorů audio mixeru před rozpojením. Cena včetně dopravy, montáže.</t>
  </si>
  <si>
    <t>Software pro řízení učebny</t>
  </si>
  <si>
    <t>Software umožňuje: správu systému, blokování, ovládání monitoru, odesilání souborů a složek.</t>
  </si>
  <si>
    <t>Monitor s viditelnou uhlopříčkou 54,6 cm (21,5"), LED podsvícení, rozlišení 1920 x 1080, jas 200cd/m2, kontrastní poměr 600:1, doba odezvy 5ms, video vstupy VGA, HDMI. Cena včetně dopravy, instalace, nastavení.</t>
  </si>
  <si>
    <t>Technická spcecifikace předmětu plnění pro část 1 veřejné zakázky</t>
  </si>
  <si>
    <t>ČÁST 1: VYBUDOVÁNÍ JAZYKOVÉ UČEBNY</t>
  </si>
  <si>
    <t>Zadavatel: Základní škola Libina, příspěvková organizace</t>
  </si>
  <si>
    <t>Vybudování jazykové učebny</t>
  </si>
  <si>
    <t xml:space="preserve">Účastník (prodávající) prohlašuje, že  dodávka bude vyhovovat všem požadavkům zadavatele (kupujícího) uvedených v technické specifikaci. Pokud by se v průběhu přípravy a realizace dodávky ukázalo, že ke splnění požadavků zadavatele (kupujícího) dle této přílohy je nezbytné dodání dalších zařízení, součástí či příslušenství nebo provedení dalších služeb či prací, zavazuje se účastník (prodávající) dodat toto zařízení a provést tyto práce či služby jako součást plnění dodávky dle smlouvy bez zvýšení nabídkové (kupní) ceny (zmíněné dodávky,práce či služby nebudou mít charakter dodatečných dodávek či víceprací) </t>
  </si>
  <si>
    <t>Účastník:</t>
  </si>
  <si>
    <t>V</t>
  </si>
  <si>
    <t>Za účastníka:</t>
  </si>
  <si>
    <r>
      <rPr>
        <b/>
        <u/>
        <sz val="8"/>
        <color theme="1"/>
        <rFont val="Calibri"/>
        <family val="2"/>
        <charset val="238"/>
        <scheme val="minor"/>
      </rPr>
      <t>Značka, typ zařízení, výrobce, nabízené parametry</t>
    </r>
    <r>
      <rPr>
        <b/>
        <sz val="8"/>
        <color theme="1"/>
        <rFont val="Calibri"/>
        <family val="2"/>
        <charset val="238"/>
        <scheme val="minor"/>
      </rPr>
      <t xml:space="preserve">  - vyplní účastník zadávacího řízení</t>
    </r>
  </si>
  <si>
    <t>nevyplňuje se</t>
  </si>
  <si>
    <t>Nábytek</t>
  </si>
  <si>
    <t>Záložní zdroj napájení s výstupním výkonem 720W / 1200VA, 3x CEE zásuvka s ochranným kolíkem zajišťující napájení v případě výpadku proudu, 3x CEE zásuvka s ochranným kolíkem s přepěťovou ochranou, s přepěťovou ochranou datové linky RJ45. Cena včetně dopravy, instalace, nastavení.</t>
  </si>
  <si>
    <t>Pevný disk pro provoz 24/7 a RAID kompatibilní, kapacita 2TB, 3,5 palcový disk, rozhraní SATA 6 Gb/s, počet otáček 7.200ot/s, vyrovnávací paměť 128 MB. Cena včetně dopravy, instalace, nastavení.</t>
  </si>
  <si>
    <t>Uložiště dat, min. dvoudiskové, dvoujádrový procesor s taktem min. 2GHz, rychlosti šifrovaného čtení až 113MB/s, rychlost šifrovaného zápisu až 112 MB/s, jedno Gbit síťové rozhraní, 2x USB 3.0, hardwarové šifrování AES-NI, možnost výměny disků za provozu, přihlášení uživatelů domény, 2x LAN, USB 3.0, včetně softwarového vybavení pro zálohování dat. Cena včetně dopravy, instalace, nastavení.</t>
  </si>
  <si>
    <t>Pracovní stanice, case Tower, min. 500W zdrojem, sestav pro provoz 24/7, výkon CPU min. 8900 dle nezávislého testu cpubenchmark.net, operační paměť min. 8GB DDR4, SSD M.2 disk s kapacitou min. 256GB, DVD-RW optická mechanika, čtečka MCR, Gbit síťová karta, klávesnice a myš, operační systém s podporu AD (domény), servisní služby s odezvou do následujícího pracovního dne od nahlášení servisní události. Cena včetně dopravy, instalace, nastavení.</t>
  </si>
  <si>
    <t xml:space="preserve">Internetový přístup studenta do databáze studijních materiálů, možnost vyplňování učitelem přiřazených samostatných nebo domácích úloh mimo jazykovou laboratoř. Samostatná práce a individuální záznam studentů - poslech, sledování, otevřený záznam, simultánní záznam, nahrávka s porovnáním s originálem, přehrávání správné výslovnosti textu, automatické rozpoznávání výslovnosti, neomezené písemné odpovědi, dotazníky, výběr z možností, doplňovačka, určování správného pořadí u vět, slov i písmen. Licence pro školní databázi min. 458 studentů (dle kapacity školy). Garantovaný přístup k novým verzím softwarového řešení po dobu 5 let. Cena včetně dopravy, instalace, nastavení. Součástí je zaškolení obsluhy. </t>
  </si>
  <si>
    <t>Case s min. 210W zdrojem s účinnosti až 93%, výkon CPU min. 12900 bodu dle nezávislého testu cpubenchmark.net, operační paměť 8GB DDR4 s možnosti rozšíření na 128 GB, pevný M.2 SSD disk s kapacitou 256GB, DVD-RW optická mechanika, Gbit síťová karta, Wifi standardu 802.11ac (2x2), Bluetooth, čtečka pam. karet, min. 2x DisplayPort a 1x HDMI, USB Type-C s přenosová rychlost signálu 10 Gb/s, USB 3.2 Gen2, USB 3.2 Gen1, USB 2.0, prachový filtr, klávesnice a myš, operační systém s podporu AD (domény), servisní služba u zákazníka s odezvou do následujícího pracovního dne od nahlášení servisní události. Cena včetně dopravy, instalace, nastavení.</t>
  </si>
  <si>
    <t>Case desktop mini s min. 65W zdrojem s účinsoti 89%, výkon CPU min. 7200 bodu dle nezávislého testu cpubenchmark.net, operační paměť 4GB DDR4 s možnosti rozšíření až na 64GB, SSD disk 256GB, Gbit síťová karta, min. 2x video výstup HDMI a 1x DisplayPort, USB Type-C s přenosová rychlost signálu 10 Gb/s, USB 3.2 Gen2, USB 3.2 Gen1, USB 2.0, M.2 PCIe x1-2230, RS-232, podstavec pro DM, klávesnice a myš, operační systém s podporu AD (domény), servisní služby s odezvou do následujícího pracovního dne od nahlášení servisní události. Cena včetně dopravy, instalace, nastavení.</t>
  </si>
  <si>
    <t>Stůl učebny pro 2 žáky, použitelný jako plocha pro pokusy a kolaborativní výuku, ale také jako standardní stůl pro potřeby kmenové učebny, jazykové učebny a IT učebny. Šířka 1400mm a hloubka min. 650mm. Standardní minimální použité materiály: ocelové profily ovál 80x25x2mm, D 55x35x2mm, hranol, 30x30x2mm,
deska lamino 22 mm ABS hrana lepena PUR lepidlem, prášková barva s nanopasivací. Možnost kotvení stolu do podlahy. Stůl je opatřen okopovou deskou tl. 19 mm a výškou 500 mm. Ve stole v uzamykatelném kanále je připraven parapetní kanál 90x55. Kanál a pracovní plocha mají mezi sebou mezeru, krytou gumou. Kanál je uzamykán a odemykán pomocí tlačného zámku. Konstrukce stolu je přizpůsobená pro umístění žákovského modulu jazykové laboratoře. Dekor světlá šedá nebo světlý javor - dle výběru investora, záruka min. 5 let. Cena včetně dopravy, instalace.</t>
  </si>
  <si>
    <t>Židle žákovská - pevná (na kolečkách ), výškově nastavitelná pomocí pístu, otočná, s plastovým sedákem. Ergonomicky tvarovaný sedák i opěrák (se vzduchovým polštářem), hygienický a snadno omyvatelný , šetrný k životnímu
prostředí – vyrobený z recyklovatelných plastů. Volitelná barevnost: min. 6 barev sedáku. Židle musí být snadno omyvatelná bez horní perforace. Certifikováno dle EU ČSN EN 1729 - Židle a stoly pro vzdělávací instituce. Záruka na židle je min. 5 let. Cena včetně dopravy, instalace.</t>
  </si>
  <si>
    <t>Katedra učitele, v levé části policový regál šíře 306 mm, v pravé části uzamykatelná skřínka pro AV techniku a PC s průchodkami a větracími mřížkami šíře 546 mm, dvojitá záda s průchodkou a větrací mřížkou pro kabelové rozvody, pracovní deska z oboustranně laminované dřevotřískové desky síly min. 22 mm, konstrukce z oboustranně laminované dřevotřískové desky síly min. 19 mm. Hrany
desek osazeny ABS hranou tloušťky min. 2 mm. Hrany lepeny voděodolným PUR lepidlem. Celkové rozměry 1600x760x680 mm (š.v.h.), Dekor světlá šedá nebo světlý javor - dle výběru investora, záruka min. 5 let. Cena včetně dopravy, instalace.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</si>
</sst>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Kč&quot;_-;\-* #,##0.00\ &quot;Kč&quot;_-;_-* &quot;-&quot;??\ &quot;Kč&quot;_-;_-@_-"/>
  </numFmts>
  <fonts count="18" x14ac:knownFonts="1">
    <font>
      <sz val="11"/>
      <color theme="1"/>
      <name val="Calibri"/>
      <family val="2"/>
      <charset val="238"/>
      <scheme val="minor"/>
    </font>
    <font>
      <b/>
      <sz val="11"/>
      <color theme="1"/>
      <name val="Calibri"/>
      <family val="2"/>
      <charset val="238"/>
      <scheme val="minor"/>
    </font>
    <font>
      <sz val="8"/>
      <color theme="1"/>
      <name val="Calibri"/>
      <family val="2"/>
      <charset val="238"/>
      <scheme val="minor"/>
    </font>
    <font>
      <b/>
      <sz val="8"/>
      <color theme="1"/>
      <name val="Calibri"/>
      <family val="2"/>
      <charset val="238"/>
      <scheme val="minor"/>
    </font>
    <font>
      <sz val="9"/>
      <color theme="1"/>
      <name val="Calibri"/>
      <family val="2"/>
      <charset val="238"/>
      <scheme val="minor"/>
    </font>
    <font>
      <sz val="8"/>
      <name val="Calibri"/>
      <family val="2"/>
      <charset val="238"/>
      <scheme val="minor"/>
    </font>
    <font>
      <b/>
      <sz val="9"/>
      <color theme="1"/>
      <name val="Calibri"/>
      <family val="2"/>
      <charset val="238"/>
      <scheme val="minor"/>
    </font>
    <font>
      <u/>
      <sz val="11"/>
      <color theme="10"/>
      <name val="Calibri"/>
      <family val="2"/>
      <charset val="238"/>
    </font>
    <font>
      <u/>
      <sz val="11"/>
      <color theme="10"/>
      <name val="Calibri"/>
      <family val="2"/>
      <charset val="238"/>
      <scheme val="minor"/>
    </font>
    <font>
      <u/>
      <sz val="8"/>
      <color rgb="FF00B050"/>
      <name val="Calibri"/>
      <family val="2"/>
      <charset val="238"/>
    </font>
    <font>
      <sz val="10"/>
      <name val="Arial CE"/>
      <charset val="238"/>
    </font>
    <font>
      <sz val="10"/>
      <name val="Arial"/>
      <family val="2"/>
      <charset val="238"/>
    </font>
    <font>
      <sz val="11"/>
      <color theme="1"/>
      <name val="Calibri"/>
      <family val="2"/>
      <charset val="238"/>
      <scheme val="minor"/>
    </font>
    <font>
      <sz val="11"/>
      <color rgb="FFFF0000"/>
      <name val="Calibri"/>
      <family val="2"/>
      <charset val="238"/>
      <scheme val="minor"/>
    </font>
    <font>
      <sz val="10"/>
      <name val="Arial"/>
      <family val="2"/>
      <charset val="238"/>
    </font>
    <font>
      <u/>
      <sz val="10"/>
      <color indexed="12"/>
      <name val="Arial CE"/>
      <charset val="238"/>
    </font>
    <font>
      <b/>
      <u/>
      <sz val="8"/>
      <color theme="1"/>
      <name val="Calibri"/>
      <family val="2"/>
      <charset val="238"/>
      <scheme val="minor"/>
    </font>
    <font>
      <b/>
      <sz val="8"/>
      <color rgb="FFFF0000"/>
      <name val="Calibri"/>
      <family val="2"/>
      <charset val="238"/>
      <scheme val="minor"/>
    </font>
  </fonts>
  <fills count="7">
    <fill>
      <patternFill patternType="none"/>
    </fill>
    <fill>
      <patternFill patternType="gray125"/>
    </fill>
    <fill>
      <patternFill patternType="solid">
        <fgColor theme="4" tint="0.79998168889431442"/>
        <bgColor indexed="64"/>
      </patternFill>
    </fill>
    <fill>
      <patternFill patternType="solid">
        <fgColor rgb="FFF1E9E7"/>
        <bgColor indexed="64"/>
      </patternFill>
    </fill>
    <fill>
      <patternFill patternType="solid">
        <fgColor rgb="FF00B0F0"/>
        <bgColor indexed="64"/>
      </patternFill>
    </fill>
    <fill>
      <patternFill patternType="solid">
        <fgColor theme="0" tint="-0.14999847407452621"/>
        <bgColor indexed="64"/>
      </patternFill>
    </fill>
    <fill>
      <patternFill patternType="solid">
        <fgColor theme="0" tint="-0.249977111117893"/>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s>
  <cellStyleXfs count="12">
    <xf numFmtId="0" fontId="0"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xf numFmtId="0" fontId="10" fillId="0" borderId="0"/>
    <xf numFmtId="0" fontId="11" fillId="0" borderId="0"/>
    <xf numFmtId="0" fontId="12" fillId="0" borderId="0"/>
    <xf numFmtId="44" fontId="12" fillId="0" borderId="0" applyFont="0" applyFill="0" applyBorder="0" applyAlignment="0" applyProtection="0"/>
    <xf numFmtId="0" fontId="14" fillId="0" borderId="0"/>
    <xf numFmtId="0" fontId="15" fillId="0" borderId="0" applyNumberFormat="0" applyFill="0" applyBorder="0" applyAlignment="0" applyProtection="0">
      <alignment vertical="top"/>
      <protection locked="0"/>
    </xf>
    <xf numFmtId="44" fontId="14" fillId="0" borderId="0" applyFont="0" applyFill="0" applyBorder="0" applyAlignment="0" applyProtection="0"/>
    <xf numFmtId="9" fontId="14" fillId="0" borderId="0" applyFont="0" applyFill="0" applyBorder="0" applyAlignment="0" applyProtection="0"/>
    <xf numFmtId="0" fontId="12" fillId="0" borderId="0"/>
  </cellStyleXfs>
  <cellXfs count="136">
    <xf numFmtId="0" fontId="0" fillId="0" borderId="0" xfId="0"/>
    <xf numFmtId="0" fontId="0" fillId="0" borderId="0" xfId="0" applyAlignment="1">
      <alignment horizontal="center"/>
    </xf>
    <xf numFmtId="0" fontId="0" fillId="0" borderId="0" xfId="0" applyAlignment="1">
      <alignment vertical="center"/>
    </xf>
    <xf numFmtId="0" fontId="0" fillId="0" borderId="0" xfId="0" applyProtection="1">
      <protection locked="0"/>
    </xf>
    <xf numFmtId="4" fontId="2" fillId="2" borderId="11" xfId="0" applyNumberFormat="1" applyFont="1" applyFill="1" applyBorder="1" applyAlignment="1">
      <alignment vertical="center"/>
    </xf>
    <xf numFmtId="0" fontId="2" fillId="3" borderId="11" xfId="0" applyFont="1" applyFill="1" applyBorder="1" applyAlignment="1">
      <alignment vertical="center"/>
    </xf>
    <xf numFmtId="0" fontId="6" fillId="6" borderId="11" xfId="0" applyFont="1" applyFill="1" applyBorder="1" applyAlignment="1">
      <alignment vertical="center"/>
    </xf>
    <xf numFmtId="0" fontId="6" fillId="6" borderId="11" xfId="0" applyFont="1" applyFill="1" applyBorder="1" applyAlignment="1">
      <alignment horizontal="right" vertical="center"/>
    </xf>
    <xf numFmtId="4" fontId="0" fillId="0" borderId="0" xfId="0" applyNumberFormat="1"/>
    <xf numFmtId="4" fontId="6" fillId="4" borderId="11" xfId="0" applyNumberFormat="1" applyFont="1" applyFill="1" applyBorder="1" applyAlignment="1">
      <alignment vertical="center"/>
    </xf>
    <xf numFmtId="0" fontId="9" fillId="0" borderId="0" xfId="1" applyFont="1" applyAlignment="1" applyProtection="1">
      <alignment horizontal="left" vertical="center"/>
    </xf>
    <xf numFmtId="0" fontId="0" fillId="0" borderId="0" xfId="0" applyAlignment="1">
      <alignment horizontal="right" vertical="center"/>
    </xf>
    <xf numFmtId="0" fontId="6" fillId="0" borderId="11" xfId="0" applyFont="1" applyBorder="1" applyAlignment="1">
      <alignment horizontal="left" vertical="center"/>
    </xf>
    <xf numFmtId="0" fontId="4" fillId="0" borderId="0" xfId="0" applyFont="1"/>
    <xf numFmtId="0" fontId="6" fillId="0" borderId="0" xfId="0" applyFont="1"/>
    <xf numFmtId="14" fontId="0" fillId="0" borderId="0" xfId="0" applyNumberFormat="1"/>
    <xf numFmtId="0" fontId="6" fillId="0" borderId="0" xfId="0" applyFont="1" applyProtection="1">
      <protection locked="0"/>
    </xf>
    <xf numFmtId="0" fontId="0" fillId="0" borderId="0" xfId="0" applyAlignment="1" applyProtection="1">
      <alignment horizontal="right" vertical="center"/>
      <protection locked="0"/>
    </xf>
    <xf numFmtId="0" fontId="4" fillId="0" borderId="0" xfId="0" applyFont="1" applyProtection="1">
      <protection locked="0"/>
    </xf>
    <xf numFmtId="0" fontId="0" fillId="0" borderId="0" xfId="0" applyAlignment="1" applyProtection="1">
      <alignment horizontal="left" vertical="center"/>
      <protection locked="0"/>
    </xf>
    <xf numFmtId="0" fontId="3" fillId="0" borderId="7" xfId="0" applyFont="1" applyBorder="1" applyAlignment="1">
      <alignment horizontal="center" vertical="center" textRotation="90"/>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5" fillId="0" borderId="10" xfId="0" applyFont="1" applyFill="1" applyBorder="1" applyAlignment="1">
      <alignment vertical="center" wrapText="1"/>
    </xf>
    <xf numFmtId="0" fontId="5" fillId="0" borderId="11" xfId="0" applyFont="1" applyFill="1" applyBorder="1" applyAlignment="1">
      <alignment vertical="center" wrapText="1"/>
    </xf>
    <xf numFmtId="0" fontId="5" fillId="0" borderId="17" xfId="0" applyFont="1" applyFill="1" applyBorder="1" applyAlignment="1">
      <alignment vertical="center" wrapText="1"/>
    </xf>
    <xf numFmtId="44" fontId="0" fillId="0" borderId="0" xfId="6" applyFont="1"/>
    <xf numFmtId="44" fontId="0" fillId="0" borderId="0" xfId="0" applyNumberFormat="1"/>
    <xf numFmtId="44" fontId="13" fillId="0" borderId="0" xfId="0" applyNumberFormat="1" applyFont="1"/>
    <xf numFmtId="0" fontId="2" fillId="0" borderId="12" xfId="0" applyFont="1" applyFill="1" applyBorder="1" applyAlignment="1">
      <alignment horizontal="center" vertical="center"/>
    </xf>
    <xf numFmtId="0" fontId="5" fillId="0" borderId="10" xfId="0" applyFont="1" applyFill="1" applyBorder="1" applyAlignment="1">
      <alignment horizontal="center" vertical="center"/>
    </xf>
    <xf numFmtId="0" fontId="2" fillId="0" borderId="14" xfId="0" applyFont="1" applyFill="1" applyBorder="1" applyAlignment="1">
      <alignment horizontal="center" vertical="center"/>
    </xf>
    <xf numFmtId="0" fontId="5" fillId="0" borderId="11" xfId="0" applyFont="1" applyFill="1" applyBorder="1" applyAlignment="1">
      <alignment horizontal="center" vertical="center"/>
    </xf>
    <xf numFmtId="0" fontId="2"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7" xfId="0" applyFont="1" applyFill="1" applyBorder="1" applyAlignment="1">
      <alignment horizontal="left" vertical="center" wrapText="1"/>
    </xf>
    <xf numFmtId="4" fontId="3" fillId="0" borderId="8" xfId="0" applyNumberFormat="1" applyFont="1" applyFill="1" applyBorder="1" applyAlignment="1">
      <alignment horizontal="right" vertical="center"/>
    </xf>
    <xf numFmtId="4" fontId="3" fillId="0" borderId="8" xfId="0" applyNumberFormat="1" applyFont="1" applyBorder="1" applyAlignment="1">
      <alignment horizontal="right" vertical="center"/>
    </xf>
    <xf numFmtId="4" fontId="2" fillId="0" borderId="10" xfId="0" applyNumberFormat="1" applyFont="1" applyFill="1" applyBorder="1" applyAlignment="1" applyProtection="1">
      <alignment horizontal="right" vertical="center"/>
      <protection locked="0"/>
    </xf>
    <xf numFmtId="4" fontId="2" fillId="0" borderId="10" xfId="0" applyNumberFormat="1" applyFont="1" applyFill="1" applyBorder="1" applyAlignment="1">
      <alignment horizontal="right" vertical="center"/>
    </xf>
    <xf numFmtId="4" fontId="2" fillId="0" borderId="11" xfId="0" applyNumberFormat="1" applyFont="1" applyFill="1" applyBorder="1" applyAlignment="1" applyProtection="1">
      <alignment horizontal="right" vertical="center"/>
      <protection locked="0"/>
    </xf>
    <xf numFmtId="4" fontId="2" fillId="0" borderId="11" xfId="0" applyNumberFormat="1" applyFont="1" applyFill="1" applyBorder="1" applyAlignment="1">
      <alignment horizontal="right" vertical="center"/>
    </xf>
    <xf numFmtId="4" fontId="2" fillId="0" borderId="17" xfId="0" applyNumberFormat="1" applyFont="1" applyFill="1" applyBorder="1" applyAlignment="1" applyProtection="1">
      <alignment horizontal="right" vertical="center"/>
      <protection locked="0"/>
    </xf>
    <xf numFmtId="4" fontId="2" fillId="0" borderId="17" xfId="0" applyNumberFormat="1" applyFont="1" applyFill="1" applyBorder="1" applyAlignment="1">
      <alignment horizontal="right" vertical="center"/>
    </xf>
    <xf numFmtId="44" fontId="1" fillId="0" borderId="0" xfId="0" applyNumberFormat="1" applyFont="1"/>
    <xf numFmtId="4" fontId="2" fillId="0" borderId="10" xfId="0" applyNumberFormat="1" applyFont="1" applyFill="1" applyBorder="1" applyAlignment="1" applyProtection="1">
      <alignment vertical="center"/>
      <protection locked="0"/>
    </xf>
    <xf numFmtId="4" fontId="2" fillId="0" borderId="10" xfId="0" applyNumberFormat="1" applyFont="1" applyFill="1" applyBorder="1" applyAlignment="1">
      <alignment vertical="center"/>
    </xf>
    <xf numFmtId="4" fontId="2" fillId="0" borderId="11" xfId="0" applyNumberFormat="1" applyFont="1" applyFill="1" applyBorder="1" applyAlignment="1" applyProtection="1">
      <alignment vertical="center"/>
      <protection locked="0"/>
    </xf>
    <xf numFmtId="4" fontId="2" fillId="0" borderId="11" xfId="0" applyNumberFormat="1" applyFont="1" applyFill="1" applyBorder="1" applyAlignment="1">
      <alignment vertical="center"/>
    </xf>
    <xf numFmtId="4" fontId="2" fillId="0" borderId="17" xfId="0" applyNumberFormat="1" applyFont="1" applyFill="1" applyBorder="1" applyAlignment="1" applyProtection="1">
      <alignment vertical="center"/>
      <protection locked="0"/>
    </xf>
    <xf numFmtId="4" fontId="2" fillId="0" borderId="17" xfId="0" applyNumberFormat="1" applyFont="1" applyFill="1" applyBorder="1" applyAlignment="1">
      <alignment vertical="center"/>
    </xf>
    <xf numFmtId="4" fontId="2" fillId="0" borderId="13" xfId="0" applyNumberFormat="1" applyFont="1" applyFill="1" applyBorder="1" applyAlignment="1">
      <alignment horizontal="right" vertical="center"/>
    </xf>
    <xf numFmtId="4" fontId="2" fillId="0" borderId="15" xfId="0" applyNumberFormat="1" applyFont="1" applyFill="1" applyBorder="1" applyAlignment="1">
      <alignment horizontal="right" vertical="center"/>
    </xf>
    <xf numFmtId="4" fontId="2" fillId="0" borderId="18" xfId="0" applyNumberFormat="1" applyFont="1" applyFill="1" applyBorder="1" applyAlignment="1">
      <alignment horizontal="right" vertical="center"/>
    </xf>
    <xf numFmtId="4" fontId="3" fillId="0" borderId="9" xfId="0" applyNumberFormat="1" applyFont="1" applyFill="1" applyBorder="1" applyAlignment="1">
      <alignment horizontal="right" vertical="center"/>
    </xf>
    <xf numFmtId="4" fontId="2" fillId="0" borderId="13" xfId="0" applyNumberFormat="1" applyFont="1" applyFill="1" applyBorder="1" applyAlignment="1">
      <alignment vertical="center"/>
    </xf>
    <xf numFmtId="4" fontId="2" fillId="0" borderId="15" xfId="0" applyNumberFormat="1" applyFont="1" applyFill="1" applyBorder="1" applyAlignment="1">
      <alignment vertical="center"/>
    </xf>
    <xf numFmtId="4" fontId="2" fillId="0" borderId="18" xfId="0" applyNumberFormat="1" applyFont="1" applyFill="1" applyBorder="1" applyAlignment="1">
      <alignment vertical="center"/>
    </xf>
    <xf numFmtId="4" fontId="3" fillId="0" borderId="9" xfId="0" applyNumberFormat="1" applyFont="1" applyBorder="1" applyAlignment="1">
      <alignment horizontal="right" vertical="center"/>
    </xf>
    <xf numFmtId="4" fontId="2" fillId="0" borderId="23" xfId="0" applyNumberFormat="1" applyFont="1" applyFill="1" applyBorder="1" applyAlignment="1">
      <alignment horizontal="right" vertical="center"/>
    </xf>
    <xf numFmtId="4" fontId="2" fillId="0" borderId="24" xfId="0" applyNumberFormat="1" applyFont="1" applyFill="1" applyBorder="1" applyAlignment="1">
      <alignment horizontal="right" vertical="center"/>
    </xf>
    <xf numFmtId="4" fontId="9" fillId="0" borderId="0" xfId="1" applyNumberFormat="1" applyFont="1" applyAlignment="1" applyProtection="1">
      <alignment horizontal="left" vertical="center"/>
    </xf>
    <xf numFmtId="0" fontId="2" fillId="0" borderId="12" xfId="0" applyFont="1" applyBorder="1" applyAlignment="1">
      <alignment horizontal="center" vertical="center"/>
    </xf>
    <xf numFmtId="0" fontId="5" fillId="0" borderId="10" xfId="0" applyFont="1" applyBorder="1" applyAlignment="1">
      <alignment vertical="center" wrapText="1"/>
    </xf>
    <xf numFmtId="0" fontId="5" fillId="0" borderId="10" xfId="0" applyFont="1" applyBorder="1" applyAlignment="1">
      <alignment horizontal="left" vertical="center" wrapText="1"/>
    </xf>
    <xf numFmtId="4" fontId="2" fillId="0" borderId="10" xfId="0" applyNumberFormat="1" applyFont="1" applyBorder="1" applyAlignment="1" applyProtection="1">
      <alignment vertical="center"/>
      <protection locked="0"/>
    </xf>
    <xf numFmtId="4" fontId="2" fillId="0" borderId="10" xfId="0" applyNumberFormat="1" applyFont="1" applyBorder="1" applyAlignment="1">
      <alignment vertical="center"/>
    </xf>
    <xf numFmtId="0" fontId="5" fillId="0" borderId="10" xfId="0" applyFont="1" applyBorder="1" applyAlignment="1">
      <alignment horizontal="center" vertical="center"/>
    </xf>
    <xf numFmtId="4" fontId="2" fillId="0" borderId="13" xfId="0" applyNumberFormat="1" applyFont="1" applyBorder="1" applyAlignment="1">
      <alignment vertical="center"/>
    </xf>
    <xf numFmtId="0" fontId="2" fillId="0" borderId="14" xfId="0" applyFont="1" applyBorder="1" applyAlignment="1">
      <alignment horizontal="center" vertical="center"/>
    </xf>
    <xf numFmtId="0" fontId="5" fillId="0" borderId="11" xfId="0" applyFont="1" applyBorder="1" applyAlignment="1">
      <alignment vertical="center" wrapText="1"/>
    </xf>
    <xf numFmtId="0" fontId="5" fillId="0" borderId="11" xfId="0" applyFont="1" applyBorder="1" applyAlignment="1">
      <alignment horizontal="left" vertical="center" wrapText="1"/>
    </xf>
    <xf numFmtId="4" fontId="2" fillId="0" borderId="11" xfId="0" applyNumberFormat="1" applyFont="1" applyBorder="1" applyAlignment="1" applyProtection="1">
      <alignment vertical="center"/>
      <protection locked="0"/>
    </xf>
    <xf numFmtId="4" fontId="2" fillId="0" borderId="11" xfId="0" applyNumberFormat="1" applyFont="1" applyBorder="1" applyAlignment="1">
      <alignment vertical="center"/>
    </xf>
    <xf numFmtId="0" fontId="5" fillId="0" borderId="11" xfId="0" applyFont="1" applyBorder="1" applyAlignment="1">
      <alignment horizontal="center" vertical="center"/>
    </xf>
    <xf numFmtId="4" fontId="2" fillId="0" borderId="15" xfId="0" applyNumberFormat="1" applyFont="1" applyBorder="1" applyAlignment="1">
      <alignment vertical="center"/>
    </xf>
    <xf numFmtId="0" fontId="2" fillId="0" borderId="16" xfId="0" applyFont="1" applyBorder="1" applyAlignment="1">
      <alignment horizontal="center" vertical="center"/>
    </xf>
    <xf numFmtId="0" fontId="5" fillId="0" borderId="17" xfId="0" applyFont="1" applyBorder="1" applyAlignment="1">
      <alignment vertical="center" wrapText="1"/>
    </xf>
    <xf numFmtId="0" fontId="5" fillId="0" borderId="17" xfId="0" applyFont="1" applyBorder="1" applyAlignment="1">
      <alignment horizontal="left" vertical="center" wrapText="1"/>
    </xf>
    <xf numFmtId="4" fontId="2" fillId="0" borderId="17" xfId="0" applyNumberFormat="1" applyFont="1" applyBorder="1" applyAlignment="1" applyProtection="1">
      <alignment vertical="center"/>
      <protection locked="0"/>
    </xf>
    <xf numFmtId="4" fontId="2" fillId="0" borderId="17" xfId="0" applyNumberFormat="1" applyFont="1" applyBorder="1" applyAlignment="1">
      <alignment vertical="center"/>
    </xf>
    <xf numFmtId="0" fontId="5" fillId="0" borderId="17" xfId="0" applyFont="1" applyBorder="1" applyAlignment="1">
      <alignment horizontal="center" vertical="center"/>
    </xf>
    <xf numFmtId="4" fontId="2" fillId="0" borderId="18" xfId="0" applyNumberFormat="1" applyFont="1" applyBorder="1" applyAlignment="1">
      <alignment vertical="center"/>
    </xf>
    <xf numFmtId="0" fontId="2" fillId="0" borderId="21" xfId="0" applyFont="1" applyBorder="1" applyAlignment="1">
      <alignment horizontal="center" vertical="center"/>
    </xf>
    <xf numFmtId="0" fontId="5" fillId="0" borderId="22" xfId="0" applyFont="1" applyBorder="1" applyAlignment="1">
      <alignment vertical="center" wrapText="1"/>
    </xf>
    <xf numFmtId="0" fontId="5" fillId="0" borderId="22" xfId="0" applyFont="1" applyBorder="1" applyAlignment="1">
      <alignment horizontal="left" vertical="center" wrapText="1"/>
    </xf>
    <xf numFmtId="4" fontId="2" fillId="0" borderId="22" xfId="0" applyNumberFormat="1" applyFont="1" applyBorder="1" applyAlignment="1" applyProtection="1">
      <alignment horizontal="right" vertical="center"/>
      <protection locked="0"/>
    </xf>
    <xf numFmtId="4" fontId="2" fillId="0" borderId="22" xfId="0" applyNumberFormat="1" applyFont="1" applyBorder="1" applyAlignment="1">
      <alignment horizontal="right" vertical="center"/>
    </xf>
    <xf numFmtId="0" fontId="5" fillId="0" borderId="22" xfId="0" applyFont="1" applyBorder="1" applyAlignment="1">
      <alignment horizontal="center" vertical="center"/>
    </xf>
    <xf numFmtId="4" fontId="2" fillId="0" borderId="15" xfId="0" applyNumberFormat="1" applyFont="1" applyBorder="1" applyAlignment="1">
      <alignment horizontal="right" vertical="center"/>
    </xf>
    <xf numFmtId="4" fontId="2" fillId="0" borderId="11" xfId="0" applyNumberFormat="1" applyFont="1" applyBorder="1" applyAlignment="1" applyProtection="1">
      <alignment horizontal="right" vertical="center"/>
      <protection locked="0"/>
    </xf>
    <xf numFmtId="4" fontId="2" fillId="0" borderId="11" xfId="0" applyNumberFormat="1" applyFont="1" applyBorder="1" applyAlignment="1">
      <alignment horizontal="right" vertical="center"/>
    </xf>
    <xf numFmtId="0" fontId="2" fillId="0" borderId="25" xfId="0" applyFont="1" applyFill="1" applyBorder="1" applyAlignment="1">
      <alignment horizontal="center" vertical="center"/>
    </xf>
    <xf numFmtId="0" fontId="5" fillId="0" borderId="26" xfId="0" applyFont="1" applyFill="1" applyBorder="1" applyAlignment="1">
      <alignment vertical="center" wrapText="1"/>
    </xf>
    <xf numFmtId="0" fontId="5" fillId="0" borderId="26" xfId="0" applyFont="1" applyFill="1" applyBorder="1" applyAlignment="1">
      <alignment horizontal="center" vertical="center"/>
    </xf>
    <xf numFmtId="0" fontId="5" fillId="0" borderId="12" xfId="0" applyFont="1" applyBorder="1" applyAlignment="1">
      <alignment horizontal="center" vertical="center"/>
    </xf>
    <xf numFmtId="4" fontId="5" fillId="0" borderId="10" xfId="0" applyNumberFormat="1" applyFont="1" applyBorder="1" applyAlignment="1" applyProtection="1">
      <alignment horizontal="right" vertical="center"/>
      <protection locked="0"/>
    </xf>
    <xf numFmtId="4" fontId="5" fillId="0" borderId="10" xfId="0" applyNumberFormat="1" applyFont="1" applyBorder="1" applyAlignment="1">
      <alignment horizontal="right" vertical="center"/>
    </xf>
    <xf numFmtId="4" fontId="5" fillId="0" borderId="13" xfId="0" applyNumberFormat="1" applyFont="1" applyBorder="1" applyAlignment="1">
      <alignment horizontal="right" vertical="center"/>
    </xf>
    <xf numFmtId="0" fontId="5" fillId="0" borderId="14" xfId="0" applyFont="1" applyFill="1" applyBorder="1" applyAlignment="1">
      <alignment horizontal="center" vertical="center"/>
    </xf>
    <xf numFmtId="4" fontId="5" fillId="0" borderId="11" xfId="0" applyNumberFormat="1" applyFont="1" applyFill="1" applyBorder="1" applyAlignment="1" applyProtection="1">
      <alignment horizontal="right" vertical="center"/>
      <protection locked="0"/>
    </xf>
    <xf numFmtId="4" fontId="5" fillId="0" borderId="11" xfId="0" applyNumberFormat="1" applyFont="1" applyFill="1" applyBorder="1" applyAlignment="1">
      <alignment horizontal="right" vertical="center"/>
    </xf>
    <xf numFmtId="0" fontId="5" fillId="0" borderId="21" xfId="0" applyFont="1" applyBorder="1" applyAlignment="1">
      <alignment horizontal="center" vertical="center"/>
    </xf>
    <xf numFmtId="4" fontId="5" fillId="0" borderId="22" xfId="0" applyNumberFormat="1" applyFont="1" applyBorder="1" applyAlignment="1" applyProtection="1">
      <alignment horizontal="right" vertical="center"/>
      <protection locked="0"/>
    </xf>
    <xf numFmtId="4" fontId="5" fillId="0" borderId="22" xfId="0" applyNumberFormat="1" applyFont="1" applyBorder="1" applyAlignment="1">
      <alignment horizontal="right" vertical="center"/>
    </xf>
    <xf numFmtId="4" fontId="5" fillId="0" borderId="15" xfId="0" applyNumberFormat="1" applyFont="1" applyBorder="1" applyAlignment="1">
      <alignment horizontal="right" vertical="center"/>
    </xf>
    <xf numFmtId="0" fontId="0" fillId="0" borderId="0" xfId="0" applyAlignment="1">
      <alignment horizontal="left" wrapText="1"/>
    </xf>
    <xf numFmtId="0" fontId="2" fillId="0" borderId="10" xfId="0" applyFont="1" applyBorder="1" applyAlignment="1">
      <alignment horizontal="center" vertical="center"/>
    </xf>
    <xf numFmtId="0" fontId="17" fillId="0" borderId="11" xfId="0" applyFont="1" applyFill="1" applyBorder="1" applyAlignment="1">
      <alignment vertical="center" wrapText="1"/>
    </xf>
    <xf numFmtId="0" fontId="17" fillId="0" borderId="10" xfId="0" applyFont="1" applyFill="1" applyBorder="1" applyAlignment="1">
      <alignment horizontal="left" vertical="center" wrapText="1"/>
    </xf>
    <xf numFmtId="0" fontId="17" fillId="0" borderId="10" xfId="0" applyFont="1" applyBorder="1" applyAlignment="1">
      <alignment horizontal="left" vertical="center" wrapText="1"/>
    </xf>
    <xf numFmtId="0" fontId="6" fillId="5" borderId="11" xfId="0" applyFont="1" applyFill="1" applyBorder="1" applyAlignment="1">
      <alignment horizontal="left" vertical="center"/>
    </xf>
    <xf numFmtId="0" fontId="6" fillId="0" borderId="0" xfId="0" applyFont="1" applyAlignment="1">
      <alignment horizontal="left" wrapText="1"/>
    </xf>
    <xf numFmtId="0" fontId="0" fillId="0" borderId="0" xfId="0" applyAlignment="1">
      <alignment horizontal="left" wrapText="1"/>
    </xf>
    <xf numFmtId="0" fontId="3" fillId="0" borderId="7" xfId="0" applyFont="1" applyBorder="1" applyAlignment="1">
      <alignment horizontal="right"/>
    </xf>
    <xf numFmtId="0" fontId="3" fillId="0" borderId="8" xfId="0" applyFont="1" applyBorder="1" applyAlignment="1">
      <alignment horizontal="right"/>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3" borderId="4" xfId="0" applyFont="1" applyFill="1" applyBorder="1" applyAlignment="1">
      <alignment horizontal="left" vertical="center" indent="2"/>
    </xf>
    <xf numFmtId="0" fontId="3" fillId="3" borderId="5" xfId="0" applyFont="1" applyFill="1" applyBorder="1" applyAlignment="1">
      <alignment horizontal="left" vertical="center" indent="2"/>
    </xf>
    <xf numFmtId="0" fontId="3" fillId="3" borderId="6" xfId="0" applyFont="1" applyFill="1" applyBorder="1" applyAlignment="1">
      <alignment horizontal="left" vertical="center" indent="2"/>
    </xf>
    <xf numFmtId="0" fontId="3" fillId="0" borderId="7" xfId="0" applyFont="1" applyFill="1" applyBorder="1" applyAlignment="1">
      <alignment horizontal="right" vertical="center"/>
    </xf>
    <xf numFmtId="0" fontId="3" fillId="0" borderId="8" xfId="0" applyFont="1" applyFill="1" applyBorder="1" applyAlignment="1">
      <alignment horizontal="right" vertical="center"/>
    </xf>
    <xf numFmtId="0" fontId="2" fillId="0" borderId="2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9" xfId="0" applyFont="1" applyFill="1" applyBorder="1" applyAlignment="1">
      <alignment horizontal="center" vertical="center"/>
    </xf>
    <xf numFmtId="4" fontId="2" fillId="0" borderId="27" xfId="0" applyNumberFormat="1" applyFont="1" applyFill="1" applyBorder="1" applyAlignment="1">
      <alignment horizontal="right" vertical="center"/>
    </xf>
  </cellXfs>
  <cellStyles count="12">
    <cellStyle name="Hypertextový odkaz" xfId="1" builtinId="8"/>
    <cellStyle name="Hypertextový odkaz 2" xfId="2"/>
    <cellStyle name="Hypertextový odkaz 3" xfId="8"/>
    <cellStyle name="Měna" xfId="6" builtinId="4"/>
    <cellStyle name="Měna 2" xfId="9"/>
    <cellStyle name="Normální" xfId="0" builtinId="0"/>
    <cellStyle name="Normální 14" xfId="11"/>
    <cellStyle name="Normální 16" xfId="5"/>
    <cellStyle name="Normální 2" xfId="4"/>
    <cellStyle name="Normální 2 3" xfId="3"/>
    <cellStyle name="Normální 3" xfId="7"/>
    <cellStyle name="Procenta 2" xfId="10"/>
  </cellStyles>
  <dxfs count="0"/>
  <tableStyles count="0" defaultTableStyle="TableStyleMedium2" defaultPivotStyle="PivotStyleLight16"/>
  <colors>
    <mruColors>
      <color rgb="FFF1E9E7"/>
      <color rgb="FFFFFFCC"/>
      <color rgb="FFF3F2E9"/>
      <color rgb="FFEEEDDE"/>
      <color rgb="FFE7E3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3:J29"/>
  <sheetViews>
    <sheetView showGridLines="0" topLeftCell="A13" zoomScale="115" zoomScaleNormal="115" zoomScaleSheetLayoutView="130" workbookViewId="0">
      <selection activeCell="B17" sqref="B17:F19"/>
    </sheetView>
  </sheetViews>
  <sheetFormatPr defaultRowHeight="14.4" x14ac:dyDescent="0.3"/>
  <cols>
    <col min="2" max="2" width="36.5546875" customWidth="1"/>
    <col min="3" max="4" width="14.44140625" style="11" customWidth="1"/>
    <col min="6" max="7" width="16.109375" bestFit="1" customWidth="1"/>
    <col min="8" max="8" width="14.6640625" bestFit="1" customWidth="1"/>
    <col min="10" max="10" width="13.44140625" bestFit="1" customWidth="1"/>
  </cols>
  <sheetData>
    <row r="3" spans="2:10" x14ac:dyDescent="0.3">
      <c r="B3" s="14" t="s">
        <v>71</v>
      </c>
    </row>
    <row r="4" spans="2:10" x14ac:dyDescent="0.3">
      <c r="B4" s="14"/>
    </row>
    <row r="5" spans="2:10" x14ac:dyDescent="0.3">
      <c r="B5" s="14" t="s">
        <v>72</v>
      </c>
    </row>
    <row r="6" spans="2:10" x14ac:dyDescent="0.3">
      <c r="B6" s="16" t="s">
        <v>73</v>
      </c>
      <c r="C6" s="17"/>
      <c r="D6" s="17"/>
    </row>
    <row r="7" spans="2:10" x14ac:dyDescent="0.3">
      <c r="B7" s="18"/>
      <c r="C7" s="17"/>
      <c r="D7" s="17"/>
    </row>
    <row r="8" spans="2:10" x14ac:dyDescent="0.3">
      <c r="B8" s="18"/>
      <c r="C8" s="17"/>
      <c r="D8" s="17"/>
    </row>
    <row r="9" spans="2:10" x14ac:dyDescent="0.3">
      <c r="B9" s="18"/>
      <c r="C9" s="17"/>
      <c r="D9" s="17"/>
    </row>
    <row r="10" spans="2:10" x14ac:dyDescent="0.3">
      <c r="B10" s="3"/>
      <c r="C10" s="17"/>
      <c r="D10" s="17"/>
    </row>
    <row r="11" spans="2:10" ht="18" customHeight="1" x14ac:dyDescent="0.3">
      <c r="B11" s="3"/>
      <c r="C11" s="17"/>
      <c r="D11" s="17"/>
    </row>
    <row r="12" spans="2:10" ht="18" customHeight="1" x14ac:dyDescent="0.3">
      <c r="B12" s="114" t="s">
        <v>74</v>
      </c>
      <c r="C12" s="114"/>
      <c r="D12" s="114"/>
    </row>
    <row r="13" spans="2:10" ht="18" customHeight="1" x14ac:dyDescent="0.3">
      <c r="B13" s="6" t="s">
        <v>11</v>
      </c>
      <c r="C13" s="7" t="s">
        <v>9</v>
      </c>
      <c r="D13" s="7" t="s">
        <v>10</v>
      </c>
    </row>
    <row r="14" spans="2:10" x14ac:dyDescent="0.3">
      <c r="B14" s="5" t="s">
        <v>15</v>
      </c>
      <c r="C14" s="4">
        <f>'Jazyková učebna'!H46</f>
        <v>0</v>
      </c>
      <c r="D14" s="4">
        <f>'Jazyková učebna'!I46</f>
        <v>0</v>
      </c>
      <c r="F14" s="27"/>
      <c r="G14" s="28"/>
      <c r="H14" s="28"/>
      <c r="J14" s="27"/>
    </row>
    <row r="15" spans="2:10" x14ac:dyDescent="0.3">
      <c r="B15" s="12" t="s">
        <v>8</v>
      </c>
      <c r="C15" s="9">
        <f>SUM(C14:C14)</f>
        <v>0</v>
      </c>
      <c r="D15" s="9">
        <f>SUM(D14:D14)</f>
        <v>0</v>
      </c>
      <c r="F15" s="47"/>
      <c r="G15" s="28"/>
      <c r="H15" s="29"/>
    </row>
    <row r="17" spans="2:7" x14ac:dyDescent="0.3">
      <c r="B17" s="115" t="s">
        <v>75</v>
      </c>
      <c r="C17" s="116"/>
      <c r="D17" s="116"/>
      <c r="E17" s="116"/>
      <c r="F17" s="116"/>
    </row>
    <row r="18" spans="2:7" x14ac:dyDescent="0.3">
      <c r="B18" s="116"/>
      <c r="C18" s="116"/>
      <c r="D18" s="116"/>
      <c r="E18" s="116"/>
      <c r="F18" s="116"/>
      <c r="G18" s="13"/>
    </row>
    <row r="19" spans="2:7" ht="37.200000000000003" customHeight="1" x14ac:dyDescent="0.3">
      <c r="B19" s="116"/>
      <c r="C19" s="116"/>
      <c r="D19" s="116"/>
      <c r="E19" s="116"/>
      <c r="F19" s="116"/>
      <c r="G19" s="13"/>
    </row>
    <row r="20" spans="2:7" ht="19.2" customHeight="1" x14ac:dyDescent="0.3">
      <c r="B20" s="109"/>
      <c r="C20" s="109"/>
      <c r="D20" s="109"/>
      <c r="E20" s="109"/>
      <c r="F20" s="109"/>
      <c r="G20" s="13"/>
    </row>
    <row r="21" spans="2:7" x14ac:dyDescent="0.3">
      <c r="B21" s="16" t="s">
        <v>76</v>
      </c>
      <c r="C21" s="19"/>
      <c r="D21" s="3"/>
      <c r="F21" s="14"/>
      <c r="G21" s="13"/>
    </row>
    <row r="22" spans="2:7" x14ac:dyDescent="0.3">
      <c r="B22" s="18"/>
      <c r="C22" s="18"/>
      <c r="D22" s="3"/>
    </row>
    <row r="23" spans="2:7" x14ac:dyDescent="0.3">
      <c r="B23" s="18"/>
      <c r="C23" s="18"/>
      <c r="D23" s="3"/>
    </row>
    <row r="24" spans="2:7" x14ac:dyDescent="0.3">
      <c r="B24" s="13"/>
      <c r="C24" s="13"/>
      <c r="D24"/>
    </row>
    <row r="25" spans="2:7" x14ac:dyDescent="0.3">
      <c r="B25" s="18" t="s">
        <v>77</v>
      </c>
      <c r="C25" s="18" t="s">
        <v>12</v>
      </c>
      <c r="D25" s="3"/>
      <c r="F25" s="15"/>
    </row>
    <row r="26" spans="2:7" x14ac:dyDescent="0.3">
      <c r="B26" s="13"/>
      <c r="C26" s="13"/>
      <c r="D26"/>
    </row>
    <row r="27" spans="2:7" x14ac:dyDescent="0.3">
      <c r="B27" s="18" t="s">
        <v>78</v>
      </c>
      <c r="C27" s="18"/>
      <c r="D27" s="3"/>
    </row>
    <row r="28" spans="2:7" x14ac:dyDescent="0.3">
      <c r="B28" s="3"/>
      <c r="C28" s="17"/>
      <c r="D28" s="17"/>
    </row>
    <row r="29" spans="2:7" x14ac:dyDescent="0.3">
      <c r="B29" s="3"/>
      <c r="C29" s="17"/>
      <c r="D29" s="17"/>
    </row>
  </sheetData>
  <mergeCells count="2">
    <mergeCell ref="B12:D12"/>
    <mergeCell ref="B17:F19"/>
  </mergeCells>
  <pageMargins left="0.25" right="0.25" top="0.75" bottom="0.75" header="0.3" footer="0.3"/>
  <pageSetup paperSize="9" scale="75" orientation="portrait" r:id="rId1"/>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9"/>
  <sheetViews>
    <sheetView showGridLines="0" tabSelected="1" view="pageBreakPreview" topLeftCell="A42" zoomScaleNormal="100" zoomScaleSheetLayoutView="100" workbookViewId="0">
      <selection activeCell="I44" sqref="I44"/>
    </sheetView>
  </sheetViews>
  <sheetFormatPr defaultRowHeight="14.4" x14ac:dyDescent="0.3"/>
  <cols>
    <col min="1" max="1" width="4" customWidth="1"/>
    <col min="2" max="2" width="13.33203125" customWidth="1"/>
    <col min="3" max="3" width="34.33203125" customWidth="1"/>
    <col min="4" max="4" width="36.33203125" customWidth="1"/>
    <col min="5" max="6" width="10.88671875" style="1" customWidth="1"/>
    <col min="7" max="7" width="11.109375" customWidth="1"/>
    <col min="8" max="9" width="16.109375" customWidth="1"/>
    <col min="10" max="10" width="9.109375" customWidth="1"/>
    <col min="11" max="11" width="12.6640625" bestFit="1" customWidth="1"/>
    <col min="12" max="12" width="10" customWidth="1"/>
    <col min="13" max="13" width="11.44140625" bestFit="1" customWidth="1"/>
    <col min="16" max="16" width="10.33203125" bestFit="1" customWidth="1"/>
  </cols>
  <sheetData>
    <row r="1" spans="1:13" s="2" customFormat="1" ht="21" customHeight="1" thickBot="1" x14ac:dyDescent="0.35">
      <c r="A1" s="121" t="s">
        <v>71</v>
      </c>
      <c r="B1" s="122"/>
      <c r="C1" s="122"/>
      <c r="D1" s="122"/>
      <c r="E1" s="122"/>
      <c r="F1" s="122"/>
      <c r="G1" s="122"/>
      <c r="H1" s="122"/>
      <c r="I1" s="123"/>
    </row>
    <row r="2" spans="1:13" s="2" customFormat="1" ht="21" customHeight="1" thickBot="1" x14ac:dyDescent="0.35">
      <c r="A2" s="124" t="s">
        <v>74</v>
      </c>
      <c r="B2" s="125"/>
      <c r="C2" s="125"/>
      <c r="D2" s="125"/>
      <c r="E2" s="125"/>
      <c r="F2" s="125"/>
      <c r="G2" s="125"/>
      <c r="H2" s="125"/>
      <c r="I2" s="126"/>
    </row>
    <row r="3" spans="1:13" ht="51.75" customHeight="1" thickBot="1" x14ac:dyDescent="0.35">
      <c r="A3" s="20" t="s">
        <v>0</v>
      </c>
      <c r="B3" s="21" t="s">
        <v>1</v>
      </c>
      <c r="C3" s="21" t="s">
        <v>2</v>
      </c>
      <c r="D3" s="22" t="s">
        <v>79</v>
      </c>
      <c r="E3" s="22" t="s">
        <v>3</v>
      </c>
      <c r="F3" s="22" t="s">
        <v>7</v>
      </c>
      <c r="G3" s="22" t="s">
        <v>4</v>
      </c>
      <c r="H3" s="22" t="s">
        <v>5</v>
      </c>
      <c r="I3" s="23" t="s">
        <v>6</v>
      </c>
    </row>
    <row r="4" spans="1:13" ht="15" thickBot="1" x14ac:dyDescent="0.35">
      <c r="A4" s="127" t="s">
        <v>16</v>
      </c>
      <c r="B4" s="128"/>
      <c r="C4" s="128"/>
      <c r="D4" s="128"/>
      <c r="E4" s="128"/>
      <c r="F4" s="128"/>
      <c r="G4" s="128"/>
      <c r="H4" s="128"/>
      <c r="I4" s="129"/>
      <c r="K4" s="10"/>
    </row>
    <row r="5" spans="1:13" ht="142.80000000000001" x14ac:dyDescent="0.3">
      <c r="A5" s="30">
        <v>1</v>
      </c>
      <c r="B5" s="24" t="s">
        <v>17</v>
      </c>
      <c r="C5" s="24" t="s">
        <v>64</v>
      </c>
      <c r="D5" s="24"/>
      <c r="E5" s="41">
        <v>0</v>
      </c>
      <c r="F5" s="42">
        <f t="shared" ref="F5:F17" si="0">E5*1.21</f>
        <v>0</v>
      </c>
      <c r="G5" s="31">
        <v>1</v>
      </c>
      <c r="H5" s="42">
        <f>E5*G5</f>
        <v>0</v>
      </c>
      <c r="I5" s="62">
        <f>F5*G5</f>
        <v>0</v>
      </c>
      <c r="K5" s="64"/>
      <c r="M5" s="8"/>
    </row>
    <row r="6" spans="1:13" ht="61.2" x14ac:dyDescent="0.3">
      <c r="A6" s="32">
        <v>2</v>
      </c>
      <c r="B6" s="25" t="s">
        <v>18</v>
      </c>
      <c r="C6" s="25" t="s">
        <v>65</v>
      </c>
      <c r="D6" s="25"/>
      <c r="E6" s="43">
        <v>0</v>
      </c>
      <c r="F6" s="44">
        <f t="shared" si="0"/>
        <v>0</v>
      </c>
      <c r="G6" s="33">
        <v>4</v>
      </c>
      <c r="H6" s="44">
        <f t="shared" ref="H6:H17" si="1">E6*G6</f>
        <v>0</v>
      </c>
      <c r="I6" s="55">
        <f t="shared" ref="I6:I11" si="2">F6*G6</f>
        <v>0</v>
      </c>
      <c r="K6" s="10"/>
    </row>
    <row r="7" spans="1:13" ht="112.2" x14ac:dyDescent="0.3">
      <c r="A7" s="32">
        <v>3</v>
      </c>
      <c r="B7" s="25" t="s">
        <v>22</v>
      </c>
      <c r="C7" s="25" t="s">
        <v>57</v>
      </c>
      <c r="D7" s="25"/>
      <c r="E7" s="43">
        <v>0</v>
      </c>
      <c r="F7" s="44">
        <f t="shared" si="0"/>
        <v>0</v>
      </c>
      <c r="G7" s="33">
        <v>1</v>
      </c>
      <c r="H7" s="44">
        <f t="shared" si="1"/>
        <v>0</v>
      </c>
      <c r="I7" s="63">
        <f t="shared" si="2"/>
        <v>0</v>
      </c>
      <c r="K7" s="10"/>
    </row>
    <row r="8" spans="1:13" ht="91.8" x14ac:dyDescent="0.3">
      <c r="A8" s="32">
        <v>4</v>
      </c>
      <c r="B8" s="25" t="s">
        <v>23</v>
      </c>
      <c r="C8" s="25" t="s">
        <v>58</v>
      </c>
      <c r="D8" s="25"/>
      <c r="E8" s="43">
        <v>0</v>
      </c>
      <c r="F8" s="44">
        <f t="shared" si="0"/>
        <v>0</v>
      </c>
      <c r="G8" s="33">
        <v>1</v>
      </c>
      <c r="H8" s="44">
        <f t="shared" si="1"/>
        <v>0</v>
      </c>
      <c r="I8" s="55">
        <f t="shared" si="2"/>
        <v>0</v>
      </c>
      <c r="K8" s="10"/>
    </row>
    <row r="9" spans="1:13" ht="81.599999999999994" x14ac:dyDescent="0.3">
      <c r="A9" s="32">
        <v>5</v>
      </c>
      <c r="B9" s="25" t="s">
        <v>19</v>
      </c>
      <c r="C9" s="25" t="s">
        <v>59</v>
      </c>
      <c r="D9" s="25"/>
      <c r="E9" s="43">
        <v>0</v>
      </c>
      <c r="F9" s="44">
        <f t="shared" si="0"/>
        <v>0</v>
      </c>
      <c r="G9" s="33">
        <v>24</v>
      </c>
      <c r="H9" s="44">
        <f t="shared" si="1"/>
        <v>0</v>
      </c>
      <c r="I9" s="55">
        <f t="shared" si="2"/>
        <v>0</v>
      </c>
      <c r="K9" s="10"/>
    </row>
    <row r="10" spans="1:13" ht="20.399999999999999" x14ac:dyDescent="0.3">
      <c r="A10" s="95">
        <v>6</v>
      </c>
      <c r="B10" s="96" t="s">
        <v>66</v>
      </c>
      <c r="C10" s="96" t="s">
        <v>67</v>
      </c>
      <c r="D10" s="96"/>
      <c r="E10" s="43">
        <v>0</v>
      </c>
      <c r="F10" s="44">
        <f t="shared" si="0"/>
        <v>0</v>
      </c>
      <c r="G10" s="97">
        <v>25</v>
      </c>
      <c r="H10" s="44">
        <f t="shared" si="1"/>
        <v>0</v>
      </c>
      <c r="I10" s="55">
        <f t="shared" si="2"/>
        <v>0</v>
      </c>
      <c r="K10" s="10"/>
    </row>
    <row r="11" spans="1:13" ht="102.6" thickBot="1" x14ac:dyDescent="0.35">
      <c r="A11" s="34">
        <v>7</v>
      </c>
      <c r="B11" s="26" t="s">
        <v>24</v>
      </c>
      <c r="C11" s="26" t="s">
        <v>60</v>
      </c>
      <c r="D11" s="26"/>
      <c r="E11" s="45">
        <v>0</v>
      </c>
      <c r="F11" s="46">
        <f t="shared" si="0"/>
        <v>0</v>
      </c>
      <c r="G11" s="35">
        <v>25</v>
      </c>
      <c r="H11" s="46">
        <f t="shared" si="1"/>
        <v>0</v>
      </c>
      <c r="I11" s="56">
        <f t="shared" si="2"/>
        <v>0</v>
      </c>
      <c r="K11" s="10"/>
    </row>
    <row r="12" spans="1:13" ht="15" thickBot="1" x14ac:dyDescent="0.35">
      <c r="A12" s="127" t="s">
        <v>25</v>
      </c>
      <c r="B12" s="128"/>
      <c r="C12" s="128"/>
      <c r="D12" s="128"/>
      <c r="E12" s="128"/>
      <c r="F12" s="128"/>
      <c r="G12" s="128"/>
      <c r="H12" s="128"/>
      <c r="I12" s="129"/>
      <c r="K12" s="10"/>
    </row>
    <row r="13" spans="1:13" ht="153" x14ac:dyDescent="0.3">
      <c r="A13" s="32">
        <v>8</v>
      </c>
      <c r="B13" s="25" t="s">
        <v>21</v>
      </c>
      <c r="C13" s="25" t="s">
        <v>86</v>
      </c>
      <c r="D13" s="25"/>
      <c r="E13" s="43">
        <v>0</v>
      </c>
      <c r="F13" s="44">
        <f t="shared" si="0"/>
        <v>0</v>
      </c>
      <c r="G13" s="33">
        <v>1</v>
      </c>
      <c r="H13" s="44">
        <f t="shared" si="1"/>
        <v>0</v>
      </c>
      <c r="I13" s="55">
        <f>F13*G13</f>
        <v>0</v>
      </c>
      <c r="K13" s="10"/>
    </row>
    <row r="14" spans="1:13" ht="91.8" x14ac:dyDescent="0.3">
      <c r="A14" s="32">
        <v>9</v>
      </c>
      <c r="B14" s="25" t="s">
        <v>26</v>
      </c>
      <c r="C14" s="25" t="s">
        <v>85</v>
      </c>
      <c r="D14" s="111"/>
      <c r="E14" s="43">
        <v>0</v>
      </c>
      <c r="F14" s="44">
        <f t="shared" si="0"/>
        <v>0</v>
      </c>
      <c r="G14" s="33">
        <v>1</v>
      </c>
      <c r="H14" s="44">
        <f t="shared" si="1"/>
        <v>0</v>
      </c>
      <c r="I14" s="55">
        <f t="shared" ref="I14:I17" si="3">F14*G14</f>
        <v>0</v>
      </c>
      <c r="K14" s="10"/>
    </row>
    <row r="15" spans="1:13" ht="81.599999999999994" x14ac:dyDescent="0.3">
      <c r="A15" s="32">
        <v>10</v>
      </c>
      <c r="B15" s="25" t="s">
        <v>30</v>
      </c>
      <c r="C15" s="25" t="s">
        <v>84</v>
      </c>
      <c r="D15" s="111"/>
      <c r="E15" s="43">
        <v>0</v>
      </c>
      <c r="F15" s="44">
        <f t="shared" si="0"/>
        <v>0</v>
      </c>
      <c r="G15" s="33">
        <v>1</v>
      </c>
      <c r="H15" s="44">
        <f t="shared" si="1"/>
        <v>0</v>
      </c>
      <c r="I15" s="55">
        <f t="shared" si="3"/>
        <v>0</v>
      </c>
      <c r="K15" s="10"/>
    </row>
    <row r="16" spans="1:13" ht="40.799999999999997" x14ac:dyDescent="0.3">
      <c r="A16" s="32">
        <v>11</v>
      </c>
      <c r="B16" s="25" t="s">
        <v>31</v>
      </c>
      <c r="C16" s="25" t="s">
        <v>83</v>
      </c>
      <c r="D16" s="111"/>
      <c r="E16" s="43">
        <v>0</v>
      </c>
      <c r="F16" s="44">
        <f t="shared" si="0"/>
        <v>0</v>
      </c>
      <c r="G16" s="33">
        <v>2</v>
      </c>
      <c r="H16" s="44">
        <f t="shared" si="1"/>
        <v>0</v>
      </c>
      <c r="I16" s="55">
        <f t="shared" si="3"/>
        <v>0</v>
      </c>
      <c r="K16" s="10"/>
    </row>
    <row r="17" spans="1:11" ht="61.8" thickBot="1" x14ac:dyDescent="0.35">
      <c r="A17" s="32">
        <v>12</v>
      </c>
      <c r="B17" s="25" t="s">
        <v>32</v>
      </c>
      <c r="C17" s="25" t="s">
        <v>82</v>
      </c>
      <c r="D17" s="111"/>
      <c r="E17" s="43">
        <v>0</v>
      </c>
      <c r="F17" s="44">
        <f t="shared" si="0"/>
        <v>0</v>
      </c>
      <c r="G17" s="33">
        <v>1</v>
      </c>
      <c r="H17" s="44">
        <f t="shared" si="1"/>
        <v>0</v>
      </c>
      <c r="I17" s="55">
        <f t="shared" si="3"/>
        <v>0</v>
      </c>
      <c r="K17" s="10"/>
    </row>
    <row r="18" spans="1:11" ht="15" thickBot="1" x14ac:dyDescent="0.35">
      <c r="A18" s="130" t="s">
        <v>35</v>
      </c>
      <c r="B18" s="131"/>
      <c r="C18" s="131"/>
      <c r="D18" s="131"/>
      <c r="E18" s="131"/>
      <c r="F18" s="131"/>
      <c r="G18" s="131"/>
      <c r="H18" s="39">
        <f>SUM(H13:H17,H5:H11)</f>
        <v>0</v>
      </c>
      <c r="I18" s="57">
        <f>SUM(I13:I17,I5:I11)</f>
        <v>0</v>
      </c>
      <c r="K18" s="10"/>
    </row>
    <row r="19" spans="1:11" ht="15" thickBot="1" x14ac:dyDescent="0.35">
      <c r="A19" s="127" t="s">
        <v>20</v>
      </c>
      <c r="B19" s="128"/>
      <c r="C19" s="128"/>
      <c r="D19" s="128"/>
      <c r="E19" s="128"/>
      <c r="F19" s="128"/>
      <c r="G19" s="128"/>
      <c r="H19" s="128"/>
      <c r="I19" s="129"/>
      <c r="K19" s="10"/>
    </row>
    <row r="20" spans="1:11" ht="132.6" x14ac:dyDescent="0.3">
      <c r="A20" s="30">
        <v>13</v>
      </c>
      <c r="B20" s="24" t="s">
        <v>14</v>
      </c>
      <c r="C20" s="24" t="s">
        <v>87</v>
      </c>
      <c r="D20" s="112"/>
      <c r="E20" s="41">
        <v>0</v>
      </c>
      <c r="F20" s="42">
        <f>E20*1.21</f>
        <v>0</v>
      </c>
      <c r="G20" s="31">
        <v>1</v>
      </c>
      <c r="H20" s="42">
        <f>E20*G20</f>
        <v>0</v>
      </c>
      <c r="I20" s="54">
        <f>F20*G20</f>
        <v>0</v>
      </c>
      <c r="K20" s="10"/>
    </row>
    <row r="21" spans="1:11" ht="40.799999999999997" x14ac:dyDescent="0.3">
      <c r="A21" s="32">
        <v>14</v>
      </c>
      <c r="B21" s="25" t="s">
        <v>29</v>
      </c>
      <c r="C21" s="25" t="s">
        <v>28</v>
      </c>
      <c r="D21" s="37"/>
      <c r="E21" s="43">
        <v>0</v>
      </c>
      <c r="F21" s="44">
        <f t="shared" ref="F21:F24" si="4">E21*1.21</f>
        <v>0</v>
      </c>
      <c r="G21" s="33">
        <v>1</v>
      </c>
      <c r="H21" s="44">
        <f t="shared" ref="H21:H24" si="5">E21*G21</f>
        <v>0</v>
      </c>
      <c r="I21" s="55">
        <f t="shared" ref="I21:I25" si="6">F21*G21</f>
        <v>0</v>
      </c>
      <c r="K21" s="10"/>
    </row>
    <row r="22" spans="1:11" ht="51" x14ac:dyDescent="0.3">
      <c r="A22" s="102">
        <v>15</v>
      </c>
      <c r="B22" s="25" t="s">
        <v>49</v>
      </c>
      <c r="C22" s="25" t="s">
        <v>70</v>
      </c>
      <c r="D22" s="37"/>
      <c r="E22" s="103">
        <v>0</v>
      </c>
      <c r="F22" s="104">
        <f t="shared" si="4"/>
        <v>0</v>
      </c>
      <c r="G22" s="33">
        <v>2</v>
      </c>
      <c r="H22" s="104">
        <f t="shared" si="5"/>
        <v>0</v>
      </c>
      <c r="I22" s="55">
        <f t="shared" si="6"/>
        <v>0</v>
      </c>
      <c r="K22" s="10"/>
    </row>
    <row r="23" spans="1:11" ht="71.400000000000006" x14ac:dyDescent="0.3">
      <c r="A23" s="32">
        <v>16</v>
      </c>
      <c r="B23" s="25" t="s">
        <v>37</v>
      </c>
      <c r="C23" s="25" t="s">
        <v>46</v>
      </c>
      <c r="D23" s="37"/>
      <c r="E23" s="43">
        <v>0</v>
      </c>
      <c r="F23" s="44">
        <f t="shared" si="4"/>
        <v>0</v>
      </c>
      <c r="G23" s="33">
        <v>1</v>
      </c>
      <c r="H23" s="44">
        <f t="shared" si="5"/>
        <v>0</v>
      </c>
      <c r="I23" s="55">
        <f t="shared" si="6"/>
        <v>0</v>
      </c>
      <c r="K23" s="64"/>
    </row>
    <row r="24" spans="1:11" ht="30.6" x14ac:dyDescent="0.3">
      <c r="A24" s="32">
        <v>17</v>
      </c>
      <c r="B24" s="25" t="s">
        <v>38</v>
      </c>
      <c r="C24" s="25" t="s">
        <v>39</v>
      </c>
      <c r="D24" s="37"/>
      <c r="E24" s="43">
        <v>0</v>
      </c>
      <c r="F24" s="44">
        <f t="shared" si="4"/>
        <v>0</v>
      </c>
      <c r="G24" s="33">
        <v>1</v>
      </c>
      <c r="H24" s="44">
        <f t="shared" si="5"/>
        <v>0</v>
      </c>
      <c r="I24" s="135">
        <f t="shared" si="6"/>
        <v>0</v>
      </c>
      <c r="K24" s="10"/>
    </row>
    <row r="25" spans="1:11" ht="21" thickBot="1" x14ac:dyDescent="0.35">
      <c r="A25" s="34">
        <v>18</v>
      </c>
      <c r="B25" s="26" t="s">
        <v>68</v>
      </c>
      <c r="C25" s="26" t="s">
        <v>69</v>
      </c>
      <c r="D25" s="38"/>
      <c r="E25" s="45">
        <v>0</v>
      </c>
      <c r="F25" s="46">
        <f t="shared" ref="F25" si="7">E25*1.21</f>
        <v>0</v>
      </c>
      <c r="G25" s="35">
        <v>1</v>
      </c>
      <c r="H25" s="46">
        <f t="shared" ref="H25" si="8">E25*G25</f>
        <v>0</v>
      </c>
      <c r="I25" s="56">
        <f t="shared" si="6"/>
        <v>0</v>
      </c>
      <c r="K25" s="10"/>
    </row>
    <row r="26" spans="1:11" ht="15" thickBot="1" x14ac:dyDescent="0.35">
      <c r="A26" s="132"/>
      <c r="B26" s="133"/>
      <c r="C26" s="133"/>
      <c r="D26" s="133"/>
      <c r="E26" s="133"/>
      <c r="F26" s="133"/>
      <c r="G26" s="133"/>
      <c r="H26" s="133"/>
      <c r="I26" s="134"/>
      <c r="K26" s="10"/>
    </row>
    <row r="27" spans="1:11" ht="122.4" x14ac:dyDescent="0.3">
      <c r="A27" s="98">
        <v>19</v>
      </c>
      <c r="B27" s="66" t="s">
        <v>47</v>
      </c>
      <c r="C27" s="66" t="s">
        <v>88</v>
      </c>
      <c r="D27" s="113"/>
      <c r="E27" s="99">
        <v>0</v>
      </c>
      <c r="F27" s="100">
        <f>E27*1.21</f>
        <v>0</v>
      </c>
      <c r="G27" s="70">
        <v>24</v>
      </c>
      <c r="H27" s="100">
        <f>E27*G27</f>
        <v>0</v>
      </c>
      <c r="I27" s="101">
        <f>F27*G27</f>
        <v>0</v>
      </c>
      <c r="K27" s="10"/>
    </row>
    <row r="28" spans="1:11" ht="40.799999999999997" x14ac:dyDescent="0.3">
      <c r="A28" s="86">
        <v>20</v>
      </c>
      <c r="B28" s="87" t="s">
        <v>29</v>
      </c>
      <c r="C28" s="87" t="s">
        <v>28</v>
      </c>
      <c r="D28" s="88"/>
      <c r="E28" s="89">
        <v>0</v>
      </c>
      <c r="F28" s="90">
        <f>E28*1.21</f>
        <v>0</v>
      </c>
      <c r="G28" s="91">
        <v>24</v>
      </c>
      <c r="H28" s="90">
        <f>E28*G28</f>
        <v>0</v>
      </c>
      <c r="I28" s="92">
        <f t="shared" ref="I28:I30" si="9">F28*G28</f>
        <v>0</v>
      </c>
      <c r="K28" s="10"/>
    </row>
    <row r="29" spans="1:11" ht="51" x14ac:dyDescent="0.3">
      <c r="A29" s="105">
        <v>21</v>
      </c>
      <c r="B29" s="87" t="s">
        <v>48</v>
      </c>
      <c r="C29" s="25" t="s">
        <v>70</v>
      </c>
      <c r="D29" s="88"/>
      <c r="E29" s="106">
        <v>0</v>
      </c>
      <c r="F29" s="107">
        <f>E29*1.21</f>
        <v>0</v>
      </c>
      <c r="G29" s="91">
        <v>24</v>
      </c>
      <c r="H29" s="107">
        <f>E29*G29</f>
        <v>0</v>
      </c>
      <c r="I29" s="108">
        <f t="shared" si="9"/>
        <v>0</v>
      </c>
      <c r="K29" s="10"/>
    </row>
    <row r="30" spans="1:11" ht="20.399999999999999" x14ac:dyDescent="0.3">
      <c r="A30" s="86">
        <v>22</v>
      </c>
      <c r="B30" s="87" t="s">
        <v>55</v>
      </c>
      <c r="C30" s="87" t="s">
        <v>62</v>
      </c>
      <c r="D30" s="88"/>
      <c r="E30" s="89">
        <v>0</v>
      </c>
      <c r="F30" s="90">
        <f>E30*1.21</f>
        <v>0</v>
      </c>
      <c r="G30" s="91">
        <v>24</v>
      </c>
      <c r="H30" s="90">
        <f>E30*G30</f>
        <v>0</v>
      </c>
      <c r="I30" s="92">
        <f t="shared" si="9"/>
        <v>0</v>
      </c>
      <c r="K30" s="10"/>
    </row>
    <row r="31" spans="1:11" ht="20.399999999999999" x14ac:dyDescent="0.3">
      <c r="A31" s="86">
        <v>23</v>
      </c>
      <c r="B31" s="73" t="s">
        <v>27</v>
      </c>
      <c r="C31" s="73" t="s">
        <v>63</v>
      </c>
      <c r="D31" s="74"/>
      <c r="E31" s="93">
        <v>0</v>
      </c>
      <c r="F31" s="94">
        <f t="shared" ref="F31:F33" si="10">E31*1.21</f>
        <v>0</v>
      </c>
      <c r="G31" s="77">
        <v>24</v>
      </c>
      <c r="H31" s="94">
        <f t="shared" ref="H31:H33" si="11">E31*G31</f>
        <v>0</v>
      </c>
      <c r="I31" s="92">
        <f>F31*G31</f>
        <v>0</v>
      </c>
      <c r="K31" s="10"/>
    </row>
    <row r="32" spans="1:11" ht="71.400000000000006" x14ac:dyDescent="0.3">
      <c r="A32" s="86">
        <v>24</v>
      </c>
      <c r="B32" s="73" t="s">
        <v>37</v>
      </c>
      <c r="C32" s="73" t="s">
        <v>45</v>
      </c>
      <c r="D32" s="74"/>
      <c r="E32" s="93">
        <v>0</v>
      </c>
      <c r="F32" s="94">
        <f t="shared" si="10"/>
        <v>0</v>
      </c>
      <c r="G32" s="77">
        <v>24</v>
      </c>
      <c r="H32" s="94">
        <f t="shared" si="11"/>
        <v>0</v>
      </c>
      <c r="I32" s="92">
        <f t="shared" ref="I32:I33" si="12">F32*G32</f>
        <v>0</v>
      </c>
      <c r="K32" s="10"/>
    </row>
    <row r="33" spans="1:11" ht="31.2" thickBot="1" x14ac:dyDescent="0.35">
      <c r="A33" s="86">
        <v>25</v>
      </c>
      <c r="B33" s="73" t="s">
        <v>38</v>
      </c>
      <c r="C33" s="73" t="s">
        <v>39</v>
      </c>
      <c r="D33" s="74"/>
      <c r="E33" s="93">
        <v>0</v>
      </c>
      <c r="F33" s="94">
        <f t="shared" si="10"/>
        <v>0</v>
      </c>
      <c r="G33" s="77">
        <v>24</v>
      </c>
      <c r="H33" s="94">
        <f t="shared" si="11"/>
        <v>0</v>
      </c>
      <c r="I33" s="92">
        <f t="shared" si="12"/>
        <v>0</v>
      </c>
      <c r="K33" s="10"/>
    </row>
    <row r="34" spans="1:11" ht="15" thickBot="1" x14ac:dyDescent="0.35">
      <c r="A34" s="130" t="s">
        <v>34</v>
      </c>
      <c r="B34" s="131"/>
      <c r="C34" s="131"/>
      <c r="D34" s="131"/>
      <c r="E34" s="131"/>
      <c r="F34" s="131"/>
      <c r="G34" s="131"/>
      <c r="H34" s="39">
        <f>SUM(H27:H33,H20:H25)</f>
        <v>0</v>
      </c>
      <c r="I34" s="57">
        <f>SUM(I27:I33,I20:I25)</f>
        <v>0</v>
      </c>
      <c r="K34" s="10"/>
    </row>
    <row r="35" spans="1:11" ht="15" thickBot="1" x14ac:dyDescent="0.35">
      <c r="A35" s="127" t="s">
        <v>13</v>
      </c>
      <c r="B35" s="128"/>
      <c r="C35" s="128"/>
      <c r="D35" s="128"/>
      <c r="E35" s="128"/>
      <c r="F35" s="128"/>
      <c r="G35" s="128"/>
      <c r="H35" s="128"/>
      <c r="I35" s="129"/>
      <c r="K35" s="10"/>
    </row>
    <row r="36" spans="1:11" ht="71.400000000000006" x14ac:dyDescent="0.3">
      <c r="A36" s="30">
        <v>26</v>
      </c>
      <c r="B36" s="24" t="s">
        <v>42</v>
      </c>
      <c r="C36" s="36" t="s">
        <v>43</v>
      </c>
      <c r="D36" s="36"/>
      <c r="E36" s="48">
        <v>0</v>
      </c>
      <c r="F36" s="49">
        <f>E36*1.21</f>
        <v>0</v>
      </c>
      <c r="G36" s="31">
        <v>1</v>
      </c>
      <c r="H36" s="49">
        <f>E36*G36</f>
        <v>0</v>
      </c>
      <c r="I36" s="58">
        <f>F36*G36</f>
        <v>0</v>
      </c>
      <c r="K36" s="10"/>
    </row>
    <row r="37" spans="1:11" ht="153" x14ac:dyDescent="0.3">
      <c r="A37" s="32">
        <v>27</v>
      </c>
      <c r="B37" s="25" t="s">
        <v>41</v>
      </c>
      <c r="C37" s="37" t="s">
        <v>44</v>
      </c>
      <c r="D37" s="37"/>
      <c r="E37" s="50">
        <v>0</v>
      </c>
      <c r="F37" s="51">
        <f t="shared" ref="F37:F38" si="13">E37*1.21</f>
        <v>0</v>
      </c>
      <c r="G37" s="33">
        <v>1</v>
      </c>
      <c r="H37" s="51">
        <f t="shared" ref="H37:H38" si="14">G37*E37</f>
        <v>0</v>
      </c>
      <c r="I37" s="59">
        <f t="shared" ref="I37:I38" si="15">F37*G37</f>
        <v>0</v>
      </c>
      <c r="K37" s="10"/>
    </row>
    <row r="38" spans="1:11" ht="31.2" thickBot="1" x14ac:dyDescent="0.35">
      <c r="A38" s="34">
        <v>28</v>
      </c>
      <c r="B38" s="26" t="s">
        <v>40</v>
      </c>
      <c r="C38" s="38" t="s">
        <v>61</v>
      </c>
      <c r="D38" s="38"/>
      <c r="E38" s="52">
        <v>0</v>
      </c>
      <c r="F38" s="53">
        <f t="shared" si="13"/>
        <v>0</v>
      </c>
      <c r="G38" s="35">
        <v>1</v>
      </c>
      <c r="H38" s="53">
        <f t="shared" si="14"/>
        <v>0</v>
      </c>
      <c r="I38" s="60">
        <f t="shared" si="15"/>
        <v>0</v>
      </c>
      <c r="K38" s="10"/>
    </row>
    <row r="39" spans="1:11" ht="15" thickBot="1" x14ac:dyDescent="0.35">
      <c r="A39" s="119" t="s">
        <v>33</v>
      </c>
      <c r="B39" s="120"/>
      <c r="C39" s="120"/>
      <c r="D39" s="120"/>
      <c r="E39" s="120"/>
      <c r="F39" s="120"/>
      <c r="G39" s="120"/>
      <c r="H39" s="40">
        <f>SUM(H36:H38)</f>
        <v>0</v>
      </c>
      <c r="I39" s="61">
        <f>SUM(I36:I38)</f>
        <v>0</v>
      </c>
      <c r="K39" s="8"/>
    </row>
    <row r="40" spans="1:11" ht="15" thickBot="1" x14ac:dyDescent="0.35">
      <c r="A40" s="127" t="s">
        <v>81</v>
      </c>
      <c r="B40" s="128"/>
      <c r="C40" s="128"/>
      <c r="D40" s="128"/>
      <c r="E40" s="128"/>
      <c r="F40" s="128"/>
      <c r="G40" s="128"/>
      <c r="H40" s="128"/>
      <c r="I40" s="129"/>
    </row>
    <row r="41" spans="1:11" ht="194.4" thickBot="1" x14ac:dyDescent="0.35">
      <c r="A41" s="65">
        <v>29</v>
      </c>
      <c r="B41" s="66" t="s">
        <v>50</v>
      </c>
      <c r="C41" s="67" t="s">
        <v>89</v>
      </c>
      <c r="D41" s="110" t="s">
        <v>80</v>
      </c>
      <c r="E41" s="68">
        <v>0</v>
      </c>
      <c r="F41" s="69">
        <f>E41*1.21</f>
        <v>0</v>
      </c>
      <c r="G41" s="70">
        <v>12</v>
      </c>
      <c r="H41" s="69">
        <f>E41*G41</f>
        <v>0</v>
      </c>
      <c r="I41" s="71">
        <f>F41*G41</f>
        <v>0</v>
      </c>
    </row>
    <row r="42" spans="1:11" ht="112.8" thickBot="1" x14ac:dyDescent="0.35">
      <c r="A42" s="72">
        <v>30</v>
      </c>
      <c r="B42" s="73" t="s">
        <v>51</v>
      </c>
      <c r="C42" s="74" t="s">
        <v>90</v>
      </c>
      <c r="D42" s="110" t="s">
        <v>80</v>
      </c>
      <c r="E42" s="75">
        <v>0</v>
      </c>
      <c r="F42" s="76">
        <f>E42*1.21</f>
        <v>0</v>
      </c>
      <c r="G42" s="77">
        <v>25</v>
      </c>
      <c r="H42" s="76">
        <f>E42*G42</f>
        <v>0</v>
      </c>
      <c r="I42" s="78">
        <f t="shared" ref="I42:I44" si="16">F42*G42</f>
        <v>0</v>
      </c>
    </row>
    <row r="43" spans="1:11" ht="133.19999999999999" thickBot="1" x14ac:dyDescent="0.35">
      <c r="A43" s="72">
        <v>31</v>
      </c>
      <c r="B43" s="73" t="s">
        <v>52</v>
      </c>
      <c r="C43" s="74" t="s">
        <v>91</v>
      </c>
      <c r="D43" s="110" t="s">
        <v>80</v>
      </c>
      <c r="E43" s="75">
        <v>0</v>
      </c>
      <c r="F43" s="76">
        <f>E43*1.21</f>
        <v>0</v>
      </c>
      <c r="G43" s="77">
        <v>1</v>
      </c>
      <c r="H43" s="76">
        <f>E43*G43</f>
        <v>0</v>
      </c>
      <c r="I43" s="78">
        <f t="shared" si="16"/>
        <v>0</v>
      </c>
    </row>
    <row r="44" spans="1:11" ht="41.4" thickBot="1" x14ac:dyDescent="0.35">
      <c r="A44" s="79">
        <v>32</v>
      </c>
      <c r="B44" s="80" t="s">
        <v>53</v>
      </c>
      <c r="C44" s="81" t="s">
        <v>54</v>
      </c>
      <c r="D44" s="110" t="s">
        <v>80</v>
      </c>
      <c r="E44" s="82">
        <v>0</v>
      </c>
      <c r="F44" s="83">
        <f>E44*1.21</f>
        <v>0</v>
      </c>
      <c r="G44" s="84">
        <v>2</v>
      </c>
      <c r="H44" s="83">
        <f>E44*G44</f>
        <v>0</v>
      </c>
      <c r="I44" s="85">
        <f t="shared" si="16"/>
        <v>0</v>
      </c>
    </row>
    <row r="45" spans="1:11" ht="15" thickBot="1" x14ac:dyDescent="0.35">
      <c r="A45" s="119" t="s">
        <v>56</v>
      </c>
      <c r="B45" s="120"/>
      <c r="C45" s="120"/>
      <c r="D45" s="120"/>
      <c r="E45" s="120"/>
      <c r="F45" s="120"/>
      <c r="G45" s="120"/>
      <c r="H45" s="40">
        <f>SUM(H41:H44)</f>
        <v>0</v>
      </c>
      <c r="I45" s="61">
        <f>SUM(I41:I44)</f>
        <v>0</v>
      </c>
    </row>
    <row r="46" spans="1:11" ht="15" thickBot="1" x14ac:dyDescent="0.35">
      <c r="A46" s="117" t="s">
        <v>36</v>
      </c>
      <c r="B46" s="118"/>
      <c r="C46" s="118"/>
      <c r="D46" s="118"/>
      <c r="E46" s="118"/>
      <c r="F46" s="118"/>
      <c r="G46" s="118"/>
      <c r="H46" s="40">
        <f>SUM(H45,H39,H34,H18)</f>
        <v>0</v>
      </c>
      <c r="I46" s="61">
        <f>SUM(I45,I39,I34,I18)</f>
        <v>0</v>
      </c>
    </row>
    <row r="49" spans="8:9" x14ac:dyDescent="0.3">
      <c r="H49" s="8"/>
      <c r="I49" s="8"/>
    </row>
  </sheetData>
  <mergeCells count="13">
    <mergeCell ref="A46:G46"/>
    <mergeCell ref="A39:G39"/>
    <mergeCell ref="A1:I1"/>
    <mergeCell ref="A2:I2"/>
    <mergeCell ref="A35:I35"/>
    <mergeCell ref="A19:I19"/>
    <mergeCell ref="A34:G34"/>
    <mergeCell ref="A18:G18"/>
    <mergeCell ref="A4:I4"/>
    <mergeCell ref="A12:I12"/>
    <mergeCell ref="A26:I26"/>
    <mergeCell ref="A40:I40"/>
    <mergeCell ref="A45:G45"/>
  </mergeCells>
  <pageMargins left="0.70866141732283472" right="0.70866141732283472" top="0.78740157480314965" bottom="0.78740157480314965" header="0.31496062992125984" footer="0.31496062992125984"/>
  <pageSetup paperSize="9" scale="56" fitToHeight="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Úvodní list</vt:lpstr>
      <vt:lpstr>Jazyková učebna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 Mlčák</dc:creator>
  <cp:lastModifiedBy>pob0008</cp:lastModifiedBy>
  <cp:lastPrinted>2020-05-05T03:06:10Z</cp:lastPrinted>
  <dcterms:created xsi:type="dcterms:W3CDTF">2016-10-06T14:54:13Z</dcterms:created>
  <dcterms:modified xsi:type="dcterms:W3CDTF">2021-04-26T14:03:53Z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1029</vt:lpwstr>
  </property>
</Properties>
</file>